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Desktop/QNC Data Visualization/"/>
    </mc:Choice>
  </mc:AlternateContent>
  <xr:revisionPtr revIDLastSave="0" documentId="13_ncr:1_{D60AC14D-FE97-FE42-8BFF-7C7EFE7E9858}" xr6:coauthVersionLast="45" xr6:coauthVersionMax="45" xr10:uidLastSave="{00000000-0000-0000-0000-000000000000}"/>
  <bookViews>
    <workbookView xWindow="4000" yWindow="5080" windowWidth="25200" windowHeight="12740" firstSheet="3" activeTab="10" xr2:uid="{1A11A890-6EF0-3446-AA78-84FE98141181}"/>
  </bookViews>
  <sheets>
    <sheet name="Last Day Cond comp 8d vs 20d " sheetId="1" r:id="rId1"/>
    <sheet name="ExtRP Comp 8d vs 20d" sheetId="2" r:id="rId2"/>
    <sheet name="Test bar + ind data 8vs20" sheetId="3" r:id="rId3"/>
    <sheet name="Test freq dist 8 vs 20" sheetId="4" r:id="rId4"/>
    <sheet name="Test linear regression 8 vs 20" sheetId="5" r:id="rId5"/>
    <sheet name="Halo last day cond" sheetId="8" r:id="rId6"/>
    <sheet name="Halo ExtRP" sheetId="9" r:id="rId7"/>
    <sheet name="Halo Test Day + 1w test" sheetId="10" r:id="rId8"/>
    <sheet name="Chanel last day cond" sheetId="11" r:id="rId9"/>
    <sheet name="Channel ExtRP" sheetId="12" r:id="rId10"/>
    <sheet name="Channel Test + 1w test" sheetId="13" r:id="rId1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1" i="13" l="1"/>
  <c r="M63" i="13"/>
  <c r="M65" i="13"/>
  <c r="M66" i="13"/>
  <c r="M67" i="13"/>
  <c r="M68" i="13"/>
  <c r="M69" i="13"/>
  <c r="M70" i="13"/>
  <c r="M74" i="13"/>
  <c r="M75" i="13"/>
  <c r="M76" i="13"/>
  <c r="M77" i="13"/>
  <c r="M78" i="13"/>
  <c r="M80" i="13"/>
  <c r="M81" i="13"/>
  <c r="M60" i="13"/>
  <c r="K74" i="13"/>
  <c r="K75" i="13"/>
  <c r="K76" i="13"/>
  <c r="K77" i="13"/>
  <c r="K78" i="13"/>
  <c r="K80" i="13"/>
  <c r="K81" i="13"/>
  <c r="K61" i="13"/>
  <c r="K63" i="13"/>
  <c r="K65" i="13"/>
  <c r="K66" i="13"/>
  <c r="K67" i="13"/>
  <c r="K68" i="13"/>
  <c r="K69" i="13"/>
  <c r="K70" i="13"/>
  <c r="K60" i="13"/>
  <c r="M23" i="13"/>
  <c r="M22" i="13"/>
  <c r="M21" i="13"/>
  <c r="M20" i="13"/>
  <c r="M19" i="13"/>
  <c r="M17" i="13"/>
  <c r="M16" i="13"/>
  <c r="K17" i="13"/>
  <c r="K19" i="13"/>
  <c r="K20" i="13"/>
  <c r="K21" i="13"/>
  <c r="K22" i="13"/>
  <c r="K23" i="13"/>
  <c r="K16" i="13"/>
  <c r="M4" i="13"/>
  <c r="M5" i="13"/>
  <c r="M6" i="13"/>
  <c r="M7" i="13"/>
  <c r="M9" i="13"/>
  <c r="M10" i="13"/>
  <c r="M11" i="13"/>
  <c r="M12" i="13"/>
  <c r="M2" i="13"/>
  <c r="J82" i="13"/>
  <c r="J13" i="13"/>
  <c r="K4" i="13"/>
  <c r="K5" i="13"/>
  <c r="K6" i="13"/>
  <c r="K7" i="13"/>
  <c r="K9" i="13"/>
  <c r="K10" i="13"/>
  <c r="K11" i="13"/>
  <c r="K12" i="13"/>
  <c r="K2" i="13"/>
  <c r="Z28" i="10"/>
  <c r="Z27" i="10"/>
  <c r="Z26" i="10"/>
  <c r="Z25" i="10"/>
  <c r="Z24" i="10"/>
  <c r="Z23" i="10"/>
  <c r="Z22" i="10"/>
  <c r="Z14" i="10"/>
  <c r="Z13" i="10"/>
  <c r="Z12" i="10"/>
  <c r="Z11" i="10"/>
  <c r="Z10" i="10"/>
  <c r="Z9" i="10"/>
  <c r="Z8" i="10"/>
  <c r="Z7" i="10"/>
  <c r="Z6" i="10"/>
  <c r="Z5" i="10"/>
  <c r="Z4" i="10"/>
  <c r="X28" i="10"/>
  <c r="X27" i="10"/>
  <c r="X26" i="10"/>
  <c r="X25" i="10"/>
  <c r="X24" i="10"/>
  <c r="X23" i="10"/>
  <c r="X22" i="10"/>
  <c r="X14" i="10"/>
  <c r="X13" i="10"/>
  <c r="X12" i="10"/>
  <c r="X11" i="10"/>
  <c r="X10" i="10"/>
  <c r="X9" i="10"/>
  <c r="X8" i="10"/>
  <c r="X7" i="10"/>
  <c r="X6" i="10"/>
  <c r="X5" i="10"/>
  <c r="X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" i="10"/>
  <c r="V14" i="11"/>
  <c r="U14" i="11"/>
  <c r="V3" i="11"/>
  <c r="V5" i="11"/>
  <c r="V7" i="11"/>
  <c r="V8" i="11"/>
  <c r="V9" i="11"/>
  <c r="V10" i="11"/>
  <c r="V11" i="11"/>
  <c r="V12" i="11"/>
  <c r="V17" i="11"/>
  <c r="V18" i="11"/>
  <c r="V19" i="11"/>
  <c r="V20" i="11"/>
  <c r="V21" i="11"/>
  <c r="V23" i="11"/>
  <c r="V24" i="11"/>
  <c r="V2" i="11"/>
  <c r="H19" i="8"/>
  <c r="H2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2" i="8"/>
  <c r="AC12" i="1" l="1"/>
  <c r="J41" i="8" l="1"/>
  <c r="H41" i="8"/>
  <c r="E41" i="8"/>
  <c r="D41" i="8"/>
  <c r="J40" i="8"/>
  <c r="H40" i="8"/>
  <c r="E40" i="8"/>
  <c r="D40" i="8"/>
  <c r="E20" i="8"/>
  <c r="D20" i="8"/>
  <c r="E19" i="8"/>
  <c r="D19" i="8"/>
  <c r="F27" i="13" l="1"/>
  <c r="E27" i="13"/>
  <c r="T27" i="11"/>
  <c r="S27" i="11"/>
  <c r="R27" i="11"/>
  <c r="Q27" i="11"/>
  <c r="P27" i="11"/>
  <c r="O27" i="11"/>
  <c r="N27" i="11"/>
  <c r="M27" i="11"/>
  <c r="L27" i="11"/>
  <c r="T26" i="11"/>
  <c r="S26" i="11"/>
  <c r="R26" i="11"/>
  <c r="Q26" i="11"/>
  <c r="P26" i="11"/>
  <c r="O26" i="11"/>
  <c r="N26" i="11"/>
  <c r="M26" i="11"/>
  <c r="L26" i="11"/>
  <c r="U24" i="11"/>
  <c r="U23" i="11"/>
  <c r="U21" i="11"/>
  <c r="U20" i="11"/>
  <c r="U26" i="11" s="1"/>
  <c r="U19" i="11"/>
  <c r="U18" i="11"/>
  <c r="U17" i="11"/>
  <c r="T15" i="11"/>
  <c r="S15" i="11"/>
  <c r="R15" i="11"/>
  <c r="Q15" i="11"/>
  <c r="P15" i="11"/>
  <c r="O15" i="11"/>
  <c r="N15" i="11"/>
  <c r="M15" i="11"/>
  <c r="L15" i="11"/>
  <c r="T14" i="11"/>
  <c r="S14" i="11"/>
  <c r="R14" i="11"/>
  <c r="Q14" i="11"/>
  <c r="P14" i="11"/>
  <c r="O14" i="11"/>
  <c r="N14" i="11"/>
  <c r="M14" i="11"/>
  <c r="L14" i="11"/>
  <c r="U12" i="11"/>
  <c r="U11" i="11"/>
  <c r="U10" i="11"/>
  <c r="U9" i="11"/>
  <c r="U8" i="11"/>
  <c r="U7" i="11"/>
  <c r="U5" i="11"/>
  <c r="U3" i="11"/>
  <c r="U2" i="11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L83" i="13"/>
  <c r="J83" i="13"/>
  <c r="F83" i="13"/>
  <c r="E83" i="13"/>
  <c r="L82" i="13"/>
  <c r="F82" i="13"/>
  <c r="E82" i="13"/>
  <c r="L72" i="13"/>
  <c r="J72" i="13"/>
  <c r="F72" i="13"/>
  <c r="E72" i="13"/>
  <c r="L71" i="13"/>
  <c r="J71" i="13"/>
  <c r="F71" i="13"/>
  <c r="E71" i="13"/>
  <c r="L55" i="13"/>
  <c r="J55" i="13"/>
  <c r="F55" i="13"/>
  <c r="E55" i="13"/>
  <c r="L53" i="13"/>
  <c r="J53" i="13"/>
  <c r="F53" i="13"/>
  <c r="E53" i="13"/>
  <c r="L52" i="13"/>
  <c r="J52" i="13"/>
  <c r="F52" i="13"/>
  <c r="E52" i="13"/>
  <c r="L42" i="13"/>
  <c r="J42" i="13"/>
  <c r="F42" i="13"/>
  <c r="E42" i="13"/>
  <c r="L41" i="13"/>
  <c r="J41" i="13"/>
  <c r="F41" i="13"/>
  <c r="E41" i="13"/>
  <c r="L27" i="13"/>
  <c r="J27" i="13"/>
  <c r="L25" i="13"/>
  <c r="J25" i="13"/>
  <c r="F25" i="13"/>
  <c r="E25" i="13"/>
  <c r="L24" i="13"/>
  <c r="J24" i="13"/>
  <c r="F24" i="13"/>
  <c r="E24" i="13"/>
  <c r="L14" i="13"/>
  <c r="J14" i="13"/>
  <c r="F14" i="13"/>
  <c r="E14" i="13"/>
  <c r="L13" i="13"/>
  <c r="F13" i="13"/>
  <c r="E13" i="13"/>
  <c r="U27" i="11" l="1"/>
  <c r="U15" i="11"/>
  <c r="Y32" i="10" l="1"/>
  <c r="W32" i="10"/>
  <c r="U32" i="10"/>
  <c r="T32" i="10"/>
  <c r="Y31" i="10"/>
  <c r="W31" i="10"/>
  <c r="U31" i="10"/>
  <c r="T31" i="10"/>
  <c r="Y20" i="10"/>
  <c r="U20" i="10"/>
  <c r="T20" i="10"/>
  <c r="Y19" i="10"/>
  <c r="U19" i="10"/>
  <c r="T19" i="10"/>
  <c r="K45" i="10"/>
  <c r="I45" i="10"/>
  <c r="F45" i="10"/>
  <c r="E45" i="10"/>
  <c r="K44" i="10"/>
  <c r="I44" i="10"/>
  <c r="F44" i="10"/>
  <c r="E44" i="10"/>
  <c r="I24" i="10"/>
  <c r="F24" i="10"/>
  <c r="E24" i="10"/>
  <c r="I23" i="10"/>
  <c r="F23" i="10"/>
  <c r="E23" i="10"/>
  <c r="Q18" i="2"/>
  <c r="R18" i="9"/>
  <c r="R17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2" i="9"/>
  <c r="C17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B57" i="2" l="1"/>
  <c r="AC57" i="1"/>
  <c r="P57" i="1"/>
  <c r="P12" i="1"/>
  <c r="H2" i="1"/>
  <c r="D89" i="3" l="1"/>
  <c r="D8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48" i="3"/>
  <c r="D44" i="3"/>
  <c r="D43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5" i="3"/>
  <c r="E89" i="3"/>
  <c r="E88" i="3"/>
  <c r="E44" i="3"/>
  <c r="E43" i="3"/>
  <c r="H44" i="3"/>
  <c r="H43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5" i="3"/>
  <c r="H89" i="3"/>
  <c r="H8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48" i="3"/>
  <c r="J89" i="3"/>
  <c r="J88" i="3"/>
  <c r="C44" i="3"/>
  <c r="C8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J44" i="3"/>
  <c r="J43" i="3"/>
  <c r="K48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5" i="3"/>
  <c r="C43" i="3"/>
  <c r="C89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56" i="2"/>
  <c r="F88" i="3" l="1"/>
  <c r="F43" i="3"/>
  <c r="I44" i="3"/>
  <c r="K44" i="3"/>
  <c r="F89" i="3"/>
  <c r="K89" i="3"/>
  <c r="I43" i="3"/>
  <c r="I89" i="3"/>
  <c r="I88" i="3"/>
  <c r="F44" i="3"/>
  <c r="K88" i="3"/>
  <c r="K43" i="3"/>
  <c r="Q371" i="2"/>
  <c r="Q327" i="2"/>
  <c r="Q283" i="2"/>
  <c r="Q239" i="2"/>
  <c r="Q326" i="2"/>
  <c r="Q370" i="2"/>
  <c r="Q238" i="2"/>
  <c r="Q282" i="2"/>
  <c r="Q98" i="2"/>
  <c r="Q183" i="2"/>
  <c r="Q99" i="2"/>
  <c r="Q57" i="2"/>
  <c r="Q140" i="2"/>
  <c r="Q141" i="2"/>
  <c r="Q182" i="2"/>
  <c r="AB73" i="1"/>
  <c r="AB75" i="1"/>
  <c r="AB81" i="1"/>
  <c r="AB83" i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A74" i="1"/>
  <c r="AB74" i="1" s="1"/>
  <c r="AA75" i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A82" i="1"/>
  <c r="AB82" i="1" s="1"/>
  <c r="AA83" i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12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AB12" i="1" l="1"/>
  <c r="Q57" i="1"/>
  <c r="AD12" i="1"/>
  <c r="AD57" i="1"/>
  <c r="Q12" i="1"/>
</calcChain>
</file>

<file path=xl/sharedStrings.xml><?xml version="1.0" encoding="utf-8"?>
<sst xmlns="http://schemas.openxmlformats.org/spreadsheetml/2006/main" count="1328" uniqueCount="406">
  <si>
    <t>1E</t>
  </si>
  <si>
    <t>Box 1</t>
  </si>
  <si>
    <t>2E</t>
  </si>
  <si>
    <t>Box 2</t>
  </si>
  <si>
    <t>3E</t>
  </si>
  <si>
    <t>Box 3</t>
  </si>
  <si>
    <t>4E</t>
  </si>
  <si>
    <t>Box 4</t>
  </si>
  <si>
    <t>5E</t>
  </si>
  <si>
    <t>6E</t>
  </si>
  <si>
    <t>7E</t>
  </si>
  <si>
    <t>8E</t>
  </si>
  <si>
    <t>9E</t>
  </si>
  <si>
    <t>10E</t>
  </si>
  <si>
    <t>11E</t>
  </si>
  <si>
    <t>12E</t>
  </si>
  <si>
    <t>11S</t>
  </si>
  <si>
    <t>12S</t>
  </si>
  <si>
    <t>13M44</t>
  </si>
  <si>
    <t>10K44</t>
  </si>
  <si>
    <t>11K44</t>
  </si>
  <si>
    <t>12K44</t>
  </si>
  <si>
    <t>1H44</t>
  </si>
  <si>
    <t>2H44</t>
  </si>
  <si>
    <t>3H44</t>
  </si>
  <si>
    <t>4H44</t>
  </si>
  <si>
    <t>5H44</t>
  </si>
  <si>
    <t>6H44</t>
  </si>
  <si>
    <t>7H44</t>
  </si>
  <si>
    <t>8H44</t>
  </si>
  <si>
    <t>1S45</t>
  </si>
  <si>
    <t>2S45</t>
  </si>
  <si>
    <t>3S45</t>
  </si>
  <si>
    <t>4S45</t>
  </si>
  <si>
    <t>5S45</t>
  </si>
  <si>
    <t>6S45</t>
  </si>
  <si>
    <t>7S45</t>
  </si>
  <si>
    <t>8S45</t>
  </si>
  <si>
    <t>9S45</t>
  </si>
  <si>
    <t>10S45</t>
  </si>
  <si>
    <t>11S45</t>
  </si>
  <si>
    <t>12S45</t>
  </si>
  <si>
    <t>avg avoid last day of cond</t>
  </si>
  <si>
    <t>Animal ID</t>
  </si>
  <si>
    <t>Freezing last day of cond</t>
  </si>
  <si>
    <t xml:space="preserve">avg Freezing </t>
  </si>
  <si>
    <t>Avoidance last day of cond</t>
  </si>
  <si>
    <t>8d Last day of cond</t>
  </si>
  <si>
    <t>1B45</t>
  </si>
  <si>
    <t>2B45</t>
  </si>
  <si>
    <t>3B45</t>
  </si>
  <si>
    <t>4B45</t>
  </si>
  <si>
    <t>5B45</t>
  </si>
  <si>
    <t>6B45</t>
  </si>
  <si>
    <t>7B45</t>
  </si>
  <si>
    <t>8B45</t>
  </si>
  <si>
    <t>9B45</t>
  </si>
  <si>
    <t>10B45</t>
  </si>
  <si>
    <t>11B45</t>
  </si>
  <si>
    <t>12B45</t>
  </si>
  <si>
    <t>9K44</t>
  </si>
  <si>
    <t>10S44</t>
  </si>
  <si>
    <t>01s44</t>
  </si>
  <si>
    <t>02s44</t>
  </si>
  <si>
    <t>03s44</t>
  </si>
  <si>
    <t>04s44</t>
  </si>
  <si>
    <t>05s44</t>
  </si>
  <si>
    <t>06s44</t>
  </si>
  <si>
    <t>07s44</t>
  </si>
  <si>
    <t>08s44</t>
  </si>
  <si>
    <t>1M44</t>
  </si>
  <si>
    <t>2M44</t>
  </si>
  <si>
    <t>3M44</t>
  </si>
  <si>
    <t>4M44</t>
  </si>
  <si>
    <t>5M44</t>
  </si>
  <si>
    <t>6M44</t>
  </si>
  <si>
    <t>7M44</t>
  </si>
  <si>
    <t>8M44</t>
  </si>
  <si>
    <t>9M44</t>
  </si>
  <si>
    <t>10M44</t>
  </si>
  <si>
    <t>11M44</t>
  </si>
  <si>
    <t>12M44</t>
  </si>
  <si>
    <t>7v45</t>
  </si>
  <si>
    <t>8v45</t>
  </si>
  <si>
    <t>9v45</t>
  </si>
  <si>
    <t>10v45</t>
  </si>
  <si>
    <t>11v45</t>
  </si>
  <si>
    <t>12v45</t>
  </si>
  <si>
    <t>avg of avg freezing</t>
  </si>
  <si>
    <t>avg of avg avoidance</t>
  </si>
  <si>
    <t>avg avoidance as %</t>
  </si>
  <si>
    <t>avg avoidance as % as values transposed</t>
  </si>
  <si>
    <t>20d Last day of cond</t>
  </si>
  <si>
    <t>ExtRP Day 1</t>
  </si>
  <si>
    <t>ExtRP Day 2</t>
  </si>
  <si>
    <t>ExtRP Day 3</t>
  </si>
  <si>
    <t>ExtRP Day 4</t>
  </si>
  <si>
    <t>20 Day Cond ExtRP</t>
  </si>
  <si>
    <t>Avg %freezing of all animals in each tone</t>
  </si>
  <si>
    <t>std dev</t>
  </si>
  <si>
    <t>reg</t>
  </si>
  <si>
    <t>8 Day Cond ExtRP</t>
  </si>
  <si>
    <t>Animal</t>
  </si>
  <si>
    <t>Tone 1; Time freezing</t>
  </si>
  <si>
    <t>Tone 2; Time freezing</t>
  </si>
  <si>
    <t>Tone 3; Time freezing</t>
  </si>
  <si>
    <t>Tone 4; Time freezing</t>
  </si>
  <si>
    <t>Tone 5; Time freezing</t>
  </si>
  <si>
    <t>Tone 6; Time freezing</t>
  </si>
  <si>
    <t>Tone 7; Time freezing</t>
  </si>
  <si>
    <t>Tone 8; Time freezing</t>
  </si>
  <si>
    <t>Tone 9; Time freezing</t>
  </si>
  <si>
    <t>Tone 10; Time freezing</t>
  </si>
  <si>
    <t>Tone 11; Time freezing</t>
  </si>
  <si>
    <t>Tone 12; Time freezing</t>
  </si>
  <si>
    <t>Tone 13; Time freezing</t>
  </si>
  <si>
    <t>Tone 14; Time freezing</t>
  </si>
  <si>
    <t>Tone 15; Time freezing</t>
  </si>
  <si>
    <t>11S44</t>
  </si>
  <si>
    <t>12S44</t>
  </si>
  <si>
    <t>13m</t>
  </si>
  <si>
    <t>10k</t>
  </si>
  <si>
    <t>11k</t>
  </si>
  <si>
    <t>12k</t>
  </si>
  <si>
    <t>1h</t>
  </si>
  <si>
    <t>2h</t>
  </si>
  <si>
    <t>3h</t>
  </si>
  <si>
    <t>4h</t>
  </si>
  <si>
    <t>5h</t>
  </si>
  <si>
    <t>6h</t>
  </si>
  <si>
    <t>7h</t>
  </si>
  <si>
    <t>8h</t>
  </si>
  <si>
    <t xml:space="preserve">avg freezing in a day </t>
  </si>
  <si>
    <t>avg % freezing of all animals per tone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</si>
  <si>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</si>
  <si>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</si>
  <si>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</si>
  <si>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</si>
  <si>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</si>
  <si>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</si>
  <si>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</si>
  <si>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</si>
  <si>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</si>
  <si>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</si>
  <si>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</si>
  <si>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</si>
  <si>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1S44</t>
  </si>
  <si>
    <t>2S44</t>
  </si>
  <si>
    <t>3S44</t>
  </si>
  <si>
    <t>4S44</t>
  </si>
  <si>
    <t>5S44</t>
  </si>
  <si>
    <t>6S44</t>
  </si>
  <si>
    <t>7S44</t>
  </si>
  <si>
    <t>8S44</t>
  </si>
  <si>
    <t>7V45</t>
  </si>
  <si>
    <t>8V45</t>
  </si>
  <si>
    <t>9V45</t>
  </si>
  <si>
    <t>10V45</t>
  </si>
  <si>
    <t>11V45</t>
  </si>
  <si>
    <t>12V45</t>
  </si>
  <si>
    <t>8 Day Cond ExtRP Transposed</t>
  </si>
  <si>
    <t>Tone #</t>
  </si>
  <si>
    <t>avg avoidance as % as values (for transposing)</t>
  </si>
  <si>
    <t>2S</t>
  </si>
  <si>
    <t>3S</t>
  </si>
  <si>
    <t>4S</t>
  </si>
  <si>
    <t>5S</t>
  </si>
  <si>
    <t>6S</t>
  </si>
  <si>
    <t>7S</t>
  </si>
  <si>
    <t>8S</t>
  </si>
  <si>
    <t>Tone 1; Platform : time</t>
  </si>
  <si>
    <t>%avoid tone</t>
  </si>
  <si>
    <t>20d</t>
  </si>
  <si>
    <t>8d</t>
  </si>
  <si>
    <t>Pretone 1; Platform : time</t>
  </si>
  <si>
    <t>Pretone Time freezing</t>
  </si>
  <si>
    <t>%freezing tone</t>
  </si>
  <si>
    <t xml:space="preserve">avg </t>
  </si>
  <si>
    <t>%pretone freezing</t>
  </si>
  <si>
    <t>%pretone avoidance</t>
  </si>
  <si>
    <t>SEM of the averages</t>
  </si>
  <si>
    <t>SEM</t>
  </si>
  <si>
    <t>avg</t>
  </si>
  <si>
    <t>group</t>
  </si>
  <si>
    <t>Tone 1</t>
  </si>
  <si>
    <t>Tone 2</t>
  </si>
  <si>
    <t>Tone 3</t>
  </si>
  <si>
    <t>Tone 4</t>
  </si>
  <si>
    <t>Tone 5</t>
  </si>
  <si>
    <t>Tone 6</t>
  </si>
  <si>
    <t>Tone 7</t>
  </si>
  <si>
    <t>Tone 8</t>
  </si>
  <si>
    <t>Tone 9</t>
  </si>
  <si>
    <t>Tone 10</t>
  </si>
  <si>
    <t>Tone 11</t>
  </si>
  <si>
    <t>Tone 12</t>
  </si>
  <si>
    <t>Tone 13</t>
  </si>
  <si>
    <t>Tone 14</t>
  </si>
  <si>
    <t>Tone 15</t>
  </si>
  <si>
    <t>eyfp</t>
  </si>
  <si>
    <t>10m45</t>
  </si>
  <si>
    <t>7k45 eyfp</t>
  </si>
  <si>
    <t>9K45 eyfp</t>
  </si>
  <si>
    <t>6K46</t>
  </si>
  <si>
    <t>7K46</t>
  </si>
  <si>
    <t>8K46</t>
  </si>
  <si>
    <t>9K46</t>
  </si>
  <si>
    <t>8n46</t>
  </si>
  <si>
    <t>10n46</t>
  </si>
  <si>
    <t>2X47</t>
  </si>
  <si>
    <t>6X47</t>
  </si>
  <si>
    <t>12 U48</t>
  </si>
  <si>
    <t>6 Z48</t>
  </si>
  <si>
    <t>8 Z48</t>
  </si>
  <si>
    <t>Halo</t>
  </si>
  <si>
    <t>2M45 halo</t>
  </si>
  <si>
    <t>3M45 halo</t>
  </si>
  <si>
    <t>6K45 halo</t>
  </si>
  <si>
    <t>3n46</t>
  </si>
  <si>
    <t>4n46</t>
  </si>
  <si>
    <t>5n46</t>
  </si>
  <si>
    <t>7n46</t>
  </si>
  <si>
    <t>4Y47</t>
  </si>
  <si>
    <t>7Y47</t>
  </si>
  <si>
    <t>1 U48</t>
  </si>
  <si>
    <t>3 U48</t>
  </si>
  <si>
    <t>4 U48</t>
  </si>
  <si>
    <t>9 U48</t>
  </si>
  <si>
    <t>10 U48</t>
  </si>
  <si>
    <t>avg/individual</t>
  </si>
  <si>
    <t>Test</t>
  </si>
  <si>
    <t>Apparatus</t>
  </si>
  <si>
    <t>Tone 2; Platform : time</t>
  </si>
  <si>
    <t>2m45</t>
  </si>
  <si>
    <t>3m45</t>
  </si>
  <si>
    <t>6k45</t>
  </si>
  <si>
    <t>Box2</t>
  </si>
  <si>
    <t>Box3</t>
  </si>
  <si>
    <t>Box4</t>
  </si>
  <si>
    <t>Box1</t>
  </si>
  <si>
    <t>1U48</t>
  </si>
  <si>
    <t>3U48</t>
  </si>
  <si>
    <t>9U48</t>
  </si>
  <si>
    <t>4U48</t>
  </si>
  <si>
    <t>10U48</t>
  </si>
  <si>
    <t>7k45</t>
  </si>
  <si>
    <t>EYFP</t>
  </si>
  <si>
    <t>9k45</t>
  </si>
  <si>
    <t>10m45-2</t>
  </si>
  <si>
    <t>12U48</t>
  </si>
  <si>
    <t>8Z48</t>
  </si>
  <si>
    <t>6Z48</t>
  </si>
  <si>
    <t>Extinction Test</t>
  </si>
  <si>
    <t>1 week Extinction Test</t>
  </si>
  <si>
    <t xml:space="preserve">Animal </t>
  </si>
  <si>
    <t>grroup</t>
  </si>
  <si>
    <t>Trial</t>
  </si>
  <si>
    <t>tone 1; Time freezing</t>
  </si>
  <si>
    <t>tone 2; Time freezing</t>
  </si>
  <si>
    <t>tone 1; Platform : time</t>
  </si>
  <si>
    <t>tone 2; Platform : time</t>
  </si>
  <si>
    <t>halo</t>
  </si>
  <si>
    <t>Time</t>
  </si>
  <si>
    <t>tone_1._Time_freezing</t>
  </si>
  <si>
    <t>tone_2._Time_freezing</t>
  </si>
  <si>
    <t>tone_1._Platform_._time</t>
  </si>
  <si>
    <t>tone_2._Platform_._time</t>
  </si>
  <si>
    <t>1 L48</t>
  </si>
  <si>
    <t>10:09</t>
  </si>
  <si>
    <t>5 L48</t>
  </si>
  <si>
    <t>10:19</t>
  </si>
  <si>
    <t>9 L48</t>
  </si>
  <si>
    <t>10:29</t>
  </si>
  <si>
    <t>2 L48</t>
  </si>
  <si>
    <t>11:02</t>
  </si>
  <si>
    <t>6 L48</t>
  </si>
  <si>
    <t>11:14</t>
  </si>
  <si>
    <t>10 L48</t>
  </si>
  <si>
    <t>11:26</t>
  </si>
  <si>
    <t>7 L48</t>
  </si>
  <si>
    <t>12:18</t>
  </si>
  <si>
    <t>11 L48</t>
  </si>
  <si>
    <t>12:29</t>
  </si>
  <si>
    <t>4 L48</t>
  </si>
  <si>
    <t>13:00</t>
  </si>
  <si>
    <t>8 L48</t>
  </si>
  <si>
    <t>13:11</t>
  </si>
  <si>
    <t>12 L48</t>
  </si>
  <si>
    <t>13:23</t>
  </si>
  <si>
    <t>2 O48</t>
  </si>
  <si>
    <t>10:39</t>
  </si>
  <si>
    <t>6 O48</t>
  </si>
  <si>
    <t>10:49</t>
  </si>
  <si>
    <t>3 O48</t>
  </si>
  <si>
    <t>11:37</t>
  </si>
  <si>
    <t>7 O48</t>
  </si>
  <si>
    <t>11:49</t>
  </si>
  <si>
    <t>4 O48</t>
  </si>
  <si>
    <t>12:39</t>
  </si>
  <si>
    <t>8 O48</t>
  </si>
  <si>
    <t>12:50</t>
  </si>
  <si>
    <t>5 O48</t>
  </si>
  <si>
    <t>13:33</t>
  </si>
  <si>
    <t>11:24</t>
  </si>
  <si>
    <t>11:42</t>
  </si>
  <si>
    <t>11:52</t>
  </si>
  <si>
    <t>12:01</t>
  </si>
  <si>
    <t>12:12</t>
  </si>
  <si>
    <t>12:21</t>
  </si>
  <si>
    <t>12:31</t>
  </si>
  <si>
    <t>12:42</t>
  </si>
  <si>
    <t>12:52</t>
  </si>
  <si>
    <t>13:03</t>
  </si>
  <si>
    <t>13:13</t>
  </si>
  <si>
    <t>13:32</t>
  </si>
  <si>
    <t>13:42</t>
  </si>
  <si>
    <t>13:56</t>
  </si>
  <si>
    <t>14:07</t>
  </si>
  <si>
    <t>14:16</t>
  </si>
  <si>
    <t>12:04</t>
  </si>
  <si>
    <t>12:13</t>
  </si>
  <si>
    <t>12:34</t>
  </si>
  <si>
    <t>12:43</t>
  </si>
  <si>
    <t>12:53</t>
  </si>
  <si>
    <t>13:20</t>
  </si>
  <si>
    <t>13:30</t>
  </si>
  <si>
    <t>13:41</t>
  </si>
  <si>
    <t>13:51</t>
  </si>
  <si>
    <t>14:02</t>
  </si>
  <si>
    <t>14:11</t>
  </si>
  <si>
    <t>14:22</t>
  </si>
  <si>
    <t>14:37</t>
  </si>
  <si>
    <t>14:49</t>
  </si>
  <si>
    <t>14:58</t>
  </si>
  <si>
    <t>15:07</t>
  </si>
  <si>
    <t>15:21</t>
  </si>
  <si>
    <t>Tone_1._Time_freezing</t>
  </si>
  <si>
    <t>Tone_2._Time_freezing</t>
  </si>
  <si>
    <t>Tone_3._Time_freezing</t>
  </si>
  <si>
    <t>Tone_4._Time_freezing</t>
  </si>
  <si>
    <t>Tone_5._Time_freezing</t>
  </si>
  <si>
    <t>Tone_6._Time_freezing</t>
  </si>
  <si>
    <t>Tone_7._Time_freezing</t>
  </si>
  <si>
    <t>Tone_8._Time_freezing</t>
  </si>
  <si>
    <t>Tone_9._Time_freezing</t>
  </si>
  <si>
    <t>Tone_10._Time_freezing</t>
  </si>
  <si>
    <t>Tone_11._Time_freezing</t>
  </si>
  <si>
    <t>Tone_12._Time_freezing</t>
  </si>
  <si>
    <t>Tone_13._Time_freezing</t>
  </si>
  <si>
    <t>Tone_14._Time_freezing</t>
  </si>
  <si>
    <t>Tone_15._Time_freezing</t>
  </si>
  <si>
    <t>1L48</t>
  </si>
  <si>
    <t>2L48</t>
  </si>
  <si>
    <t>4L48</t>
  </si>
  <si>
    <t>6L48</t>
  </si>
  <si>
    <t>7L48</t>
  </si>
  <si>
    <t>8L48</t>
  </si>
  <si>
    <t>9L48</t>
  </si>
  <si>
    <t>10L48</t>
  </si>
  <si>
    <t>11L48</t>
  </si>
  <si>
    <t>12L48</t>
  </si>
  <si>
    <t>2048</t>
  </si>
  <si>
    <t>3048</t>
  </si>
  <si>
    <t>4048</t>
  </si>
  <si>
    <t>5048</t>
  </si>
  <si>
    <t>7048</t>
  </si>
  <si>
    <t>8048</t>
  </si>
  <si>
    <t>Channel</t>
  </si>
  <si>
    <t>5L48</t>
  </si>
  <si>
    <t>2O48</t>
  </si>
  <si>
    <t>3O48</t>
  </si>
  <si>
    <t>4O48</t>
  </si>
  <si>
    <t>5O48</t>
  </si>
  <si>
    <t>6O48</t>
  </si>
  <si>
    <t>7O48</t>
  </si>
  <si>
    <t>8O48</t>
  </si>
  <si>
    <t>Treatment</t>
  </si>
  <si>
    <t>Trial 1/1 - Apparatus</t>
  </si>
  <si>
    <t>Trial 1/1; Tone 1; Time freezing</t>
  </si>
  <si>
    <t>Trial 1/1; Tone 2; Time freezing</t>
  </si>
  <si>
    <t>Trial 1/1; Tone 1; Platform : time</t>
  </si>
  <si>
    <t>Trial 1/1; Tone 2; Platform : time</t>
  </si>
  <si>
    <t>box 7</t>
  </si>
  <si>
    <t>box 9</t>
  </si>
  <si>
    <t>box 10</t>
  </si>
  <si>
    <t>6k46</t>
  </si>
  <si>
    <t>7k46</t>
  </si>
  <si>
    <t>8k46</t>
  </si>
  <si>
    <t>9k46</t>
  </si>
  <si>
    <t>box 5</t>
  </si>
  <si>
    <t>5N46</t>
  </si>
  <si>
    <t>10Y47</t>
  </si>
  <si>
    <t>5U48</t>
  </si>
  <si>
    <t>%pretone avoidance transposed</t>
  </si>
  <si>
    <t>%avoid tone transposed</t>
  </si>
  <si>
    <t>20 day transposed</t>
  </si>
  <si>
    <t>extrp day 1</t>
  </si>
  <si>
    <t>extrp day 2</t>
  </si>
  <si>
    <t>extrp day 3</t>
  </si>
  <si>
    <t>extrp day 4</t>
  </si>
  <si>
    <t>8 day transposed</t>
  </si>
  <si>
    <t>% Trial 1/1; Tone 2; Platform : time</t>
  </si>
  <si>
    <t>% Trial 1/1; Tone 1; Platform : time</t>
  </si>
  <si>
    <t>%avoidance last tone last day</t>
  </si>
  <si>
    <t>% Tone 1; Platform : time</t>
  </si>
  <si>
    <t>% tone_1._Platform_._time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</si>
</sst>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48"/>
      <color theme="1"/>
      <name val="Calibri (Body)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2"/>
      <color indexed="8"/>
      <name val="Calibri"/>
      <family val="2"/>
    </font>
    <font>
      <b/>
      <sz val="10"/>
      <name val="Arial"/>
      <family val="2"/>
    </font>
    <font>
      <b/>
      <sz val="12"/>
      <color indexed="8"/>
      <name val="Calibri"/>
      <family val="2"/>
    </font>
    <font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758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6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164" fontId="3" fillId="0" borderId="0" xfId="0" applyNumberFormat="1" applyFont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right" vertical="center" wrapText="1"/>
    </xf>
    <xf numFmtId="164" fontId="3" fillId="3" borderId="0" xfId="0" applyNumberFormat="1" applyFont="1" applyFill="1" applyAlignment="1">
      <alignment horizontal="center"/>
    </xf>
    <xf numFmtId="0" fontId="6" fillId="0" borderId="0" xfId="0" applyFont="1" applyAlignment="1"/>
    <xf numFmtId="0" fontId="1" fillId="3" borderId="0" xfId="0" applyFont="1" applyFill="1" applyAlignment="1">
      <alignment horizontal="right" vertical="center" wrapText="1"/>
    </xf>
    <xf numFmtId="0" fontId="0" fillId="9" borderId="0" xfId="0" applyFill="1"/>
    <xf numFmtId="0" fontId="1" fillId="9" borderId="0" xfId="0" applyFont="1" applyFill="1" applyAlignment="1">
      <alignment horizontal="right" vertical="center" wrapText="1"/>
    </xf>
    <xf numFmtId="164" fontId="3" fillId="9" borderId="0" xfId="0" applyNumberFormat="1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 applyAlignment="1" applyProtection="1">
      <alignment horizontal="left" vertical="top"/>
      <protection locked="0"/>
    </xf>
    <xf numFmtId="164" fontId="7" fillId="0" borderId="0" xfId="1" applyNumberFormat="1" applyFont="1" applyAlignment="1" applyProtection="1">
      <alignment horizontal="right" vertical="top"/>
      <protection locked="0"/>
    </xf>
    <xf numFmtId="0" fontId="9" fillId="0" borderId="0" xfId="0" applyFont="1"/>
    <xf numFmtId="0" fontId="3" fillId="0" borderId="0" xfId="0" applyFont="1" applyAlignment="1">
      <alignment horizontal="center"/>
    </xf>
    <xf numFmtId="1" fontId="7" fillId="0" borderId="0" xfId="1" applyNumberFormat="1" applyFont="1" applyAlignment="1" applyProtection="1">
      <alignment horizontal="right" vertical="top"/>
      <protection locked="0"/>
    </xf>
    <xf numFmtId="1" fontId="10" fillId="0" borderId="0" xfId="0" applyNumberFormat="1" applyFont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164" fontId="10" fillId="0" borderId="0" xfId="0" applyNumberFormat="1" applyFont="1" applyAlignment="1" applyProtection="1">
      <alignment horizontal="left" vertical="top"/>
      <protection locked="0"/>
    </xf>
    <xf numFmtId="1" fontId="10" fillId="0" borderId="0" xfId="0" applyNumberFormat="1" applyFont="1" applyAlignment="1" applyProtection="1">
      <alignment horizontal="right" vertical="top"/>
      <protection locked="0"/>
    </xf>
    <xf numFmtId="164" fontId="10" fillId="0" borderId="0" xfId="0" applyNumberFormat="1" applyFont="1" applyAlignment="1" applyProtection="1">
      <alignment horizontal="right" vertical="top"/>
      <protection locked="0"/>
    </xf>
    <xf numFmtId="164" fontId="11" fillId="0" borderId="0" xfId="0" applyNumberFormat="1" applyFont="1" applyAlignment="1">
      <alignment horizontal="center"/>
    </xf>
    <xf numFmtId="0" fontId="11" fillId="3" borderId="0" xfId="0" applyFont="1" applyFill="1"/>
    <xf numFmtId="0" fontId="11" fillId="0" borderId="0" xfId="0" applyFont="1" applyAlignment="1">
      <alignment horizontal="center"/>
    </xf>
    <xf numFmtId="1" fontId="10" fillId="2" borderId="0" xfId="0" applyNumberFormat="1" applyFont="1" applyFill="1" applyAlignment="1" applyProtection="1">
      <alignment horizontal="right" vertical="top"/>
      <protection locked="0"/>
    </xf>
    <xf numFmtId="0" fontId="10" fillId="2" borderId="0" xfId="0" applyFont="1" applyFill="1" applyAlignment="1" applyProtection="1">
      <alignment horizontal="left" vertical="top"/>
      <protection locked="0"/>
    </xf>
    <xf numFmtId="164" fontId="10" fillId="2" borderId="0" xfId="0" applyNumberFormat="1" applyFont="1" applyFill="1" applyAlignment="1" applyProtection="1">
      <alignment horizontal="right" vertical="top"/>
      <protection locked="0"/>
    </xf>
    <xf numFmtId="164" fontId="12" fillId="0" borderId="0" xfId="0" applyNumberFormat="1" applyFont="1" applyAlignment="1" applyProtection="1">
      <alignment horizontal="center" vertical="top"/>
      <protection locked="0"/>
    </xf>
    <xf numFmtId="164" fontId="10" fillId="10" borderId="0" xfId="0" applyNumberFormat="1" applyFont="1" applyFill="1" applyAlignment="1" applyProtection="1">
      <alignment horizontal="right" vertical="top"/>
      <protection locked="0"/>
    </xf>
    <xf numFmtId="164" fontId="10" fillId="11" borderId="0" xfId="0" applyNumberFormat="1" applyFont="1" applyFill="1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164" fontId="10" fillId="0" borderId="0" xfId="0" applyNumberFormat="1" applyFont="1" applyAlignment="1" applyProtection="1">
      <alignment horizontal="center" vertical="top"/>
      <protection locked="0"/>
    </xf>
    <xf numFmtId="164" fontId="13" fillId="0" borderId="0" xfId="0" applyNumberFormat="1" applyFont="1" applyAlignment="1" applyProtection="1">
      <alignment horizontal="center" vertical="top"/>
      <protection locked="0"/>
    </xf>
    <xf numFmtId="0" fontId="10" fillId="11" borderId="0" xfId="0" applyFont="1" applyFill="1" applyAlignment="1" applyProtection="1">
      <alignment horizontal="left" vertical="top"/>
      <protection locked="0"/>
    </xf>
    <xf numFmtId="1" fontId="10" fillId="11" borderId="0" xfId="0" applyNumberFormat="1" applyFont="1" applyFill="1" applyAlignment="1" applyProtection="1">
      <alignment horizontal="right" vertical="top"/>
      <protection locked="0"/>
    </xf>
    <xf numFmtId="0" fontId="8" fillId="0" borderId="0" xfId="1" applyProtection="1"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10" fillId="4" borderId="0" xfId="0" applyNumberFormat="1" applyFont="1" applyFill="1" applyAlignment="1" applyProtection="1">
      <alignment horizontal="left" vertical="top"/>
      <protection locked="0"/>
    </xf>
    <xf numFmtId="1" fontId="0" fillId="12" borderId="0" xfId="0" applyNumberFormat="1" applyFont="1" applyFill="1" applyAlignment="1" applyProtection="1">
      <alignment horizontal="right" vertical="top"/>
      <protection locked="0"/>
    </xf>
    <xf numFmtId="0" fontId="0" fillId="12" borderId="0" xfId="0" applyFont="1" applyFill="1" applyAlignment="1" applyProtection="1">
      <alignment horizontal="left" vertical="top"/>
      <protection locked="0"/>
    </xf>
    <xf numFmtId="164" fontId="0" fillId="12" borderId="0" xfId="0" applyNumberFormat="1" applyFont="1" applyFill="1" applyAlignment="1" applyProtection="1">
      <alignment horizontal="right" vertical="top"/>
      <protection locked="0"/>
    </xf>
    <xf numFmtId="0" fontId="0" fillId="12" borderId="0" xfId="0" applyFont="1" applyFill="1"/>
    <xf numFmtId="1" fontId="10" fillId="12" borderId="0" xfId="0" applyNumberFormat="1" applyFont="1" applyFill="1" applyAlignment="1" applyProtection="1">
      <alignment horizontal="right" vertical="top"/>
      <protection locked="0"/>
    </xf>
    <xf numFmtId="0" fontId="10" fillId="12" borderId="0" xfId="0" applyFont="1" applyFill="1" applyAlignment="1" applyProtection="1">
      <alignment horizontal="left" vertical="top"/>
      <protection locked="0"/>
    </xf>
    <xf numFmtId="164" fontId="10" fillId="12" borderId="0" xfId="0" applyNumberFormat="1" applyFont="1" applyFill="1" applyAlignment="1" applyProtection="1">
      <alignment horizontal="right" vertical="top"/>
      <protection locked="0"/>
    </xf>
    <xf numFmtId="0" fontId="0" fillId="12" borderId="0" xfId="0" applyFill="1"/>
    <xf numFmtId="1" fontId="10" fillId="9" borderId="0" xfId="0" applyNumberFormat="1" applyFont="1" applyFill="1" applyAlignment="1" applyProtection="1">
      <alignment horizontal="right" vertical="top"/>
      <protection locked="0"/>
    </xf>
    <xf numFmtId="0" fontId="10" fillId="9" borderId="0" xfId="0" applyFont="1" applyFill="1" applyAlignment="1" applyProtection="1">
      <alignment horizontal="left" vertical="top"/>
      <protection locked="0"/>
    </xf>
    <xf numFmtId="164" fontId="10" fillId="9" borderId="0" xfId="0" applyNumberFormat="1" applyFont="1" applyFill="1" applyAlignment="1" applyProtection="1">
      <alignment horizontal="right" vertical="top"/>
      <protection locked="0"/>
    </xf>
  </cellXfs>
  <cellStyles count="2">
    <cellStyle name="Normal" xfId="0" builtinId="0"/>
    <cellStyle name="Normal 2" xfId="1" xr:uid="{44C6F33A-99DB-0A41-9344-62299C449F29}"/>
  </cellStyles>
  <dxfs count="0"/>
  <tableStyles count="0" defaultTableStyle="TableStyleMedium2" defaultPivotStyle="PivotStyleLight16"/>
  <colors>
    <mruColors>
      <color rgb="FFFB7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E3F6-BA6A-E040-99FC-BA911DA22384}">
  <dimension ref="B2:BT96"/>
  <sheetViews>
    <sheetView topLeftCell="O41" zoomScale="64" workbookViewId="0">
      <selection activeCell="AB57" sqref="AB57:AB96"/>
    </sheetView>
  </sheetViews>
  <sheetFormatPr baseColWidth="10" defaultRowHeight="16"/>
  <cols>
    <col min="16" max="16" width="33.33203125" customWidth="1"/>
    <col min="17" max="17" width="22.33203125" customWidth="1"/>
    <col min="26" max="26" width="13.83203125" customWidth="1"/>
    <col min="27" max="27" width="29" customWidth="1"/>
    <col min="28" max="28" width="28.83203125" customWidth="1"/>
    <col min="29" max="29" width="18.33203125" customWidth="1"/>
    <col min="32" max="32" width="38.1640625" customWidth="1"/>
    <col min="35" max="35" width="10.83203125" customWidth="1"/>
  </cols>
  <sheetData>
    <row r="2" spans="2:70">
      <c r="H2">
        <f>COUNT(O12:O49)</f>
        <v>38</v>
      </c>
    </row>
    <row r="8" spans="2:70" ht="62">
      <c r="B8" s="49" t="s">
        <v>47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10" spans="2:70">
      <c r="B10" t="s">
        <v>43</v>
      </c>
      <c r="E10" s="48" t="s">
        <v>44</v>
      </c>
      <c r="F10" s="48"/>
      <c r="G10" s="48"/>
      <c r="H10" s="48"/>
      <c r="I10" s="48"/>
      <c r="J10" s="48"/>
      <c r="K10" s="48"/>
      <c r="L10" s="48"/>
      <c r="M10" s="48"/>
      <c r="O10" t="s">
        <v>45</v>
      </c>
      <c r="P10" t="s">
        <v>180</v>
      </c>
      <c r="Q10" t="s">
        <v>88</v>
      </c>
      <c r="R10" s="48" t="s">
        <v>46</v>
      </c>
      <c r="S10" s="48"/>
      <c r="T10" s="48"/>
      <c r="U10" s="48"/>
      <c r="V10" s="48"/>
      <c r="W10" s="48"/>
      <c r="X10" s="48"/>
      <c r="Y10" s="48"/>
      <c r="Z10" s="48"/>
      <c r="AA10" t="s">
        <v>42</v>
      </c>
      <c r="AB10" t="s">
        <v>90</v>
      </c>
      <c r="AC10" t="s">
        <v>180</v>
      </c>
      <c r="AD10" t="s">
        <v>89</v>
      </c>
      <c r="AF10" t="s">
        <v>162</v>
      </c>
      <c r="AG10" s="48" t="s">
        <v>91</v>
      </c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</row>
    <row r="12" spans="2:70">
      <c r="B12" t="s">
        <v>0</v>
      </c>
      <c r="C12">
        <v>8</v>
      </c>
      <c r="D12" t="s">
        <v>1</v>
      </c>
      <c r="E12">
        <v>12.7</v>
      </c>
      <c r="F12">
        <v>14.2</v>
      </c>
      <c r="G12">
        <v>9.4</v>
      </c>
      <c r="H12">
        <v>11.7</v>
      </c>
      <c r="I12">
        <v>5.8</v>
      </c>
      <c r="J12">
        <v>2.9</v>
      </c>
      <c r="K12">
        <v>4.3</v>
      </c>
      <c r="L12">
        <v>6.3</v>
      </c>
      <c r="M12">
        <v>7.6</v>
      </c>
      <c r="O12">
        <f t="shared" ref="O12:O49" si="0">AVERAGE(E12:M12)</f>
        <v>8.3222222222222211</v>
      </c>
      <c r="P12" s="6">
        <f>_xlfn.STDEV.S(O12:O49)/SQRT(38)</f>
        <v>0.91028585498694514</v>
      </c>
      <c r="Q12" s="7">
        <f>AVERAGE(O12:O49)</f>
        <v>10.432163742690058</v>
      </c>
      <c r="R12" s="1">
        <v>28.4</v>
      </c>
      <c r="S12" s="1">
        <v>28.3</v>
      </c>
      <c r="T12" s="1">
        <v>28.6</v>
      </c>
      <c r="U12" s="1">
        <v>30</v>
      </c>
      <c r="V12" s="1">
        <v>28.3</v>
      </c>
      <c r="W12" s="1">
        <v>23.5</v>
      </c>
      <c r="X12" s="1">
        <v>26.7</v>
      </c>
      <c r="Y12" s="1">
        <v>28.5</v>
      </c>
      <c r="Z12" s="1">
        <v>26</v>
      </c>
      <c r="AA12">
        <f t="shared" ref="AA12:AA49" si="1">AVERAGE(R12:Z12)</f>
        <v>27.588888888888889</v>
      </c>
      <c r="AB12">
        <f>(AA12/30)*100</f>
        <v>91.962962962962962</v>
      </c>
      <c r="AC12" s="6">
        <f>_xlfn.STDEV.S(AB12:AB49)/SQRT(38)</f>
        <v>1.2394980444875696</v>
      </c>
      <c r="AD12" s="8">
        <f>AVERAGE(AB12:AB49)</f>
        <v>89.115984405458107</v>
      </c>
      <c r="AF12">
        <v>91.962962962962962</v>
      </c>
      <c r="AG12">
        <v>91.962962962962962</v>
      </c>
      <c r="AH12">
        <v>80.148148148148152</v>
      </c>
      <c r="AI12">
        <v>85.259259259259267</v>
      </c>
      <c r="AJ12">
        <v>86.740740740740748</v>
      </c>
      <c r="AK12">
        <v>81.037037037037038</v>
      </c>
      <c r="AL12">
        <v>88.370370370370352</v>
      </c>
      <c r="AM12">
        <v>83.444444444444457</v>
      </c>
      <c r="AN12">
        <v>86.666666666666671</v>
      </c>
      <c r="AO12">
        <v>70.777777777777786</v>
      </c>
      <c r="AP12">
        <v>64.8888888888889</v>
      </c>
      <c r="AQ12">
        <v>83.925925925925952</v>
      </c>
      <c r="AR12">
        <v>84.888888888888886</v>
      </c>
      <c r="AS12">
        <v>89.851851851851848</v>
      </c>
      <c r="AT12">
        <v>100</v>
      </c>
      <c r="AU12">
        <v>90.592592592592595</v>
      </c>
      <c r="AV12">
        <v>79.81481481481481</v>
      </c>
      <c r="AW12">
        <v>89.851851851851862</v>
      </c>
      <c r="AX12">
        <v>94.222222222222214</v>
      </c>
      <c r="AY12">
        <v>88.333333333333343</v>
      </c>
      <c r="AZ12">
        <v>86.851851851851848</v>
      </c>
      <c r="BA12">
        <v>86.407407407407405</v>
      </c>
      <c r="BB12">
        <v>85.777777777777786</v>
      </c>
      <c r="BC12">
        <v>93.1111111111111</v>
      </c>
      <c r="BD12">
        <v>94.81481481481481</v>
      </c>
      <c r="BE12">
        <v>93.333333333333329</v>
      </c>
      <c r="BF12">
        <v>85.370370370370352</v>
      </c>
      <c r="BG12">
        <v>96.666666666666671</v>
      </c>
      <c r="BH12">
        <v>92.814814814814824</v>
      </c>
      <c r="BI12">
        <v>88.18518518518519</v>
      </c>
      <c r="BJ12">
        <v>94.555555555555543</v>
      </c>
      <c r="BK12">
        <v>92.518518518518505</v>
      </c>
      <c r="BL12">
        <v>98.407407407407405</v>
      </c>
      <c r="BM12">
        <v>100</v>
      </c>
      <c r="BN12">
        <v>99.592592592592581</v>
      </c>
      <c r="BO12">
        <v>100</v>
      </c>
      <c r="BP12">
        <v>98.814814814814824</v>
      </c>
      <c r="BQ12">
        <v>89.666666666666671</v>
      </c>
      <c r="BR12">
        <v>88.740740740740733</v>
      </c>
    </row>
    <row r="13" spans="2:70">
      <c r="B13" t="s">
        <v>2</v>
      </c>
      <c r="C13">
        <v>8</v>
      </c>
      <c r="D13" t="s">
        <v>3</v>
      </c>
      <c r="E13">
        <v>14.8</v>
      </c>
      <c r="F13">
        <v>18.600000000000001</v>
      </c>
      <c r="G13">
        <v>13.8</v>
      </c>
      <c r="H13">
        <v>14.8</v>
      </c>
      <c r="I13">
        <v>15.1</v>
      </c>
      <c r="J13">
        <v>12</v>
      </c>
      <c r="K13">
        <v>13.2</v>
      </c>
      <c r="L13">
        <v>7.5</v>
      </c>
      <c r="M13">
        <v>19.5</v>
      </c>
      <c r="O13">
        <f t="shared" si="0"/>
        <v>14.366666666666667</v>
      </c>
      <c r="R13" s="1">
        <v>25.8</v>
      </c>
      <c r="S13" s="1">
        <v>25.2</v>
      </c>
      <c r="T13" s="1">
        <v>18.7</v>
      </c>
      <c r="U13" s="1">
        <v>27.8</v>
      </c>
      <c r="V13" s="1">
        <v>27.3</v>
      </c>
      <c r="W13" s="1">
        <v>24</v>
      </c>
      <c r="X13" s="1">
        <v>26.7</v>
      </c>
      <c r="Y13" s="1">
        <v>14.8</v>
      </c>
      <c r="Z13" s="1">
        <v>26.1</v>
      </c>
      <c r="AA13">
        <f t="shared" si="1"/>
        <v>24.044444444444444</v>
      </c>
      <c r="AB13">
        <f t="shared" ref="AB13:AB49" si="2">(AA13/30)*100</f>
        <v>80.148148148148152</v>
      </c>
      <c r="AF13">
        <v>80.148148148148152</v>
      </c>
    </row>
    <row r="14" spans="2:70">
      <c r="B14" t="s">
        <v>4</v>
      </c>
      <c r="C14">
        <v>8</v>
      </c>
      <c r="D14" t="s">
        <v>5</v>
      </c>
      <c r="E14">
        <v>7</v>
      </c>
      <c r="F14">
        <v>3.7</v>
      </c>
      <c r="G14">
        <v>0.5</v>
      </c>
      <c r="H14">
        <v>2.6</v>
      </c>
      <c r="I14">
        <v>0.4</v>
      </c>
      <c r="J14">
        <v>0</v>
      </c>
      <c r="K14">
        <v>0</v>
      </c>
      <c r="L14">
        <v>1.4</v>
      </c>
      <c r="M14">
        <v>0</v>
      </c>
      <c r="O14">
        <f t="shared" si="0"/>
        <v>1.7333333333333334</v>
      </c>
      <c r="R14" s="1">
        <v>26.2</v>
      </c>
      <c r="S14" s="1">
        <v>15</v>
      </c>
      <c r="T14" s="1">
        <v>29.1</v>
      </c>
      <c r="U14" s="1">
        <v>30</v>
      </c>
      <c r="V14" s="1">
        <v>27.8</v>
      </c>
      <c r="W14" s="1">
        <v>28.2</v>
      </c>
      <c r="X14" s="1">
        <v>23.7</v>
      </c>
      <c r="Y14" s="1">
        <v>28.4</v>
      </c>
      <c r="Z14" s="1">
        <v>21.8</v>
      </c>
      <c r="AA14">
        <f t="shared" si="1"/>
        <v>25.577777777777779</v>
      </c>
      <c r="AB14">
        <f t="shared" si="2"/>
        <v>85.259259259259267</v>
      </c>
      <c r="AF14">
        <v>85.259259259259267</v>
      </c>
    </row>
    <row r="15" spans="2:70">
      <c r="B15" t="s">
        <v>6</v>
      </c>
      <c r="C15">
        <v>8</v>
      </c>
      <c r="D15" t="s">
        <v>7</v>
      </c>
      <c r="E15">
        <v>12.6</v>
      </c>
      <c r="F15">
        <v>9.5</v>
      </c>
      <c r="G15">
        <v>10.8</v>
      </c>
      <c r="H15">
        <v>7.3</v>
      </c>
      <c r="I15">
        <v>3.9</v>
      </c>
      <c r="J15">
        <v>6.8</v>
      </c>
      <c r="K15">
        <v>8.1999999999999993</v>
      </c>
      <c r="L15">
        <v>7.4</v>
      </c>
      <c r="M15">
        <v>5.3</v>
      </c>
      <c r="O15">
        <f t="shared" si="0"/>
        <v>7.9777777777777779</v>
      </c>
      <c r="R15" s="1">
        <v>28.3</v>
      </c>
      <c r="S15" s="1">
        <v>27.4</v>
      </c>
      <c r="T15" s="1">
        <v>19.7</v>
      </c>
      <c r="U15" s="1">
        <v>23.6</v>
      </c>
      <c r="V15" s="1">
        <v>22.7</v>
      </c>
      <c r="W15" s="1">
        <v>28.8</v>
      </c>
      <c r="X15" s="1">
        <v>26.8</v>
      </c>
      <c r="Y15" s="1">
        <v>30</v>
      </c>
      <c r="Z15" s="1">
        <v>26.9</v>
      </c>
      <c r="AA15">
        <f t="shared" si="1"/>
        <v>26.022222222222226</v>
      </c>
      <c r="AB15">
        <f t="shared" si="2"/>
        <v>86.740740740740748</v>
      </c>
      <c r="AF15">
        <v>86.740740740740748</v>
      </c>
    </row>
    <row r="16" spans="2:70">
      <c r="B16" t="s">
        <v>8</v>
      </c>
      <c r="C16">
        <v>8</v>
      </c>
      <c r="D16" t="s">
        <v>1</v>
      </c>
      <c r="E16">
        <v>9.9</v>
      </c>
      <c r="F16">
        <v>10.8</v>
      </c>
      <c r="G16">
        <v>2.2999999999999998</v>
      </c>
      <c r="H16">
        <v>13.4</v>
      </c>
      <c r="I16">
        <v>15.9</v>
      </c>
      <c r="J16">
        <v>5.4</v>
      </c>
      <c r="K16">
        <v>11.7</v>
      </c>
      <c r="L16">
        <v>5.7</v>
      </c>
      <c r="M16">
        <v>7.4</v>
      </c>
      <c r="O16">
        <f t="shared" si="0"/>
        <v>9.1666666666666679</v>
      </c>
      <c r="R16" s="1">
        <v>27.3</v>
      </c>
      <c r="S16" s="1">
        <v>26.4</v>
      </c>
      <c r="T16" s="1">
        <v>20.8</v>
      </c>
      <c r="U16" s="1">
        <v>30</v>
      </c>
      <c r="V16" s="1">
        <v>27.8</v>
      </c>
      <c r="W16" s="1">
        <v>26.8</v>
      </c>
      <c r="X16" s="1">
        <v>25</v>
      </c>
      <c r="Y16" s="1">
        <v>16.2</v>
      </c>
      <c r="Z16" s="1">
        <v>18.5</v>
      </c>
      <c r="AA16">
        <f t="shared" si="1"/>
        <v>24.311111111111114</v>
      </c>
      <c r="AB16">
        <f t="shared" si="2"/>
        <v>81.037037037037038</v>
      </c>
      <c r="AF16">
        <v>81.037037037037038</v>
      </c>
    </row>
    <row r="17" spans="2:32">
      <c r="B17" t="s">
        <v>9</v>
      </c>
      <c r="C17">
        <v>8</v>
      </c>
      <c r="D17" t="s">
        <v>3</v>
      </c>
      <c r="E17">
        <v>8.6999999999999993</v>
      </c>
      <c r="F17">
        <v>21.9</v>
      </c>
      <c r="G17">
        <v>19.600000000000001</v>
      </c>
      <c r="H17">
        <v>17.600000000000001</v>
      </c>
      <c r="I17">
        <v>18.3</v>
      </c>
      <c r="J17">
        <v>13</v>
      </c>
      <c r="K17">
        <v>12.7</v>
      </c>
      <c r="L17">
        <v>14.9</v>
      </c>
      <c r="M17">
        <v>16.899999999999999</v>
      </c>
      <c r="O17">
        <f t="shared" si="0"/>
        <v>15.955555555555557</v>
      </c>
      <c r="R17" s="1">
        <v>26</v>
      </c>
      <c r="S17" s="1">
        <v>27.3</v>
      </c>
      <c r="T17" s="1">
        <v>27.3</v>
      </c>
      <c r="U17" s="1">
        <v>23.1</v>
      </c>
      <c r="V17" s="1">
        <v>25.3</v>
      </c>
      <c r="W17" s="1">
        <v>27.2</v>
      </c>
      <c r="X17" s="1">
        <v>28</v>
      </c>
      <c r="Y17" s="1">
        <v>27.2</v>
      </c>
      <c r="Z17" s="1">
        <v>27.2</v>
      </c>
      <c r="AA17">
        <f t="shared" si="1"/>
        <v>26.511111111111106</v>
      </c>
      <c r="AB17">
        <f t="shared" si="2"/>
        <v>88.370370370370352</v>
      </c>
      <c r="AF17">
        <v>88.370370370370352</v>
      </c>
    </row>
    <row r="18" spans="2:32">
      <c r="B18" t="s">
        <v>10</v>
      </c>
      <c r="C18">
        <v>8</v>
      </c>
      <c r="D18" t="s">
        <v>5</v>
      </c>
      <c r="E18">
        <v>5.4</v>
      </c>
      <c r="F18">
        <v>7.4</v>
      </c>
      <c r="G18">
        <v>2.8</v>
      </c>
      <c r="H18">
        <v>11.7</v>
      </c>
      <c r="I18">
        <v>14.2</v>
      </c>
      <c r="J18">
        <v>7.5</v>
      </c>
      <c r="K18">
        <v>8</v>
      </c>
      <c r="L18">
        <v>11.9</v>
      </c>
      <c r="M18">
        <v>5.8</v>
      </c>
      <c r="O18">
        <f t="shared" si="0"/>
        <v>8.3000000000000007</v>
      </c>
      <c r="R18" s="1">
        <v>27.6</v>
      </c>
      <c r="S18" s="1">
        <v>28.2</v>
      </c>
      <c r="T18" s="1">
        <v>16.100000000000001</v>
      </c>
      <c r="U18" s="1">
        <v>26.3</v>
      </c>
      <c r="V18" s="1">
        <v>27.8</v>
      </c>
      <c r="W18" s="1">
        <v>25.1</v>
      </c>
      <c r="X18" s="1">
        <v>22.5</v>
      </c>
      <c r="Y18" s="1">
        <v>29.3</v>
      </c>
      <c r="Z18" s="1">
        <v>22.4</v>
      </c>
      <c r="AA18">
        <f t="shared" si="1"/>
        <v>25.033333333333335</v>
      </c>
      <c r="AB18">
        <f t="shared" si="2"/>
        <v>83.444444444444457</v>
      </c>
      <c r="AF18">
        <v>83.444444444444457</v>
      </c>
    </row>
    <row r="19" spans="2:32">
      <c r="B19" t="s">
        <v>11</v>
      </c>
      <c r="C19">
        <v>8</v>
      </c>
      <c r="D19" t="s">
        <v>7</v>
      </c>
      <c r="E19">
        <v>5.0999999999999996</v>
      </c>
      <c r="F19">
        <v>3.9</v>
      </c>
      <c r="G19">
        <v>6.7</v>
      </c>
      <c r="H19">
        <v>2.7</v>
      </c>
      <c r="I19">
        <v>10.3</v>
      </c>
      <c r="J19">
        <v>4.7</v>
      </c>
      <c r="K19">
        <v>2.5</v>
      </c>
      <c r="L19">
        <v>4.7</v>
      </c>
      <c r="M19">
        <v>3.4</v>
      </c>
      <c r="O19">
        <f t="shared" si="0"/>
        <v>4.8888888888888893</v>
      </c>
      <c r="R19" s="1">
        <v>25.5</v>
      </c>
      <c r="S19" s="1">
        <v>28.7</v>
      </c>
      <c r="T19" s="1">
        <v>25.7</v>
      </c>
      <c r="U19" s="1">
        <v>18.5</v>
      </c>
      <c r="V19" s="1">
        <v>26.9</v>
      </c>
      <c r="W19" s="1">
        <v>26.7</v>
      </c>
      <c r="X19" s="1">
        <v>25.1</v>
      </c>
      <c r="Y19" s="1">
        <v>29.1</v>
      </c>
      <c r="Z19" s="1">
        <v>27.8</v>
      </c>
      <c r="AA19">
        <f t="shared" si="1"/>
        <v>26</v>
      </c>
      <c r="AB19">
        <f t="shared" si="2"/>
        <v>86.666666666666671</v>
      </c>
      <c r="AF19">
        <v>86.666666666666671</v>
      </c>
    </row>
    <row r="20" spans="2:32">
      <c r="B20" t="s">
        <v>12</v>
      </c>
      <c r="C20">
        <v>8</v>
      </c>
      <c r="D20" t="s">
        <v>1</v>
      </c>
      <c r="E20">
        <v>5.5</v>
      </c>
      <c r="F20">
        <v>0</v>
      </c>
      <c r="G20">
        <v>13.2</v>
      </c>
      <c r="H20">
        <v>7.6</v>
      </c>
      <c r="I20">
        <v>1.7</v>
      </c>
      <c r="J20">
        <v>1.9</v>
      </c>
      <c r="K20">
        <v>1.4</v>
      </c>
      <c r="L20">
        <v>0</v>
      </c>
      <c r="M20">
        <v>14.6</v>
      </c>
      <c r="O20">
        <f t="shared" si="0"/>
        <v>5.0999999999999988</v>
      </c>
      <c r="R20" s="1">
        <v>26.5</v>
      </c>
      <c r="S20" s="1">
        <v>1.2</v>
      </c>
      <c r="T20" s="1">
        <v>30</v>
      </c>
      <c r="U20" s="1">
        <v>30</v>
      </c>
      <c r="V20" s="1">
        <v>11</v>
      </c>
      <c r="W20" s="1">
        <v>23.2</v>
      </c>
      <c r="X20" s="1">
        <v>30</v>
      </c>
      <c r="Y20" s="1">
        <v>9.1999999999999993</v>
      </c>
      <c r="Z20" s="1">
        <v>30</v>
      </c>
      <c r="AA20">
        <f t="shared" si="1"/>
        <v>21.233333333333334</v>
      </c>
      <c r="AB20">
        <f t="shared" si="2"/>
        <v>70.777777777777786</v>
      </c>
      <c r="AF20">
        <v>70.777777777777786</v>
      </c>
    </row>
    <row r="21" spans="2:32">
      <c r="B21" t="s">
        <v>13</v>
      </c>
      <c r="C21">
        <v>8</v>
      </c>
      <c r="D21" t="s">
        <v>3</v>
      </c>
      <c r="E21">
        <v>11.1</v>
      </c>
      <c r="F21">
        <v>5.7</v>
      </c>
      <c r="G21">
        <v>8.1</v>
      </c>
      <c r="H21">
        <v>9.6</v>
      </c>
      <c r="I21">
        <v>12.3</v>
      </c>
      <c r="J21">
        <v>5.7</v>
      </c>
      <c r="K21">
        <v>6</v>
      </c>
      <c r="L21">
        <v>5.8</v>
      </c>
      <c r="M21">
        <v>5.6</v>
      </c>
      <c r="O21">
        <f t="shared" si="0"/>
        <v>7.7666666666666657</v>
      </c>
      <c r="R21" s="1">
        <v>21.8</v>
      </c>
      <c r="S21" s="1">
        <v>23.7</v>
      </c>
      <c r="T21" s="1">
        <v>16.899999999999999</v>
      </c>
      <c r="U21" s="1">
        <v>13</v>
      </c>
      <c r="V21" s="1">
        <v>23</v>
      </c>
      <c r="W21" s="1">
        <v>28.5</v>
      </c>
      <c r="X21" s="1">
        <v>21.3</v>
      </c>
      <c r="Y21" s="1">
        <v>26</v>
      </c>
      <c r="Z21" s="1">
        <v>1</v>
      </c>
      <c r="AA21">
        <f t="shared" si="1"/>
        <v>19.466666666666669</v>
      </c>
      <c r="AB21">
        <f t="shared" si="2"/>
        <v>64.8888888888889</v>
      </c>
      <c r="AF21">
        <v>64.8888888888889</v>
      </c>
    </row>
    <row r="22" spans="2:32">
      <c r="B22" t="s">
        <v>14</v>
      </c>
      <c r="C22">
        <v>8</v>
      </c>
      <c r="D22" t="s">
        <v>5</v>
      </c>
      <c r="E22">
        <v>8.3000000000000007</v>
      </c>
      <c r="F22">
        <v>17.2</v>
      </c>
      <c r="G22">
        <v>7.7</v>
      </c>
      <c r="H22">
        <v>6.5</v>
      </c>
      <c r="I22">
        <v>8</v>
      </c>
      <c r="J22">
        <v>0.8</v>
      </c>
      <c r="K22">
        <v>8.3000000000000007</v>
      </c>
      <c r="L22">
        <v>6.7</v>
      </c>
      <c r="M22">
        <v>11.5</v>
      </c>
      <c r="O22">
        <f t="shared" si="0"/>
        <v>8.3333333333333339</v>
      </c>
      <c r="R22" s="1">
        <v>27.1</v>
      </c>
      <c r="S22" s="1">
        <v>30</v>
      </c>
      <c r="T22" s="1">
        <v>25.1</v>
      </c>
      <c r="U22" s="1">
        <v>23.1</v>
      </c>
      <c r="V22" s="1">
        <v>24.9</v>
      </c>
      <c r="W22" s="1">
        <v>16.8</v>
      </c>
      <c r="X22" s="1">
        <v>27.4</v>
      </c>
      <c r="Y22" s="1">
        <v>25.9</v>
      </c>
      <c r="Z22" s="1">
        <v>26.3</v>
      </c>
      <c r="AA22">
        <f t="shared" si="1"/>
        <v>25.177777777777784</v>
      </c>
      <c r="AB22">
        <f t="shared" si="2"/>
        <v>83.925925925925952</v>
      </c>
      <c r="AF22">
        <v>83.925925925925952</v>
      </c>
    </row>
    <row r="23" spans="2:32">
      <c r="B23" t="s">
        <v>15</v>
      </c>
      <c r="C23">
        <v>8</v>
      </c>
      <c r="D23" t="s">
        <v>7</v>
      </c>
      <c r="E23">
        <v>3.4</v>
      </c>
      <c r="F23">
        <v>6.4</v>
      </c>
      <c r="G23">
        <v>10.6</v>
      </c>
      <c r="H23">
        <v>17</v>
      </c>
      <c r="I23">
        <v>17.2</v>
      </c>
      <c r="J23">
        <v>19.3</v>
      </c>
      <c r="K23">
        <v>13</v>
      </c>
      <c r="L23">
        <v>11.1</v>
      </c>
      <c r="M23">
        <v>11.4</v>
      </c>
      <c r="O23">
        <f t="shared" si="0"/>
        <v>12.155555555555555</v>
      </c>
      <c r="R23" s="1">
        <v>26.1</v>
      </c>
      <c r="S23" s="1">
        <v>28</v>
      </c>
      <c r="T23" s="1">
        <v>30</v>
      </c>
      <c r="U23" s="1">
        <v>26.3</v>
      </c>
      <c r="V23" s="1">
        <v>26.5</v>
      </c>
      <c r="W23" s="1">
        <v>25.3</v>
      </c>
      <c r="X23" s="1">
        <v>23.6</v>
      </c>
      <c r="Y23" s="1">
        <v>25.4</v>
      </c>
      <c r="Z23" s="1">
        <v>18</v>
      </c>
      <c r="AA23">
        <f t="shared" si="1"/>
        <v>25.466666666666665</v>
      </c>
      <c r="AB23">
        <f t="shared" si="2"/>
        <v>84.888888888888886</v>
      </c>
      <c r="AF23">
        <v>84.888888888888886</v>
      </c>
    </row>
    <row r="24" spans="2:32">
      <c r="B24" t="s">
        <v>16</v>
      </c>
      <c r="C24">
        <v>8</v>
      </c>
      <c r="D24" t="s">
        <v>1</v>
      </c>
      <c r="E24">
        <v>9.1</v>
      </c>
      <c r="F24">
        <v>11.8</v>
      </c>
      <c r="G24">
        <v>7.4</v>
      </c>
      <c r="H24">
        <v>3.6</v>
      </c>
      <c r="I24">
        <v>5.3</v>
      </c>
      <c r="J24">
        <v>4.9000000000000004</v>
      </c>
      <c r="K24">
        <v>2.9</v>
      </c>
      <c r="L24">
        <v>5</v>
      </c>
      <c r="M24">
        <v>5.7</v>
      </c>
      <c r="O24">
        <f t="shared" si="0"/>
        <v>6.1888888888888882</v>
      </c>
      <c r="R24" s="1">
        <v>28.7</v>
      </c>
      <c r="S24" s="1">
        <v>30</v>
      </c>
      <c r="T24" s="1">
        <v>29</v>
      </c>
      <c r="U24" s="1">
        <v>21.6</v>
      </c>
      <c r="V24" s="1">
        <v>25</v>
      </c>
      <c r="W24" s="1">
        <v>28</v>
      </c>
      <c r="X24" s="1">
        <v>24.4</v>
      </c>
      <c r="Y24" s="1">
        <v>27.2</v>
      </c>
      <c r="Z24" s="1">
        <v>28.7</v>
      </c>
      <c r="AA24">
        <f t="shared" si="1"/>
        <v>26.955555555555556</v>
      </c>
      <c r="AB24">
        <f t="shared" si="2"/>
        <v>89.851851851851848</v>
      </c>
      <c r="AF24">
        <v>89.851851851851848</v>
      </c>
    </row>
    <row r="25" spans="2:32">
      <c r="B25" t="s">
        <v>17</v>
      </c>
      <c r="C25">
        <v>8</v>
      </c>
      <c r="D25" t="s">
        <v>3</v>
      </c>
      <c r="E25">
        <v>24.7</v>
      </c>
      <c r="F25">
        <v>25.2</v>
      </c>
      <c r="G25">
        <v>17.8</v>
      </c>
      <c r="H25">
        <v>28.7</v>
      </c>
      <c r="I25">
        <v>11.4</v>
      </c>
      <c r="J25">
        <v>28.3</v>
      </c>
      <c r="K25">
        <v>25.4</v>
      </c>
      <c r="L25">
        <v>12.8</v>
      </c>
      <c r="M25">
        <v>17.5</v>
      </c>
      <c r="O25">
        <f t="shared" si="0"/>
        <v>21.311111111111117</v>
      </c>
      <c r="R25" s="1">
        <v>30</v>
      </c>
      <c r="S25" s="1">
        <v>30</v>
      </c>
      <c r="T25" s="1">
        <v>30</v>
      </c>
      <c r="U25" s="1">
        <v>30</v>
      </c>
      <c r="V25" s="1">
        <v>30</v>
      </c>
      <c r="W25" s="1">
        <v>30</v>
      </c>
      <c r="X25" s="1">
        <v>30</v>
      </c>
      <c r="Y25" s="1">
        <v>30</v>
      </c>
      <c r="Z25" s="1">
        <v>30</v>
      </c>
      <c r="AA25">
        <f t="shared" si="1"/>
        <v>30</v>
      </c>
      <c r="AB25">
        <f t="shared" si="2"/>
        <v>100</v>
      </c>
      <c r="AF25">
        <v>100</v>
      </c>
    </row>
    <row r="26" spans="2:32">
      <c r="B26" s="2" t="s">
        <v>18</v>
      </c>
      <c r="C26" s="3">
        <v>8</v>
      </c>
      <c r="D26" s="2" t="s">
        <v>1</v>
      </c>
      <c r="E26" s="3">
        <v>10.9</v>
      </c>
      <c r="F26" s="3">
        <v>13.2</v>
      </c>
      <c r="G26" s="3">
        <v>5.7</v>
      </c>
      <c r="H26" s="3">
        <v>11.3</v>
      </c>
      <c r="I26" s="3">
        <v>10.199999999999999</v>
      </c>
      <c r="J26" s="3">
        <v>7.1</v>
      </c>
      <c r="K26" s="3">
        <v>8.9</v>
      </c>
      <c r="L26" s="3">
        <v>3.7</v>
      </c>
      <c r="M26" s="3">
        <v>4.8</v>
      </c>
      <c r="O26">
        <f t="shared" si="0"/>
        <v>8.4222222222222225</v>
      </c>
      <c r="R26" s="4">
        <v>27.3</v>
      </c>
      <c r="S26" s="4">
        <v>28.9</v>
      </c>
      <c r="T26" s="4">
        <v>24.4</v>
      </c>
      <c r="U26" s="4">
        <v>27.9</v>
      </c>
      <c r="V26" s="4">
        <v>28.8</v>
      </c>
      <c r="W26" s="4">
        <v>28.5</v>
      </c>
      <c r="X26" s="4">
        <v>27.4</v>
      </c>
      <c r="Y26" s="4">
        <v>25.2</v>
      </c>
      <c r="Z26" s="4">
        <v>26.2</v>
      </c>
      <c r="AA26">
        <f t="shared" si="1"/>
        <v>27.177777777777777</v>
      </c>
      <c r="AB26">
        <f t="shared" si="2"/>
        <v>90.592592592592595</v>
      </c>
      <c r="AF26">
        <v>90.592592592592595</v>
      </c>
    </row>
    <row r="27" spans="2:32">
      <c r="B27" s="2" t="s">
        <v>19</v>
      </c>
      <c r="C27" s="3">
        <v>8</v>
      </c>
      <c r="D27" s="2" t="s">
        <v>3</v>
      </c>
      <c r="E27" s="3">
        <v>10.4</v>
      </c>
      <c r="F27" s="3">
        <v>14.7</v>
      </c>
      <c r="G27" s="3">
        <v>11.1</v>
      </c>
      <c r="H27" s="3">
        <v>8</v>
      </c>
      <c r="I27" s="3">
        <v>14.6</v>
      </c>
      <c r="J27" s="3">
        <v>12.8</v>
      </c>
      <c r="K27" s="3">
        <v>7.1</v>
      </c>
      <c r="L27" s="3">
        <v>3</v>
      </c>
      <c r="M27" s="3">
        <v>2.6</v>
      </c>
      <c r="O27">
        <f t="shared" si="0"/>
        <v>9.3666666666666671</v>
      </c>
      <c r="R27" s="4">
        <v>27.6</v>
      </c>
      <c r="S27" s="4">
        <v>28.8</v>
      </c>
      <c r="T27" s="4">
        <v>28.8</v>
      </c>
      <c r="U27" s="4">
        <v>20.100000000000001</v>
      </c>
      <c r="V27" s="4">
        <v>27.3</v>
      </c>
      <c r="W27" s="4">
        <v>27.2</v>
      </c>
      <c r="X27" s="4">
        <v>29.1</v>
      </c>
      <c r="Y27" s="4">
        <v>17.100000000000001</v>
      </c>
      <c r="Z27" s="4">
        <v>9.5</v>
      </c>
      <c r="AA27">
        <f t="shared" si="1"/>
        <v>23.944444444444443</v>
      </c>
      <c r="AB27">
        <f t="shared" si="2"/>
        <v>79.81481481481481</v>
      </c>
      <c r="AF27">
        <v>79.81481481481481</v>
      </c>
    </row>
    <row r="28" spans="2:32">
      <c r="B28" s="2" t="s">
        <v>20</v>
      </c>
      <c r="C28" s="3">
        <v>8</v>
      </c>
      <c r="D28" s="2" t="s">
        <v>5</v>
      </c>
      <c r="E28" s="3">
        <v>0.4</v>
      </c>
      <c r="F28" s="3">
        <v>0.3</v>
      </c>
      <c r="G28" s="3">
        <v>0.8</v>
      </c>
      <c r="H28" s="3">
        <v>1.2</v>
      </c>
      <c r="I28" s="3">
        <v>0.2</v>
      </c>
      <c r="J28" s="3">
        <v>1.3</v>
      </c>
      <c r="K28" s="3">
        <v>0.4</v>
      </c>
      <c r="L28" s="3">
        <v>1.1000000000000001</v>
      </c>
      <c r="M28" s="3">
        <v>0.5</v>
      </c>
      <c r="O28">
        <f t="shared" si="0"/>
        <v>0.68888888888888899</v>
      </c>
      <c r="R28" s="4">
        <v>28.2</v>
      </c>
      <c r="S28" s="4">
        <v>27.7</v>
      </c>
      <c r="T28" s="4">
        <v>30</v>
      </c>
      <c r="U28" s="4">
        <v>27.3</v>
      </c>
      <c r="V28" s="4">
        <v>25.2</v>
      </c>
      <c r="W28" s="4">
        <v>30</v>
      </c>
      <c r="X28" s="4">
        <v>27</v>
      </c>
      <c r="Y28" s="4">
        <v>22.3</v>
      </c>
      <c r="Z28" s="4">
        <v>24.9</v>
      </c>
      <c r="AA28">
        <f t="shared" si="1"/>
        <v>26.955555555555559</v>
      </c>
      <c r="AB28">
        <f t="shared" si="2"/>
        <v>89.851851851851862</v>
      </c>
      <c r="AF28">
        <v>89.851851851851862</v>
      </c>
    </row>
    <row r="29" spans="2:32">
      <c r="B29" s="2" t="s">
        <v>21</v>
      </c>
      <c r="C29" s="3">
        <v>8</v>
      </c>
      <c r="D29" s="2" t="s">
        <v>7</v>
      </c>
      <c r="E29" s="3">
        <v>23.3</v>
      </c>
      <c r="F29" s="3">
        <v>14.3</v>
      </c>
      <c r="G29" s="3">
        <v>12.6</v>
      </c>
      <c r="H29" s="3">
        <v>5.8</v>
      </c>
      <c r="I29" s="3">
        <v>6.2</v>
      </c>
      <c r="J29" s="3">
        <v>14.5</v>
      </c>
      <c r="K29" s="3">
        <v>13.5</v>
      </c>
      <c r="L29" s="3">
        <v>8.3000000000000007</v>
      </c>
      <c r="M29" s="3">
        <v>9.3000000000000007</v>
      </c>
      <c r="O29">
        <f t="shared" si="0"/>
        <v>11.977777777777778</v>
      </c>
      <c r="R29" s="4">
        <v>27.7</v>
      </c>
      <c r="S29" s="4">
        <v>27.9</v>
      </c>
      <c r="T29" s="4">
        <v>28.1</v>
      </c>
      <c r="U29" s="4">
        <v>28.3</v>
      </c>
      <c r="V29" s="4">
        <v>29.9</v>
      </c>
      <c r="W29" s="4">
        <v>26.8</v>
      </c>
      <c r="X29" s="4">
        <v>29.2</v>
      </c>
      <c r="Y29" s="4">
        <v>28</v>
      </c>
      <c r="Z29" s="4">
        <v>28.5</v>
      </c>
      <c r="AA29">
        <f t="shared" si="1"/>
        <v>28.266666666666666</v>
      </c>
      <c r="AB29">
        <f t="shared" si="2"/>
        <v>94.222222222222214</v>
      </c>
      <c r="AF29">
        <v>94.222222222222214</v>
      </c>
    </row>
    <row r="30" spans="2:32">
      <c r="B30" s="2" t="s">
        <v>22</v>
      </c>
      <c r="C30" s="3">
        <v>8</v>
      </c>
      <c r="D30" s="2" t="s">
        <v>1</v>
      </c>
      <c r="E30" s="3">
        <v>17.5</v>
      </c>
      <c r="F30" s="3">
        <v>18.3</v>
      </c>
      <c r="G30" s="3">
        <v>14.7</v>
      </c>
      <c r="H30" s="3">
        <v>12.5</v>
      </c>
      <c r="I30" s="3">
        <v>19.399999999999999</v>
      </c>
      <c r="J30" s="3">
        <v>10.6</v>
      </c>
      <c r="K30" s="3">
        <v>13.5</v>
      </c>
      <c r="L30" s="3">
        <v>8.8000000000000007</v>
      </c>
      <c r="M30" s="3">
        <v>7.6</v>
      </c>
      <c r="O30">
        <f t="shared" si="0"/>
        <v>13.655555555555555</v>
      </c>
      <c r="R30" s="4">
        <v>30</v>
      </c>
      <c r="S30" s="4">
        <v>30</v>
      </c>
      <c r="T30" s="4">
        <v>27.6</v>
      </c>
      <c r="U30" s="4">
        <v>21.9</v>
      </c>
      <c r="V30" s="4">
        <v>26.8</v>
      </c>
      <c r="W30" s="4">
        <v>23.8</v>
      </c>
      <c r="X30" s="4">
        <v>24.4</v>
      </c>
      <c r="Y30" s="4">
        <v>26.7</v>
      </c>
      <c r="Z30" s="4">
        <v>27.3</v>
      </c>
      <c r="AA30">
        <f t="shared" si="1"/>
        <v>26.500000000000004</v>
      </c>
      <c r="AB30">
        <f t="shared" si="2"/>
        <v>88.333333333333343</v>
      </c>
      <c r="AF30">
        <v>88.333333333333343</v>
      </c>
    </row>
    <row r="31" spans="2:32">
      <c r="B31" s="2" t="s">
        <v>23</v>
      </c>
      <c r="C31" s="3">
        <v>8</v>
      </c>
      <c r="D31" s="2" t="s">
        <v>3</v>
      </c>
      <c r="E31" s="3">
        <v>12.4</v>
      </c>
      <c r="F31" s="3">
        <v>7.2</v>
      </c>
      <c r="G31" s="3">
        <v>2.7</v>
      </c>
      <c r="H31" s="3">
        <v>2.7</v>
      </c>
      <c r="I31" s="3">
        <v>11.5</v>
      </c>
      <c r="J31" s="3">
        <v>9.1999999999999993</v>
      </c>
      <c r="K31" s="3">
        <v>9</v>
      </c>
      <c r="L31" s="3">
        <v>4.4000000000000004</v>
      </c>
      <c r="M31" s="3">
        <v>7.9</v>
      </c>
      <c r="O31">
        <f t="shared" si="0"/>
        <v>7.4444444444444446</v>
      </c>
      <c r="R31" s="4">
        <v>27.4</v>
      </c>
      <c r="S31" s="4">
        <v>20.399999999999999</v>
      </c>
      <c r="T31" s="4">
        <v>21.4</v>
      </c>
      <c r="U31" s="4">
        <v>17.7</v>
      </c>
      <c r="V31" s="4">
        <v>30</v>
      </c>
      <c r="W31" s="4">
        <v>30</v>
      </c>
      <c r="X31" s="4">
        <v>27.6</v>
      </c>
      <c r="Y31" s="4">
        <v>30</v>
      </c>
      <c r="Z31" s="4">
        <v>30</v>
      </c>
      <c r="AA31">
        <f t="shared" si="1"/>
        <v>26.055555555555554</v>
      </c>
      <c r="AB31">
        <f t="shared" si="2"/>
        <v>86.851851851851848</v>
      </c>
      <c r="AF31">
        <v>86.851851851851848</v>
      </c>
    </row>
    <row r="32" spans="2:32">
      <c r="B32" s="2" t="s">
        <v>24</v>
      </c>
      <c r="C32" s="3">
        <v>8</v>
      </c>
      <c r="D32" s="2" t="s">
        <v>5</v>
      </c>
      <c r="E32" s="3">
        <v>3.3</v>
      </c>
      <c r="F32" s="3">
        <v>2.4</v>
      </c>
      <c r="G32" s="3">
        <v>2.2999999999999998</v>
      </c>
      <c r="H32" s="3">
        <v>2.9</v>
      </c>
      <c r="I32" s="3">
        <v>1.1000000000000001</v>
      </c>
      <c r="J32" s="3">
        <v>0.8</v>
      </c>
      <c r="K32" s="3">
        <v>1</v>
      </c>
      <c r="L32" s="3">
        <v>1.7</v>
      </c>
      <c r="M32" s="3">
        <v>2.2000000000000002</v>
      </c>
      <c r="O32">
        <f t="shared" si="0"/>
        <v>1.9666666666666666</v>
      </c>
      <c r="R32" s="4">
        <v>29.5</v>
      </c>
      <c r="S32" s="4">
        <v>28.9</v>
      </c>
      <c r="T32" s="4">
        <v>27.1</v>
      </c>
      <c r="U32" s="4">
        <v>25.3</v>
      </c>
      <c r="V32" s="4">
        <v>26.7</v>
      </c>
      <c r="W32" s="4">
        <v>25.1</v>
      </c>
      <c r="X32" s="4">
        <v>24.8</v>
      </c>
      <c r="Y32" s="4">
        <v>22.1</v>
      </c>
      <c r="Z32" s="4">
        <v>23.8</v>
      </c>
      <c r="AA32">
        <f t="shared" si="1"/>
        <v>25.922222222222224</v>
      </c>
      <c r="AB32">
        <f t="shared" si="2"/>
        <v>86.407407407407405</v>
      </c>
      <c r="AF32">
        <v>86.407407407407405</v>
      </c>
    </row>
    <row r="33" spans="2:32">
      <c r="B33" s="2" t="s">
        <v>25</v>
      </c>
      <c r="C33" s="3">
        <v>8</v>
      </c>
      <c r="D33" s="2" t="s">
        <v>7</v>
      </c>
      <c r="E33" s="3">
        <v>3.4</v>
      </c>
      <c r="F33" s="3">
        <v>14.7</v>
      </c>
      <c r="G33" s="3">
        <v>10.4</v>
      </c>
      <c r="H33" s="3">
        <v>11.3</v>
      </c>
      <c r="I33" s="3">
        <v>8</v>
      </c>
      <c r="J33" s="3">
        <v>5.6</v>
      </c>
      <c r="K33" s="3">
        <v>6.5</v>
      </c>
      <c r="L33" s="3">
        <v>13.4</v>
      </c>
      <c r="M33" s="3">
        <v>12.5</v>
      </c>
      <c r="O33">
        <f t="shared" si="0"/>
        <v>9.5333333333333332</v>
      </c>
      <c r="R33" s="4">
        <v>28</v>
      </c>
      <c r="S33" s="4">
        <v>30</v>
      </c>
      <c r="T33" s="4">
        <v>28.6</v>
      </c>
      <c r="U33" s="4">
        <v>26.6</v>
      </c>
      <c r="V33" s="4">
        <v>26.8</v>
      </c>
      <c r="W33" s="4">
        <v>24.5</v>
      </c>
      <c r="X33" s="4">
        <v>11.1</v>
      </c>
      <c r="Y33" s="4">
        <v>29</v>
      </c>
      <c r="Z33" s="4">
        <v>27</v>
      </c>
      <c r="AA33">
        <f t="shared" si="1"/>
        <v>25.733333333333334</v>
      </c>
      <c r="AB33">
        <f t="shared" si="2"/>
        <v>85.777777777777786</v>
      </c>
      <c r="AF33">
        <v>85.777777777777786</v>
      </c>
    </row>
    <row r="34" spans="2:32">
      <c r="B34" s="2" t="s">
        <v>26</v>
      </c>
      <c r="C34" s="3">
        <v>8</v>
      </c>
      <c r="D34" s="2" t="s">
        <v>1</v>
      </c>
      <c r="E34" s="3">
        <v>9.6</v>
      </c>
      <c r="F34" s="3">
        <v>3.7</v>
      </c>
      <c r="G34" s="3">
        <v>3</v>
      </c>
      <c r="H34" s="3">
        <v>13.9</v>
      </c>
      <c r="I34" s="3">
        <v>10.9</v>
      </c>
      <c r="J34" s="3">
        <v>2.4</v>
      </c>
      <c r="K34" s="3">
        <v>7.3</v>
      </c>
      <c r="L34" s="3">
        <v>6.5</v>
      </c>
      <c r="M34" s="3">
        <v>3.7</v>
      </c>
      <c r="O34">
        <f t="shared" si="0"/>
        <v>6.7777777777777777</v>
      </c>
      <c r="R34" s="4">
        <v>30</v>
      </c>
      <c r="S34" s="4">
        <v>23.7</v>
      </c>
      <c r="T34" s="4">
        <v>24.4</v>
      </c>
      <c r="U34" s="4">
        <v>29.3</v>
      </c>
      <c r="V34" s="4">
        <v>30</v>
      </c>
      <c r="W34" s="4">
        <v>30</v>
      </c>
      <c r="X34" s="4">
        <v>25.4</v>
      </c>
      <c r="Y34" s="4">
        <v>30</v>
      </c>
      <c r="Z34" s="4">
        <v>28.6</v>
      </c>
      <c r="AA34">
        <f t="shared" si="1"/>
        <v>27.93333333333333</v>
      </c>
      <c r="AB34">
        <f t="shared" si="2"/>
        <v>93.1111111111111</v>
      </c>
      <c r="AF34">
        <v>93.1111111111111</v>
      </c>
    </row>
    <row r="35" spans="2:32">
      <c r="B35" s="2" t="s">
        <v>27</v>
      </c>
      <c r="C35" s="3">
        <v>8</v>
      </c>
      <c r="D35" s="2" t="s">
        <v>3</v>
      </c>
      <c r="E35" s="3">
        <v>9.5</v>
      </c>
      <c r="F35" s="3">
        <v>15.3</v>
      </c>
      <c r="G35" s="3">
        <v>16.8</v>
      </c>
      <c r="H35" s="3">
        <v>10</v>
      </c>
      <c r="I35" s="3">
        <v>10.6</v>
      </c>
      <c r="J35" s="3">
        <v>10.8</v>
      </c>
      <c r="K35" s="3">
        <v>7.9</v>
      </c>
      <c r="L35" s="3">
        <v>6.1</v>
      </c>
      <c r="M35" s="3">
        <v>7.9</v>
      </c>
      <c r="O35">
        <f t="shared" si="0"/>
        <v>10.544444444444444</v>
      </c>
      <c r="R35" s="4">
        <v>28.1</v>
      </c>
      <c r="S35" s="4">
        <v>28.1</v>
      </c>
      <c r="T35" s="4">
        <v>28.7</v>
      </c>
      <c r="U35" s="4">
        <v>27.2</v>
      </c>
      <c r="V35" s="4">
        <v>25.7</v>
      </c>
      <c r="W35" s="4">
        <v>28.2</v>
      </c>
      <c r="X35" s="4">
        <v>30</v>
      </c>
      <c r="Y35" s="4">
        <v>30</v>
      </c>
      <c r="Z35" s="4">
        <v>30</v>
      </c>
      <c r="AA35">
        <f t="shared" si="1"/>
        <v>28.444444444444443</v>
      </c>
      <c r="AB35">
        <f t="shared" si="2"/>
        <v>94.81481481481481</v>
      </c>
      <c r="AF35">
        <v>94.81481481481481</v>
      </c>
    </row>
    <row r="36" spans="2:32">
      <c r="B36" s="2" t="s">
        <v>28</v>
      </c>
      <c r="C36" s="3">
        <v>8</v>
      </c>
      <c r="D36" s="2" t="s">
        <v>5</v>
      </c>
      <c r="E36" s="3">
        <v>1.6</v>
      </c>
      <c r="F36" s="3">
        <v>12.4</v>
      </c>
      <c r="G36" s="3">
        <v>6.7</v>
      </c>
      <c r="H36" s="3">
        <v>5.2</v>
      </c>
      <c r="I36" s="3">
        <v>6.2</v>
      </c>
      <c r="J36" s="3">
        <v>2.2000000000000002</v>
      </c>
      <c r="K36" s="3">
        <v>1.3</v>
      </c>
      <c r="L36" s="3">
        <v>1.9</v>
      </c>
      <c r="M36" s="3">
        <v>0.5</v>
      </c>
      <c r="O36">
        <f t="shared" si="0"/>
        <v>4.2222222222222223</v>
      </c>
      <c r="R36" s="4">
        <v>28.4</v>
      </c>
      <c r="S36" s="4">
        <v>28.9</v>
      </c>
      <c r="T36" s="4">
        <v>28.2</v>
      </c>
      <c r="U36" s="4">
        <v>27.5</v>
      </c>
      <c r="V36" s="4">
        <v>27.6</v>
      </c>
      <c r="W36" s="4">
        <v>26</v>
      </c>
      <c r="X36" s="4">
        <v>28.6</v>
      </c>
      <c r="Y36" s="4">
        <v>27.9</v>
      </c>
      <c r="Z36" s="4">
        <v>28.9</v>
      </c>
      <c r="AA36">
        <f t="shared" si="1"/>
        <v>28</v>
      </c>
      <c r="AB36">
        <f t="shared" si="2"/>
        <v>93.333333333333329</v>
      </c>
      <c r="AF36">
        <v>93.333333333333329</v>
      </c>
    </row>
    <row r="37" spans="2:32">
      <c r="B37" s="2" t="s">
        <v>29</v>
      </c>
      <c r="C37" s="3">
        <v>8</v>
      </c>
      <c r="D37" s="2" t="s">
        <v>7</v>
      </c>
      <c r="E37" s="3">
        <v>14</v>
      </c>
      <c r="F37" s="3">
        <v>12.8</v>
      </c>
      <c r="G37" s="3">
        <v>21.5</v>
      </c>
      <c r="H37" s="3">
        <v>22</v>
      </c>
      <c r="I37" s="3">
        <v>22.6</v>
      </c>
      <c r="J37" s="3">
        <v>12.5</v>
      </c>
      <c r="K37" s="3">
        <v>18.8</v>
      </c>
      <c r="L37" s="3">
        <v>12.5</v>
      </c>
      <c r="M37" s="3">
        <v>5.5</v>
      </c>
      <c r="O37">
        <f t="shared" si="0"/>
        <v>15.799999999999999</v>
      </c>
      <c r="R37" s="4">
        <v>29</v>
      </c>
      <c r="S37" s="4">
        <v>28.4</v>
      </c>
      <c r="T37" s="4">
        <v>28.9</v>
      </c>
      <c r="U37" s="4">
        <v>29</v>
      </c>
      <c r="V37" s="4">
        <v>27.4</v>
      </c>
      <c r="W37" s="4">
        <v>27.2</v>
      </c>
      <c r="X37" s="4">
        <v>24.2</v>
      </c>
      <c r="Y37" s="4">
        <v>19.5</v>
      </c>
      <c r="Z37" s="4">
        <v>16.899999999999999</v>
      </c>
      <c r="AA37">
        <f t="shared" si="1"/>
        <v>25.611111111111107</v>
      </c>
      <c r="AB37">
        <f t="shared" si="2"/>
        <v>85.370370370370352</v>
      </c>
      <c r="AF37">
        <v>85.370370370370352</v>
      </c>
    </row>
    <row r="38" spans="2:32">
      <c r="B38" t="s">
        <v>30</v>
      </c>
      <c r="C38">
        <v>8</v>
      </c>
      <c r="D38" t="s">
        <v>1</v>
      </c>
      <c r="E38">
        <v>24.9</v>
      </c>
      <c r="F38">
        <v>28</v>
      </c>
      <c r="G38">
        <v>26.4</v>
      </c>
      <c r="H38">
        <v>27.1</v>
      </c>
      <c r="I38">
        <v>18.5</v>
      </c>
      <c r="J38">
        <v>14.7</v>
      </c>
      <c r="K38">
        <v>16.100000000000001</v>
      </c>
      <c r="L38">
        <v>8.3000000000000007</v>
      </c>
      <c r="M38">
        <v>3.4</v>
      </c>
      <c r="O38">
        <f t="shared" si="0"/>
        <v>18.600000000000001</v>
      </c>
      <c r="R38" s="1">
        <v>30</v>
      </c>
      <c r="S38" s="1">
        <v>30</v>
      </c>
      <c r="T38" s="1">
        <v>30</v>
      </c>
      <c r="U38" s="1">
        <v>30</v>
      </c>
      <c r="V38" s="1">
        <v>28.8</v>
      </c>
      <c r="W38" s="1">
        <v>30</v>
      </c>
      <c r="X38" s="1">
        <v>30</v>
      </c>
      <c r="Y38" s="1">
        <v>26.1</v>
      </c>
      <c r="Z38" s="1">
        <v>26.1</v>
      </c>
      <c r="AA38">
        <f t="shared" si="1"/>
        <v>29</v>
      </c>
      <c r="AB38">
        <f t="shared" si="2"/>
        <v>96.666666666666671</v>
      </c>
      <c r="AF38">
        <v>96.666666666666671</v>
      </c>
    </row>
    <row r="39" spans="2:32">
      <c r="B39" t="s">
        <v>31</v>
      </c>
      <c r="C39">
        <v>8</v>
      </c>
      <c r="D39" t="s">
        <v>3</v>
      </c>
      <c r="E39">
        <v>22.3</v>
      </c>
      <c r="F39">
        <v>21.3</v>
      </c>
      <c r="G39">
        <v>24.3</v>
      </c>
      <c r="H39">
        <v>23.1</v>
      </c>
      <c r="I39">
        <v>19.2</v>
      </c>
      <c r="J39">
        <v>19.399999999999999</v>
      </c>
      <c r="K39">
        <v>21</v>
      </c>
      <c r="L39">
        <v>20.6</v>
      </c>
      <c r="M39">
        <v>17.5</v>
      </c>
      <c r="O39">
        <f t="shared" si="0"/>
        <v>20.966666666666665</v>
      </c>
      <c r="R39" s="1">
        <v>30</v>
      </c>
      <c r="S39" s="1">
        <v>24.4</v>
      </c>
      <c r="T39" s="1">
        <v>28</v>
      </c>
      <c r="U39" s="1">
        <v>30</v>
      </c>
      <c r="V39" s="1">
        <v>25.9</v>
      </c>
      <c r="W39" s="1">
        <v>27.8</v>
      </c>
      <c r="X39" s="1">
        <v>28.4</v>
      </c>
      <c r="Y39" s="1">
        <v>28.3</v>
      </c>
      <c r="Z39" s="1">
        <v>27.8</v>
      </c>
      <c r="AA39">
        <f t="shared" si="1"/>
        <v>27.844444444444449</v>
      </c>
      <c r="AB39">
        <f t="shared" si="2"/>
        <v>92.814814814814824</v>
      </c>
      <c r="AF39">
        <v>92.814814814814824</v>
      </c>
    </row>
    <row r="40" spans="2:32">
      <c r="B40" t="s">
        <v>32</v>
      </c>
      <c r="C40">
        <v>8</v>
      </c>
      <c r="D40" t="s">
        <v>5</v>
      </c>
      <c r="E40">
        <v>2.4</v>
      </c>
      <c r="F40">
        <v>12.4</v>
      </c>
      <c r="G40">
        <v>9.5</v>
      </c>
      <c r="H40">
        <v>6.9</v>
      </c>
      <c r="I40">
        <v>4.3</v>
      </c>
      <c r="J40">
        <v>9.5</v>
      </c>
      <c r="K40">
        <v>9.4</v>
      </c>
      <c r="L40">
        <v>11.9</v>
      </c>
      <c r="M40">
        <v>8.6</v>
      </c>
      <c r="O40">
        <f t="shared" si="0"/>
        <v>8.3222222222222211</v>
      </c>
      <c r="R40" s="1">
        <v>28.7</v>
      </c>
      <c r="S40" s="1">
        <v>28.8</v>
      </c>
      <c r="T40" s="1">
        <v>28.6</v>
      </c>
      <c r="U40" s="1">
        <v>28.1</v>
      </c>
      <c r="V40" s="1">
        <v>18.8</v>
      </c>
      <c r="W40" s="1">
        <v>28</v>
      </c>
      <c r="X40" s="1">
        <v>24.1</v>
      </c>
      <c r="Y40" s="1">
        <v>27.5</v>
      </c>
      <c r="Z40" s="1">
        <v>25.5</v>
      </c>
      <c r="AA40">
        <f t="shared" si="1"/>
        <v>26.455555555555556</v>
      </c>
      <c r="AB40">
        <f t="shared" si="2"/>
        <v>88.18518518518519</v>
      </c>
      <c r="AF40">
        <v>88.18518518518519</v>
      </c>
    </row>
    <row r="41" spans="2:32">
      <c r="B41" t="s">
        <v>33</v>
      </c>
      <c r="C41">
        <v>8</v>
      </c>
      <c r="D41" t="s">
        <v>7</v>
      </c>
      <c r="E41">
        <v>22</v>
      </c>
      <c r="F41">
        <v>18.7</v>
      </c>
      <c r="G41">
        <v>13.2</v>
      </c>
      <c r="H41">
        <v>13.8</v>
      </c>
      <c r="I41">
        <v>10.5</v>
      </c>
      <c r="J41">
        <v>22.3</v>
      </c>
      <c r="K41">
        <v>13.3</v>
      </c>
      <c r="L41">
        <v>16.5</v>
      </c>
      <c r="M41">
        <v>15.2</v>
      </c>
      <c r="O41">
        <f t="shared" si="0"/>
        <v>16.166666666666668</v>
      </c>
      <c r="R41" s="1">
        <v>30</v>
      </c>
      <c r="S41" s="1">
        <v>30</v>
      </c>
      <c r="T41" s="1">
        <v>30</v>
      </c>
      <c r="U41" s="1">
        <v>24.5</v>
      </c>
      <c r="V41" s="1">
        <v>30</v>
      </c>
      <c r="W41" s="1">
        <v>29.6</v>
      </c>
      <c r="X41" s="1">
        <v>28.5</v>
      </c>
      <c r="Y41" s="1">
        <v>22.7</v>
      </c>
      <c r="Z41" s="1">
        <v>30</v>
      </c>
      <c r="AA41">
        <f t="shared" si="1"/>
        <v>28.366666666666664</v>
      </c>
      <c r="AB41">
        <f t="shared" si="2"/>
        <v>94.555555555555543</v>
      </c>
      <c r="AF41">
        <v>94.555555555555543</v>
      </c>
    </row>
    <row r="42" spans="2:32">
      <c r="B42" t="s">
        <v>34</v>
      </c>
      <c r="C42">
        <v>8</v>
      </c>
      <c r="D42" t="s">
        <v>1</v>
      </c>
      <c r="E42">
        <v>1.5</v>
      </c>
      <c r="F42">
        <v>4.5999999999999996</v>
      </c>
      <c r="G42">
        <v>1.9</v>
      </c>
      <c r="H42">
        <v>1.2</v>
      </c>
      <c r="I42">
        <v>6</v>
      </c>
      <c r="J42">
        <v>1</v>
      </c>
      <c r="K42">
        <v>1.5</v>
      </c>
      <c r="L42">
        <v>0.4</v>
      </c>
      <c r="M42">
        <v>3.6</v>
      </c>
      <c r="O42">
        <f t="shared" si="0"/>
        <v>2.411111111111111</v>
      </c>
      <c r="R42" s="1">
        <v>30</v>
      </c>
      <c r="S42" s="1">
        <v>30</v>
      </c>
      <c r="T42" s="1">
        <v>30</v>
      </c>
      <c r="U42" s="1">
        <v>30</v>
      </c>
      <c r="V42" s="1">
        <v>29.6</v>
      </c>
      <c r="W42" s="1">
        <v>26.6</v>
      </c>
      <c r="X42" s="1">
        <v>18.399999999999999</v>
      </c>
      <c r="Y42" s="1">
        <v>25.2</v>
      </c>
      <c r="Z42" s="1">
        <v>30</v>
      </c>
      <c r="AA42">
        <f t="shared" si="1"/>
        <v>27.755555555555553</v>
      </c>
      <c r="AB42">
        <f t="shared" si="2"/>
        <v>92.518518518518505</v>
      </c>
      <c r="AF42">
        <v>92.518518518518505</v>
      </c>
    </row>
    <row r="43" spans="2:32">
      <c r="B43" t="s">
        <v>35</v>
      </c>
      <c r="C43">
        <v>8</v>
      </c>
      <c r="D43" t="s">
        <v>3</v>
      </c>
      <c r="E43">
        <v>26</v>
      </c>
      <c r="F43">
        <v>27.8</v>
      </c>
      <c r="G43">
        <v>27.9</v>
      </c>
      <c r="H43">
        <v>23.2</v>
      </c>
      <c r="I43">
        <v>23.2</v>
      </c>
      <c r="J43">
        <v>23.7</v>
      </c>
      <c r="K43">
        <v>23.4</v>
      </c>
      <c r="L43">
        <v>17.100000000000001</v>
      </c>
      <c r="M43">
        <v>17.100000000000001</v>
      </c>
      <c r="O43">
        <f t="shared" si="0"/>
        <v>23.266666666666666</v>
      </c>
      <c r="R43" s="1">
        <v>30</v>
      </c>
      <c r="S43" s="1">
        <v>30</v>
      </c>
      <c r="T43" s="1">
        <v>30</v>
      </c>
      <c r="U43" s="1">
        <v>30</v>
      </c>
      <c r="V43" s="1">
        <v>30</v>
      </c>
      <c r="W43" s="1">
        <v>29.2</v>
      </c>
      <c r="X43" s="1">
        <v>30</v>
      </c>
      <c r="Y43" s="1">
        <v>26.5</v>
      </c>
      <c r="Z43" s="1">
        <v>30</v>
      </c>
      <c r="AA43">
        <f t="shared" si="1"/>
        <v>29.522222222222222</v>
      </c>
      <c r="AB43">
        <f t="shared" si="2"/>
        <v>98.407407407407405</v>
      </c>
      <c r="AF43">
        <v>98.407407407407405</v>
      </c>
    </row>
    <row r="44" spans="2:32">
      <c r="B44" t="s">
        <v>36</v>
      </c>
      <c r="C44">
        <v>8</v>
      </c>
      <c r="D44" t="s">
        <v>5</v>
      </c>
      <c r="E44">
        <v>24.5</v>
      </c>
      <c r="F44">
        <v>20.5</v>
      </c>
      <c r="G44">
        <v>15.6</v>
      </c>
      <c r="H44">
        <v>6.9</v>
      </c>
      <c r="I44">
        <v>10.5</v>
      </c>
      <c r="J44">
        <v>23.3</v>
      </c>
      <c r="K44">
        <v>17.3</v>
      </c>
      <c r="L44">
        <v>21.7</v>
      </c>
      <c r="M44">
        <v>27.5</v>
      </c>
      <c r="O44">
        <f t="shared" si="0"/>
        <v>18.644444444444442</v>
      </c>
      <c r="R44" s="1">
        <v>30</v>
      </c>
      <c r="S44" s="1">
        <v>30</v>
      </c>
      <c r="T44" s="1">
        <v>30</v>
      </c>
      <c r="U44" s="1">
        <v>30</v>
      </c>
      <c r="V44" s="1">
        <v>30</v>
      </c>
      <c r="W44" s="1">
        <v>30</v>
      </c>
      <c r="X44" s="1">
        <v>30</v>
      </c>
      <c r="Y44" s="1">
        <v>30</v>
      </c>
      <c r="Z44" s="1">
        <v>30</v>
      </c>
      <c r="AA44">
        <f t="shared" si="1"/>
        <v>30</v>
      </c>
      <c r="AB44">
        <f t="shared" si="2"/>
        <v>100</v>
      </c>
      <c r="AF44">
        <v>100</v>
      </c>
    </row>
    <row r="45" spans="2:32">
      <c r="B45" t="s">
        <v>37</v>
      </c>
      <c r="C45">
        <v>8</v>
      </c>
      <c r="D45" t="s">
        <v>7</v>
      </c>
      <c r="E45">
        <v>8.6999999999999993</v>
      </c>
      <c r="F45">
        <v>9.5</v>
      </c>
      <c r="G45">
        <v>3.1</v>
      </c>
      <c r="H45">
        <v>8.1999999999999993</v>
      </c>
      <c r="I45">
        <v>6.7</v>
      </c>
      <c r="J45">
        <v>10.7</v>
      </c>
      <c r="K45">
        <v>6.3</v>
      </c>
      <c r="L45">
        <v>13.3</v>
      </c>
      <c r="M45">
        <v>9.9</v>
      </c>
      <c r="O45">
        <f t="shared" si="0"/>
        <v>8.4888888888888889</v>
      </c>
      <c r="R45" s="1">
        <v>28.9</v>
      </c>
      <c r="S45" s="1">
        <v>30</v>
      </c>
      <c r="T45" s="1">
        <v>30</v>
      </c>
      <c r="U45" s="1">
        <v>30</v>
      </c>
      <c r="V45" s="1">
        <v>30</v>
      </c>
      <c r="W45" s="1">
        <v>30</v>
      </c>
      <c r="X45" s="1">
        <v>30</v>
      </c>
      <c r="Y45" s="1">
        <v>30</v>
      </c>
      <c r="Z45" s="1">
        <v>30</v>
      </c>
      <c r="AA45">
        <f t="shared" si="1"/>
        <v>29.877777777777776</v>
      </c>
      <c r="AB45">
        <f t="shared" si="2"/>
        <v>99.592592592592581</v>
      </c>
      <c r="AF45">
        <v>99.592592592592581</v>
      </c>
    </row>
    <row r="46" spans="2:32">
      <c r="B46" t="s">
        <v>38</v>
      </c>
      <c r="C46">
        <v>8</v>
      </c>
      <c r="D46" t="s">
        <v>1</v>
      </c>
      <c r="E46">
        <v>12.5</v>
      </c>
      <c r="F46">
        <v>16.100000000000001</v>
      </c>
      <c r="G46">
        <v>7.6</v>
      </c>
      <c r="H46">
        <v>11</v>
      </c>
      <c r="I46">
        <v>12.5</v>
      </c>
      <c r="J46">
        <v>5.6</v>
      </c>
      <c r="K46">
        <v>4.7</v>
      </c>
      <c r="L46">
        <v>9</v>
      </c>
      <c r="M46">
        <v>11.6</v>
      </c>
      <c r="O46">
        <f t="shared" si="0"/>
        <v>10.066666666666666</v>
      </c>
      <c r="R46" s="1">
        <v>30</v>
      </c>
      <c r="S46" s="1">
        <v>30</v>
      </c>
      <c r="T46" s="1">
        <v>30</v>
      </c>
      <c r="U46" s="1">
        <v>30</v>
      </c>
      <c r="V46" s="1">
        <v>30</v>
      </c>
      <c r="W46" s="1">
        <v>30</v>
      </c>
      <c r="X46" s="1">
        <v>30</v>
      </c>
      <c r="Y46" s="1">
        <v>30</v>
      </c>
      <c r="Z46" s="1">
        <v>30</v>
      </c>
      <c r="AA46">
        <f t="shared" si="1"/>
        <v>30</v>
      </c>
      <c r="AB46">
        <f t="shared" si="2"/>
        <v>100</v>
      </c>
      <c r="AF46">
        <v>100</v>
      </c>
    </row>
    <row r="47" spans="2:32">
      <c r="B47" t="s">
        <v>39</v>
      </c>
      <c r="C47">
        <v>8</v>
      </c>
      <c r="D47" t="s">
        <v>3</v>
      </c>
      <c r="E47">
        <v>10.8</v>
      </c>
      <c r="F47">
        <v>16.5</v>
      </c>
      <c r="G47">
        <v>17.100000000000001</v>
      </c>
      <c r="H47">
        <v>5.0999999999999996</v>
      </c>
      <c r="I47">
        <v>13.4</v>
      </c>
      <c r="J47">
        <v>7.6</v>
      </c>
      <c r="K47">
        <v>8</v>
      </c>
      <c r="L47">
        <v>8.5</v>
      </c>
      <c r="M47">
        <v>3.8</v>
      </c>
      <c r="O47">
        <f t="shared" si="0"/>
        <v>10.088888888888889</v>
      </c>
      <c r="R47" s="1">
        <v>30</v>
      </c>
      <c r="S47" s="1">
        <v>30</v>
      </c>
      <c r="T47" s="1">
        <v>30</v>
      </c>
      <c r="U47" s="1">
        <v>30</v>
      </c>
      <c r="V47" s="1">
        <v>30</v>
      </c>
      <c r="W47" s="1">
        <v>29.2</v>
      </c>
      <c r="X47" s="1">
        <v>29.6</v>
      </c>
      <c r="Y47" s="1">
        <v>28.3</v>
      </c>
      <c r="Z47" s="1">
        <v>29.7</v>
      </c>
      <c r="AA47">
        <f t="shared" si="1"/>
        <v>29.644444444444446</v>
      </c>
      <c r="AB47">
        <f t="shared" si="2"/>
        <v>98.814814814814824</v>
      </c>
      <c r="AF47">
        <v>98.814814814814824</v>
      </c>
    </row>
    <row r="48" spans="2:32">
      <c r="B48" t="s">
        <v>40</v>
      </c>
      <c r="C48">
        <v>8</v>
      </c>
      <c r="D48" t="s">
        <v>5</v>
      </c>
      <c r="E48">
        <v>17.899999999999999</v>
      </c>
      <c r="F48">
        <v>19.2</v>
      </c>
      <c r="G48">
        <v>13.3</v>
      </c>
      <c r="H48">
        <v>9.6999999999999993</v>
      </c>
      <c r="I48">
        <v>11.6</v>
      </c>
      <c r="J48">
        <v>17.2</v>
      </c>
      <c r="K48">
        <v>10.8</v>
      </c>
      <c r="L48">
        <v>19.8</v>
      </c>
      <c r="M48">
        <v>17.600000000000001</v>
      </c>
      <c r="O48">
        <f t="shared" si="0"/>
        <v>15.233333333333333</v>
      </c>
      <c r="R48" s="1">
        <v>30</v>
      </c>
      <c r="S48" s="1">
        <v>28.8</v>
      </c>
      <c r="T48" s="1">
        <v>30</v>
      </c>
      <c r="U48" s="1">
        <v>15.9</v>
      </c>
      <c r="V48" s="1">
        <v>25.8</v>
      </c>
      <c r="W48" s="1">
        <v>27.3</v>
      </c>
      <c r="X48" s="1">
        <v>26.3</v>
      </c>
      <c r="Y48" s="1">
        <v>28.9</v>
      </c>
      <c r="Z48" s="1">
        <v>29.1</v>
      </c>
      <c r="AA48">
        <f t="shared" si="1"/>
        <v>26.900000000000002</v>
      </c>
      <c r="AB48">
        <f t="shared" si="2"/>
        <v>89.666666666666671</v>
      </c>
      <c r="AF48">
        <v>89.666666666666671</v>
      </c>
    </row>
    <row r="49" spans="2:72">
      <c r="B49" t="s">
        <v>41</v>
      </c>
      <c r="C49">
        <v>8</v>
      </c>
      <c r="D49" t="s">
        <v>7</v>
      </c>
      <c r="E49">
        <v>13.5</v>
      </c>
      <c r="F49">
        <v>21.9</v>
      </c>
      <c r="G49">
        <v>5.5</v>
      </c>
      <c r="H49">
        <v>5.8</v>
      </c>
      <c r="I49">
        <v>5</v>
      </c>
      <c r="J49">
        <v>12.5</v>
      </c>
      <c r="K49">
        <v>15.5</v>
      </c>
      <c r="L49">
        <v>14.7</v>
      </c>
      <c r="M49">
        <v>15.4</v>
      </c>
      <c r="O49">
        <f t="shared" si="0"/>
        <v>12.2</v>
      </c>
      <c r="R49" s="1">
        <v>26</v>
      </c>
      <c r="S49" s="1">
        <v>30</v>
      </c>
      <c r="T49" s="1">
        <v>27.4</v>
      </c>
      <c r="U49" s="1">
        <v>20.8</v>
      </c>
      <c r="V49" s="1">
        <v>21.4</v>
      </c>
      <c r="W49" s="1">
        <v>26.4</v>
      </c>
      <c r="X49" s="1">
        <v>27.6</v>
      </c>
      <c r="Y49" s="1">
        <v>30</v>
      </c>
      <c r="Z49" s="1">
        <v>30</v>
      </c>
      <c r="AA49">
        <f t="shared" si="1"/>
        <v>26.62222222222222</v>
      </c>
      <c r="AB49">
        <f t="shared" si="2"/>
        <v>88.740740740740733</v>
      </c>
      <c r="AF49">
        <v>88.740740740740733</v>
      </c>
    </row>
    <row r="55" spans="2:72" ht="62">
      <c r="D55" s="49" t="s">
        <v>92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</row>
    <row r="57" spans="2:72">
      <c r="B57" t="s">
        <v>48</v>
      </c>
      <c r="C57">
        <v>20</v>
      </c>
      <c r="D57" t="s">
        <v>1</v>
      </c>
      <c r="E57">
        <v>5.7</v>
      </c>
      <c r="F57">
        <v>7.3</v>
      </c>
      <c r="G57">
        <v>8.8000000000000007</v>
      </c>
      <c r="H57">
        <v>7.8</v>
      </c>
      <c r="I57">
        <v>9.8000000000000007</v>
      </c>
      <c r="J57">
        <v>8.4</v>
      </c>
      <c r="K57">
        <v>12.1</v>
      </c>
      <c r="L57">
        <v>14.8</v>
      </c>
      <c r="M57">
        <v>2.1</v>
      </c>
      <c r="O57" s="5">
        <f t="shared" ref="O57:O96" si="3">AVERAGE(E57:M57)</f>
        <v>8.5333333333333332</v>
      </c>
      <c r="P57" s="6">
        <f>_xlfn.STDEV.S(O57:O96)/SQRT(40)</f>
        <v>0.80568266877052852</v>
      </c>
      <c r="Q57" s="7">
        <f>AVERAGE(O57:O96)</f>
        <v>10.394722222222219</v>
      </c>
      <c r="R57" s="1">
        <v>24.4</v>
      </c>
      <c r="S57" s="1">
        <v>26.1</v>
      </c>
      <c r="T57" s="1">
        <v>24</v>
      </c>
      <c r="U57" s="1">
        <v>21.3</v>
      </c>
      <c r="V57" s="1">
        <v>27</v>
      </c>
      <c r="W57" s="1">
        <v>25.5</v>
      </c>
      <c r="X57" s="1">
        <v>24.3</v>
      </c>
      <c r="Y57" s="1">
        <v>27.9</v>
      </c>
      <c r="Z57" s="1">
        <v>21.5</v>
      </c>
      <c r="AA57">
        <f t="shared" ref="AA57:AA96" si="4">AVERAGE(R57:Z57)</f>
        <v>24.666666666666671</v>
      </c>
      <c r="AB57">
        <f t="shared" ref="AB57:AB96" si="5">(AA57/30)*100</f>
        <v>82.222222222222243</v>
      </c>
      <c r="AC57" s="6">
        <f>_xlfn.STDEV.S(AB57:AB96)/SQRT(40)</f>
        <v>1.0721794535227926</v>
      </c>
      <c r="AD57" s="8">
        <f>AVERAGE(AB57:AB96)</f>
        <v>89.625925925925969</v>
      </c>
      <c r="AF57">
        <v>82.222222222222243</v>
      </c>
      <c r="AG57">
        <v>82.222222222222243</v>
      </c>
      <c r="AH57">
        <v>87.518518518518491</v>
      </c>
      <c r="AI57">
        <v>76.999999999999986</v>
      </c>
      <c r="AJ57">
        <v>95.259259259259252</v>
      </c>
      <c r="AK57">
        <v>91.259259259259267</v>
      </c>
      <c r="AL57">
        <v>89.555555555555557</v>
      </c>
      <c r="AM57">
        <v>76.296296296296291</v>
      </c>
      <c r="AN57">
        <v>89.8888888888889</v>
      </c>
      <c r="AO57">
        <v>84.629629629629633</v>
      </c>
      <c r="AP57">
        <v>89.296296296296305</v>
      </c>
      <c r="AQ57">
        <v>85.000000000000014</v>
      </c>
      <c r="AR57">
        <v>95.444444444444443</v>
      </c>
      <c r="AS57">
        <v>96.2222222222222</v>
      </c>
      <c r="AT57">
        <v>90.370370370370367</v>
      </c>
      <c r="AU57">
        <v>93.740740740740733</v>
      </c>
      <c r="AV57">
        <v>89.8888888888889</v>
      </c>
      <c r="AW57">
        <v>82.259259259259252</v>
      </c>
      <c r="AX57">
        <v>94.518518518518519</v>
      </c>
      <c r="AY57">
        <v>86.592592592592581</v>
      </c>
      <c r="AZ57">
        <v>93.851851851851862</v>
      </c>
      <c r="BA57">
        <v>88.148148148148138</v>
      </c>
      <c r="BB57">
        <v>92.148148148148152</v>
      </c>
      <c r="BC57">
        <v>93.7777777777778</v>
      </c>
      <c r="BD57">
        <v>86.148148148148152</v>
      </c>
      <c r="BE57">
        <v>92</v>
      </c>
      <c r="BF57">
        <v>89</v>
      </c>
      <c r="BG57">
        <v>62.962962962962976</v>
      </c>
      <c r="BH57">
        <v>95.407407407407405</v>
      </c>
      <c r="BI57">
        <v>91.111111111111114</v>
      </c>
      <c r="BJ57">
        <v>86.592592592592581</v>
      </c>
      <c r="BK57">
        <v>95</v>
      </c>
      <c r="BL57">
        <v>91.703703703703695</v>
      </c>
      <c r="BM57">
        <v>96.592592592592595</v>
      </c>
      <c r="BN57">
        <v>93.518518518518519</v>
      </c>
      <c r="BO57">
        <v>97.592592592592595</v>
      </c>
      <c r="BP57">
        <v>85.925925925925938</v>
      </c>
      <c r="BQ57">
        <v>90.703703703703709</v>
      </c>
      <c r="BR57">
        <v>97.185185185185176</v>
      </c>
      <c r="BS57">
        <v>98.777777777777771</v>
      </c>
      <c r="BT57">
        <v>89.925925925925938</v>
      </c>
    </row>
    <row r="58" spans="2:72">
      <c r="B58" t="s">
        <v>49</v>
      </c>
      <c r="C58">
        <v>20</v>
      </c>
      <c r="D58" t="s">
        <v>3</v>
      </c>
      <c r="E58">
        <v>12.3</v>
      </c>
      <c r="F58">
        <v>10.8</v>
      </c>
      <c r="G58">
        <v>15.2</v>
      </c>
      <c r="H58">
        <v>16</v>
      </c>
      <c r="I58">
        <v>10.5</v>
      </c>
      <c r="J58">
        <v>16.100000000000001</v>
      </c>
      <c r="K58">
        <v>16.5</v>
      </c>
      <c r="L58">
        <v>10.6</v>
      </c>
      <c r="M58">
        <v>14.6</v>
      </c>
      <c r="O58" s="5">
        <f t="shared" si="3"/>
        <v>13.622222222222222</v>
      </c>
      <c r="R58" s="1">
        <v>28.8</v>
      </c>
      <c r="S58" s="1">
        <v>28</v>
      </c>
      <c r="T58" s="1">
        <v>28.9</v>
      </c>
      <c r="U58" s="1">
        <v>30</v>
      </c>
      <c r="V58" s="1">
        <v>25.2</v>
      </c>
      <c r="W58" s="1">
        <v>19.2</v>
      </c>
      <c r="X58" s="1">
        <v>27.4</v>
      </c>
      <c r="Y58" s="1">
        <v>25.2</v>
      </c>
      <c r="Z58" s="1">
        <v>23.6</v>
      </c>
      <c r="AA58">
        <f t="shared" si="4"/>
        <v>26.255555555555549</v>
      </c>
      <c r="AB58">
        <f t="shared" si="5"/>
        <v>87.518518518518491</v>
      </c>
      <c r="AF58">
        <v>87.518518518518491</v>
      </c>
    </row>
    <row r="59" spans="2:72">
      <c r="B59" t="s">
        <v>50</v>
      </c>
      <c r="C59">
        <v>20</v>
      </c>
      <c r="D59" t="s">
        <v>5</v>
      </c>
      <c r="E59">
        <v>0</v>
      </c>
      <c r="F59">
        <v>5.3</v>
      </c>
      <c r="G59">
        <v>1.3</v>
      </c>
      <c r="H59">
        <v>5.7</v>
      </c>
      <c r="I59">
        <v>5.6</v>
      </c>
      <c r="J59">
        <v>4.5999999999999996</v>
      </c>
      <c r="K59">
        <v>4</v>
      </c>
      <c r="L59">
        <v>0.6</v>
      </c>
      <c r="M59">
        <v>4.5999999999999996</v>
      </c>
      <c r="O59" s="5">
        <f t="shared" si="3"/>
        <v>3.5222222222222226</v>
      </c>
      <c r="R59" s="1">
        <v>27.4</v>
      </c>
      <c r="S59" s="1">
        <v>20.9</v>
      </c>
      <c r="T59" s="1">
        <v>24.4</v>
      </c>
      <c r="U59" s="1">
        <v>30</v>
      </c>
      <c r="V59" s="1">
        <v>26.6</v>
      </c>
      <c r="W59" s="1">
        <v>27.2</v>
      </c>
      <c r="X59" s="1">
        <v>25.6</v>
      </c>
      <c r="Y59" s="1">
        <v>0</v>
      </c>
      <c r="Z59" s="1">
        <v>25.8</v>
      </c>
      <c r="AA59">
        <f t="shared" si="4"/>
        <v>23.099999999999998</v>
      </c>
      <c r="AB59">
        <f t="shared" si="5"/>
        <v>76.999999999999986</v>
      </c>
      <c r="AF59">
        <v>76.999999999999986</v>
      </c>
    </row>
    <row r="60" spans="2:72">
      <c r="B60" t="s">
        <v>51</v>
      </c>
      <c r="C60">
        <v>20</v>
      </c>
      <c r="D60" t="s">
        <v>7</v>
      </c>
      <c r="E60">
        <v>15.2</v>
      </c>
      <c r="F60">
        <v>10.1</v>
      </c>
      <c r="G60">
        <v>11.8</v>
      </c>
      <c r="H60">
        <v>22.5</v>
      </c>
      <c r="I60">
        <v>21.9</v>
      </c>
      <c r="J60">
        <v>15.9</v>
      </c>
      <c r="K60">
        <v>20.3</v>
      </c>
      <c r="L60">
        <v>18</v>
      </c>
      <c r="M60">
        <v>8.1</v>
      </c>
      <c r="O60" s="5">
        <f t="shared" si="3"/>
        <v>15.977777777777776</v>
      </c>
      <c r="R60" s="1">
        <v>30</v>
      </c>
      <c r="S60" s="1">
        <v>27.9</v>
      </c>
      <c r="T60" s="1">
        <v>27.9</v>
      </c>
      <c r="U60" s="1">
        <v>30</v>
      </c>
      <c r="V60" s="1">
        <v>28.6</v>
      </c>
      <c r="W60" s="1">
        <v>28.6</v>
      </c>
      <c r="X60" s="1">
        <v>30</v>
      </c>
      <c r="Y60" s="1">
        <v>27.9</v>
      </c>
      <c r="Z60" s="1">
        <v>26.3</v>
      </c>
      <c r="AA60">
        <f t="shared" si="4"/>
        <v>28.577777777777776</v>
      </c>
      <c r="AB60">
        <f t="shared" si="5"/>
        <v>95.259259259259252</v>
      </c>
      <c r="AF60">
        <v>95.259259259259252</v>
      </c>
    </row>
    <row r="61" spans="2:72">
      <c r="B61" t="s">
        <v>52</v>
      </c>
      <c r="C61">
        <v>20</v>
      </c>
      <c r="D61" t="s">
        <v>1</v>
      </c>
      <c r="E61">
        <v>14.1</v>
      </c>
      <c r="F61">
        <v>8.4</v>
      </c>
      <c r="G61">
        <v>11.5</v>
      </c>
      <c r="H61">
        <v>6.3</v>
      </c>
      <c r="I61">
        <v>12.6</v>
      </c>
      <c r="J61">
        <v>12.3</v>
      </c>
      <c r="K61">
        <v>7.1</v>
      </c>
      <c r="L61">
        <v>9.6999999999999993</v>
      </c>
      <c r="M61">
        <v>3.9</v>
      </c>
      <c r="O61" s="5">
        <f t="shared" si="3"/>
        <v>9.5444444444444443</v>
      </c>
      <c r="R61" s="1">
        <v>27.3</v>
      </c>
      <c r="S61" s="1">
        <v>28.7</v>
      </c>
      <c r="T61" s="1">
        <v>24.1</v>
      </c>
      <c r="U61" s="1">
        <v>26.9</v>
      </c>
      <c r="V61" s="1">
        <v>27.8</v>
      </c>
      <c r="W61" s="1">
        <v>25.2</v>
      </c>
      <c r="X61" s="1">
        <v>29.3</v>
      </c>
      <c r="Y61" s="1">
        <v>28.9</v>
      </c>
      <c r="Z61" s="1">
        <v>28.2</v>
      </c>
      <c r="AA61">
        <f t="shared" si="4"/>
        <v>27.37777777777778</v>
      </c>
      <c r="AB61">
        <f t="shared" si="5"/>
        <v>91.259259259259267</v>
      </c>
      <c r="AF61">
        <v>91.259259259259267</v>
      </c>
    </row>
    <row r="62" spans="2:72">
      <c r="B62" t="s">
        <v>53</v>
      </c>
      <c r="C62">
        <v>20</v>
      </c>
      <c r="D62" t="s">
        <v>3</v>
      </c>
      <c r="E62">
        <v>13.6</v>
      </c>
      <c r="F62">
        <v>5.4</v>
      </c>
      <c r="G62">
        <v>9.1999999999999993</v>
      </c>
      <c r="H62">
        <v>20.399999999999999</v>
      </c>
      <c r="I62">
        <v>21.3</v>
      </c>
      <c r="J62">
        <v>17.2</v>
      </c>
      <c r="K62">
        <v>18.899999999999999</v>
      </c>
      <c r="L62">
        <v>19.600000000000001</v>
      </c>
      <c r="M62">
        <v>19.899999999999999</v>
      </c>
      <c r="O62" s="5">
        <f t="shared" si="3"/>
        <v>16.166666666666668</v>
      </c>
      <c r="R62" s="1">
        <v>28.8</v>
      </c>
      <c r="S62" s="1">
        <v>15.9</v>
      </c>
      <c r="T62" s="1">
        <v>24.6</v>
      </c>
      <c r="U62" s="1">
        <v>27.8</v>
      </c>
      <c r="V62" s="1">
        <v>28.2</v>
      </c>
      <c r="W62" s="1">
        <v>28.7</v>
      </c>
      <c r="X62" s="1">
        <v>28.9</v>
      </c>
      <c r="Y62" s="1">
        <v>29.1</v>
      </c>
      <c r="Z62" s="1">
        <v>29.8</v>
      </c>
      <c r="AA62">
        <f t="shared" si="4"/>
        <v>26.866666666666667</v>
      </c>
      <c r="AB62">
        <f t="shared" si="5"/>
        <v>89.555555555555557</v>
      </c>
      <c r="AF62">
        <v>89.555555555555557</v>
      </c>
    </row>
    <row r="63" spans="2:72">
      <c r="B63" t="s">
        <v>54</v>
      </c>
      <c r="C63">
        <v>20</v>
      </c>
      <c r="D63" t="s">
        <v>5</v>
      </c>
      <c r="E63">
        <v>4.2</v>
      </c>
      <c r="F63">
        <v>1</v>
      </c>
      <c r="G63">
        <v>11.1</v>
      </c>
      <c r="H63">
        <v>18.3</v>
      </c>
      <c r="I63">
        <v>3</v>
      </c>
      <c r="J63">
        <v>12.7</v>
      </c>
      <c r="K63">
        <v>7.7</v>
      </c>
      <c r="L63">
        <v>14.2</v>
      </c>
      <c r="M63">
        <v>9.6</v>
      </c>
      <c r="O63" s="5">
        <f t="shared" si="3"/>
        <v>9.0888888888888886</v>
      </c>
      <c r="R63" s="1">
        <v>27.1</v>
      </c>
      <c r="S63" s="1">
        <v>13.6</v>
      </c>
      <c r="T63" s="1">
        <v>27.6</v>
      </c>
      <c r="U63" s="1">
        <v>28</v>
      </c>
      <c r="V63" s="1">
        <v>16.399999999999999</v>
      </c>
      <c r="W63" s="1">
        <v>29.4</v>
      </c>
      <c r="X63" s="1">
        <v>8.6</v>
      </c>
      <c r="Y63" s="1">
        <v>27.7</v>
      </c>
      <c r="Z63" s="1">
        <v>27.6</v>
      </c>
      <c r="AA63">
        <f t="shared" si="4"/>
        <v>22.888888888888889</v>
      </c>
      <c r="AB63">
        <f t="shared" si="5"/>
        <v>76.296296296296291</v>
      </c>
      <c r="AF63">
        <v>76.296296296296291</v>
      </c>
    </row>
    <row r="64" spans="2:72">
      <c r="B64" t="s">
        <v>55</v>
      </c>
      <c r="C64">
        <v>20</v>
      </c>
      <c r="D64" t="s">
        <v>7</v>
      </c>
      <c r="E64">
        <v>10.9</v>
      </c>
      <c r="F64">
        <v>11.2</v>
      </c>
      <c r="G64">
        <v>10.3</v>
      </c>
      <c r="H64">
        <v>18</v>
      </c>
      <c r="I64">
        <v>9.9</v>
      </c>
      <c r="J64">
        <v>7.6</v>
      </c>
      <c r="K64">
        <v>14.7</v>
      </c>
      <c r="L64">
        <v>12.2</v>
      </c>
      <c r="M64">
        <v>16</v>
      </c>
      <c r="O64" s="5">
        <f t="shared" si="3"/>
        <v>12.311111111111112</v>
      </c>
      <c r="R64" s="1">
        <v>28.7</v>
      </c>
      <c r="S64" s="1">
        <v>28</v>
      </c>
      <c r="T64" s="1">
        <v>27.6</v>
      </c>
      <c r="U64" s="1">
        <v>30</v>
      </c>
      <c r="V64" s="1">
        <v>26.8</v>
      </c>
      <c r="W64" s="1">
        <v>26.6</v>
      </c>
      <c r="X64" s="1">
        <v>26.1</v>
      </c>
      <c r="Y64" s="1">
        <v>24.8</v>
      </c>
      <c r="Z64" s="1">
        <v>24.1</v>
      </c>
      <c r="AA64">
        <f t="shared" si="4"/>
        <v>26.966666666666669</v>
      </c>
      <c r="AB64">
        <f t="shared" si="5"/>
        <v>89.8888888888889</v>
      </c>
      <c r="AF64">
        <v>89.8888888888889</v>
      </c>
    </row>
    <row r="65" spans="2:32">
      <c r="B65" t="s">
        <v>56</v>
      </c>
      <c r="C65">
        <v>20</v>
      </c>
      <c r="D65" t="s">
        <v>1</v>
      </c>
      <c r="E65">
        <v>11.7</v>
      </c>
      <c r="F65">
        <v>14.1</v>
      </c>
      <c r="G65">
        <v>19.600000000000001</v>
      </c>
      <c r="H65">
        <v>22.5</v>
      </c>
      <c r="I65">
        <v>17.2</v>
      </c>
      <c r="J65">
        <v>16.2</v>
      </c>
      <c r="K65">
        <v>17.2</v>
      </c>
      <c r="L65">
        <v>15.2</v>
      </c>
      <c r="M65">
        <v>17.3</v>
      </c>
      <c r="O65" s="5">
        <f t="shared" si="3"/>
        <v>16.777777777777782</v>
      </c>
      <c r="R65" s="1">
        <v>28</v>
      </c>
      <c r="S65" s="1">
        <v>28.3</v>
      </c>
      <c r="T65" s="1">
        <v>27</v>
      </c>
      <c r="U65" s="1">
        <v>30</v>
      </c>
      <c r="V65" s="1">
        <v>17.3</v>
      </c>
      <c r="W65" s="1">
        <v>25.9</v>
      </c>
      <c r="X65" s="1">
        <v>18.2</v>
      </c>
      <c r="Y65" s="1">
        <v>25.9</v>
      </c>
      <c r="Z65" s="1">
        <v>27.9</v>
      </c>
      <c r="AA65">
        <f t="shared" si="4"/>
        <v>25.388888888888889</v>
      </c>
      <c r="AB65">
        <f t="shared" si="5"/>
        <v>84.629629629629633</v>
      </c>
      <c r="AF65">
        <v>84.629629629629633</v>
      </c>
    </row>
    <row r="66" spans="2:32">
      <c r="B66" t="s">
        <v>57</v>
      </c>
      <c r="C66">
        <v>20</v>
      </c>
      <c r="D66" t="s">
        <v>3</v>
      </c>
      <c r="E66">
        <v>4.4000000000000004</v>
      </c>
      <c r="F66">
        <v>20.5</v>
      </c>
      <c r="G66">
        <v>17.100000000000001</v>
      </c>
      <c r="H66">
        <v>11.9</v>
      </c>
      <c r="I66">
        <v>15.8</v>
      </c>
      <c r="J66">
        <v>20.100000000000001</v>
      </c>
      <c r="K66">
        <v>9.4</v>
      </c>
      <c r="L66">
        <v>15.3</v>
      </c>
      <c r="M66">
        <v>9</v>
      </c>
      <c r="O66" s="5">
        <f t="shared" si="3"/>
        <v>13.722222222222223</v>
      </c>
      <c r="R66" s="1">
        <v>23.9</v>
      </c>
      <c r="S66" s="1">
        <v>26.6</v>
      </c>
      <c r="T66" s="1">
        <v>27.8</v>
      </c>
      <c r="U66" s="1">
        <v>26.7</v>
      </c>
      <c r="V66" s="1">
        <v>27.3</v>
      </c>
      <c r="W66" s="1">
        <v>28.6</v>
      </c>
      <c r="X66" s="1">
        <v>27.9</v>
      </c>
      <c r="Y66" s="1">
        <v>25</v>
      </c>
      <c r="Z66" s="1">
        <v>27.3</v>
      </c>
      <c r="AA66">
        <f t="shared" si="4"/>
        <v>26.788888888888891</v>
      </c>
      <c r="AB66">
        <f t="shared" si="5"/>
        <v>89.296296296296305</v>
      </c>
      <c r="AF66">
        <v>89.296296296296305</v>
      </c>
    </row>
    <row r="67" spans="2:32">
      <c r="B67" t="s">
        <v>58</v>
      </c>
      <c r="C67">
        <v>20</v>
      </c>
      <c r="D67" t="s">
        <v>5</v>
      </c>
      <c r="E67">
        <v>5.5</v>
      </c>
      <c r="F67">
        <v>15.8</v>
      </c>
      <c r="G67">
        <v>17.100000000000001</v>
      </c>
      <c r="H67">
        <v>17.399999999999999</v>
      </c>
      <c r="I67">
        <v>11</v>
      </c>
      <c r="J67">
        <v>10.6</v>
      </c>
      <c r="K67">
        <v>14.6</v>
      </c>
      <c r="L67">
        <v>9.1999999999999993</v>
      </c>
      <c r="M67">
        <v>8.9</v>
      </c>
      <c r="O67" s="5">
        <f t="shared" si="3"/>
        <v>12.233333333333334</v>
      </c>
      <c r="R67" s="1">
        <v>26.2</v>
      </c>
      <c r="S67" s="1">
        <v>28.2</v>
      </c>
      <c r="T67" s="1">
        <v>28.5</v>
      </c>
      <c r="U67" s="1">
        <v>25.8</v>
      </c>
      <c r="V67" s="1">
        <v>28.2</v>
      </c>
      <c r="W67" s="1">
        <v>27.3</v>
      </c>
      <c r="X67" s="1">
        <v>27.8</v>
      </c>
      <c r="Y67" s="1">
        <v>23.6</v>
      </c>
      <c r="Z67" s="1">
        <v>13.9</v>
      </c>
      <c r="AA67">
        <f t="shared" si="4"/>
        <v>25.500000000000004</v>
      </c>
      <c r="AB67">
        <f t="shared" si="5"/>
        <v>85.000000000000014</v>
      </c>
      <c r="AF67">
        <v>85.000000000000014</v>
      </c>
    </row>
    <row r="68" spans="2:32">
      <c r="B68" t="s">
        <v>59</v>
      </c>
      <c r="C68">
        <v>20</v>
      </c>
      <c r="D68" t="s">
        <v>7</v>
      </c>
      <c r="E68">
        <v>3.1</v>
      </c>
      <c r="F68">
        <v>2.2000000000000002</v>
      </c>
      <c r="G68">
        <v>1.2</v>
      </c>
      <c r="H68">
        <v>1.6</v>
      </c>
      <c r="I68">
        <v>0.4</v>
      </c>
      <c r="J68">
        <v>1.7</v>
      </c>
      <c r="K68">
        <v>3.4</v>
      </c>
      <c r="L68">
        <v>0.4</v>
      </c>
      <c r="M68">
        <v>2</v>
      </c>
      <c r="O68" s="5">
        <f t="shared" si="3"/>
        <v>1.7777777777777777</v>
      </c>
      <c r="R68" s="1">
        <v>28.3</v>
      </c>
      <c r="S68" s="1">
        <v>29.2</v>
      </c>
      <c r="T68" s="1">
        <v>28.5</v>
      </c>
      <c r="U68" s="1">
        <v>27.7</v>
      </c>
      <c r="V68" s="1">
        <v>28.9</v>
      </c>
      <c r="W68" s="1">
        <v>30</v>
      </c>
      <c r="X68" s="1">
        <v>28.7</v>
      </c>
      <c r="Y68" s="1">
        <v>27.5</v>
      </c>
      <c r="Z68" s="1">
        <v>28.9</v>
      </c>
      <c r="AA68">
        <f t="shared" si="4"/>
        <v>28.633333333333333</v>
      </c>
      <c r="AB68">
        <f t="shared" si="5"/>
        <v>95.444444444444443</v>
      </c>
      <c r="AF68">
        <v>95.444444444444443</v>
      </c>
    </row>
    <row r="69" spans="2:32">
      <c r="B69" t="s">
        <v>60</v>
      </c>
      <c r="C69">
        <v>20</v>
      </c>
      <c r="D69" t="s">
        <v>1</v>
      </c>
      <c r="E69">
        <v>17.600000000000001</v>
      </c>
      <c r="F69">
        <v>21.1</v>
      </c>
      <c r="G69">
        <v>12.8</v>
      </c>
      <c r="H69">
        <v>8.8000000000000007</v>
      </c>
      <c r="I69">
        <v>9.9</v>
      </c>
      <c r="J69">
        <v>18.8</v>
      </c>
      <c r="K69">
        <v>14.9</v>
      </c>
      <c r="L69">
        <v>10.3</v>
      </c>
      <c r="M69">
        <v>17.100000000000001</v>
      </c>
      <c r="O69" s="5">
        <f t="shared" si="3"/>
        <v>14.58888888888889</v>
      </c>
      <c r="R69" s="1">
        <v>29.1</v>
      </c>
      <c r="S69" s="1">
        <v>29.2</v>
      </c>
      <c r="T69" s="1">
        <v>28.5</v>
      </c>
      <c r="U69" s="1">
        <v>28.5</v>
      </c>
      <c r="V69" s="1">
        <v>28.9</v>
      </c>
      <c r="W69" s="1">
        <v>28.6</v>
      </c>
      <c r="X69" s="1">
        <v>28.5</v>
      </c>
      <c r="Y69" s="1">
        <v>30</v>
      </c>
      <c r="Z69" s="1">
        <v>28.5</v>
      </c>
      <c r="AA69">
        <f t="shared" si="4"/>
        <v>28.86666666666666</v>
      </c>
      <c r="AB69">
        <f t="shared" si="5"/>
        <v>96.2222222222222</v>
      </c>
      <c r="AF69">
        <v>96.2222222222222</v>
      </c>
    </row>
    <row r="70" spans="2:32">
      <c r="B70" t="s">
        <v>61</v>
      </c>
      <c r="C70">
        <v>20</v>
      </c>
      <c r="D70" t="s">
        <v>3</v>
      </c>
      <c r="E70">
        <v>20.6</v>
      </c>
      <c r="F70">
        <v>8.8000000000000007</v>
      </c>
      <c r="G70">
        <v>19.2</v>
      </c>
      <c r="H70">
        <v>13.8</v>
      </c>
      <c r="I70">
        <v>10.6</v>
      </c>
      <c r="J70">
        <v>9.8000000000000007</v>
      </c>
      <c r="K70">
        <v>18.8</v>
      </c>
      <c r="L70">
        <v>29.6</v>
      </c>
      <c r="M70">
        <v>27.5</v>
      </c>
      <c r="O70" s="5">
        <f t="shared" si="3"/>
        <v>17.633333333333333</v>
      </c>
      <c r="R70" s="1">
        <v>30</v>
      </c>
      <c r="S70" s="1">
        <v>18.100000000000001</v>
      </c>
      <c r="T70" s="1">
        <v>30</v>
      </c>
      <c r="U70" s="1">
        <v>24.4</v>
      </c>
      <c r="V70" s="1">
        <v>23.2</v>
      </c>
      <c r="W70" s="1">
        <v>28.3</v>
      </c>
      <c r="X70" s="1">
        <v>30</v>
      </c>
      <c r="Y70" s="1">
        <v>30</v>
      </c>
      <c r="Z70" s="1">
        <v>30</v>
      </c>
      <c r="AA70">
        <f t="shared" si="4"/>
        <v>27.111111111111111</v>
      </c>
      <c r="AB70">
        <f t="shared" si="5"/>
        <v>90.370370370370367</v>
      </c>
      <c r="AF70">
        <v>90.370370370370367</v>
      </c>
    </row>
    <row r="71" spans="2:32">
      <c r="B71" t="s">
        <v>62</v>
      </c>
      <c r="C71">
        <v>20</v>
      </c>
      <c r="D71" t="s">
        <v>1</v>
      </c>
      <c r="E71">
        <v>22.8</v>
      </c>
      <c r="F71">
        <v>22.8</v>
      </c>
      <c r="G71">
        <v>22.1</v>
      </c>
      <c r="H71">
        <v>16.7</v>
      </c>
      <c r="I71">
        <v>17.7</v>
      </c>
      <c r="J71">
        <v>21</v>
      </c>
      <c r="K71">
        <v>14.9</v>
      </c>
      <c r="L71">
        <v>13.4</v>
      </c>
      <c r="M71">
        <v>17.399999999999999</v>
      </c>
      <c r="O71" s="5">
        <f t="shared" si="3"/>
        <v>18.755555555555556</v>
      </c>
      <c r="R71" s="1">
        <v>29</v>
      </c>
      <c r="S71" s="1">
        <v>30</v>
      </c>
      <c r="T71" s="1">
        <v>30</v>
      </c>
      <c r="U71" s="1">
        <v>29</v>
      </c>
      <c r="V71" s="1">
        <v>24.2</v>
      </c>
      <c r="W71" s="1">
        <v>30</v>
      </c>
      <c r="X71" s="1">
        <v>25.4</v>
      </c>
      <c r="Y71" s="1">
        <v>25.5</v>
      </c>
      <c r="Z71" s="1">
        <v>30</v>
      </c>
      <c r="AA71">
        <f t="shared" si="4"/>
        <v>28.12222222222222</v>
      </c>
      <c r="AB71">
        <f t="shared" si="5"/>
        <v>93.740740740740733</v>
      </c>
      <c r="AF71">
        <v>93.740740740740733</v>
      </c>
    </row>
    <row r="72" spans="2:32">
      <c r="B72" t="s">
        <v>63</v>
      </c>
      <c r="C72">
        <v>20</v>
      </c>
      <c r="D72" t="s">
        <v>3</v>
      </c>
      <c r="E72">
        <v>19.7</v>
      </c>
      <c r="F72">
        <v>15.2</v>
      </c>
      <c r="G72">
        <v>14.6</v>
      </c>
      <c r="H72">
        <v>12.2</v>
      </c>
      <c r="I72">
        <v>11.8</v>
      </c>
      <c r="J72">
        <v>11.3</v>
      </c>
      <c r="K72">
        <v>13.6</v>
      </c>
      <c r="L72">
        <v>9</v>
      </c>
      <c r="M72">
        <v>9.5</v>
      </c>
      <c r="O72" s="5">
        <f t="shared" si="3"/>
        <v>12.988888888888887</v>
      </c>
      <c r="R72" s="1">
        <v>28.4</v>
      </c>
      <c r="S72" s="1">
        <v>26.7</v>
      </c>
      <c r="T72" s="1">
        <v>28.2</v>
      </c>
      <c r="U72" s="1">
        <v>27</v>
      </c>
      <c r="V72" s="1">
        <v>27.9</v>
      </c>
      <c r="W72" s="1">
        <v>26.4</v>
      </c>
      <c r="X72" s="1">
        <v>26.4</v>
      </c>
      <c r="Y72" s="1">
        <v>25.4</v>
      </c>
      <c r="Z72" s="1">
        <v>26.3</v>
      </c>
      <c r="AA72">
        <f t="shared" si="4"/>
        <v>26.966666666666669</v>
      </c>
      <c r="AB72">
        <f t="shared" si="5"/>
        <v>89.8888888888889</v>
      </c>
      <c r="AF72">
        <v>89.8888888888889</v>
      </c>
    </row>
    <row r="73" spans="2:32">
      <c r="B73" t="s">
        <v>64</v>
      </c>
      <c r="C73">
        <v>20</v>
      </c>
      <c r="D73" t="s">
        <v>5</v>
      </c>
      <c r="E73">
        <v>19.8</v>
      </c>
      <c r="F73">
        <v>14.5</v>
      </c>
      <c r="G73">
        <v>16.399999999999999</v>
      </c>
      <c r="H73">
        <v>10.6</v>
      </c>
      <c r="I73">
        <v>10.6</v>
      </c>
      <c r="J73">
        <v>15.8</v>
      </c>
      <c r="K73">
        <v>15.2</v>
      </c>
      <c r="L73">
        <v>17.5</v>
      </c>
      <c r="M73">
        <v>9.9</v>
      </c>
      <c r="O73" s="5">
        <f t="shared" si="3"/>
        <v>14.477777777777776</v>
      </c>
      <c r="R73" s="1">
        <v>28.9</v>
      </c>
      <c r="S73" s="1">
        <v>27.6</v>
      </c>
      <c r="T73" s="1">
        <v>29.2</v>
      </c>
      <c r="U73" s="1">
        <v>12.3</v>
      </c>
      <c r="V73" s="1">
        <v>25.2</v>
      </c>
      <c r="W73" s="1">
        <v>25</v>
      </c>
      <c r="X73" s="1">
        <v>28.1</v>
      </c>
      <c r="Y73" s="1">
        <v>23.5</v>
      </c>
      <c r="Z73" s="1">
        <v>22.3</v>
      </c>
      <c r="AA73">
        <f t="shared" si="4"/>
        <v>24.677777777777777</v>
      </c>
      <c r="AB73">
        <f t="shared" si="5"/>
        <v>82.259259259259252</v>
      </c>
      <c r="AF73">
        <v>82.259259259259252</v>
      </c>
    </row>
    <row r="74" spans="2:32">
      <c r="B74" t="s">
        <v>65</v>
      </c>
      <c r="C74">
        <v>20</v>
      </c>
      <c r="D74" t="s">
        <v>7</v>
      </c>
      <c r="E74">
        <v>5.8</v>
      </c>
      <c r="F74">
        <v>4.4000000000000004</v>
      </c>
      <c r="G74">
        <v>5</v>
      </c>
      <c r="H74">
        <v>5.8</v>
      </c>
      <c r="I74">
        <v>9.8000000000000007</v>
      </c>
      <c r="J74">
        <v>3.1</v>
      </c>
      <c r="K74">
        <v>8.1</v>
      </c>
      <c r="L74">
        <v>5.0999999999999996</v>
      </c>
      <c r="M74">
        <v>10.8</v>
      </c>
      <c r="O74" s="5">
        <f t="shared" si="3"/>
        <v>6.4333333333333336</v>
      </c>
      <c r="R74" s="1">
        <v>28.3</v>
      </c>
      <c r="S74" s="1">
        <v>28.8</v>
      </c>
      <c r="T74" s="1">
        <v>29.1</v>
      </c>
      <c r="U74" s="1">
        <v>28.9</v>
      </c>
      <c r="V74" s="1">
        <v>27.1</v>
      </c>
      <c r="W74" s="1">
        <v>26.9</v>
      </c>
      <c r="X74" s="1">
        <v>28.1</v>
      </c>
      <c r="Y74" s="1">
        <v>28.9</v>
      </c>
      <c r="Z74" s="1">
        <v>29.1</v>
      </c>
      <c r="AA74">
        <f t="shared" si="4"/>
        <v>28.355555555555554</v>
      </c>
      <c r="AB74">
        <f t="shared" si="5"/>
        <v>94.518518518518519</v>
      </c>
      <c r="AF74">
        <v>94.518518518518519</v>
      </c>
    </row>
    <row r="75" spans="2:32">
      <c r="B75" t="s">
        <v>66</v>
      </c>
      <c r="C75">
        <v>20</v>
      </c>
      <c r="D75" t="s">
        <v>1</v>
      </c>
      <c r="E75">
        <v>14.9</v>
      </c>
      <c r="F75">
        <v>12.1</v>
      </c>
      <c r="G75">
        <v>16.8</v>
      </c>
      <c r="H75">
        <v>15.9</v>
      </c>
      <c r="I75">
        <v>9.5</v>
      </c>
      <c r="J75">
        <v>5.6</v>
      </c>
      <c r="K75">
        <v>7.4</v>
      </c>
      <c r="L75">
        <v>7</v>
      </c>
      <c r="M75">
        <v>10.6</v>
      </c>
      <c r="O75" s="5">
        <f t="shared" si="3"/>
        <v>11.088888888888887</v>
      </c>
      <c r="R75" s="1">
        <v>28.9</v>
      </c>
      <c r="S75" s="1">
        <v>28.7</v>
      </c>
      <c r="T75" s="1">
        <v>28.1</v>
      </c>
      <c r="U75" s="1">
        <v>26.9</v>
      </c>
      <c r="V75" s="1">
        <v>25.9</v>
      </c>
      <c r="W75" s="1">
        <v>25.4</v>
      </c>
      <c r="X75" s="1">
        <v>28</v>
      </c>
      <c r="Y75" s="1">
        <v>16.5</v>
      </c>
      <c r="Z75" s="1">
        <v>25.4</v>
      </c>
      <c r="AA75">
        <f t="shared" si="4"/>
        <v>25.977777777777778</v>
      </c>
      <c r="AB75">
        <f t="shared" si="5"/>
        <v>86.592592592592581</v>
      </c>
      <c r="AF75">
        <v>86.592592592592581</v>
      </c>
    </row>
    <row r="76" spans="2:32">
      <c r="B76" t="s">
        <v>67</v>
      </c>
      <c r="C76">
        <v>20</v>
      </c>
      <c r="D76" t="s">
        <v>3</v>
      </c>
      <c r="E76">
        <v>5.6</v>
      </c>
      <c r="F76">
        <v>4.0999999999999996</v>
      </c>
      <c r="G76">
        <v>3.4</v>
      </c>
      <c r="H76">
        <v>4.9000000000000004</v>
      </c>
      <c r="I76">
        <v>2.7</v>
      </c>
      <c r="J76">
        <v>2.4</v>
      </c>
      <c r="K76">
        <v>4.8</v>
      </c>
      <c r="L76">
        <v>2.6</v>
      </c>
      <c r="M76">
        <v>2.2999999999999998</v>
      </c>
      <c r="O76" s="5">
        <f t="shared" si="3"/>
        <v>3.6444444444444439</v>
      </c>
      <c r="R76" s="1">
        <v>28.3</v>
      </c>
      <c r="S76" s="1">
        <v>29.6</v>
      </c>
      <c r="T76" s="1">
        <v>28.9</v>
      </c>
      <c r="U76" s="1">
        <v>29.2</v>
      </c>
      <c r="V76" s="1">
        <v>27.4</v>
      </c>
      <c r="W76" s="1">
        <v>27.3</v>
      </c>
      <c r="X76" s="1">
        <v>26.6</v>
      </c>
      <c r="Y76" s="1">
        <v>29.3</v>
      </c>
      <c r="Z76" s="1">
        <v>26.8</v>
      </c>
      <c r="AA76">
        <f t="shared" si="4"/>
        <v>28.155555555555559</v>
      </c>
      <c r="AB76">
        <f t="shared" si="5"/>
        <v>93.851851851851862</v>
      </c>
      <c r="AF76">
        <v>93.851851851851862</v>
      </c>
    </row>
    <row r="77" spans="2:32">
      <c r="B77" t="s">
        <v>68</v>
      </c>
      <c r="C77">
        <v>20</v>
      </c>
      <c r="D77" t="s">
        <v>5</v>
      </c>
      <c r="E77">
        <v>10</v>
      </c>
      <c r="F77">
        <v>9.6999999999999993</v>
      </c>
      <c r="G77">
        <v>10.6</v>
      </c>
      <c r="H77">
        <v>8.8000000000000007</v>
      </c>
      <c r="I77">
        <v>7.9</v>
      </c>
      <c r="J77">
        <v>7.6</v>
      </c>
      <c r="K77">
        <v>12</v>
      </c>
      <c r="L77">
        <v>7.4</v>
      </c>
      <c r="M77">
        <v>9.5</v>
      </c>
      <c r="O77" s="5">
        <f t="shared" si="3"/>
        <v>9.2777777777777786</v>
      </c>
      <c r="R77" s="1">
        <v>27.9</v>
      </c>
      <c r="S77" s="1">
        <v>26.5</v>
      </c>
      <c r="T77" s="1">
        <v>28.8</v>
      </c>
      <c r="U77" s="1">
        <v>26.9</v>
      </c>
      <c r="V77" s="1">
        <v>24.1</v>
      </c>
      <c r="W77" s="1">
        <v>23.4</v>
      </c>
      <c r="X77" s="1">
        <v>25.2</v>
      </c>
      <c r="Y77" s="1">
        <v>27.7</v>
      </c>
      <c r="Z77" s="1">
        <v>27.5</v>
      </c>
      <c r="AA77">
        <f t="shared" si="4"/>
        <v>26.444444444444443</v>
      </c>
      <c r="AB77">
        <f t="shared" si="5"/>
        <v>88.148148148148138</v>
      </c>
      <c r="AF77">
        <v>88.148148148148138</v>
      </c>
    </row>
    <row r="78" spans="2:32">
      <c r="B78" t="s">
        <v>69</v>
      </c>
      <c r="C78">
        <v>20</v>
      </c>
      <c r="D78" t="s">
        <v>7</v>
      </c>
      <c r="E78">
        <v>0</v>
      </c>
      <c r="F78">
        <v>2</v>
      </c>
      <c r="G78">
        <v>4.0999999999999996</v>
      </c>
      <c r="H78">
        <v>5.3</v>
      </c>
      <c r="I78">
        <v>10.5</v>
      </c>
      <c r="J78">
        <v>1.4</v>
      </c>
      <c r="K78">
        <v>0.5</v>
      </c>
      <c r="L78">
        <v>4.2</v>
      </c>
      <c r="M78">
        <v>0.4</v>
      </c>
      <c r="O78" s="5">
        <f t="shared" si="3"/>
        <v>3.155555555555555</v>
      </c>
      <c r="R78" s="1">
        <v>29</v>
      </c>
      <c r="S78" s="1">
        <v>27.1</v>
      </c>
      <c r="T78" s="1">
        <v>27.6</v>
      </c>
      <c r="U78" s="1">
        <v>28.4</v>
      </c>
      <c r="V78" s="1">
        <v>27.9</v>
      </c>
      <c r="W78" s="1">
        <v>24.4</v>
      </c>
      <c r="X78" s="1">
        <v>28.8</v>
      </c>
      <c r="Y78" s="1">
        <v>27.1</v>
      </c>
      <c r="Z78" s="1">
        <v>28.5</v>
      </c>
      <c r="AA78">
        <f t="shared" si="4"/>
        <v>27.644444444444446</v>
      </c>
      <c r="AB78">
        <f t="shared" si="5"/>
        <v>92.148148148148152</v>
      </c>
      <c r="AF78">
        <v>92.148148148148152</v>
      </c>
    </row>
    <row r="79" spans="2:32">
      <c r="B79" s="2" t="s">
        <v>70</v>
      </c>
      <c r="C79" s="3">
        <v>20</v>
      </c>
      <c r="D79" s="2" t="s">
        <v>1</v>
      </c>
      <c r="E79" s="3">
        <v>2</v>
      </c>
      <c r="F79" s="3">
        <v>2.1</v>
      </c>
      <c r="G79" s="3">
        <v>6.5</v>
      </c>
      <c r="H79" s="3">
        <v>2</v>
      </c>
      <c r="I79" s="3">
        <v>1.9</v>
      </c>
      <c r="J79" s="3">
        <v>0.9</v>
      </c>
      <c r="K79" s="3">
        <v>1.1000000000000001</v>
      </c>
      <c r="L79" s="3">
        <v>2.8</v>
      </c>
      <c r="M79" s="3">
        <v>0.3</v>
      </c>
      <c r="O79" s="5">
        <f t="shared" si="3"/>
        <v>2.177777777777778</v>
      </c>
      <c r="R79" s="4">
        <v>27.5</v>
      </c>
      <c r="S79" s="4">
        <v>29.2</v>
      </c>
      <c r="T79" s="4">
        <v>28.7</v>
      </c>
      <c r="U79" s="4">
        <v>23.8</v>
      </c>
      <c r="V79" s="4">
        <v>28.3</v>
      </c>
      <c r="W79" s="4">
        <v>28.8</v>
      </c>
      <c r="X79" s="4">
        <v>27.3</v>
      </c>
      <c r="Y79" s="4">
        <v>29.6</v>
      </c>
      <c r="Z79" s="4">
        <v>30</v>
      </c>
      <c r="AA79">
        <f t="shared" si="4"/>
        <v>28.133333333333336</v>
      </c>
      <c r="AB79">
        <f t="shared" si="5"/>
        <v>93.7777777777778</v>
      </c>
      <c r="AF79">
        <v>93.7777777777778</v>
      </c>
    </row>
    <row r="80" spans="2:32">
      <c r="B80" s="2" t="s">
        <v>71</v>
      </c>
      <c r="C80" s="3">
        <v>20</v>
      </c>
      <c r="D80" s="2" t="s">
        <v>3</v>
      </c>
      <c r="E80" s="3">
        <v>1.7</v>
      </c>
      <c r="F80" s="3">
        <v>0.7</v>
      </c>
      <c r="G80" s="3">
        <v>11.5</v>
      </c>
      <c r="H80" s="3">
        <v>9</v>
      </c>
      <c r="I80" s="3">
        <v>9.1999999999999993</v>
      </c>
      <c r="J80" s="3">
        <v>2.8</v>
      </c>
      <c r="K80" s="3">
        <v>3.2</v>
      </c>
      <c r="L80" s="3">
        <v>17.100000000000001</v>
      </c>
      <c r="M80" s="3">
        <v>3.5</v>
      </c>
      <c r="O80" s="5">
        <f t="shared" si="3"/>
        <v>6.5222222222222221</v>
      </c>
      <c r="R80" s="4">
        <v>26.6</v>
      </c>
      <c r="S80" s="4">
        <v>27.8</v>
      </c>
      <c r="T80" s="4">
        <v>28.1</v>
      </c>
      <c r="U80" s="4">
        <v>24.3</v>
      </c>
      <c r="V80" s="4">
        <v>30</v>
      </c>
      <c r="W80" s="4">
        <v>26.1</v>
      </c>
      <c r="X80" s="4">
        <v>14.1</v>
      </c>
      <c r="Y80" s="4">
        <v>28.6</v>
      </c>
      <c r="Z80" s="4">
        <v>27</v>
      </c>
      <c r="AA80">
        <f t="shared" si="4"/>
        <v>25.844444444444445</v>
      </c>
      <c r="AB80">
        <f t="shared" si="5"/>
        <v>86.148148148148152</v>
      </c>
      <c r="AF80">
        <v>86.148148148148152</v>
      </c>
    </row>
    <row r="81" spans="2:32">
      <c r="B81" s="2" t="s">
        <v>72</v>
      </c>
      <c r="C81" s="3">
        <v>20</v>
      </c>
      <c r="D81" s="2" t="s">
        <v>5</v>
      </c>
      <c r="E81" s="3">
        <v>0.5</v>
      </c>
      <c r="F81" s="3">
        <v>2.2999999999999998</v>
      </c>
      <c r="G81" s="3">
        <v>4.7</v>
      </c>
      <c r="H81" s="3">
        <v>5.6</v>
      </c>
      <c r="I81" s="3">
        <v>5.2</v>
      </c>
      <c r="J81" s="3">
        <v>3</v>
      </c>
      <c r="K81" s="3">
        <v>3.1</v>
      </c>
      <c r="L81" s="3">
        <v>1.3</v>
      </c>
      <c r="M81" s="3">
        <v>0.3</v>
      </c>
      <c r="O81" s="5">
        <f t="shared" si="3"/>
        <v>2.8888888888888893</v>
      </c>
      <c r="R81" s="4">
        <v>30</v>
      </c>
      <c r="S81" s="4">
        <v>27</v>
      </c>
      <c r="T81" s="4">
        <v>27.6</v>
      </c>
      <c r="U81" s="4">
        <v>28.1</v>
      </c>
      <c r="V81" s="4">
        <v>28.6</v>
      </c>
      <c r="W81" s="4">
        <v>27.5</v>
      </c>
      <c r="X81" s="4">
        <v>23.2</v>
      </c>
      <c r="Y81" s="4">
        <v>27.9</v>
      </c>
      <c r="Z81" s="4">
        <v>28.5</v>
      </c>
      <c r="AA81">
        <f t="shared" si="4"/>
        <v>27.599999999999998</v>
      </c>
      <c r="AB81">
        <f t="shared" si="5"/>
        <v>92</v>
      </c>
      <c r="AF81">
        <v>92</v>
      </c>
    </row>
    <row r="82" spans="2:32">
      <c r="B82" s="2" t="s">
        <v>73</v>
      </c>
      <c r="C82" s="3">
        <v>20</v>
      </c>
      <c r="D82" s="2" t="s">
        <v>7</v>
      </c>
      <c r="E82" s="3">
        <v>16.100000000000001</v>
      </c>
      <c r="F82" s="3">
        <v>15.5</v>
      </c>
      <c r="G82" s="3">
        <v>15.6</v>
      </c>
      <c r="H82" s="3">
        <v>14.3</v>
      </c>
      <c r="I82" s="3">
        <v>17.8</v>
      </c>
      <c r="J82" s="3">
        <v>14.8</v>
      </c>
      <c r="K82" s="3">
        <v>13.3</v>
      </c>
      <c r="L82" s="3">
        <v>15.4</v>
      </c>
      <c r="M82" s="3">
        <v>8.4</v>
      </c>
      <c r="O82" s="5">
        <f t="shared" si="3"/>
        <v>14.577777777777776</v>
      </c>
      <c r="R82" s="4">
        <v>29.2</v>
      </c>
      <c r="S82" s="4">
        <v>29.3</v>
      </c>
      <c r="T82" s="4">
        <v>28.8</v>
      </c>
      <c r="U82" s="4">
        <v>28.4</v>
      </c>
      <c r="V82" s="4">
        <v>28.6</v>
      </c>
      <c r="W82" s="4">
        <v>26.9</v>
      </c>
      <c r="X82" s="4">
        <v>26.1</v>
      </c>
      <c r="Y82" s="4">
        <v>20.7</v>
      </c>
      <c r="Z82" s="4">
        <v>22.3</v>
      </c>
      <c r="AA82">
        <f t="shared" si="4"/>
        <v>26.7</v>
      </c>
      <c r="AB82">
        <f t="shared" si="5"/>
        <v>89</v>
      </c>
      <c r="AF82">
        <v>89</v>
      </c>
    </row>
    <row r="83" spans="2:32">
      <c r="B83" s="2" t="s">
        <v>74</v>
      </c>
      <c r="C83" s="3">
        <v>20</v>
      </c>
      <c r="D83" s="2" t="s">
        <v>1</v>
      </c>
      <c r="E83" s="3">
        <v>7.3</v>
      </c>
      <c r="F83" s="3">
        <v>4.4000000000000004</v>
      </c>
      <c r="G83" s="3">
        <v>2.6</v>
      </c>
      <c r="H83" s="3">
        <v>4.3</v>
      </c>
      <c r="I83" s="3">
        <v>4.0999999999999996</v>
      </c>
      <c r="J83" s="3">
        <v>3.2</v>
      </c>
      <c r="K83" s="3">
        <v>3.4</v>
      </c>
      <c r="L83" s="3">
        <v>1</v>
      </c>
      <c r="M83" s="3">
        <v>2.2999999999999998</v>
      </c>
      <c r="O83" s="5">
        <f t="shared" si="3"/>
        <v>3.6222222222222218</v>
      </c>
      <c r="R83" s="4">
        <v>27.5</v>
      </c>
      <c r="S83" s="4">
        <v>26.2</v>
      </c>
      <c r="T83" s="4">
        <v>25.7</v>
      </c>
      <c r="U83" s="4">
        <v>18.7</v>
      </c>
      <c r="V83" s="4">
        <v>2.9</v>
      </c>
      <c r="W83" s="4">
        <v>16.100000000000001</v>
      </c>
      <c r="X83" s="4">
        <v>21.5</v>
      </c>
      <c r="Y83" s="4">
        <v>1.4</v>
      </c>
      <c r="Z83" s="4">
        <v>30</v>
      </c>
      <c r="AA83">
        <f t="shared" si="4"/>
        <v>18.888888888888893</v>
      </c>
      <c r="AB83">
        <f t="shared" si="5"/>
        <v>62.962962962962976</v>
      </c>
      <c r="AF83">
        <v>62.962962962962976</v>
      </c>
    </row>
    <row r="84" spans="2:32">
      <c r="B84" s="2" t="s">
        <v>75</v>
      </c>
      <c r="C84" s="3">
        <v>20</v>
      </c>
      <c r="D84" s="2" t="s">
        <v>3</v>
      </c>
      <c r="E84" s="3">
        <v>3.1</v>
      </c>
      <c r="F84" s="3">
        <v>4.9000000000000004</v>
      </c>
      <c r="G84" s="3">
        <v>20.7</v>
      </c>
      <c r="H84" s="3">
        <v>15.2</v>
      </c>
      <c r="I84" s="3">
        <v>9.5</v>
      </c>
      <c r="J84" s="3">
        <v>7.4</v>
      </c>
      <c r="K84" s="3">
        <v>17.5</v>
      </c>
      <c r="L84" s="3">
        <v>11.2</v>
      </c>
      <c r="M84" s="3">
        <v>5.4</v>
      </c>
      <c r="O84" s="5">
        <f t="shared" si="3"/>
        <v>10.544444444444444</v>
      </c>
      <c r="R84" s="4">
        <v>30</v>
      </c>
      <c r="S84" s="4">
        <v>25.1</v>
      </c>
      <c r="T84" s="4">
        <v>30</v>
      </c>
      <c r="U84" s="4">
        <v>30</v>
      </c>
      <c r="V84" s="4">
        <v>30</v>
      </c>
      <c r="W84" s="4">
        <v>27.8</v>
      </c>
      <c r="X84" s="4">
        <v>30</v>
      </c>
      <c r="Y84" s="4">
        <v>26.5</v>
      </c>
      <c r="Z84" s="4">
        <v>28.2</v>
      </c>
      <c r="AA84">
        <f t="shared" si="4"/>
        <v>28.622222222222224</v>
      </c>
      <c r="AB84">
        <f t="shared" si="5"/>
        <v>95.407407407407405</v>
      </c>
      <c r="AF84">
        <v>95.407407407407405</v>
      </c>
    </row>
    <row r="85" spans="2:32">
      <c r="B85" s="2" t="s">
        <v>76</v>
      </c>
      <c r="C85" s="3">
        <v>20</v>
      </c>
      <c r="D85" s="2" t="s">
        <v>5</v>
      </c>
      <c r="E85" s="3">
        <v>9.1999999999999993</v>
      </c>
      <c r="F85" s="3">
        <v>8.5</v>
      </c>
      <c r="G85" s="3">
        <v>8.4</v>
      </c>
      <c r="H85" s="3">
        <v>4.7</v>
      </c>
      <c r="I85" s="3">
        <v>8.5</v>
      </c>
      <c r="J85" s="3">
        <v>11.4</v>
      </c>
      <c r="K85" s="3">
        <v>10.1</v>
      </c>
      <c r="L85" s="3">
        <v>16</v>
      </c>
      <c r="M85" s="3">
        <v>5.5</v>
      </c>
      <c r="O85" s="5">
        <f t="shared" si="3"/>
        <v>9.1444444444444439</v>
      </c>
      <c r="R85" s="4">
        <v>28.7</v>
      </c>
      <c r="S85" s="4">
        <v>28.8</v>
      </c>
      <c r="T85" s="4">
        <v>30</v>
      </c>
      <c r="U85" s="4">
        <v>25.8</v>
      </c>
      <c r="V85" s="4">
        <v>30</v>
      </c>
      <c r="W85" s="4">
        <v>26.8</v>
      </c>
      <c r="X85" s="4">
        <v>25.9</v>
      </c>
      <c r="Y85" s="4">
        <v>27.2</v>
      </c>
      <c r="Z85" s="4">
        <v>22.8</v>
      </c>
      <c r="AA85">
        <f t="shared" si="4"/>
        <v>27.333333333333336</v>
      </c>
      <c r="AB85">
        <f t="shared" si="5"/>
        <v>91.111111111111114</v>
      </c>
      <c r="AF85">
        <v>91.111111111111114</v>
      </c>
    </row>
    <row r="86" spans="2:32">
      <c r="B86" s="2" t="s">
        <v>77</v>
      </c>
      <c r="C86" s="3">
        <v>20</v>
      </c>
      <c r="D86" s="2" t="s">
        <v>7</v>
      </c>
      <c r="E86" s="3">
        <v>9.6999999999999993</v>
      </c>
      <c r="F86" s="3">
        <v>8.8000000000000007</v>
      </c>
      <c r="G86" s="3">
        <v>2.9</v>
      </c>
      <c r="H86" s="3">
        <v>2</v>
      </c>
      <c r="I86" s="3">
        <v>4.3</v>
      </c>
      <c r="J86" s="3">
        <v>1</v>
      </c>
      <c r="K86" s="3">
        <v>3.5</v>
      </c>
      <c r="L86" s="3">
        <v>4.5</v>
      </c>
      <c r="M86" s="3">
        <v>1.8</v>
      </c>
      <c r="O86" s="5">
        <f t="shared" si="3"/>
        <v>4.2777777777777777</v>
      </c>
      <c r="R86" s="4">
        <v>30</v>
      </c>
      <c r="S86" s="4">
        <v>29</v>
      </c>
      <c r="T86" s="4">
        <v>25.2</v>
      </c>
      <c r="U86" s="4">
        <v>23.8</v>
      </c>
      <c r="V86" s="4">
        <v>28.1</v>
      </c>
      <c r="W86" s="4">
        <v>23.7</v>
      </c>
      <c r="X86" s="4">
        <v>28.9</v>
      </c>
      <c r="Y86" s="4">
        <v>30</v>
      </c>
      <c r="Z86" s="4">
        <v>15.1</v>
      </c>
      <c r="AA86">
        <f t="shared" si="4"/>
        <v>25.977777777777774</v>
      </c>
      <c r="AB86">
        <f t="shared" si="5"/>
        <v>86.592592592592581</v>
      </c>
      <c r="AF86">
        <v>86.592592592592581</v>
      </c>
    </row>
    <row r="87" spans="2:32">
      <c r="B87" s="2" t="s">
        <v>78</v>
      </c>
      <c r="C87" s="3">
        <v>20</v>
      </c>
      <c r="D87" s="2" t="s">
        <v>1</v>
      </c>
      <c r="E87" s="3">
        <v>6</v>
      </c>
      <c r="F87" s="3">
        <v>4</v>
      </c>
      <c r="G87" s="3">
        <v>9.3000000000000007</v>
      </c>
      <c r="H87" s="3">
        <v>15.3</v>
      </c>
      <c r="I87" s="3">
        <v>6.3</v>
      </c>
      <c r="J87" s="3">
        <v>5</v>
      </c>
      <c r="K87" s="3">
        <v>4.7</v>
      </c>
      <c r="L87" s="3">
        <v>19.5</v>
      </c>
      <c r="M87" s="3">
        <v>4.7</v>
      </c>
      <c r="O87" s="5">
        <f t="shared" si="3"/>
        <v>8.31111111111111</v>
      </c>
      <c r="R87" s="4">
        <v>28.4</v>
      </c>
      <c r="S87" s="4">
        <v>30</v>
      </c>
      <c r="T87" s="4">
        <v>27.3</v>
      </c>
      <c r="U87" s="4">
        <v>26.9</v>
      </c>
      <c r="V87" s="4">
        <v>27.6</v>
      </c>
      <c r="W87" s="4">
        <v>30</v>
      </c>
      <c r="X87" s="4">
        <v>27.8</v>
      </c>
      <c r="Y87" s="4">
        <v>30</v>
      </c>
      <c r="Z87" s="4">
        <v>28.5</v>
      </c>
      <c r="AA87">
        <f t="shared" si="4"/>
        <v>28.5</v>
      </c>
      <c r="AB87">
        <f t="shared" si="5"/>
        <v>95</v>
      </c>
      <c r="AF87">
        <v>95</v>
      </c>
    </row>
    <row r="88" spans="2:32">
      <c r="B88" s="2" t="s">
        <v>79</v>
      </c>
      <c r="C88" s="3">
        <v>20</v>
      </c>
      <c r="D88" s="2" t="s">
        <v>3</v>
      </c>
      <c r="E88" s="3">
        <v>4.7</v>
      </c>
      <c r="F88" s="3">
        <v>11</v>
      </c>
      <c r="G88" s="3">
        <v>15.2</v>
      </c>
      <c r="H88" s="3">
        <v>16.100000000000001</v>
      </c>
      <c r="I88" s="3">
        <v>14.8</v>
      </c>
      <c r="J88" s="3">
        <v>9.6</v>
      </c>
      <c r="K88" s="3">
        <v>9.6999999999999993</v>
      </c>
      <c r="L88" s="3">
        <v>12.6</v>
      </c>
      <c r="M88" s="3">
        <v>12.1</v>
      </c>
      <c r="O88" s="5">
        <f t="shared" si="3"/>
        <v>11.755555555555553</v>
      </c>
      <c r="R88" s="4">
        <v>24.5</v>
      </c>
      <c r="S88" s="4">
        <v>29.2</v>
      </c>
      <c r="T88" s="4">
        <v>29</v>
      </c>
      <c r="U88" s="4">
        <v>29</v>
      </c>
      <c r="V88" s="4">
        <v>27.7</v>
      </c>
      <c r="W88" s="4">
        <v>27.7</v>
      </c>
      <c r="X88" s="4">
        <v>22.6</v>
      </c>
      <c r="Y88" s="4">
        <v>30</v>
      </c>
      <c r="Z88" s="4">
        <v>27.9</v>
      </c>
      <c r="AA88">
        <f t="shared" si="4"/>
        <v>27.511111111111109</v>
      </c>
      <c r="AB88">
        <f t="shared" si="5"/>
        <v>91.703703703703695</v>
      </c>
      <c r="AF88">
        <v>91.703703703703695</v>
      </c>
    </row>
    <row r="89" spans="2:32">
      <c r="B89" s="2" t="s">
        <v>80</v>
      </c>
      <c r="C89" s="3">
        <v>20</v>
      </c>
      <c r="D89" s="2" t="s">
        <v>5</v>
      </c>
      <c r="E89" s="3">
        <v>5.5</v>
      </c>
      <c r="F89" s="3">
        <v>2.5</v>
      </c>
      <c r="G89" s="3">
        <v>18.399999999999999</v>
      </c>
      <c r="H89" s="3">
        <v>8.3000000000000007</v>
      </c>
      <c r="I89" s="3">
        <v>14.8</v>
      </c>
      <c r="J89" s="3">
        <v>5.9</v>
      </c>
      <c r="K89" s="3">
        <v>7.8</v>
      </c>
      <c r="L89" s="3">
        <v>6.4</v>
      </c>
      <c r="M89" s="3">
        <v>6.7</v>
      </c>
      <c r="O89" s="5">
        <f t="shared" si="3"/>
        <v>8.4777777777777779</v>
      </c>
      <c r="R89" s="4">
        <v>30</v>
      </c>
      <c r="S89" s="4">
        <v>28.7</v>
      </c>
      <c r="T89" s="4">
        <v>30</v>
      </c>
      <c r="U89" s="4">
        <v>28.4</v>
      </c>
      <c r="V89" s="4">
        <v>30</v>
      </c>
      <c r="W89" s="4">
        <v>30</v>
      </c>
      <c r="X89" s="4">
        <v>30</v>
      </c>
      <c r="Y89" s="4">
        <v>30</v>
      </c>
      <c r="Z89" s="4">
        <v>23.7</v>
      </c>
      <c r="AA89">
        <f t="shared" si="4"/>
        <v>28.977777777777778</v>
      </c>
      <c r="AB89">
        <f t="shared" si="5"/>
        <v>96.592592592592595</v>
      </c>
      <c r="AF89">
        <v>96.592592592592595</v>
      </c>
    </row>
    <row r="90" spans="2:32">
      <c r="B90" s="2" t="s">
        <v>81</v>
      </c>
      <c r="C90" s="3">
        <v>20</v>
      </c>
      <c r="D90" s="2" t="s">
        <v>7</v>
      </c>
      <c r="E90" s="3">
        <v>1.9</v>
      </c>
      <c r="F90" s="3">
        <v>5.9</v>
      </c>
      <c r="G90" s="3">
        <v>12.7</v>
      </c>
      <c r="H90" s="3">
        <v>16</v>
      </c>
      <c r="I90" s="3">
        <v>12.5</v>
      </c>
      <c r="J90" s="3">
        <v>12.1</v>
      </c>
      <c r="K90" s="3">
        <v>10.1</v>
      </c>
      <c r="L90" s="3">
        <v>7.6</v>
      </c>
      <c r="M90" s="3">
        <v>9.6</v>
      </c>
      <c r="O90" s="5">
        <f t="shared" si="3"/>
        <v>9.8222222222222211</v>
      </c>
      <c r="R90" s="4">
        <v>24.2</v>
      </c>
      <c r="S90" s="4">
        <v>30</v>
      </c>
      <c r="T90" s="4">
        <v>30</v>
      </c>
      <c r="U90" s="4">
        <v>30</v>
      </c>
      <c r="V90" s="4">
        <v>29.6</v>
      </c>
      <c r="W90" s="4">
        <v>27</v>
      </c>
      <c r="X90" s="4">
        <v>27.9</v>
      </c>
      <c r="Y90" s="4">
        <v>27.6</v>
      </c>
      <c r="Z90" s="4">
        <v>26.2</v>
      </c>
      <c r="AA90">
        <f t="shared" si="4"/>
        <v>28.055555555555557</v>
      </c>
      <c r="AB90">
        <f t="shared" si="5"/>
        <v>93.518518518518519</v>
      </c>
      <c r="AF90">
        <v>93.518518518518519</v>
      </c>
    </row>
    <row r="91" spans="2:32">
      <c r="B91" t="s">
        <v>82</v>
      </c>
      <c r="C91">
        <v>20</v>
      </c>
      <c r="D91" t="s">
        <v>1</v>
      </c>
      <c r="E91">
        <v>5.9</v>
      </c>
      <c r="F91">
        <v>14.7</v>
      </c>
      <c r="G91">
        <v>11.8</v>
      </c>
      <c r="H91">
        <v>11.2</v>
      </c>
      <c r="I91">
        <v>18.600000000000001</v>
      </c>
      <c r="J91">
        <v>8.3000000000000007</v>
      </c>
      <c r="K91">
        <v>6.6</v>
      </c>
      <c r="L91">
        <v>9.6</v>
      </c>
      <c r="M91">
        <v>7.8</v>
      </c>
      <c r="O91" s="5">
        <f t="shared" si="3"/>
        <v>10.5</v>
      </c>
      <c r="R91" s="1">
        <v>29</v>
      </c>
      <c r="S91" s="1">
        <v>30</v>
      </c>
      <c r="T91" s="1">
        <v>29.3</v>
      </c>
      <c r="U91" s="1">
        <v>28.1</v>
      </c>
      <c r="V91" s="1">
        <v>28.9</v>
      </c>
      <c r="W91" s="1">
        <v>28.2</v>
      </c>
      <c r="X91" s="1">
        <v>30</v>
      </c>
      <c r="Y91" s="1">
        <v>30</v>
      </c>
      <c r="Z91" s="1">
        <v>30</v>
      </c>
      <c r="AA91">
        <f t="shared" si="4"/>
        <v>29.277777777777779</v>
      </c>
      <c r="AB91">
        <f t="shared" si="5"/>
        <v>97.592592592592595</v>
      </c>
      <c r="AF91">
        <v>97.592592592592595</v>
      </c>
    </row>
    <row r="92" spans="2:32">
      <c r="B92" t="s">
        <v>83</v>
      </c>
      <c r="C92">
        <v>20</v>
      </c>
      <c r="D92" t="s">
        <v>3</v>
      </c>
      <c r="E92">
        <v>17</v>
      </c>
      <c r="F92">
        <v>18.899999999999999</v>
      </c>
      <c r="G92">
        <v>19.8</v>
      </c>
      <c r="H92">
        <v>18.600000000000001</v>
      </c>
      <c r="I92">
        <v>19.100000000000001</v>
      </c>
      <c r="J92">
        <v>23.2</v>
      </c>
      <c r="K92">
        <v>19.399999999999999</v>
      </c>
      <c r="L92">
        <v>19.8</v>
      </c>
      <c r="M92">
        <v>15.5</v>
      </c>
      <c r="O92" s="5">
        <f t="shared" si="3"/>
        <v>19.033333333333335</v>
      </c>
      <c r="R92" s="1">
        <v>27</v>
      </c>
      <c r="S92" s="1">
        <v>28.2</v>
      </c>
      <c r="T92" s="1">
        <v>25</v>
      </c>
      <c r="U92" s="1">
        <v>25.2</v>
      </c>
      <c r="V92" s="1">
        <v>25.4</v>
      </c>
      <c r="W92" s="1">
        <v>28.3</v>
      </c>
      <c r="X92" s="1">
        <v>22.9</v>
      </c>
      <c r="Y92" s="1">
        <v>22.5</v>
      </c>
      <c r="Z92" s="1">
        <v>27.5</v>
      </c>
      <c r="AA92">
        <f t="shared" si="4"/>
        <v>25.777777777777782</v>
      </c>
      <c r="AB92">
        <f t="shared" si="5"/>
        <v>85.925925925925938</v>
      </c>
      <c r="AF92">
        <v>85.925925925925938</v>
      </c>
    </row>
    <row r="93" spans="2:32">
      <c r="B93" t="s">
        <v>84</v>
      </c>
      <c r="C93">
        <v>20</v>
      </c>
      <c r="D93" t="s">
        <v>5</v>
      </c>
      <c r="E93">
        <v>5.2</v>
      </c>
      <c r="F93">
        <v>7</v>
      </c>
      <c r="G93">
        <v>5.8</v>
      </c>
      <c r="H93">
        <v>1.3</v>
      </c>
      <c r="I93">
        <v>3.6</v>
      </c>
      <c r="J93">
        <v>9.5</v>
      </c>
      <c r="K93">
        <v>3</v>
      </c>
      <c r="L93">
        <v>7.5</v>
      </c>
      <c r="M93">
        <v>5.4</v>
      </c>
      <c r="O93" s="5">
        <f t="shared" si="3"/>
        <v>5.3666666666666671</v>
      </c>
      <c r="R93" s="1">
        <v>28.4</v>
      </c>
      <c r="S93" s="1">
        <v>28.2</v>
      </c>
      <c r="T93" s="1">
        <v>29</v>
      </c>
      <c r="U93" s="1">
        <v>27.6</v>
      </c>
      <c r="V93" s="1">
        <v>28</v>
      </c>
      <c r="W93" s="1">
        <v>26.4</v>
      </c>
      <c r="X93" s="1">
        <v>24.3</v>
      </c>
      <c r="Y93" s="1">
        <v>26.2</v>
      </c>
      <c r="Z93" s="1">
        <v>26.8</v>
      </c>
      <c r="AA93">
        <f t="shared" si="4"/>
        <v>27.211111111111112</v>
      </c>
      <c r="AB93">
        <f t="shared" si="5"/>
        <v>90.703703703703709</v>
      </c>
      <c r="AF93">
        <v>90.703703703703709</v>
      </c>
    </row>
    <row r="94" spans="2:32">
      <c r="B94" t="s">
        <v>85</v>
      </c>
      <c r="C94">
        <v>20</v>
      </c>
      <c r="D94" t="s">
        <v>7</v>
      </c>
      <c r="E94">
        <v>14.5</v>
      </c>
      <c r="F94">
        <v>16.2</v>
      </c>
      <c r="G94">
        <v>20.100000000000001</v>
      </c>
      <c r="H94">
        <v>19.100000000000001</v>
      </c>
      <c r="I94">
        <v>20.7</v>
      </c>
      <c r="J94">
        <v>17.3</v>
      </c>
      <c r="K94">
        <v>20.3</v>
      </c>
      <c r="L94">
        <v>19.3</v>
      </c>
      <c r="M94">
        <v>20.7</v>
      </c>
      <c r="O94" s="5">
        <f t="shared" si="3"/>
        <v>18.68888888888889</v>
      </c>
      <c r="R94" s="1">
        <v>27.6</v>
      </c>
      <c r="S94" s="1">
        <v>30</v>
      </c>
      <c r="T94" s="1">
        <v>30</v>
      </c>
      <c r="U94" s="1">
        <v>28.3</v>
      </c>
      <c r="V94" s="1">
        <v>28.3</v>
      </c>
      <c r="W94" s="1">
        <v>28.2</v>
      </c>
      <c r="X94" s="1">
        <v>30</v>
      </c>
      <c r="Y94" s="1">
        <v>30</v>
      </c>
      <c r="Z94" s="1">
        <v>30</v>
      </c>
      <c r="AA94">
        <f t="shared" si="4"/>
        <v>29.155555555555551</v>
      </c>
      <c r="AB94">
        <f t="shared" si="5"/>
        <v>97.185185185185176</v>
      </c>
      <c r="AF94">
        <v>97.185185185185176</v>
      </c>
    </row>
    <row r="95" spans="2:32">
      <c r="B95" t="s">
        <v>86</v>
      </c>
      <c r="C95">
        <v>20</v>
      </c>
      <c r="D95" t="s">
        <v>1</v>
      </c>
      <c r="E95">
        <v>9</v>
      </c>
      <c r="F95">
        <v>5.9</v>
      </c>
      <c r="G95">
        <v>5.0999999999999996</v>
      </c>
      <c r="H95">
        <v>8.3000000000000007</v>
      </c>
      <c r="I95">
        <v>8.6999999999999993</v>
      </c>
      <c r="J95">
        <v>13</v>
      </c>
      <c r="K95">
        <v>8.1</v>
      </c>
      <c r="L95">
        <v>5.4</v>
      </c>
      <c r="M95">
        <v>5.3</v>
      </c>
      <c r="O95" s="5">
        <f t="shared" si="3"/>
        <v>7.6444444444444439</v>
      </c>
      <c r="R95" s="1">
        <v>29.7</v>
      </c>
      <c r="S95" s="1">
        <v>28.4</v>
      </c>
      <c r="T95" s="1">
        <v>30</v>
      </c>
      <c r="U95" s="1">
        <v>30</v>
      </c>
      <c r="V95" s="1">
        <v>30</v>
      </c>
      <c r="W95" s="1">
        <v>30</v>
      </c>
      <c r="X95" s="1">
        <v>30</v>
      </c>
      <c r="Y95" s="1">
        <v>28.6</v>
      </c>
      <c r="Z95" s="1">
        <v>30</v>
      </c>
      <c r="AA95">
        <f t="shared" si="4"/>
        <v>29.633333333333333</v>
      </c>
      <c r="AB95">
        <f t="shared" si="5"/>
        <v>98.777777777777771</v>
      </c>
      <c r="AF95">
        <v>98.777777777777771</v>
      </c>
    </row>
    <row r="96" spans="2:32">
      <c r="B96" t="s">
        <v>87</v>
      </c>
      <c r="C96">
        <v>20</v>
      </c>
      <c r="D96" t="s">
        <v>3</v>
      </c>
      <c r="E96">
        <v>14</v>
      </c>
      <c r="F96">
        <v>19.5</v>
      </c>
      <c r="G96">
        <v>18.399999999999999</v>
      </c>
      <c r="H96">
        <v>19</v>
      </c>
      <c r="I96">
        <v>20.3</v>
      </c>
      <c r="J96">
        <v>15.9</v>
      </c>
      <c r="K96">
        <v>18.2</v>
      </c>
      <c r="L96">
        <v>14.7</v>
      </c>
      <c r="M96">
        <v>14</v>
      </c>
      <c r="O96" s="5">
        <f t="shared" si="3"/>
        <v>17.111111111111111</v>
      </c>
      <c r="R96" s="1">
        <v>29.1</v>
      </c>
      <c r="S96" s="1">
        <v>30</v>
      </c>
      <c r="T96" s="1">
        <v>30</v>
      </c>
      <c r="U96" s="1">
        <v>26.7</v>
      </c>
      <c r="V96" s="1">
        <v>28.2</v>
      </c>
      <c r="W96" s="1">
        <v>22.8</v>
      </c>
      <c r="X96" s="1">
        <v>24.4</v>
      </c>
      <c r="Y96" s="1">
        <v>27.5</v>
      </c>
      <c r="Z96" s="1">
        <v>24.1</v>
      </c>
      <c r="AA96">
        <f t="shared" si="4"/>
        <v>26.977777777777778</v>
      </c>
      <c r="AB96">
        <f t="shared" si="5"/>
        <v>89.925925925925938</v>
      </c>
      <c r="AF96">
        <v>89.925925925925938</v>
      </c>
    </row>
  </sheetData>
  <mergeCells count="5">
    <mergeCell ref="E10:M10"/>
    <mergeCell ref="B8:Z8"/>
    <mergeCell ref="R10:Z10"/>
    <mergeCell ref="AG10:BR10"/>
    <mergeCell ref="D55:AB55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13FE-81D8-4948-860B-60FFF939E088}">
  <dimension ref="A1:S104"/>
  <sheetViews>
    <sheetView zoomScale="58" workbookViewId="0">
      <selection activeCell="AB41" sqref="AB41"/>
    </sheetView>
  </sheetViews>
  <sheetFormatPr baseColWidth="10" defaultRowHeight="16"/>
  <sheetData>
    <row r="1" spans="1:19">
      <c r="A1" s="27" t="s">
        <v>230</v>
      </c>
      <c r="B1" s="28" t="s">
        <v>102</v>
      </c>
      <c r="C1" s="27" t="s">
        <v>256</v>
      </c>
      <c r="D1" s="28" t="s">
        <v>231</v>
      </c>
      <c r="E1" s="29" t="s">
        <v>336</v>
      </c>
      <c r="F1" s="29" t="s">
        <v>337</v>
      </c>
      <c r="G1" s="29" t="s">
        <v>338</v>
      </c>
      <c r="H1" s="29" t="s">
        <v>339</v>
      </c>
      <c r="I1" s="29" t="s">
        <v>340</v>
      </c>
      <c r="J1" s="29" t="s">
        <v>341</v>
      </c>
      <c r="K1" s="29" t="s">
        <v>342</v>
      </c>
      <c r="L1" s="29" t="s">
        <v>343</v>
      </c>
      <c r="M1" s="29" t="s">
        <v>344</v>
      </c>
      <c r="N1" s="29" t="s">
        <v>345</v>
      </c>
      <c r="O1" s="29" t="s">
        <v>346</v>
      </c>
      <c r="P1" s="29" t="s">
        <v>347</v>
      </c>
      <c r="Q1" s="29" t="s">
        <v>348</v>
      </c>
      <c r="R1" s="29" t="s">
        <v>349</v>
      </c>
      <c r="S1" s="29" t="s">
        <v>350</v>
      </c>
    </row>
    <row r="2" spans="1:19">
      <c r="A2" s="30">
        <v>4</v>
      </c>
      <c r="B2" s="28" t="s">
        <v>351</v>
      </c>
      <c r="C2" s="30">
        <v>1</v>
      </c>
      <c r="D2" s="28" t="s">
        <v>1</v>
      </c>
      <c r="E2" s="31">
        <v>5.3</v>
      </c>
      <c r="F2" s="31">
        <v>4.7</v>
      </c>
      <c r="G2" s="31">
        <v>15.8</v>
      </c>
      <c r="H2" s="31">
        <v>12</v>
      </c>
      <c r="I2" s="31">
        <v>15.5</v>
      </c>
      <c r="J2" s="31">
        <v>1.4</v>
      </c>
      <c r="K2" s="31">
        <v>12.2</v>
      </c>
      <c r="L2" s="31">
        <v>3.8</v>
      </c>
      <c r="M2" s="31">
        <v>3.8</v>
      </c>
      <c r="N2" s="31">
        <v>8.9</v>
      </c>
      <c r="O2" s="31">
        <v>11.2</v>
      </c>
      <c r="P2" s="31">
        <v>14.2</v>
      </c>
      <c r="Q2" s="31">
        <v>5.9</v>
      </c>
      <c r="R2" s="31">
        <v>3.6</v>
      </c>
      <c r="S2" s="31">
        <v>3.8</v>
      </c>
    </row>
    <row r="3" spans="1:19">
      <c r="A3" s="30">
        <v>3</v>
      </c>
      <c r="B3" s="28" t="s">
        <v>352</v>
      </c>
      <c r="C3" s="30">
        <v>1</v>
      </c>
      <c r="D3" s="28" t="s">
        <v>3</v>
      </c>
      <c r="E3" s="31">
        <v>17.899999999999999</v>
      </c>
      <c r="F3" s="31">
        <v>16.8</v>
      </c>
      <c r="G3" s="31">
        <v>15.2</v>
      </c>
      <c r="H3" s="31">
        <v>27.7</v>
      </c>
      <c r="I3" s="31">
        <v>13.3</v>
      </c>
      <c r="J3" s="31">
        <v>16.8</v>
      </c>
      <c r="K3" s="31">
        <v>9.5</v>
      </c>
      <c r="L3" s="31">
        <v>7.5</v>
      </c>
      <c r="M3" s="31">
        <v>9</v>
      </c>
      <c r="N3" s="31">
        <v>12.1</v>
      </c>
      <c r="O3" s="31">
        <v>4.8</v>
      </c>
      <c r="P3" s="31">
        <v>28.9</v>
      </c>
      <c r="Q3" s="31">
        <v>28</v>
      </c>
      <c r="R3" s="31">
        <v>26.6</v>
      </c>
      <c r="S3" s="31">
        <v>25.5</v>
      </c>
    </row>
    <row r="4" spans="1:19">
      <c r="A4" s="30"/>
      <c r="B4" s="28"/>
      <c r="C4" s="30"/>
      <c r="D4" s="28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>
      <c r="A5" s="30">
        <v>2</v>
      </c>
      <c r="B5" s="28" t="s">
        <v>353</v>
      </c>
      <c r="C5" s="30">
        <v>1</v>
      </c>
      <c r="D5" s="28" t="s">
        <v>7</v>
      </c>
      <c r="E5" s="31">
        <v>12</v>
      </c>
      <c r="F5" s="31">
        <v>0</v>
      </c>
      <c r="G5" s="31">
        <v>2.4</v>
      </c>
      <c r="H5" s="31">
        <v>1</v>
      </c>
      <c r="I5" s="31">
        <v>1.9</v>
      </c>
      <c r="J5" s="31">
        <v>5.3</v>
      </c>
      <c r="K5" s="31">
        <v>1.1000000000000001</v>
      </c>
      <c r="L5" s="31">
        <v>6.6</v>
      </c>
      <c r="M5" s="31">
        <v>12.2</v>
      </c>
      <c r="N5" s="31">
        <v>3.4</v>
      </c>
      <c r="O5" s="31">
        <v>2.2000000000000002</v>
      </c>
      <c r="P5" s="31">
        <v>2.6</v>
      </c>
      <c r="Q5" s="31">
        <v>9.3000000000000007</v>
      </c>
      <c r="R5" s="31">
        <v>26.5</v>
      </c>
      <c r="S5" s="31">
        <v>6.2</v>
      </c>
    </row>
    <row r="6" spans="1:19">
      <c r="A6" s="30"/>
      <c r="B6" s="28"/>
      <c r="C6" s="30"/>
      <c r="D6" s="28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>
      <c r="A7" s="30">
        <v>7</v>
      </c>
      <c r="B7" s="28" t="s">
        <v>354</v>
      </c>
      <c r="C7" s="30">
        <v>1</v>
      </c>
      <c r="D7" s="28" t="s">
        <v>3</v>
      </c>
      <c r="E7" s="31">
        <v>18.2</v>
      </c>
      <c r="F7" s="31">
        <v>19.899999999999999</v>
      </c>
      <c r="G7" s="31">
        <v>3.5</v>
      </c>
      <c r="H7" s="31">
        <v>4.5999999999999996</v>
      </c>
      <c r="I7" s="31">
        <v>1</v>
      </c>
      <c r="J7" s="31">
        <v>5.0999999999999996</v>
      </c>
      <c r="K7" s="31">
        <v>10.6</v>
      </c>
      <c r="L7" s="31">
        <v>2.9</v>
      </c>
      <c r="M7" s="31">
        <v>2.1</v>
      </c>
      <c r="N7" s="31">
        <v>0</v>
      </c>
      <c r="O7" s="31">
        <v>0</v>
      </c>
      <c r="P7" s="31">
        <v>4.5999999999999996</v>
      </c>
      <c r="Q7" s="31">
        <v>2.4</v>
      </c>
      <c r="R7" s="31">
        <v>1.1000000000000001</v>
      </c>
      <c r="S7" s="31">
        <v>0</v>
      </c>
    </row>
    <row r="8" spans="1:19">
      <c r="A8" s="30">
        <v>5</v>
      </c>
      <c r="B8" s="28" t="s">
        <v>355</v>
      </c>
      <c r="C8" s="30">
        <v>1</v>
      </c>
      <c r="D8" s="28" t="s">
        <v>5</v>
      </c>
      <c r="E8" s="31">
        <v>26.1</v>
      </c>
      <c r="F8" s="31">
        <v>22.4</v>
      </c>
      <c r="G8" s="31">
        <v>24.6</v>
      </c>
      <c r="H8" s="31">
        <v>19.8</v>
      </c>
      <c r="I8" s="31">
        <v>23.6</v>
      </c>
      <c r="J8" s="31">
        <v>11.9</v>
      </c>
      <c r="K8" s="31">
        <v>27.7</v>
      </c>
      <c r="L8" s="31">
        <v>20.3</v>
      </c>
      <c r="M8" s="31">
        <v>8.8000000000000007</v>
      </c>
      <c r="N8" s="31">
        <v>25.4</v>
      </c>
      <c r="O8" s="31">
        <v>17.2</v>
      </c>
      <c r="P8" s="31">
        <v>19.100000000000001</v>
      </c>
      <c r="Q8" s="31">
        <v>8.1</v>
      </c>
      <c r="R8" s="31">
        <v>4.2</v>
      </c>
      <c r="S8" s="31">
        <v>5.3</v>
      </c>
    </row>
    <row r="9" spans="1:19">
      <c r="A9" s="30">
        <v>6</v>
      </c>
      <c r="B9" s="28" t="s">
        <v>356</v>
      </c>
      <c r="C9" s="30">
        <v>1</v>
      </c>
      <c r="D9" s="28" t="s">
        <v>7</v>
      </c>
      <c r="E9" s="31">
        <v>26</v>
      </c>
      <c r="F9" s="31">
        <v>26.4</v>
      </c>
      <c r="G9" s="31">
        <v>27.1</v>
      </c>
      <c r="H9" s="31">
        <v>28.1</v>
      </c>
      <c r="I9" s="31">
        <v>24.7</v>
      </c>
      <c r="J9" s="31">
        <v>13.5</v>
      </c>
      <c r="K9" s="31">
        <v>14.8</v>
      </c>
      <c r="L9" s="31">
        <v>26.3</v>
      </c>
      <c r="M9" s="31">
        <v>20.9</v>
      </c>
      <c r="N9" s="31">
        <v>22.9</v>
      </c>
      <c r="O9" s="31">
        <v>9.5</v>
      </c>
      <c r="P9" s="31">
        <v>8.8000000000000007</v>
      </c>
      <c r="Q9" s="31">
        <v>18.3</v>
      </c>
      <c r="R9" s="31">
        <v>21.9</v>
      </c>
      <c r="S9" s="31">
        <v>15.3</v>
      </c>
    </row>
    <row r="10" spans="1:19">
      <c r="A10" s="30">
        <v>11</v>
      </c>
      <c r="B10" s="28" t="s">
        <v>357</v>
      </c>
      <c r="C10" s="30">
        <v>1</v>
      </c>
      <c r="D10" s="28" t="s">
        <v>1</v>
      </c>
      <c r="E10" s="31">
        <v>21.3</v>
      </c>
      <c r="F10" s="31">
        <v>9.4</v>
      </c>
      <c r="G10" s="31">
        <v>9.6999999999999993</v>
      </c>
      <c r="H10" s="31">
        <v>14.3</v>
      </c>
      <c r="I10" s="31">
        <v>10.8</v>
      </c>
      <c r="J10" s="31">
        <v>14.8</v>
      </c>
      <c r="K10" s="31">
        <v>19.100000000000001</v>
      </c>
      <c r="L10" s="31">
        <v>14</v>
      </c>
      <c r="M10" s="31">
        <v>10.6</v>
      </c>
      <c r="N10" s="31">
        <v>7.4</v>
      </c>
      <c r="O10" s="31">
        <v>12.8</v>
      </c>
      <c r="P10" s="31">
        <v>5.6</v>
      </c>
      <c r="Q10" s="31">
        <v>7</v>
      </c>
      <c r="R10" s="31">
        <v>12.5</v>
      </c>
      <c r="S10" s="31">
        <v>10</v>
      </c>
    </row>
    <row r="11" spans="1:19">
      <c r="A11" s="30">
        <v>9</v>
      </c>
      <c r="B11" s="28" t="s">
        <v>358</v>
      </c>
      <c r="C11" s="30">
        <v>1</v>
      </c>
      <c r="D11" s="28" t="s">
        <v>3</v>
      </c>
      <c r="E11" s="31">
        <v>11.4</v>
      </c>
      <c r="F11" s="31">
        <v>11.2</v>
      </c>
      <c r="G11" s="31">
        <v>27</v>
      </c>
      <c r="H11" s="31">
        <v>12.4</v>
      </c>
      <c r="I11" s="31">
        <v>23.1</v>
      </c>
      <c r="J11" s="31">
        <v>11.5</v>
      </c>
      <c r="K11" s="31">
        <v>21.8</v>
      </c>
      <c r="L11" s="31">
        <v>5.3</v>
      </c>
      <c r="M11" s="31">
        <v>5.0999999999999996</v>
      </c>
      <c r="N11" s="31">
        <v>0</v>
      </c>
      <c r="O11" s="31">
        <v>8.5</v>
      </c>
      <c r="P11" s="31">
        <v>2.9</v>
      </c>
      <c r="Q11" s="31">
        <v>0</v>
      </c>
      <c r="R11" s="31">
        <v>4.3</v>
      </c>
      <c r="S11" s="31">
        <v>3.5</v>
      </c>
    </row>
    <row r="12" spans="1:19">
      <c r="A12" s="30">
        <v>10</v>
      </c>
      <c r="B12" s="28" t="s">
        <v>359</v>
      </c>
      <c r="C12" s="30">
        <v>1</v>
      </c>
      <c r="D12" s="28" t="s">
        <v>5</v>
      </c>
      <c r="E12" s="31">
        <v>7.2</v>
      </c>
      <c r="F12" s="31">
        <v>3.9</v>
      </c>
      <c r="G12" s="31">
        <v>1.9</v>
      </c>
      <c r="H12" s="31">
        <v>3.3</v>
      </c>
      <c r="I12" s="31">
        <v>27.2</v>
      </c>
      <c r="J12" s="31">
        <v>18.399999999999999</v>
      </c>
      <c r="K12" s="31">
        <v>0</v>
      </c>
      <c r="L12" s="31">
        <v>11</v>
      </c>
      <c r="M12" s="31">
        <v>0.9</v>
      </c>
      <c r="N12" s="31">
        <v>5.7</v>
      </c>
      <c r="O12" s="31">
        <v>0</v>
      </c>
      <c r="P12" s="31">
        <v>3.4</v>
      </c>
      <c r="Q12" s="31">
        <v>17.100000000000001</v>
      </c>
      <c r="R12" s="31">
        <v>16.8</v>
      </c>
      <c r="S12" s="31">
        <v>2.2000000000000002</v>
      </c>
    </row>
    <row r="13" spans="1:19">
      <c r="A13" s="30"/>
      <c r="B13" s="28"/>
      <c r="C13" s="30"/>
      <c r="D13" s="28"/>
      <c r="E13" s="38">
        <f>AVERAGE(E2:E12)/30*100</f>
        <v>53.851851851851841</v>
      </c>
      <c r="F13" s="38">
        <f t="shared" ref="F13:S13" si="0">AVERAGE(F2:F12)/30*100</f>
        <v>42.481481481481488</v>
      </c>
      <c r="G13" s="38">
        <f t="shared" si="0"/>
        <v>47.111111111111107</v>
      </c>
      <c r="H13" s="38">
        <f t="shared" si="0"/>
        <v>45.629629629629633</v>
      </c>
      <c r="I13" s="38">
        <f t="shared" si="0"/>
        <v>52.25925925925926</v>
      </c>
      <c r="J13" s="38">
        <f t="shared" si="0"/>
        <v>36.55555555555555</v>
      </c>
      <c r="K13" s="38">
        <f t="shared" si="0"/>
        <v>43.25925925925926</v>
      </c>
      <c r="L13" s="38">
        <f t="shared" si="0"/>
        <v>36.185185185185183</v>
      </c>
      <c r="M13" s="38">
        <f t="shared" si="0"/>
        <v>27.18518518518519</v>
      </c>
      <c r="N13" s="38">
        <f t="shared" si="0"/>
        <v>31.777777777777779</v>
      </c>
      <c r="O13" s="38">
        <f t="shared" si="0"/>
        <v>24.518518518518519</v>
      </c>
      <c r="P13" s="38">
        <f t="shared" si="0"/>
        <v>33.370370370370381</v>
      </c>
      <c r="Q13" s="38">
        <f t="shared" si="0"/>
        <v>35.592592592592595</v>
      </c>
      <c r="R13" s="38">
        <f t="shared" si="0"/>
        <v>43.518518518518519</v>
      </c>
      <c r="S13" s="38">
        <f t="shared" si="0"/>
        <v>26.592592592592595</v>
      </c>
    </row>
    <row r="14" spans="1:19">
      <c r="A14" s="30"/>
      <c r="B14" s="28"/>
      <c r="C14" s="30"/>
      <c r="D14" s="28"/>
      <c r="E14" s="38">
        <f>STDEV(E2:E12)/SQRT(COUNT(E2:E12))/30*100</f>
        <v>8.4931183310319494</v>
      </c>
      <c r="F14" s="38">
        <f t="shared" ref="F14:S14" si="1">STDEV(F2:F12)/SQRT(COUNT(F2:F12))/30*100</f>
        <v>10.140085334446111</v>
      </c>
      <c r="G14" s="38">
        <f t="shared" si="1"/>
        <v>11.568368964284776</v>
      </c>
      <c r="H14" s="38">
        <f t="shared" si="1"/>
        <v>11.095606466220023</v>
      </c>
      <c r="I14" s="38">
        <f t="shared" si="1"/>
        <v>10.877797324034447</v>
      </c>
      <c r="J14" s="38">
        <f t="shared" si="1"/>
        <v>6.4501890105333333</v>
      </c>
      <c r="K14" s="38">
        <f t="shared" si="1"/>
        <v>10.116875307168492</v>
      </c>
      <c r="L14" s="38">
        <f t="shared" si="1"/>
        <v>8.8797020427279492</v>
      </c>
      <c r="M14" s="38">
        <f t="shared" si="1"/>
        <v>6.8437389407117593</v>
      </c>
      <c r="N14" s="38">
        <f t="shared" si="1"/>
        <v>10.214066795054121</v>
      </c>
      <c r="O14" s="38">
        <f t="shared" si="1"/>
        <v>6.6731706956332957</v>
      </c>
      <c r="P14" s="38">
        <f t="shared" si="1"/>
        <v>10.064214265363665</v>
      </c>
      <c r="Q14" s="38">
        <f t="shared" si="1"/>
        <v>9.835338429875117</v>
      </c>
      <c r="R14" s="38">
        <f t="shared" si="1"/>
        <v>11.413808930131641</v>
      </c>
      <c r="S14" s="38">
        <f t="shared" si="1"/>
        <v>8.867992413031585</v>
      </c>
    </row>
    <row r="15" spans="1:19">
      <c r="A15" s="45" t="s">
        <v>246</v>
      </c>
      <c r="B15" s="28"/>
      <c r="C15" s="30"/>
      <c r="D15" s="28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>
      <c r="A16" s="30">
        <v>12</v>
      </c>
      <c r="B16" s="28" t="s">
        <v>360</v>
      </c>
      <c r="C16" s="30">
        <v>1</v>
      </c>
      <c r="D16" s="28" t="s">
        <v>7</v>
      </c>
      <c r="E16" s="31">
        <v>7.5</v>
      </c>
      <c r="F16" s="31">
        <v>5.3</v>
      </c>
      <c r="G16" s="31">
        <v>5.9</v>
      </c>
      <c r="H16" s="31">
        <v>4.4000000000000004</v>
      </c>
      <c r="I16" s="31">
        <v>14</v>
      </c>
      <c r="J16" s="31">
        <v>2.8</v>
      </c>
      <c r="K16" s="31">
        <v>9.8000000000000007</v>
      </c>
      <c r="L16" s="31">
        <v>6.5</v>
      </c>
      <c r="M16" s="31">
        <v>4.9000000000000004</v>
      </c>
      <c r="N16" s="31">
        <v>2.2000000000000002</v>
      </c>
      <c r="O16" s="31">
        <v>6.4</v>
      </c>
      <c r="P16" s="31">
        <v>2.2999999999999998</v>
      </c>
      <c r="Q16" s="31">
        <v>1.9</v>
      </c>
      <c r="R16" s="31">
        <v>0.9</v>
      </c>
      <c r="S16" s="31">
        <v>6.7</v>
      </c>
    </row>
    <row r="17" spans="1:19">
      <c r="A17" s="30">
        <v>14</v>
      </c>
      <c r="B17" s="28" t="s">
        <v>361</v>
      </c>
      <c r="C17" s="30">
        <v>1</v>
      </c>
      <c r="D17" s="28" t="s">
        <v>1</v>
      </c>
      <c r="E17" s="31">
        <v>22.5</v>
      </c>
      <c r="F17" s="31">
        <v>15.5</v>
      </c>
      <c r="G17" s="31">
        <v>13.6</v>
      </c>
      <c r="H17" s="31">
        <v>16.7</v>
      </c>
      <c r="I17" s="31">
        <v>6.4</v>
      </c>
      <c r="J17" s="31">
        <v>7.7</v>
      </c>
      <c r="K17" s="31">
        <v>24.8</v>
      </c>
      <c r="L17" s="31">
        <v>11.4</v>
      </c>
      <c r="M17" s="31">
        <v>6.4</v>
      </c>
      <c r="N17" s="31">
        <v>7.7</v>
      </c>
      <c r="O17" s="31">
        <v>11.8</v>
      </c>
      <c r="P17" s="31">
        <v>9.1999999999999993</v>
      </c>
      <c r="Q17" s="31">
        <v>17.399999999999999</v>
      </c>
      <c r="R17" s="31">
        <v>4.0999999999999996</v>
      </c>
      <c r="S17" s="31">
        <v>8.8000000000000007</v>
      </c>
    </row>
    <row r="18" spans="1:19">
      <c r="A18" s="30">
        <v>13</v>
      </c>
      <c r="B18" s="28" t="s">
        <v>362</v>
      </c>
      <c r="C18" s="30">
        <v>1</v>
      </c>
      <c r="D18" s="28" t="s">
        <v>3</v>
      </c>
      <c r="E18" s="31">
        <v>4</v>
      </c>
      <c r="F18" s="31">
        <v>28.6</v>
      </c>
      <c r="G18" s="31">
        <v>25.1</v>
      </c>
      <c r="H18" s="31">
        <v>19.8</v>
      </c>
      <c r="I18" s="31">
        <v>23.5</v>
      </c>
      <c r="J18" s="31">
        <v>23.4</v>
      </c>
      <c r="K18" s="31">
        <v>25.2</v>
      </c>
      <c r="L18" s="31">
        <v>26.6</v>
      </c>
      <c r="M18" s="31">
        <v>26</v>
      </c>
      <c r="N18" s="31">
        <v>25.7</v>
      </c>
      <c r="O18" s="31">
        <v>1.8</v>
      </c>
      <c r="P18" s="31">
        <v>12.2</v>
      </c>
      <c r="Q18" s="31">
        <v>8.4</v>
      </c>
      <c r="R18" s="31">
        <v>12</v>
      </c>
      <c r="S18" s="31">
        <v>6.9</v>
      </c>
    </row>
    <row r="19" spans="1:19">
      <c r="A19" s="30">
        <v>16</v>
      </c>
      <c r="B19" s="28" t="s">
        <v>363</v>
      </c>
      <c r="C19" s="30">
        <v>1</v>
      </c>
      <c r="D19" s="28" t="s">
        <v>5</v>
      </c>
      <c r="E19" s="31">
        <v>19.100000000000001</v>
      </c>
      <c r="F19" s="31">
        <v>14</v>
      </c>
      <c r="G19" s="31">
        <v>17.2</v>
      </c>
      <c r="H19" s="31">
        <v>16.899999999999999</v>
      </c>
      <c r="I19" s="31">
        <v>20</v>
      </c>
      <c r="J19" s="31">
        <v>18.100000000000001</v>
      </c>
      <c r="K19" s="31">
        <v>15.7</v>
      </c>
      <c r="L19" s="31">
        <v>15.2</v>
      </c>
      <c r="M19" s="31">
        <v>13.7</v>
      </c>
      <c r="N19" s="31">
        <v>21.3</v>
      </c>
      <c r="O19" s="31">
        <v>11.3</v>
      </c>
      <c r="P19" s="31">
        <v>10.9</v>
      </c>
      <c r="Q19" s="31">
        <v>12.7</v>
      </c>
      <c r="R19" s="31">
        <v>6.6</v>
      </c>
      <c r="S19" s="31">
        <v>13.6</v>
      </c>
    </row>
    <row r="20" spans="1:19">
      <c r="A20" s="30">
        <v>15</v>
      </c>
      <c r="B20" s="28" t="s">
        <v>364</v>
      </c>
      <c r="C20" s="30">
        <v>1</v>
      </c>
      <c r="D20" s="28" t="s">
        <v>7</v>
      </c>
      <c r="E20" s="31">
        <v>2.4</v>
      </c>
      <c r="F20" s="31">
        <v>7.8</v>
      </c>
      <c r="G20" s="31">
        <v>2.2999999999999998</v>
      </c>
      <c r="H20" s="31">
        <v>3.6</v>
      </c>
      <c r="I20" s="31">
        <v>4.4000000000000004</v>
      </c>
      <c r="J20" s="31">
        <v>1.9</v>
      </c>
      <c r="K20" s="31">
        <v>1</v>
      </c>
      <c r="L20" s="31">
        <v>2.1</v>
      </c>
      <c r="M20" s="31">
        <v>4.0999999999999996</v>
      </c>
      <c r="N20" s="31">
        <v>4.5999999999999996</v>
      </c>
      <c r="O20" s="31">
        <v>4.2</v>
      </c>
      <c r="P20" s="31">
        <v>4.4000000000000004</v>
      </c>
      <c r="Q20" s="31">
        <v>3.9</v>
      </c>
      <c r="R20" s="31">
        <v>8</v>
      </c>
      <c r="S20" s="31">
        <v>4.4000000000000004</v>
      </c>
    </row>
    <row r="21" spans="1:19">
      <c r="A21" s="30"/>
      <c r="B21" s="28"/>
      <c r="C21" s="30"/>
      <c r="D21" s="28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>
      <c r="A22" s="30">
        <v>19</v>
      </c>
      <c r="B22" s="28" t="s">
        <v>365</v>
      </c>
      <c r="C22" s="30">
        <v>1</v>
      </c>
      <c r="D22" s="28" t="s">
        <v>3</v>
      </c>
      <c r="E22" s="31">
        <v>22</v>
      </c>
      <c r="F22" s="31">
        <v>20.100000000000001</v>
      </c>
      <c r="G22" s="31">
        <v>15.5</v>
      </c>
      <c r="H22" s="31">
        <v>17</v>
      </c>
      <c r="I22" s="31">
        <v>26.9</v>
      </c>
      <c r="J22" s="31">
        <v>11.7</v>
      </c>
      <c r="K22" s="31">
        <v>8.1</v>
      </c>
      <c r="L22" s="31">
        <v>6</v>
      </c>
      <c r="M22" s="31">
        <v>3.5</v>
      </c>
      <c r="N22" s="31">
        <v>9</v>
      </c>
      <c r="O22" s="31">
        <v>5.8</v>
      </c>
      <c r="P22" s="31">
        <v>6.8</v>
      </c>
      <c r="Q22" s="31">
        <v>19.399999999999999</v>
      </c>
      <c r="R22" s="31">
        <v>5.2</v>
      </c>
      <c r="S22" s="31">
        <v>5.3</v>
      </c>
    </row>
    <row r="23" spans="1:19">
      <c r="A23" s="30">
        <v>18</v>
      </c>
      <c r="B23" s="28" t="s">
        <v>366</v>
      </c>
      <c r="C23" s="30">
        <v>1</v>
      </c>
      <c r="D23" s="28" t="s">
        <v>5</v>
      </c>
      <c r="E23" s="31">
        <v>12.5</v>
      </c>
      <c r="F23" s="31">
        <v>27.6</v>
      </c>
      <c r="G23" s="31">
        <v>27</v>
      </c>
      <c r="H23" s="31">
        <v>25</v>
      </c>
      <c r="I23" s="31">
        <v>22.4</v>
      </c>
      <c r="J23" s="31">
        <v>24.2</v>
      </c>
      <c r="K23" s="31">
        <v>16.3</v>
      </c>
      <c r="L23" s="31">
        <v>24.3</v>
      </c>
      <c r="M23" s="31">
        <v>22.1</v>
      </c>
      <c r="N23" s="31">
        <v>22</v>
      </c>
      <c r="O23" s="31">
        <v>23.2</v>
      </c>
      <c r="P23" s="31">
        <v>18</v>
      </c>
      <c r="Q23" s="31">
        <v>18.100000000000001</v>
      </c>
      <c r="R23" s="31">
        <v>2.6</v>
      </c>
      <c r="S23" s="31">
        <v>21</v>
      </c>
    </row>
    <row r="24" spans="1:19">
      <c r="A24" s="30"/>
      <c r="B24" s="28"/>
      <c r="C24" s="30"/>
      <c r="D24" s="28"/>
      <c r="E24" s="38">
        <f>AVERAGE(E16:E23)/30*100</f>
        <v>42.857142857142861</v>
      </c>
      <c r="F24" s="38">
        <f t="shared" ref="F24:R24" si="2">AVERAGE(F16:F23)/30*100</f>
        <v>56.619047619047628</v>
      </c>
      <c r="G24" s="38">
        <f t="shared" si="2"/>
        <v>50.761904761904766</v>
      </c>
      <c r="H24" s="38">
        <f t="shared" si="2"/>
        <v>49.238095238095241</v>
      </c>
      <c r="I24" s="38">
        <f t="shared" si="2"/>
        <v>56.000000000000007</v>
      </c>
      <c r="J24" s="38">
        <f t="shared" si="2"/>
        <v>42.761904761904759</v>
      </c>
      <c r="K24" s="38">
        <f t="shared" si="2"/>
        <v>48.047619047619044</v>
      </c>
      <c r="L24" s="38">
        <f t="shared" si="2"/>
        <v>43.857142857142861</v>
      </c>
      <c r="M24" s="38">
        <f t="shared" si="2"/>
        <v>38.428571428571431</v>
      </c>
      <c r="N24" s="38">
        <f t="shared" si="2"/>
        <v>44.047619047619044</v>
      </c>
      <c r="O24" s="38">
        <f t="shared" si="2"/>
        <v>30.714285714285712</v>
      </c>
      <c r="P24" s="38">
        <f t="shared" si="2"/>
        <v>30.38095238095238</v>
      </c>
      <c r="Q24" s="38">
        <f t="shared" si="2"/>
        <v>38.952380952380942</v>
      </c>
      <c r="R24" s="38">
        <f t="shared" si="2"/>
        <v>18.761904761904763</v>
      </c>
      <c r="S24" s="38">
        <f>AVERAGE(S16:S23)/30*100</f>
        <v>31.761904761904759</v>
      </c>
    </row>
    <row r="25" spans="1:19">
      <c r="A25" s="30"/>
      <c r="B25" s="28"/>
      <c r="C25" s="30"/>
      <c r="D25" s="28"/>
      <c r="E25" s="38">
        <f>STDEV(E16:E23)/SQRT(COUNT(E16:E23))/30*100</f>
        <v>10.692641276851788</v>
      </c>
      <c r="F25" s="38">
        <f t="shared" ref="F25:R25" si="3">STDEV(F16:F23)/SQRT(COUNT(F16:F23))/30*100</f>
        <v>11.377465096327061</v>
      </c>
      <c r="G25" s="38">
        <f t="shared" si="3"/>
        <v>11.464164152382589</v>
      </c>
      <c r="H25" s="38">
        <f t="shared" si="3"/>
        <v>9.9668005208706187</v>
      </c>
      <c r="I25" s="38">
        <f t="shared" si="3"/>
        <v>11.010576925520484</v>
      </c>
      <c r="J25" s="38">
        <f t="shared" si="3"/>
        <v>11.688576770015295</v>
      </c>
      <c r="K25" s="38">
        <f t="shared" si="3"/>
        <v>11.156754323932914</v>
      </c>
      <c r="L25" s="38">
        <f t="shared" si="3"/>
        <v>11.840397431584316</v>
      </c>
      <c r="M25" s="38">
        <f t="shared" si="3"/>
        <v>11.681105415753169</v>
      </c>
      <c r="N25" s="38">
        <f t="shared" si="3"/>
        <v>11.976040580967338</v>
      </c>
      <c r="O25" s="38">
        <f t="shared" si="3"/>
        <v>9.002183324657036</v>
      </c>
      <c r="P25" s="38">
        <f t="shared" si="3"/>
        <v>6.6206461470451643</v>
      </c>
      <c r="Q25" s="38">
        <f t="shared" si="3"/>
        <v>8.931079012952523</v>
      </c>
      <c r="R25" s="38">
        <f t="shared" si="3"/>
        <v>4.6352196033170907</v>
      </c>
      <c r="S25" s="38">
        <f>STDEV(S16:S23)/SQRT(COUNT(S16:S23))/30*100</f>
        <v>7.414312729966789</v>
      </c>
    </row>
    <row r="26" spans="1:19">
      <c r="A26" s="30"/>
      <c r="B26" s="28"/>
      <c r="C26" s="30"/>
      <c r="D26" s="28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1:19">
      <c r="A27" s="35"/>
      <c r="B27" s="36"/>
      <c r="C27" s="35"/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</row>
    <row r="28" spans="1:19">
      <c r="A28" s="30">
        <v>22</v>
      </c>
      <c r="B28" s="28" t="s">
        <v>351</v>
      </c>
      <c r="C28" s="30">
        <v>2</v>
      </c>
      <c r="D28" s="28" t="s">
        <v>1</v>
      </c>
      <c r="E28" s="31">
        <v>15.6</v>
      </c>
      <c r="F28" s="31">
        <v>5</v>
      </c>
      <c r="G28" s="31">
        <v>2.5</v>
      </c>
      <c r="H28" s="31">
        <v>6.3</v>
      </c>
      <c r="I28" s="31">
        <v>7.1</v>
      </c>
      <c r="J28" s="31">
        <v>3.4</v>
      </c>
      <c r="K28" s="31">
        <v>6.5</v>
      </c>
      <c r="L28" s="31">
        <v>6.8</v>
      </c>
      <c r="M28" s="31">
        <v>17.8</v>
      </c>
      <c r="N28" s="31">
        <v>8</v>
      </c>
      <c r="O28" s="31">
        <v>24</v>
      </c>
      <c r="P28" s="31">
        <v>7.5</v>
      </c>
      <c r="Q28" s="31">
        <v>8.5</v>
      </c>
      <c r="R28" s="31">
        <v>16.5</v>
      </c>
      <c r="S28" s="31">
        <v>9.9</v>
      </c>
    </row>
    <row r="29" spans="1:19">
      <c r="A29" s="30">
        <v>23</v>
      </c>
      <c r="B29" s="28" t="s">
        <v>352</v>
      </c>
      <c r="C29" s="30">
        <v>2</v>
      </c>
      <c r="D29" s="28" t="s">
        <v>3</v>
      </c>
      <c r="E29" s="31">
        <v>25.3</v>
      </c>
      <c r="F29" s="31">
        <v>27.3</v>
      </c>
      <c r="G29" s="31">
        <v>25.6</v>
      </c>
      <c r="H29" s="31">
        <v>21.9</v>
      </c>
      <c r="I29" s="31">
        <v>17.2</v>
      </c>
      <c r="J29" s="31">
        <v>26.1</v>
      </c>
      <c r="K29" s="31">
        <v>20</v>
      </c>
      <c r="L29" s="31">
        <v>27.2</v>
      </c>
      <c r="M29" s="31">
        <v>21.6</v>
      </c>
      <c r="N29" s="31">
        <v>28.6</v>
      </c>
      <c r="O29" s="31">
        <v>26.2</v>
      </c>
      <c r="P29" s="31">
        <v>13.3</v>
      </c>
      <c r="Q29" s="31">
        <v>15.9</v>
      </c>
      <c r="R29" s="31">
        <v>12.2</v>
      </c>
      <c r="S29" s="31">
        <v>22.3</v>
      </c>
    </row>
    <row r="30" spans="1:19">
      <c r="A30" s="30"/>
      <c r="B30" s="28"/>
      <c r="C30" s="30"/>
      <c r="D30" s="28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>
      <c r="A31" s="30">
        <v>21</v>
      </c>
      <c r="B31" s="28" t="s">
        <v>353</v>
      </c>
      <c r="C31" s="30">
        <v>2</v>
      </c>
      <c r="D31" s="28" t="s">
        <v>7</v>
      </c>
      <c r="E31" s="31">
        <v>6.5</v>
      </c>
      <c r="F31" s="31">
        <v>9.1999999999999993</v>
      </c>
      <c r="G31" s="31">
        <v>4.3</v>
      </c>
      <c r="H31" s="31">
        <v>7.7</v>
      </c>
      <c r="I31" s="31">
        <v>4.8</v>
      </c>
      <c r="J31" s="31">
        <v>0</v>
      </c>
      <c r="K31" s="31">
        <v>8.8000000000000007</v>
      </c>
      <c r="L31" s="31">
        <v>1.6</v>
      </c>
      <c r="M31" s="31">
        <v>0</v>
      </c>
      <c r="N31" s="31">
        <v>6.7</v>
      </c>
      <c r="O31" s="31">
        <v>3.8</v>
      </c>
      <c r="P31" s="31">
        <v>4.5</v>
      </c>
      <c r="Q31" s="31">
        <v>3.7</v>
      </c>
      <c r="R31" s="31">
        <v>4.2</v>
      </c>
      <c r="S31" s="31">
        <v>6.4</v>
      </c>
    </row>
    <row r="32" spans="1:19">
      <c r="A32" s="30"/>
      <c r="B32" s="28"/>
      <c r="C32" s="30"/>
      <c r="D32" s="28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spans="1:19">
      <c r="A33" s="30">
        <v>26</v>
      </c>
      <c r="B33" s="28" t="s">
        <v>354</v>
      </c>
      <c r="C33" s="30">
        <v>2</v>
      </c>
      <c r="D33" s="28" t="s">
        <v>3</v>
      </c>
      <c r="E33" s="31">
        <v>14.9</v>
      </c>
      <c r="F33" s="31">
        <v>5.5</v>
      </c>
      <c r="G33" s="31">
        <v>2.2000000000000002</v>
      </c>
      <c r="H33" s="31">
        <v>0.8</v>
      </c>
      <c r="I33" s="31">
        <v>2.6</v>
      </c>
      <c r="J33" s="31">
        <v>1.4</v>
      </c>
      <c r="K33" s="31">
        <v>2.1</v>
      </c>
      <c r="L33" s="31">
        <v>2.6</v>
      </c>
      <c r="M33" s="31">
        <v>3.1</v>
      </c>
      <c r="N33" s="31">
        <v>4</v>
      </c>
      <c r="O33" s="31">
        <v>0.4</v>
      </c>
      <c r="P33" s="31">
        <v>3.1</v>
      </c>
      <c r="Q33" s="31">
        <v>3.2</v>
      </c>
      <c r="R33" s="31">
        <v>4.2</v>
      </c>
      <c r="S33" s="31">
        <v>3.4</v>
      </c>
    </row>
    <row r="34" spans="1:19">
      <c r="A34" s="30">
        <v>27</v>
      </c>
      <c r="B34" s="28" t="s">
        <v>355</v>
      </c>
      <c r="C34" s="30">
        <v>2</v>
      </c>
      <c r="D34" s="28" t="s">
        <v>5</v>
      </c>
      <c r="E34" s="31">
        <v>26.5</v>
      </c>
      <c r="F34" s="31">
        <v>17.399999999999999</v>
      </c>
      <c r="G34" s="31">
        <v>23.3</v>
      </c>
      <c r="H34" s="31">
        <v>23.9</v>
      </c>
      <c r="I34" s="31">
        <v>23.7</v>
      </c>
      <c r="J34" s="31">
        <v>24.1</v>
      </c>
      <c r="K34" s="31">
        <v>27.5</v>
      </c>
      <c r="L34" s="31">
        <v>21.4</v>
      </c>
      <c r="M34" s="31">
        <v>25.3</v>
      </c>
      <c r="N34" s="31">
        <v>22.9</v>
      </c>
      <c r="O34" s="31">
        <v>18</v>
      </c>
      <c r="P34" s="31">
        <v>23.7</v>
      </c>
      <c r="Q34" s="31">
        <v>27.8</v>
      </c>
      <c r="R34" s="31">
        <v>24.8</v>
      </c>
      <c r="S34" s="31">
        <v>11.7</v>
      </c>
    </row>
    <row r="35" spans="1:19">
      <c r="A35" s="30">
        <v>25</v>
      </c>
      <c r="B35" s="28" t="s">
        <v>356</v>
      </c>
      <c r="C35" s="30">
        <v>2</v>
      </c>
      <c r="D35" s="28" t="s">
        <v>7</v>
      </c>
      <c r="E35" s="31">
        <v>26.3</v>
      </c>
      <c r="F35" s="31">
        <v>26.4</v>
      </c>
      <c r="G35" s="31">
        <v>24.3</v>
      </c>
      <c r="H35" s="31">
        <v>24</v>
      </c>
      <c r="I35" s="31">
        <v>24.1</v>
      </c>
      <c r="J35" s="31">
        <v>24.2</v>
      </c>
      <c r="K35" s="31">
        <v>11.5</v>
      </c>
      <c r="L35" s="31">
        <v>13.3</v>
      </c>
      <c r="M35" s="31">
        <v>23.2</v>
      </c>
      <c r="N35" s="31">
        <v>6.6</v>
      </c>
      <c r="O35" s="31">
        <v>14.9</v>
      </c>
      <c r="P35" s="31">
        <v>14.8</v>
      </c>
      <c r="Q35" s="31">
        <v>12.3</v>
      </c>
      <c r="R35" s="31">
        <v>23.1</v>
      </c>
      <c r="S35" s="31">
        <v>19.8</v>
      </c>
    </row>
    <row r="36" spans="1:19">
      <c r="A36" s="30">
        <v>28</v>
      </c>
      <c r="B36" s="28" t="s">
        <v>357</v>
      </c>
      <c r="C36" s="30">
        <v>2</v>
      </c>
      <c r="D36" s="28" t="s">
        <v>1</v>
      </c>
      <c r="E36" s="31">
        <v>22.2</v>
      </c>
      <c r="F36" s="31">
        <v>26.4</v>
      </c>
      <c r="G36" s="31">
        <v>9.5</v>
      </c>
      <c r="H36" s="31">
        <v>24.4</v>
      </c>
      <c r="I36" s="31">
        <v>24.4</v>
      </c>
      <c r="J36" s="31">
        <v>14.3</v>
      </c>
      <c r="K36" s="31">
        <v>23.4</v>
      </c>
      <c r="L36" s="31">
        <v>15.8</v>
      </c>
      <c r="M36" s="31">
        <v>7.2</v>
      </c>
      <c r="N36" s="31">
        <v>19.899999999999999</v>
      </c>
      <c r="O36" s="31">
        <v>12.8</v>
      </c>
      <c r="P36" s="31">
        <v>12.3</v>
      </c>
      <c r="Q36" s="31">
        <v>11.7</v>
      </c>
      <c r="R36" s="31">
        <v>16.899999999999999</v>
      </c>
      <c r="S36" s="31">
        <v>7.9</v>
      </c>
    </row>
    <row r="37" spans="1:19">
      <c r="A37" s="30">
        <v>29</v>
      </c>
      <c r="B37" s="28" t="s">
        <v>358</v>
      </c>
      <c r="C37" s="30">
        <v>2</v>
      </c>
      <c r="D37" s="28" t="s">
        <v>3</v>
      </c>
      <c r="E37" s="31">
        <v>23.7</v>
      </c>
      <c r="F37" s="31">
        <v>19.2</v>
      </c>
      <c r="G37" s="31">
        <v>26</v>
      </c>
      <c r="H37" s="31">
        <v>18.7</v>
      </c>
      <c r="I37" s="31">
        <v>15.5</v>
      </c>
      <c r="J37" s="31">
        <v>15.4</v>
      </c>
      <c r="K37" s="31">
        <v>4.3</v>
      </c>
      <c r="L37" s="31">
        <v>3.2</v>
      </c>
      <c r="M37" s="31">
        <v>2.2000000000000002</v>
      </c>
      <c r="N37" s="31">
        <v>3.4</v>
      </c>
      <c r="O37" s="31">
        <v>4.4000000000000004</v>
      </c>
      <c r="P37" s="31">
        <v>7.9</v>
      </c>
      <c r="Q37" s="31">
        <v>7</v>
      </c>
      <c r="R37" s="31">
        <v>6.9</v>
      </c>
      <c r="S37" s="31">
        <v>0.9</v>
      </c>
    </row>
    <row r="38" spans="1:19">
      <c r="A38" s="30">
        <v>30</v>
      </c>
      <c r="B38" s="28" t="s">
        <v>359</v>
      </c>
      <c r="C38" s="30">
        <v>2</v>
      </c>
      <c r="D38" s="28" t="s">
        <v>5</v>
      </c>
      <c r="E38" s="31">
        <v>7</v>
      </c>
      <c r="F38" s="31">
        <v>20.2</v>
      </c>
      <c r="G38" s="31">
        <v>1</v>
      </c>
      <c r="H38" s="31">
        <v>4.3</v>
      </c>
      <c r="I38" s="31">
        <v>7.9</v>
      </c>
      <c r="J38" s="31">
        <v>5.0999999999999996</v>
      </c>
      <c r="K38" s="31">
        <v>0</v>
      </c>
      <c r="L38" s="31">
        <v>0</v>
      </c>
      <c r="M38" s="31">
        <v>0</v>
      </c>
      <c r="N38" s="31">
        <v>0</v>
      </c>
      <c r="O38" s="31">
        <v>2.1</v>
      </c>
      <c r="P38" s="31">
        <v>1.6</v>
      </c>
      <c r="Q38" s="31">
        <v>12.9</v>
      </c>
      <c r="R38" s="31">
        <v>3</v>
      </c>
      <c r="S38" s="31">
        <v>7</v>
      </c>
    </row>
    <row r="39" spans="1:19">
      <c r="A39" s="30"/>
      <c r="B39" s="28"/>
      <c r="C39" s="30"/>
      <c r="D39" s="28"/>
      <c r="E39" s="38">
        <f>AVERAGE(E28:E38)/30*100</f>
        <v>62.222222222222214</v>
      </c>
      <c r="F39" s="38">
        <f t="shared" ref="F39:S39" si="4">AVERAGE(F28:F38)/30*100</f>
        <v>57.999999999999993</v>
      </c>
      <c r="G39" s="38">
        <f t="shared" si="4"/>
        <v>43.962962962962962</v>
      </c>
      <c r="H39" s="38">
        <f t="shared" si="4"/>
        <v>48.888888888888886</v>
      </c>
      <c r="I39" s="38">
        <f t="shared" si="4"/>
        <v>47.148148148148152</v>
      </c>
      <c r="J39" s="38">
        <f t="shared" si="4"/>
        <v>42.222222222222221</v>
      </c>
      <c r="K39" s="38">
        <f t="shared" si="4"/>
        <v>38.555555555555557</v>
      </c>
      <c r="L39" s="38">
        <f t="shared" si="4"/>
        <v>34.037037037037038</v>
      </c>
      <c r="M39" s="38">
        <f t="shared" si="4"/>
        <v>37.18518518518519</v>
      </c>
      <c r="N39" s="38">
        <f t="shared" si="4"/>
        <v>37.074074074074069</v>
      </c>
      <c r="O39" s="38">
        <f t="shared" si="4"/>
        <v>39.481481481481481</v>
      </c>
      <c r="P39" s="38">
        <f t="shared" si="4"/>
        <v>32.851851851851855</v>
      </c>
      <c r="Q39" s="38">
        <f t="shared" si="4"/>
        <v>38.148148148148145</v>
      </c>
      <c r="R39" s="38">
        <f t="shared" si="4"/>
        <v>41.407407407407412</v>
      </c>
      <c r="S39" s="38">
        <f t="shared" si="4"/>
        <v>33.074074074074083</v>
      </c>
    </row>
    <row r="40" spans="1:19">
      <c r="A40" s="30"/>
      <c r="B40" s="28"/>
      <c r="C40" s="30"/>
      <c r="D40" s="28"/>
      <c r="E40" s="38">
        <f>STDEV(E28:E38)/SQRT(COUNT(E28:E38))/30*100</f>
        <v>8.8643759224114262</v>
      </c>
      <c r="F40" s="38">
        <f t="shared" ref="F40:S40" si="5">STDEV(F28:F38)/SQRT(COUNT(F28:F38))/30*100</f>
        <v>9.8890449425889084</v>
      </c>
      <c r="G40" s="38">
        <f t="shared" si="5"/>
        <v>12.546511546602348</v>
      </c>
      <c r="H40" s="38">
        <f t="shared" si="5"/>
        <v>10.786794624521452</v>
      </c>
      <c r="I40" s="38">
        <f t="shared" si="5"/>
        <v>9.7498197373508741</v>
      </c>
      <c r="J40" s="38">
        <f t="shared" si="5"/>
        <v>11.685434639586557</v>
      </c>
      <c r="K40" s="38">
        <f t="shared" si="5"/>
        <v>10.933017158933337</v>
      </c>
      <c r="L40" s="38">
        <f t="shared" si="5"/>
        <v>10.770679856982966</v>
      </c>
      <c r="M40" s="38">
        <f t="shared" si="5"/>
        <v>11.837389903422608</v>
      </c>
      <c r="N40" s="38">
        <f t="shared" si="5"/>
        <v>11.146163844566946</v>
      </c>
      <c r="O40" s="38">
        <f t="shared" si="5"/>
        <v>10.744236340497466</v>
      </c>
      <c r="P40" s="38">
        <f t="shared" si="5"/>
        <v>7.7160469135798522</v>
      </c>
      <c r="Q40" s="38">
        <f t="shared" si="5"/>
        <v>8.3021845836776009</v>
      </c>
      <c r="R40" s="38">
        <f t="shared" si="5"/>
        <v>9.2832282356205518</v>
      </c>
      <c r="S40" s="38">
        <f t="shared" si="5"/>
        <v>7.885323485731119</v>
      </c>
    </row>
    <row r="41" spans="1:19">
      <c r="A41" s="30"/>
      <c r="B41" s="28"/>
      <c r="C41" s="30"/>
      <c r="D41" s="28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</row>
    <row r="42" spans="1:19">
      <c r="A42" s="30">
        <v>31</v>
      </c>
      <c r="B42" s="28" t="s">
        <v>360</v>
      </c>
      <c r="C42" s="30">
        <v>2</v>
      </c>
      <c r="D42" s="28" t="s">
        <v>7</v>
      </c>
      <c r="E42" s="31">
        <v>17.899999999999999</v>
      </c>
      <c r="F42" s="31">
        <v>9</v>
      </c>
      <c r="G42" s="31">
        <v>9</v>
      </c>
      <c r="H42" s="31">
        <v>1.2</v>
      </c>
      <c r="I42" s="31">
        <v>3.3</v>
      </c>
      <c r="J42" s="31">
        <v>6.7</v>
      </c>
      <c r="K42" s="31">
        <v>0</v>
      </c>
      <c r="L42" s="31">
        <v>2.4</v>
      </c>
      <c r="M42" s="31">
        <v>7.7</v>
      </c>
      <c r="N42" s="31">
        <v>3.4</v>
      </c>
      <c r="O42" s="31">
        <v>1</v>
      </c>
      <c r="P42" s="31">
        <v>0</v>
      </c>
      <c r="Q42" s="31">
        <v>3</v>
      </c>
      <c r="R42" s="31">
        <v>1.8</v>
      </c>
      <c r="S42" s="31">
        <v>6.8</v>
      </c>
    </row>
    <row r="43" spans="1:19">
      <c r="A43" s="30">
        <v>32</v>
      </c>
      <c r="B43" s="28" t="s">
        <v>361</v>
      </c>
      <c r="C43" s="30">
        <v>2</v>
      </c>
      <c r="D43" s="28" t="s">
        <v>1</v>
      </c>
      <c r="E43" s="31">
        <v>24.9</v>
      </c>
      <c r="F43" s="31">
        <v>14.3</v>
      </c>
      <c r="G43" s="31">
        <v>11</v>
      </c>
      <c r="H43" s="31">
        <v>16.5</v>
      </c>
      <c r="I43" s="31">
        <v>4.9000000000000004</v>
      </c>
      <c r="J43" s="31">
        <v>1.2</v>
      </c>
      <c r="K43" s="31">
        <v>5.6</v>
      </c>
      <c r="L43" s="31">
        <v>3.8</v>
      </c>
      <c r="M43" s="31">
        <v>11.8</v>
      </c>
      <c r="N43" s="31">
        <v>3.5</v>
      </c>
      <c r="O43" s="31">
        <v>9.8000000000000007</v>
      </c>
      <c r="P43" s="31">
        <v>6</v>
      </c>
      <c r="Q43" s="31">
        <v>13.4</v>
      </c>
      <c r="R43" s="31">
        <v>3.8</v>
      </c>
      <c r="S43" s="31">
        <v>6.9</v>
      </c>
    </row>
    <row r="44" spans="1:19">
      <c r="A44" s="30">
        <v>35</v>
      </c>
      <c r="B44" s="28" t="s">
        <v>362</v>
      </c>
      <c r="C44" s="30">
        <v>2</v>
      </c>
      <c r="D44" s="28" t="s">
        <v>3</v>
      </c>
      <c r="E44" s="31">
        <v>23.3</v>
      </c>
      <c r="F44" s="31">
        <v>23.7</v>
      </c>
      <c r="G44" s="31">
        <v>27.3</v>
      </c>
      <c r="H44" s="31">
        <v>24.6</v>
      </c>
      <c r="I44" s="31">
        <v>9.6</v>
      </c>
      <c r="J44" s="31">
        <v>24.5</v>
      </c>
      <c r="K44" s="31">
        <v>6.3</v>
      </c>
      <c r="L44" s="31">
        <v>7.2</v>
      </c>
      <c r="M44" s="31">
        <v>10.3</v>
      </c>
      <c r="N44" s="31">
        <v>8</v>
      </c>
      <c r="O44" s="31">
        <v>13.2</v>
      </c>
      <c r="P44" s="31">
        <v>1.7</v>
      </c>
      <c r="Q44" s="31">
        <v>13.6</v>
      </c>
      <c r="R44" s="31">
        <v>1</v>
      </c>
      <c r="S44" s="31">
        <v>1</v>
      </c>
    </row>
    <row r="45" spans="1:19">
      <c r="A45" s="30">
        <v>34</v>
      </c>
      <c r="B45" s="28" t="s">
        <v>363</v>
      </c>
      <c r="C45" s="30">
        <v>2</v>
      </c>
      <c r="D45" s="28" t="s">
        <v>5</v>
      </c>
      <c r="E45" s="31">
        <v>11.9</v>
      </c>
      <c r="F45" s="31">
        <v>23.1</v>
      </c>
      <c r="G45" s="31">
        <v>20.9</v>
      </c>
      <c r="H45" s="31">
        <v>26.9</v>
      </c>
      <c r="I45" s="31">
        <v>25.3</v>
      </c>
      <c r="J45" s="31">
        <v>23</v>
      </c>
      <c r="K45" s="31">
        <v>5.9</v>
      </c>
      <c r="L45" s="31">
        <v>10.5</v>
      </c>
      <c r="M45" s="31">
        <v>11.1</v>
      </c>
      <c r="N45" s="31">
        <v>11</v>
      </c>
      <c r="O45" s="31">
        <v>9.8000000000000007</v>
      </c>
      <c r="P45" s="31">
        <v>1.1000000000000001</v>
      </c>
      <c r="Q45" s="31">
        <v>8.6999999999999993</v>
      </c>
      <c r="R45" s="31">
        <v>17.100000000000001</v>
      </c>
      <c r="S45" s="31">
        <v>2.8</v>
      </c>
    </row>
    <row r="46" spans="1:19">
      <c r="A46" s="30">
        <v>33</v>
      </c>
      <c r="B46" s="28" t="s">
        <v>364</v>
      </c>
      <c r="C46" s="30">
        <v>2</v>
      </c>
      <c r="D46" s="28" t="s">
        <v>7</v>
      </c>
      <c r="E46" s="31">
        <v>11</v>
      </c>
      <c r="F46" s="31">
        <v>13.9</v>
      </c>
      <c r="G46" s="31">
        <v>4.7</v>
      </c>
      <c r="H46" s="31">
        <v>4.7</v>
      </c>
      <c r="I46" s="31">
        <v>5.9</v>
      </c>
      <c r="J46" s="31">
        <v>4.5999999999999996</v>
      </c>
      <c r="K46" s="31">
        <v>2.8</v>
      </c>
      <c r="L46" s="31">
        <v>3.4</v>
      </c>
      <c r="M46" s="31">
        <v>2.1</v>
      </c>
      <c r="N46" s="31">
        <v>8.8000000000000007</v>
      </c>
      <c r="O46" s="31">
        <v>1</v>
      </c>
      <c r="P46" s="31">
        <v>2.5</v>
      </c>
      <c r="Q46" s="31">
        <v>0</v>
      </c>
      <c r="R46" s="31">
        <v>0</v>
      </c>
      <c r="S46" s="31">
        <v>2.4</v>
      </c>
    </row>
    <row r="47" spans="1:19">
      <c r="A47" s="30"/>
      <c r="B47" s="28"/>
      <c r="C47" s="30"/>
      <c r="D47" s="28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pans="1:19">
      <c r="A48" s="30">
        <v>38</v>
      </c>
      <c r="B48" s="28" t="s">
        <v>365</v>
      </c>
      <c r="C48" s="30">
        <v>2</v>
      </c>
      <c r="D48" s="28" t="s">
        <v>3</v>
      </c>
      <c r="E48" s="31">
        <v>21</v>
      </c>
      <c r="F48" s="31">
        <v>18</v>
      </c>
      <c r="G48" s="31">
        <v>10.8</v>
      </c>
      <c r="H48" s="31">
        <v>8.9</v>
      </c>
      <c r="I48" s="31">
        <v>2.8</v>
      </c>
      <c r="J48" s="31">
        <v>10.8</v>
      </c>
      <c r="K48" s="31">
        <v>4.5999999999999996</v>
      </c>
      <c r="L48" s="31">
        <v>0</v>
      </c>
      <c r="M48" s="31">
        <v>9.3000000000000007</v>
      </c>
      <c r="N48" s="31">
        <v>9.1</v>
      </c>
      <c r="O48" s="31">
        <v>3.1</v>
      </c>
      <c r="P48" s="31">
        <v>6.2</v>
      </c>
      <c r="Q48" s="31">
        <v>15.1</v>
      </c>
      <c r="R48" s="31">
        <v>13.8</v>
      </c>
      <c r="S48" s="31">
        <v>4.5</v>
      </c>
    </row>
    <row r="49" spans="1:19">
      <c r="A49" s="30">
        <v>36</v>
      </c>
      <c r="B49" s="28" t="s">
        <v>366</v>
      </c>
      <c r="C49" s="30">
        <v>2</v>
      </c>
      <c r="D49" s="28" t="s">
        <v>5</v>
      </c>
      <c r="E49" s="31">
        <v>27.6</v>
      </c>
      <c r="F49" s="31">
        <v>26.3</v>
      </c>
      <c r="G49" s="31">
        <v>26.6</v>
      </c>
      <c r="H49" s="31">
        <v>26</v>
      </c>
      <c r="I49" s="31">
        <v>22.3</v>
      </c>
      <c r="J49" s="31">
        <v>23.7</v>
      </c>
      <c r="K49" s="31">
        <v>19.600000000000001</v>
      </c>
      <c r="L49" s="31">
        <v>20.3</v>
      </c>
      <c r="M49" s="31">
        <v>22.7</v>
      </c>
      <c r="N49" s="31">
        <v>23.1</v>
      </c>
      <c r="O49" s="31">
        <v>8.3000000000000007</v>
      </c>
      <c r="P49" s="31">
        <v>23.9</v>
      </c>
      <c r="Q49" s="31">
        <v>15.8</v>
      </c>
      <c r="R49" s="31">
        <v>15.2</v>
      </c>
      <c r="S49" s="31">
        <v>21.6</v>
      </c>
    </row>
    <row r="50" spans="1:19">
      <c r="A50" s="30"/>
      <c r="B50" s="28"/>
      <c r="C50" s="30"/>
      <c r="D50" s="28"/>
      <c r="E50" s="38">
        <f>AVERAGE(E42:E49)/30*100</f>
        <v>65.523809523809518</v>
      </c>
      <c r="F50" s="38">
        <f t="shared" ref="F50:R50" si="6">AVERAGE(F42:F49)/30*100</f>
        <v>61.095238095238102</v>
      </c>
      <c r="G50" s="38">
        <f t="shared" si="6"/>
        <v>52.523809523809518</v>
      </c>
      <c r="H50" s="38">
        <f t="shared" si="6"/>
        <v>51.809523809523803</v>
      </c>
      <c r="I50" s="38">
        <f t="shared" si="6"/>
        <v>35.285714285714285</v>
      </c>
      <c r="J50" s="38">
        <f t="shared" si="6"/>
        <v>45</v>
      </c>
      <c r="K50" s="38">
        <f t="shared" si="6"/>
        <v>21.333333333333332</v>
      </c>
      <c r="L50" s="38">
        <f t="shared" si="6"/>
        <v>22.666666666666664</v>
      </c>
      <c r="M50" s="38">
        <f t="shared" si="6"/>
        <v>35.714285714285708</v>
      </c>
      <c r="N50" s="38">
        <f t="shared" si="6"/>
        <v>31.857142857142861</v>
      </c>
      <c r="O50" s="38">
        <f t="shared" si="6"/>
        <v>22.000000000000004</v>
      </c>
      <c r="P50" s="38">
        <f t="shared" si="6"/>
        <v>19.714285714285712</v>
      </c>
      <c r="Q50" s="38">
        <f t="shared" si="6"/>
        <v>33.142857142857153</v>
      </c>
      <c r="R50" s="38">
        <f t="shared" si="6"/>
        <v>25.095238095238098</v>
      </c>
      <c r="S50" s="38">
        <f>AVERAGE(S42:S49)/30*100</f>
        <v>21.904761904761905</v>
      </c>
    </row>
    <row r="51" spans="1:19">
      <c r="A51" s="30"/>
      <c r="B51" s="28"/>
      <c r="C51" s="30"/>
      <c r="D51" s="28"/>
      <c r="E51" s="38">
        <f>STDEV(E42:E49)/SQRT(COUNT(E42:E49))/30*100</f>
        <v>8.0319656159204875</v>
      </c>
      <c r="F51" s="38">
        <f t="shared" ref="F51:R51" si="7">STDEV(F42:F49)/SQRT(COUNT(F42:F49))/30*100</f>
        <v>7.9371587034783726</v>
      </c>
      <c r="G51" s="38">
        <f t="shared" si="7"/>
        <v>11.413084745210677</v>
      </c>
      <c r="H51" s="38">
        <f t="shared" si="7"/>
        <v>13.497963229238275</v>
      </c>
      <c r="I51" s="38">
        <f t="shared" si="7"/>
        <v>11.759141118671399</v>
      </c>
      <c r="J51" s="38">
        <f t="shared" si="7"/>
        <v>12.591674414082684</v>
      </c>
      <c r="K51" s="38">
        <f t="shared" si="7"/>
        <v>7.8393256377718155</v>
      </c>
      <c r="L51" s="38">
        <f t="shared" si="7"/>
        <v>8.6412937498940341</v>
      </c>
      <c r="M51" s="38">
        <f t="shared" si="7"/>
        <v>7.8080234718306984</v>
      </c>
      <c r="N51" s="38">
        <f t="shared" si="7"/>
        <v>8.3459768031181305</v>
      </c>
      <c r="O51" s="38">
        <f t="shared" si="7"/>
        <v>6.1269635660482376</v>
      </c>
      <c r="P51" s="38">
        <f t="shared" si="7"/>
        <v>10.429259961324767</v>
      </c>
      <c r="Q51" s="38">
        <f t="shared" si="7"/>
        <v>7.8820193014915541</v>
      </c>
      <c r="R51" s="38">
        <f t="shared" si="7"/>
        <v>9.4254845034869383</v>
      </c>
      <c r="S51" s="38">
        <f>STDEV(S42:S49)/SQRT(COUNT(S42:S49))/30*100</f>
        <v>8.8037733269399361</v>
      </c>
    </row>
    <row r="52" spans="1:19">
      <c r="A52" s="30"/>
      <c r="B52" s="28"/>
      <c r="C52" s="30"/>
      <c r="D52" s="28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1:19">
      <c r="A53" s="35"/>
      <c r="B53" s="36"/>
      <c r="C53" s="35"/>
      <c r="D53" s="3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</row>
    <row r="54" spans="1:19">
      <c r="A54" s="30">
        <v>42</v>
      </c>
      <c r="B54" s="28" t="s">
        <v>351</v>
      </c>
      <c r="C54" s="30">
        <v>3</v>
      </c>
      <c r="D54" s="28" t="s">
        <v>1</v>
      </c>
      <c r="E54" s="31">
        <v>4.8</v>
      </c>
      <c r="F54" s="31">
        <v>1.7</v>
      </c>
      <c r="G54" s="31">
        <v>4.2</v>
      </c>
      <c r="H54" s="31">
        <v>1.3</v>
      </c>
      <c r="I54" s="31">
        <v>8.8000000000000007</v>
      </c>
      <c r="J54" s="31">
        <v>0.9</v>
      </c>
      <c r="K54" s="31">
        <v>8.5</v>
      </c>
      <c r="L54" s="31">
        <v>9.6</v>
      </c>
      <c r="M54" s="31">
        <v>9.4</v>
      </c>
      <c r="N54" s="31">
        <v>8.1</v>
      </c>
      <c r="O54" s="31">
        <v>8.6999999999999993</v>
      </c>
      <c r="P54" s="31">
        <v>24.7</v>
      </c>
      <c r="Q54" s="31">
        <v>4.9000000000000004</v>
      </c>
      <c r="R54" s="31">
        <v>4.7</v>
      </c>
      <c r="S54" s="31">
        <v>0</v>
      </c>
    </row>
    <row r="55" spans="1:19">
      <c r="A55" s="30">
        <v>40</v>
      </c>
      <c r="B55" s="28" t="s">
        <v>352</v>
      </c>
      <c r="C55" s="30">
        <v>3</v>
      </c>
      <c r="D55" s="28" t="s">
        <v>3</v>
      </c>
      <c r="E55" s="31">
        <v>27.7</v>
      </c>
      <c r="F55" s="31">
        <v>23.1</v>
      </c>
      <c r="G55" s="31">
        <v>20.399999999999999</v>
      </c>
      <c r="H55" s="31">
        <v>28.3</v>
      </c>
      <c r="I55" s="31">
        <v>21.8</v>
      </c>
      <c r="J55" s="31">
        <v>20.2</v>
      </c>
      <c r="K55" s="31">
        <v>9.1</v>
      </c>
      <c r="L55" s="31">
        <v>7.5</v>
      </c>
      <c r="M55" s="31">
        <v>17.8</v>
      </c>
      <c r="N55" s="31">
        <v>4.4000000000000004</v>
      </c>
      <c r="O55" s="31">
        <v>27.6</v>
      </c>
      <c r="P55" s="31">
        <v>15.1</v>
      </c>
      <c r="Q55" s="31">
        <v>19.399999999999999</v>
      </c>
      <c r="R55" s="31">
        <v>26.6</v>
      </c>
      <c r="S55" s="31">
        <v>18.8</v>
      </c>
    </row>
    <row r="56" spans="1:19">
      <c r="A56" s="30"/>
      <c r="B56" s="28"/>
      <c r="C56" s="30"/>
      <c r="D56" s="28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1:19">
      <c r="A57" s="30">
        <v>39</v>
      </c>
      <c r="B57" s="28" t="s">
        <v>353</v>
      </c>
      <c r="C57" s="30">
        <v>3</v>
      </c>
      <c r="D57" s="28" t="s">
        <v>7</v>
      </c>
      <c r="E57" s="31">
        <v>1.1000000000000001</v>
      </c>
      <c r="F57" s="31">
        <v>0</v>
      </c>
      <c r="G57" s="31">
        <v>4.8</v>
      </c>
      <c r="H57" s="31">
        <v>5.7</v>
      </c>
      <c r="I57" s="31">
        <v>5.2</v>
      </c>
      <c r="J57" s="31">
        <v>0</v>
      </c>
      <c r="K57" s="31">
        <v>3.9</v>
      </c>
      <c r="L57" s="31">
        <v>12.3</v>
      </c>
      <c r="M57" s="31">
        <v>2.9</v>
      </c>
      <c r="N57" s="31">
        <v>7.2</v>
      </c>
      <c r="O57" s="31">
        <v>1.5</v>
      </c>
      <c r="P57" s="31">
        <v>3.5</v>
      </c>
      <c r="Q57" s="31">
        <v>5.8</v>
      </c>
      <c r="R57" s="31">
        <v>0.9</v>
      </c>
      <c r="S57" s="31">
        <v>8.6999999999999993</v>
      </c>
    </row>
    <row r="58" spans="1:19">
      <c r="A58" s="30"/>
      <c r="B58" s="28"/>
      <c r="C58" s="30"/>
      <c r="D58" s="28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1:19">
      <c r="A59" s="30">
        <v>44</v>
      </c>
      <c r="B59" s="28" t="s">
        <v>354</v>
      </c>
      <c r="C59" s="30">
        <v>3</v>
      </c>
      <c r="D59" s="28" t="s">
        <v>3</v>
      </c>
      <c r="E59" s="31">
        <v>1.5</v>
      </c>
      <c r="F59" s="31">
        <v>2.9</v>
      </c>
      <c r="G59" s="31">
        <v>0.8</v>
      </c>
      <c r="H59" s="31">
        <v>0</v>
      </c>
      <c r="I59" s="31">
        <v>9.1999999999999993</v>
      </c>
      <c r="J59" s="31">
        <v>2.2000000000000002</v>
      </c>
      <c r="K59" s="31">
        <v>4.2</v>
      </c>
      <c r="L59" s="31">
        <v>2.8</v>
      </c>
      <c r="M59" s="31">
        <v>0</v>
      </c>
      <c r="N59" s="31">
        <v>0</v>
      </c>
      <c r="O59" s="31">
        <v>2.8</v>
      </c>
      <c r="P59" s="31">
        <v>4.5</v>
      </c>
      <c r="Q59" s="31">
        <v>0</v>
      </c>
      <c r="R59" s="31">
        <v>1.1000000000000001</v>
      </c>
      <c r="S59" s="31">
        <v>0</v>
      </c>
    </row>
    <row r="60" spans="1:19">
      <c r="A60" s="30">
        <v>43</v>
      </c>
      <c r="B60" s="28" t="s">
        <v>355</v>
      </c>
      <c r="C60" s="30">
        <v>3</v>
      </c>
      <c r="D60" s="28" t="s">
        <v>5</v>
      </c>
      <c r="E60" s="31">
        <v>25.4</v>
      </c>
      <c r="F60" s="31">
        <v>27.3</v>
      </c>
      <c r="G60" s="31">
        <v>27</v>
      </c>
      <c r="H60" s="31">
        <v>13</v>
      </c>
      <c r="I60" s="31">
        <v>21.8</v>
      </c>
      <c r="J60" s="31">
        <v>15.2</v>
      </c>
      <c r="K60" s="31">
        <v>24.8</v>
      </c>
      <c r="L60" s="31">
        <v>16.2</v>
      </c>
      <c r="M60" s="31">
        <v>9.9</v>
      </c>
      <c r="N60" s="31">
        <v>17</v>
      </c>
      <c r="O60" s="31">
        <v>27.9</v>
      </c>
      <c r="P60" s="31">
        <v>13.3</v>
      </c>
      <c r="Q60" s="31">
        <v>10.8</v>
      </c>
      <c r="R60" s="31">
        <v>13.8</v>
      </c>
      <c r="S60" s="31">
        <v>6.6</v>
      </c>
    </row>
    <row r="61" spans="1:19">
      <c r="A61" s="30">
        <v>45</v>
      </c>
      <c r="B61" s="28" t="s">
        <v>356</v>
      </c>
      <c r="C61" s="30">
        <v>3</v>
      </c>
      <c r="D61" s="28" t="s">
        <v>7</v>
      </c>
      <c r="E61" s="31">
        <v>28.1</v>
      </c>
      <c r="F61" s="31">
        <v>28.7</v>
      </c>
      <c r="G61" s="31">
        <v>28.3</v>
      </c>
      <c r="H61" s="31">
        <v>24.6</v>
      </c>
      <c r="I61" s="31">
        <v>25.7</v>
      </c>
      <c r="J61" s="31">
        <v>29.2</v>
      </c>
      <c r="K61" s="31">
        <v>29.3</v>
      </c>
      <c r="L61" s="31">
        <v>24.4</v>
      </c>
      <c r="M61" s="31">
        <v>24.9</v>
      </c>
      <c r="N61" s="31">
        <v>4.3</v>
      </c>
      <c r="O61" s="31">
        <v>25</v>
      </c>
      <c r="P61" s="31">
        <v>29.3</v>
      </c>
      <c r="Q61" s="31">
        <v>12.6</v>
      </c>
      <c r="R61" s="31">
        <v>28.3</v>
      </c>
      <c r="S61" s="31">
        <v>26</v>
      </c>
    </row>
    <row r="62" spans="1:19">
      <c r="A62" s="30">
        <v>48</v>
      </c>
      <c r="B62" s="28" t="s">
        <v>357</v>
      </c>
      <c r="C62" s="30">
        <v>3</v>
      </c>
      <c r="D62" s="28" t="s">
        <v>1</v>
      </c>
      <c r="E62" s="31">
        <v>23.1</v>
      </c>
      <c r="F62" s="31">
        <v>15.8</v>
      </c>
      <c r="G62" s="31">
        <v>12.1</v>
      </c>
      <c r="H62" s="31">
        <v>17.5</v>
      </c>
      <c r="I62" s="31">
        <v>23.6</v>
      </c>
      <c r="J62" s="31">
        <v>20.399999999999999</v>
      </c>
      <c r="K62" s="31">
        <v>13.4</v>
      </c>
      <c r="L62" s="31">
        <v>17.399999999999999</v>
      </c>
      <c r="M62" s="31">
        <v>18.5</v>
      </c>
      <c r="N62" s="31">
        <v>16</v>
      </c>
      <c r="O62" s="31">
        <v>15.6</v>
      </c>
      <c r="P62" s="31">
        <v>6.9</v>
      </c>
      <c r="Q62" s="31">
        <v>23.4</v>
      </c>
      <c r="R62" s="31">
        <v>19.600000000000001</v>
      </c>
      <c r="S62" s="31">
        <v>20</v>
      </c>
    </row>
    <row r="63" spans="1:19">
      <c r="A63" s="30">
        <v>47</v>
      </c>
      <c r="B63" s="28" t="s">
        <v>358</v>
      </c>
      <c r="C63" s="30">
        <v>3</v>
      </c>
      <c r="D63" s="28" t="s">
        <v>3</v>
      </c>
      <c r="E63" s="31">
        <v>23.8</v>
      </c>
      <c r="F63" s="31">
        <v>28.1</v>
      </c>
      <c r="G63" s="31">
        <v>6.1</v>
      </c>
      <c r="H63" s="31">
        <v>3</v>
      </c>
      <c r="I63" s="31">
        <v>1.9</v>
      </c>
      <c r="J63" s="31">
        <v>4.2</v>
      </c>
      <c r="K63" s="31">
        <v>11.1</v>
      </c>
      <c r="L63" s="31">
        <v>7.5</v>
      </c>
      <c r="M63" s="31">
        <v>3.4</v>
      </c>
      <c r="N63" s="31">
        <v>0</v>
      </c>
      <c r="O63" s="31">
        <v>4.7</v>
      </c>
      <c r="P63" s="31">
        <v>13.2</v>
      </c>
      <c r="Q63" s="31">
        <v>1.8</v>
      </c>
      <c r="R63" s="31">
        <v>1.8</v>
      </c>
      <c r="S63" s="31">
        <v>4.3</v>
      </c>
    </row>
    <row r="64" spans="1:19">
      <c r="A64" s="30">
        <v>49</v>
      </c>
      <c r="B64" s="28" t="s">
        <v>359</v>
      </c>
      <c r="C64" s="30">
        <v>3</v>
      </c>
      <c r="D64" s="28" t="s">
        <v>5</v>
      </c>
      <c r="E64" s="31">
        <v>16.899999999999999</v>
      </c>
      <c r="F64" s="31">
        <v>0</v>
      </c>
      <c r="G64" s="31">
        <v>11.1</v>
      </c>
      <c r="H64" s="31">
        <v>2.2000000000000002</v>
      </c>
      <c r="I64" s="31">
        <v>8.6</v>
      </c>
      <c r="J64" s="31">
        <v>28.5</v>
      </c>
      <c r="K64" s="31">
        <v>11</v>
      </c>
      <c r="L64" s="31">
        <v>3.6</v>
      </c>
      <c r="M64" s="31">
        <v>0.8</v>
      </c>
      <c r="N64" s="31">
        <v>8.5</v>
      </c>
      <c r="O64" s="31">
        <v>3.5</v>
      </c>
      <c r="P64" s="31">
        <v>9.8000000000000007</v>
      </c>
      <c r="Q64" s="31">
        <v>5</v>
      </c>
      <c r="R64" s="31">
        <v>6.2</v>
      </c>
      <c r="S64" s="31">
        <v>11.1</v>
      </c>
    </row>
    <row r="65" spans="1:19">
      <c r="A65" s="30"/>
      <c r="B65" s="28"/>
      <c r="C65" s="30"/>
      <c r="D65" s="28"/>
      <c r="E65" s="38">
        <f>AVERAGE(E54:E64)/30*100</f>
        <v>56.444444444444443</v>
      </c>
      <c r="F65" s="38">
        <f t="shared" ref="F65:S65" si="8">AVERAGE(F54:F64)/30*100</f>
        <v>47.25925925925926</v>
      </c>
      <c r="G65" s="38">
        <f t="shared" si="8"/>
        <v>42.518518518518512</v>
      </c>
      <c r="H65" s="38">
        <f t="shared" si="8"/>
        <v>35.407407407407412</v>
      </c>
      <c r="I65" s="38">
        <f t="shared" si="8"/>
        <v>46.888888888888886</v>
      </c>
      <c r="J65" s="38">
        <f t="shared" si="8"/>
        <v>44.74074074074074</v>
      </c>
      <c r="K65" s="38">
        <f t="shared" si="8"/>
        <v>42.703703703703702</v>
      </c>
      <c r="L65" s="38">
        <f t="shared" si="8"/>
        <v>37.518518518518526</v>
      </c>
      <c r="M65" s="38">
        <f t="shared" si="8"/>
        <v>32.44444444444445</v>
      </c>
      <c r="N65" s="38">
        <f t="shared" si="8"/>
        <v>24.25925925925926</v>
      </c>
      <c r="O65" s="38">
        <f t="shared" si="8"/>
        <v>43.44444444444445</v>
      </c>
      <c r="P65" s="38">
        <f t="shared" si="8"/>
        <v>44.555555555555557</v>
      </c>
      <c r="Q65" s="38">
        <f t="shared" si="8"/>
        <v>31</v>
      </c>
      <c r="R65" s="38">
        <f t="shared" si="8"/>
        <v>38.148148148148145</v>
      </c>
      <c r="S65" s="38">
        <f t="shared" si="8"/>
        <v>35.370370370370367</v>
      </c>
    </row>
    <row r="66" spans="1:19">
      <c r="A66" s="30"/>
      <c r="B66" s="28"/>
      <c r="C66" s="30"/>
      <c r="D66" s="28"/>
      <c r="E66" s="38">
        <f>STDEV(E54:E64)/SQRT(COUNT(E54:E64))/30*100</f>
        <v>12.629453132252127</v>
      </c>
      <c r="F66" s="38">
        <f t="shared" ref="F66:S66" si="9">STDEV(F54:F64)/SQRT(COUNT(F54:F64))/30*100</f>
        <v>14.401943646453086</v>
      </c>
      <c r="G66" s="38">
        <f t="shared" si="9"/>
        <v>11.316587725562108</v>
      </c>
      <c r="H66" s="38">
        <f t="shared" si="9"/>
        <v>11.875352857366739</v>
      </c>
      <c r="I66" s="38">
        <f t="shared" si="9"/>
        <v>10.044499754026681</v>
      </c>
      <c r="J66" s="38">
        <f t="shared" si="9"/>
        <v>13.158668196168069</v>
      </c>
      <c r="K66" s="38">
        <f t="shared" si="9"/>
        <v>9.6871501441317598</v>
      </c>
      <c r="L66" s="38">
        <f t="shared" si="9"/>
        <v>7.8284285493840979</v>
      </c>
      <c r="M66" s="38">
        <f t="shared" si="9"/>
        <v>9.8870160523665103</v>
      </c>
      <c r="N66" s="38">
        <f t="shared" si="9"/>
        <v>6.7569757685188678</v>
      </c>
      <c r="O66" s="38">
        <f t="shared" si="9"/>
        <v>12.421606027253333</v>
      </c>
      <c r="P66" s="38">
        <f t="shared" si="9"/>
        <v>9.7488524174279156</v>
      </c>
      <c r="Q66" s="38">
        <f t="shared" si="9"/>
        <v>8.8436348038128436</v>
      </c>
      <c r="R66" s="38">
        <f t="shared" si="9"/>
        <v>12.235234375339063</v>
      </c>
      <c r="S66" s="38">
        <f t="shared" si="9"/>
        <v>10.221534464249531</v>
      </c>
    </row>
    <row r="67" spans="1:19">
      <c r="A67" s="30"/>
      <c r="B67" s="28"/>
      <c r="C67" s="30"/>
      <c r="D67" s="28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1:19">
      <c r="A68" s="30">
        <v>50</v>
      </c>
      <c r="B68" s="28" t="s">
        <v>360</v>
      </c>
      <c r="C68" s="30">
        <v>3</v>
      </c>
      <c r="D68" s="28" t="s">
        <v>7</v>
      </c>
      <c r="E68" s="31">
        <v>2.7</v>
      </c>
      <c r="F68" s="31">
        <v>7.2</v>
      </c>
      <c r="G68" s="31">
        <v>5</v>
      </c>
      <c r="H68" s="31">
        <v>6.6</v>
      </c>
      <c r="I68" s="31">
        <v>1.2</v>
      </c>
      <c r="J68" s="31">
        <v>0.5</v>
      </c>
      <c r="K68" s="31">
        <v>4.4000000000000004</v>
      </c>
      <c r="L68" s="31">
        <v>7.4</v>
      </c>
      <c r="M68" s="31">
        <v>5.0999999999999996</v>
      </c>
      <c r="N68" s="31">
        <v>2</v>
      </c>
      <c r="O68" s="31">
        <v>0</v>
      </c>
      <c r="P68" s="31">
        <v>6.7</v>
      </c>
      <c r="Q68" s="31">
        <v>6.8</v>
      </c>
      <c r="R68" s="31">
        <v>1.1000000000000001</v>
      </c>
      <c r="S68" s="31">
        <v>0</v>
      </c>
    </row>
    <row r="69" spans="1:19">
      <c r="A69" s="30">
        <v>51</v>
      </c>
      <c r="B69" s="28" t="s">
        <v>361</v>
      </c>
      <c r="C69" s="30">
        <v>3</v>
      </c>
      <c r="D69" s="28" t="s">
        <v>1</v>
      </c>
      <c r="E69" s="31">
        <v>22.4</v>
      </c>
      <c r="F69" s="31">
        <v>13.1</v>
      </c>
      <c r="G69" s="31">
        <v>6</v>
      </c>
      <c r="H69" s="31">
        <v>0</v>
      </c>
      <c r="I69" s="31">
        <v>8.4</v>
      </c>
      <c r="J69" s="31">
        <v>2.1</v>
      </c>
      <c r="K69" s="31">
        <v>0</v>
      </c>
      <c r="L69" s="31">
        <v>4.2</v>
      </c>
      <c r="M69" s="31">
        <v>6.6</v>
      </c>
      <c r="N69" s="31">
        <v>2.1</v>
      </c>
      <c r="O69" s="31">
        <v>3.7</v>
      </c>
      <c r="P69" s="31">
        <v>1.8</v>
      </c>
      <c r="Q69" s="31">
        <v>1.6</v>
      </c>
      <c r="R69" s="31">
        <v>5.9</v>
      </c>
      <c r="S69" s="31">
        <v>4.0999999999999996</v>
      </c>
    </row>
    <row r="70" spans="1:19">
      <c r="A70" s="30">
        <v>52</v>
      </c>
      <c r="B70" s="28" t="s">
        <v>362</v>
      </c>
      <c r="C70" s="30">
        <v>3</v>
      </c>
      <c r="D70" s="28" t="s">
        <v>3</v>
      </c>
      <c r="E70" s="31">
        <v>28</v>
      </c>
      <c r="F70" s="31">
        <v>29.4</v>
      </c>
      <c r="G70" s="31">
        <v>23.1</v>
      </c>
      <c r="H70" s="31">
        <v>12.4</v>
      </c>
      <c r="I70" s="31">
        <v>8.3000000000000007</v>
      </c>
      <c r="J70" s="31">
        <v>5.5</v>
      </c>
      <c r="K70" s="31">
        <v>4.9000000000000004</v>
      </c>
      <c r="L70" s="31">
        <v>0.9</v>
      </c>
      <c r="M70" s="31">
        <v>0</v>
      </c>
      <c r="N70" s="31">
        <v>12.7</v>
      </c>
      <c r="O70" s="31">
        <v>5</v>
      </c>
      <c r="P70" s="31">
        <v>0</v>
      </c>
      <c r="Q70" s="31">
        <v>5.6</v>
      </c>
      <c r="R70" s="31">
        <v>2.5</v>
      </c>
      <c r="S70" s="31">
        <v>0</v>
      </c>
    </row>
    <row r="71" spans="1:19">
      <c r="A71" s="30">
        <v>54</v>
      </c>
      <c r="B71" s="28" t="s">
        <v>363</v>
      </c>
      <c r="C71" s="30">
        <v>3</v>
      </c>
      <c r="D71" s="28" t="s">
        <v>5</v>
      </c>
      <c r="E71" s="31">
        <v>6.9</v>
      </c>
      <c r="F71" s="31">
        <v>9.3000000000000007</v>
      </c>
      <c r="G71" s="31">
        <v>9.1</v>
      </c>
      <c r="H71" s="31">
        <v>14.7</v>
      </c>
      <c r="I71" s="31">
        <v>16.899999999999999</v>
      </c>
      <c r="J71" s="31">
        <v>10.9</v>
      </c>
      <c r="K71" s="31">
        <v>6.5</v>
      </c>
      <c r="L71" s="31">
        <v>5.4</v>
      </c>
      <c r="M71" s="31">
        <v>9.8000000000000007</v>
      </c>
      <c r="N71" s="31">
        <v>3.2</v>
      </c>
      <c r="O71" s="31">
        <v>8.3000000000000007</v>
      </c>
      <c r="P71" s="31">
        <v>4.7</v>
      </c>
      <c r="Q71" s="31">
        <v>8.6</v>
      </c>
      <c r="R71" s="31">
        <v>10</v>
      </c>
      <c r="S71" s="31">
        <v>0.9</v>
      </c>
    </row>
    <row r="72" spans="1:19">
      <c r="A72" s="30">
        <v>53</v>
      </c>
      <c r="B72" s="28" t="s">
        <v>364</v>
      </c>
      <c r="C72" s="30">
        <v>3</v>
      </c>
      <c r="D72" s="28" t="s">
        <v>7</v>
      </c>
      <c r="E72" s="31">
        <v>11.5</v>
      </c>
      <c r="F72" s="31">
        <v>4.5</v>
      </c>
      <c r="G72" s="31">
        <v>2</v>
      </c>
      <c r="H72" s="31">
        <v>7.1</v>
      </c>
      <c r="I72" s="31">
        <v>3</v>
      </c>
      <c r="J72" s="31">
        <v>5.4</v>
      </c>
      <c r="K72" s="31">
        <v>3.3</v>
      </c>
      <c r="L72" s="31">
        <v>2.2999999999999998</v>
      </c>
      <c r="M72" s="31">
        <v>3.3</v>
      </c>
      <c r="N72" s="31">
        <v>4.5999999999999996</v>
      </c>
      <c r="O72" s="31">
        <v>0</v>
      </c>
      <c r="P72" s="31">
        <v>3.1</v>
      </c>
      <c r="Q72" s="31">
        <v>6.6</v>
      </c>
      <c r="R72" s="31">
        <v>8.8000000000000007</v>
      </c>
      <c r="S72" s="31">
        <v>12</v>
      </c>
    </row>
    <row r="73" spans="1:19">
      <c r="A73" s="30"/>
      <c r="B73" s="28"/>
      <c r="C73" s="30"/>
      <c r="D73" s="28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1:19">
      <c r="A74" s="30">
        <v>55</v>
      </c>
      <c r="B74" s="28" t="s">
        <v>365</v>
      </c>
      <c r="C74" s="30">
        <v>3</v>
      </c>
      <c r="D74" s="28" t="s">
        <v>3</v>
      </c>
      <c r="E74" s="31">
        <v>23.4</v>
      </c>
      <c r="F74" s="31">
        <v>21.3</v>
      </c>
      <c r="G74" s="31">
        <v>10.6</v>
      </c>
      <c r="H74" s="31">
        <v>17.8</v>
      </c>
      <c r="I74" s="31">
        <v>11.1</v>
      </c>
      <c r="J74" s="31">
        <v>2.9</v>
      </c>
      <c r="K74" s="31">
        <v>12.5</v>
      </c>
      <c r="L74" s="31">
        <v>9.6</v>
      </c>
      <c r="M74" s="31">
        <v>7.6</v>
      </c>
      <c r="N74" s="31">
        <v>0</v>
      </c>
      <c r="O74" s="31">
        <v>5.9</v>
      </c>
      <c r="P74" s="31">
        <v>1.1000000000000001</v>
      </c>
      <c r="Q74" s="31">
        <v>14.3</v>
      </c>
      <c r="R74" s="31">
        <v>2.7</v>
      </c>
      <c r="S74" s="31">
        <v>8.1</v>
      </c>
    </row>
    <row r="75" spans="1:19">
      <c r="A75" s="30">
        <v>57</v>
      </c>
      <c r="B75" s="28" t="s">
        <v>366</v>
      </c>
      <c r="C75" s="30">
        <v>3</v>
      </c>
      <c r="D75" s="28" t="s">
        <v>5</v>
      </c>
      <c r="E75" s="31">
        <v>23.4</v>
      </c>
      <c r="F75" s="31">
        <v>26.4</v>
      </c>
      <c r="G75" s="31">
        <v>24.5</v>
      </c>
      <c r="H75" s="31">
        <v>26.1</v>
      </c>
      <c r="I75" s="31">
        <v>25.6</v>
      </c>
      <c r="J75" s="31">
        <v>26.7</v>
      </c>
      <c r="K75" s="31">
        <v>23.1</v>
      </c>
      <c r="L75" s="31">
        <v>24.9</v>
      </c>
      <c r="M75" s="31">
        <v>24.3</v>
      </c>
      <c r="N75" s="31">
        <v>17.399999999999999</v>
      </c>
      <c r="O75" s="31">
        <v>27.5</v>
      </c>
      <c r="P75" s="31">
        <v>13.4</v>
      </c>
      <c r="Q75" s="31">
        <v>13.2</v>
      </c>
      <c r="R75" s="31">
        <v>27.4</v>
      </c>
      <c r="S75" s="31">
        <v>23.2</v>
      </c>
    </row>
    <row r="76" spans="1:19">
      <c r="A76" s="30"/>
      <c r="B76" s="28"/>
      <c r="C76" s="30"/>
      <c r="D76" s="28"/>
      <c r="E76" s="38">
        <f>AVERAGE(E68:E75)/30*100</f>
        <v>56.333333333333336</v>
      </c>
      <c r="F76" s="38">
        <f t="shared" ref="F76:R76" si="10">AVERAGE(F68:F75)/30*100</f>
        <v>52.952380952380949</v>
      </c>
      <c r="G76" s="38">
        <f t="shared" si="10"/>
        <v>38.238095238095241</v>
      </c>
      <c r="H76" s="38">
        <f t="shared" si="10"/>
        <v>40.333333333333343</v>
      </c>
      <c r="I76" s="38">
        <f t="shared" si="10"/>
        <v>35.476190476190474</v>
      </c>
      <c r="J76" s="38">
        <f t="shared" si="10"/>
        <v>25.714285714285719</v>
      </c>
      <c r="K76" s="38">
        <f t="shared" si="10"/>
        <v>26.047619047619047</v>
      </c>
      <c r="L76" s="38">
        <f t="shared" si="10"/>
        <v>26.047619047619047</v>
      </c>
      <c r="M76" s="38">
        <f t="shared" si="10"/>
        <v>26.999999999999996</v>
      </c>
      <c r="N76" s="38">
        <f t="shared" si="10"/>
        <v>20</v>
      </c>
      <c r="O76" s="38">
        <f t="shared" si="10"/>
        <v>24.000000000000004</v>
      </c>
      <c r="P76" s="38">
        <f t="shared" si="10"/>
        <v>14.666666666666666</v>
      </c>
      <c r="Q76" s="38">
        <f t="shared" si="10"/>
        <v>26.999999999999996</v>
      </c>
      <c r="R76" s="38">
        <f t="shared" si="10"/>
        <v>27.80952380952381</v>
      </c>
      <c r="S76" s="38">
        <f>AVERAGE(S68:S75)/30*100</f>
        <v>23</v>
      </c>
    </row>
    <row r="77" spans="1:19">
      <c r="A77" s="30"/>
      <c r="B77" s="28"/>
      <c r="C77" s="30"/>
      <c r="D77" s="28"/>
      <c r="E77" s="38">
        <f>STDEV(E68:E75)/SQRT(COUNT(E68:E75))/30*100</f>
        <v>12.266442372000459</v>
      </c>
      <c r="F77" s="38">
        <f t="shared" ref="F77:R77" si="11">STDEV(F68:F75)/SQRT(COUNT(F68:F75))/30*100</f>
        <v>12.373257682152031</v>
      </c>
      <c r="G77" s="38">
        <f t="shared" si="11"/>
        <v>11.18476720297439</v>
      </c>
      <c r="H77" s="38">
        <f t="shared" si="11"/>
        <v>10.752137722725905</v>
      </c>
      <c r="I77" s="38">
        <f t="shared" si="11"/>
        <v>10.555686835321602</v>
      </c>
      <c r="J77" s="38">
        <f t="shared" si="11"/>
        <v>11.357683591666264</v>
      </c>
      <c r="K77" s="38">
        <f t="shared" si="11"/>
        <v>9.7444675855624379</v>
      </c>
      <c r="L77" s="38">
        <f t="shared" si="11"/>
        <v>10.18854751070676</v>
      </c>
      <c r="M77" s="38">
        <f t="shared" si="11"/>
        <v>9.8329970348734808</v>
      </c>
      <c r="N77" s="38">
        <f t="shared" si="11"/>
        <v>8.162697448125197</v>
      </c>
      <c r="O77" s="38">
        <f t="shared" si="11"/>
        <v>11.905269830434323</v>
      </c>
      <c r="P77" s="38">
        <f t="shared" si="11"/>
        <v>5.7523862083440713</v>
      </c>
      <c r="Q77" s="38">
        <f t="shared" si="11"/>
        <v>5.5668139891160342</v>
      </c>
      <c r="R77" s="38">
        <f t="shared" si="11"/>
        <v>11.391739591238382</v>
      </c>
      <c r="S77" s="38">
        <f>STDEV(S68:S75)/SQRT(COUNT(S68:S75))/30*100</f>
        <v>10.692924031275277</v>
      </c>
    </row>
    <row r="78" spans="1:19">
      <c r="A78" s="30"/>
      <c r="B78" s="28"/>
      <c r="C78" s="30"/>
      <c r="D78" s="28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1:19">
      <c r="A79" s="35"/>
      <c r="B79" s="36"/>
      <c r="C79" s="35"/>
      <c r="D79" s="36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</row>
    <row r="80" spans="1:19">
      <c r="A80" s="30">
        <v>59</v>
      </c>
      <c r="B80" s="28" t="s">
        <v>351</v>
      </c>
      <c r="C80" s="30">
        <v>4</v>
      </c>
      <c r="D80" s="28" t="s">
        <v>1</v>
      </c>
      <c r="E80" s="31">
        <v>0</v>
      </c>
      <c r="F80" s="31">
        <v>0</v>
      </c>
      <c r="G80" s="31">
        <v>7.9</v>
      </c>
      <c r="H80" s="31">
        <v>13</v>
      </c>
      <c r="I80" s="31">
        <v>11.4</v>
      </c>
      <c r="J80" s="31">
        <v>16</v>
      </c>
      <c r="K80" s="31">
        <v>9.3000000000000007</v>
      </c>
      <c r="L80" s="31">
        <v>1.9</v>
      </c>
      <c r="M80" s="31">
        <v>15.7</v>
      </c>
      <c r="N80" s="31">
        <v>28.2</v>
      </c>
      <c r="O80" s="31">
        <v>16.2</v>
      </c>
      <c r="P80" s="31">
        <v>30</v>
      </c>
      <c r="Q80" s="31">
        <v>1</v>
      </c>
      <c r="R80" s="31">
        <v>4.4000000000000004</v>
      </c>
      <c r="S80" s="31">
        <v>13.3</v>
      </c>
    </row>
    <row r="81" spans="1:19">
      <c r="A81" s="30">
        <v>61</v>
      </c>
      <c r="B81" s="28" t="s">
        <v>352</v>
      </c>
      <c r="C81" s="30">
        <v>4</v>
      </c>
      <c r="D81" s="28" t="s">
        <v>3</v>
      </c>
      <c r="E81" s="31">
        <v>22.6</v>
      </c>
      <c r="F81" s="31">
        <v>26.7</v>
      </c>
      <c r="G81" s="31">
        <v>24.4</v>
      </c>
      <c r="H81" s="31">
        <v>16</v>
      </c>
      <c r="I81" s="31">
        <v>16</v>
      </c>
      <c r="J81" s="31">
        <v>6.9</v>
      </c>
      <c r="K81" s="31">
        <v>26.2</v>
      </c>
      <c r="L81" s="31">
        <v>13.2</v>
      </c>
      <c r="M81" s="31">
        <v>27.2</v>
      </c>
      <c r="N81" s="31">
        <v>28.5</v>
      </c>
      <c r="O81" s="31">
        <v>30</v>
      </c>
      <c r="P81" s="31">
        <v>16.7</v>
      </c>
      <c r="Q81" s="31">
        <v>12.4</v>
      </c>
      <c r="R81" s="31">
        <v>16.100000000000001</v>
      </c>
      <c r="S81" s="31">
        <v>11.8</v>
      </c>
    </row>
    <row r="82" spans="1:19">
      <c r="A82" s="30"/>
      <c r="B82" s="28"/>
      <c r="C82" s="30"/>
      <c r="D82" s="28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1:19">
      <c r="A83" s="30">
        <v>58</v>
      </c>
      <c r="B83" s="28" t="s">
        <v>353</v>
      </c>
      <c r="C83" s="30">
        <v>4</v>
      </c>
      <c r="D83" s="28" t="s">
        <v>7</v>
      </c>
      <c r="E83" s="31">
        <v>3.9</v>
      </c>
      <c r="F83" s="31">
        <v>0</v>
      </c>
      <c r="G83" s="31">
        <v>9.1</v>
      </c>
      <c r="H83" s="31">
        <v>12.6</v>
      </c>
      <c r="I83" s="31">
        <v>9.1</v>
      </c>
      <c r="J83" s="31">
        <v>6.1</v>
      </c>
      <c r="K83" s="31">
        <v>9</v>
      </c>
      <c r="L83" s="31">
        <v>6.8</v>
      </c>
      <c r="M83" s="31">
        <v>12.9</v>
      </c>
      <c r="N83" s="31">
        <v>13.6</v>
      </c>
      <c r="O83" s="31">
        <v>14.7</v>
      </c>
      <c r="P83" s="31">
        <v>16.899999999999999</v>
      </c>
      <c r="Q83" s="31">
        <v>1.2</v>
      </c>
      <c r="R83" s="31">
        <v>12.4</v>
      </c>
      <c r="S83" s="31">
        <v>5.2</v>
      </c>
    </row>
    <row r="84" spans="1:19">
      <c r="A84" s="30"/>
      <c r="B84" s="28"/>
      <c r="C84" s="30"/>
      <c r="D84" s="28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pans="1:19">
      <c r="A85" s="30">
        <v>64</v>
      </c>
      <c r="B85" s="28" t="s">
        <v>354</v>
      </c>
      <c r="C85" s="30">
        <v>4</v>
      </c>
      <c r="D85" s="28" t="s">
        <v>3</v>
      </c>
      <c r="E85" s="31">
        <v>17.899999999999999</v>
      </c>
      <c r="F85" s="31">
        <v>1.8</v>
      </c>
      <c r="G85" s="31">
        <v>8.1999999999999993</v>
      </c>
      <c r="H85" s="31">
        <v>5.9</v>
      </c>
      <c r="I85" s="31">
        <v>3.7</v>
      </c>
      <c r="J85" s="31">
        <v>1</v>
      </c>
      <c r="K85" s="31">
        <v>1.7</v>
      </c>
      <c r="L85" s="31">
        <v>3.7</v>
      </c>
      <c r="M85" s="31">
        <v>1.2</v>
      </c>
      <c r="N85" s="31">
        <v>13.5</v>
      </c>
      <c r="O85" s="31">
        <v>0</v>
      </c>
      <c r="P85" s="31">
        <v>8.1999999999999993</v>
      </c>
      <c r="Q85" s="31">
        <v>6.2</v>
      </c>
      <c r="R85" s="31">
        <v>0</v>
      </c>
      <c r="S85" s="31">
        <v>11.3</v>
      </c>
    </row>
    <row r="86" spans="1:19">
      <c r="A86" s="30">
        <v>62</v>
      </c>
      <c r="B86" s="28" t="s">
        <v>355</v>
      </c>
      <c r="C86" s="30">
        <v>4</v>
      </c>
      <c r="D86" s="28" t="s">
        <v>5</v>
      </c>
      <c r="E86" s="31">
        <v>24.7</v>
      </c>
      <c r="F86" s="31">
        <v>25.4</v>
      </c>
      <c r="G86" s="31">
        <v>22.3</v>
      </c>
      <c r="H86" s="31">
        <v>25.4</v>
      </c>
      <c r="I86" s="31">
        <v>27.8</v>
      </c>
      <c r="J86" s="31">
        <v>21</v>
      </c>
      <c r="K86" s="31">
        <v>21.6</v>
      </c>
      <c r="L86" s="31">
        <v>24.7</v>
      </c>
      <c r="M86" s="31">
        <v>14.8</v>
      </c>
      <c r="N86" s="31">
        <v>20.8</v>
      </c>
      <c r="O86" s="31">
        <v>9.3000000000000007</v>
      </c>
      <c r="P86" s="31">
        <v>11.7</v>
      </c>
      <c r="Q86" s="31">
        <v>8.5</v>
      </c>
      <c r="R86" s="31">
        <v>14.9</v>
      </c>
      <c r="S86" s="31">
        <v>16.600000000000001</v>
      </c>
    </row>
    <row r="87" spans="1:19">
      <c r="A87" s="30">
        <v>65</v>
      </c>
      <c r="B87" s="28" t="s">
        <v>356</v>
      </c>
      <c r="C87" s="30">
        <v>4</v>
      </c>
      <c r="D87" s="28" t="s">
        <v>7</v>
      </c>
      <c r="E87" s="31">
        <v>29</v>
      </c>
      <c r="F87" s="31">
        <v>25.4</v>
      </c>
      <c r="G87" s="31">
        <v>17.600000000000001</v>
      </c>
      <c r="H87" s="31">
        <v>28.2</v>
      </c>
      <c r="I87" s="31">
        <v>26.6</v>
      </c>
      <c r="J87" s="31">
        <v>22</v>
      </c>
      <c r="K87" s="31">
        <v>21.6</v>
      </c>
      <c r="L87" s="31">
        <v>22.6</v>
      </c>
      <c r="M87" s="31">
        <v>21.4</v>
      </c>
      <c r="N87" s="31">
        <v>23.2</v>
      </c>
      <c r="O87" s="31">
        <v>25.3</v>
      </c>
      <c r="P87" s="31">
        <v>28.7</v>
      </c>
      <c r="Q87" s="31">
        <v>27.1</v>
      </c>
      <c r="R87" s="31">
        <v>10.5</v>
      </c>
      <c r="S87" s="31">
        <v>22.5</v>
      </c>
    </row>
    <row r="88" spans="1:19">
      <c r="A88" s="30">
        <v>67</v>
      </c>
      <c r="B88" s="28" t="s">
        <v>357</v>
      </c>
      <c r="C88" s="30">
        <v>4</v>
      </c>
      <c r="D88" s="28" t="s">
        <v>1</v>
      </c>
      <c r="E88" s="31">
        <v>15.6</v>
      </c>
      <c r="F88" s="31">
        <v>12.9</v>
      </c>
      <c r="G88" s="31">
        <v>26.3</v>
      </c>
      <c r="H88" s="31">
        <v>16.399999999999999</v>
      </c>
      <c r="I88" s="31">
        <v>24.2</v>
      </c>
      <c r="J88" s="31">
        <v>19.7</v>
      </c>
      <c r="K88" s="31">
        <v>14.7</v>
      </c>
      <c r="L88" s="31">
        <v>18.2</v>
      </c>
      <c r="M88" s="31">
        <v>13</v>
      </c>
      <c r="N88" s="31">
        <v>11.6</v>
      </c>
      <c r="O88" s="31">
        <v>18.600000000000001</v>
      </c>
      <c r="P88" s="31">
        <v>16.899999999999999</v>
      </c>
      <c r="Q88" s="31">
        <v>13.4</v>
      </c>
      <c r="R88" s="31">
        <v>15.2</v>
      </c>
      <c r="S88" s="31">
        <v>16</v>
      </c>
    </row>
    <row r="89" spans="1:19">
      <c r="A89" s="30">
        <v>66</v>
      </c>
      <c r="B89" s="28" t="s">
        <v>358</v>
      </c>
      <c r="C89" s="30">
        <v>4</v>
      </c>
      <c r="D89" s="28" t="s">
        <v>3</v>
      </c>
      <c r="E89" s="31">
        <v>22</v>
      </c>
      <c r="F89" s="31">
        <v>10.1</v>
      </c>
      <c r="G89" s="31">
        <v>8.6999999999999993</v>
      </c>
      <c r="H89" s="31">
        <v>10.1</v>
      </c>
      <c r="I89" s="31">
        <v>4</v>
      </c>
      <c r="J89" s="31">
        <v>4.2</v>
      </c>
      <c r="K89" s="31">
        <v>3.1</v>
      </c>
      <c r="L89" s="31">
        <v>6.9</v>
      </c>
      <c r="M89" s="31">
        <v>1.9</v>
      </c>
      <c r="N89" s="31">
        <v>1.6</v>
      </c>
      <c r="O89" s="31">
        <v>2.8</v>
      </c>
      <c r="P89" s="31">
        <v>3.6</v>
      </c>
      <c r="Q89" s="31">
        <v>4.7</v>
      </c>
      <c r="R89" s="31">
        <v>1.9</v>
      </c>
      <c r="S89" s="31">
        <v>1.7</v>
      </c>
    </row>
    <row r="90" spans="1:19">
      <c r="A90" s="30">
        <v>68</v>
      </c>
      <c r="B90" s="28" t="s">
        <v>359</v>
      </c>
      <c r="C90" s="30">
        <v>4</v>
      </c>
      <c r="D90" s="28" t="s">
        <v>5</v>
      </c>
      <c r="E90" s="31">
        <v>1.2</v>
      </c>
      <c r="F90" s="31">
        <v>1.7</v>
      </c>
      <c r="G90" s="31">
        <v>0.7</v>
      </c>
      <c r="H90" s="31">
        <v>21.6</v>
      </c>
      <c r="I90" s="31">
        <v>12</v>
      </c>
      <c r="J90" s="31">
        <v>0.9</v>
      </c>
      <c r="K90" s="31">
        <v>10.6</v>
      </c>
      <c r="L90" s="31">
        <v>7.7</v>
      </c>
      <c r="M90" s="31">
        <v>7.8</v>
      </c>
      <c r="N90" s="31">
        <v>9.8000000000000007</v>
      </c>
      <c r="O90" s="31">
        <v>4.2</v>
      </c>
      <c r="P90" s="31">
        <v>0</v>
      </c>
      <c r="Q90" s="31">
        <v>3.8</v>
      </c>
      <c r="R90" s="31">
        <v>0.8</v>
      </c>
      <c r="S90" s="31">
        <v>2.8</v>
      </c>
    </row>
    <row r="91" spans="1:19">
      <c r="A91" s="30"/>
      <c r="B91" s="28"/>
      <c r="C91" s="30"/>
      <c r="D91" s="28"/>
      <c r="E91" s="38">
        <f>AVERAGE(E80:E90)/30*100</f>
        <v>50.703703703703695</v>
      </c>
      <c r="F91" s="38">
        <f t="shared" ref="F91:S91" si="12">AVERAGE(F80:F90)/30*100</f>
        <v>38.518518518518519</v>
      </c>
      <c r="G91" s="38">
        <f t="shared" si="12"/>
        <v>46.370370370370374</v>
      </c>
      <c r="H91" s="38">
        <f t="shared" si="12"/>
        <v>55.259259259259252</v>
      </c>
      <c r="I91" s="38">
        <f t="shared" si="12"/>
        <v>49.925925925925938</v>
      </c>
      <c r="J91" s="38">
        <f t="shared" si="12"/>
        <v>36.222222222222221</v>
      </c>
      <c r="K91" s="38">
        <f t="shared" si="12"/>
        <v>43.629629629629626</v>
      </c>
      <c r="L91" s="38">
        <f t="shared" si="12"/>
        <v>39.148148148148159</v>
      </c>
      <c r="M91" s="38">
        <f t="shared" si="12"/>
        <v>42.925925925925924</v>
      </c>
      <c r="N91" s="38">
        <f t="shared" si="12"/>
        <v>55.851851851851855</v>
      </c>
      <c r="O91" s="38">
        <f t="shared" si="12"/>
        <v>44.851851851851855</v>
      </c>
      <c r="P91" s="38">
        <f t="shared" si="12"/>
        <v>49.148148148148145</v>
      </c>
      <c r="Q91" s="38">
        <f t="shared" si="12"/>
        <v>29.000000000000004</v>
      </c>
      <c r="R91" s="38">
        <f t="shared" si="12"/>
        <v>28.222222222222221</v>
      </c>
      <c r="S91" s="38">
        <f t="shared" si="12"/>
        <v>37.481481481481481</v>
      </c>
    </row>
    <row r="92" spans="1:19">
      <c r="A92" s="30"/>
      <c r="B92" s="28"/>
      <c r="C92" s="30"/>
      <c r="D92" s="28"/>
      <c r="E92" s="38">
        <f>STDEV(E80:E90)/SQRT(COUNT(E80:E90))/30*100</f>
        <v>12.068917894721134</v>
      </c>
      <c r="F92" s="38">
        <f t="shared" ref="F92:S92" si="13">STDEV(F80:F90)/SQRT(COUNT(F80:F90))/30*100</f>
        <v>12.88590855282717</v>
      </c>
      <c r="G92" s="38">
        <f t="shared" si="13"/>
        <v>9.9463754246354199</v>
      </c>
      <c r="H92" s="38">
        <f t="shared" si="13"/>
        <v>8.0803789518491715</v>
      </c>
      <c r="I92" s="38">
        <f t="shared" si="13"/>
        <v>10.315213769796436</v>
      </c>
      <c r="J92" s="38">
        <f t="shared" si="13"/>
        <v>9.7071311447681765</v>
      </c>
      <c r="K92" s="38">
        <f t="shared" si="13"/>
        <v>9.5106250596931368</v>
      </c>
      <c r="L92" s="38">
        <f t="shared" si="13"/>
        <v>9.2578147021305632</v>
      </c>
      <c r="M92" s="38">
        <f t="shared" si="13"/>
        <v>9.3960816921725829</v>
      </c>
      <c r="N92" s="38">
        <f t="shared" si="13"/>
        <v>10.030833808121102</v>
      </c>
      <c r="O92" s="38">
        <f t="shared" si="13"/>
        <v>11.433396921201956</v>
      </c>
      <c r="P92" s="38">
        <f t="shared" si="13"/>
        <v>11.346820829445054</v>
      </c>
      <c r="Q92" s="38">
        <f t="shared" si="13"/>
        <v>9.0963634030580476</v>
      </c>
      <c r="R92" s="38">
        <f t="shared" si="13"/>
        <v>7.3986985842606616</v>
      </c>
      <c r="S92" s="38">
        <f t="shared" si="13"/>
        <v>7.6725241535068101</v>
      </c>
    </row>
    <row r="93" spans="1:19">
      <c r="A93" s="30"/>
      <c r="B93" s="28"/>
      <c r="C93" s="30"/>
      <c r="D93" s="28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1:19">
      <c r="A94" s="30">
        <v>69</v>
      </c>
      <c r="B94" s="28" t="s">
        <v>360</v>
      </c>
      <c r="C94" s="30">
        <v>4</v>
      </c>
      <c r="D94" s="28" t="s">
        <v>7</v>
      </c>
      <c r="E94" s="31">
        <v>2.1</v>
      </c>
      <c r="F94" s="31">
        <v>2.1</v>
      </c>
      <c r="G94" s="31">
        <v>0.9</v>
      </c>
      <c r="H94" s="31">
        <v>0</v>
      </c>
      <c r="I94" s="31">
        <v>6.3</v>
      </c>
      <c r="J94" s="31">
        <v>1.1000000000000001</v>
      </c>
      <c r="K94" s="31">
        <v>0</v>
      </c>
      <c r="L94" s="31">
        <v>0</v>
      </c>
      <c r="M94" s="31">
        <v>0</v>
      </c>
      <c r="N94" s="31">
        <v>0</v>
      </c>
      <c r="O94" s="31">
        <v>5.0999999999999996</v>
      </c>
      <c r="P94" s="31">
        <v>1.2</v>
      </c>
      <c r="Q94" s="31">
        <v>1.6</v>
      </c>
      <c r="R94" s="31">
        <v>3.6</v>
      </c>
      <c r="S94" s="31">
        <v>0.8</v>
      </c>
    </row>
    <row r="95" spans="1:19">
      <c r="A95" s="30">
        <v>71</v>
      </c>
      <c r="B95" s="28" t="s">
        <v>361</v>
      </c>
      <c r="C95" s="30">
        <v>4</v>
      </c>
      <c r="D95" s="28" t="s">
        <v>1</v>
      </c>
      <c r="E95" s="31">
        <v>24.5</v>
      </c>
      <c r="F95" s="31">
        <v>23.3</v>
      </c>
      <c r="G95" s="31">
        <v>13.2</v>
      </c>
      <c r="H95" s="31">
        <v>13</v>
      </c>
      <c r="I95" s="31">
        <v>11.8</v>
      </c>
      <c r="J95" s="31">
        <v>7.3</v>
      </c>
      <c r="K95" s="31">
        <v>20.2</v>
      </c>
      <c r="L95" s="31">
        <v>10.8</v>
      </c>
      <c r="M95" s="31">
        <v>10.8</v>
      </c>
      <c r="N95" s="31">
        <v>15.1</v>
      </c>
      <c r="O95" s="31">
        <v>9</v>
      </c>
      <c r="P95" s="31">
        <v>5.5</v>
      </c>
      <c r="Q95" s="31">
        <v>7.7</v>
      </c>
      <c r="R95" s="31">
        <v>9.1</v>
      </c>
      <c r="S95" s="31">
        <v>9.4</v>
      </c>
    </row>
    <row r="96" spans="1:19">
      <c r="A96" s="30">
        <v>72</v>
      </c>
      <c r="B96" s="28" t="s">
        <v>362</v>
      </c>
      <c r="C96" s="30">
        <v>4</v>
      </c>
      <c r="D96" s="28" t="s">
        <v>3</v>
      </c>
      <c r="E96" s="31">
        <v>25.5</v>
      </c>
      <c r="F96" s="31">
        <v>16.600000000000001</v>
      </c>
      <c r="G96" s="31">
        <v>2.2000000000000002</v>
      </c>
      <c r="H96" s="31">
        <v>0</v>
      </c>
      <c r="I96" s="31">
        <v>2.2999999999999998</v>
      </c>
      <c r="J96" s="31">
        <v>3</v>
      </c>
      <c r="K96" s="31">
        <v>4.7</v>
      </c>
      <c r="L96" s="31">
        <v>1.1000000000000001</v>
      </c>
      <c r="M96" s="31">
        <v>4.5999999999999996</v>
      </c>
      <c r="N96" s="31">
        <v>0.9</v>
      </c>
      <c r="O96" s="31">
        <v>7</v>
      </c>
      <c r="P96" s="31">
        <v>0</v>
      </c>
      <c r="Q96" s="31">
        <v>1.2</v>
      </c>
      <c r="R96" s="31">
        <v>0</v>
      </c>
      <c r="S96" s="31">
        <v>0</v>
      </c>
    </row>
    <row r="97" spans="1:19">
      <c r="A97" s="30">
        <v>70</v>
      </c>
      <c r="B97" s="28" t="s">
        <v>363</v>
      </c>
      <c r="C97" s="30">
        <v>4</v>
      </c>
      <c r="D97" s="28" t="s">
        <v>5</v>
      </c>
      <c r="E97" s="31">
        <v>22.1</v>
      </c>
      <c r="F97" s="31">
        <v>11.7</v>
      </c>
      <c r="G97" s="31">
        <v>10</v>
      </c>
      <c r="H97" s="31">
        <v>6.6</v>
      </c>
      <c r="I97" s="31">
        <v>8</v>
      </c>
      <c r="J97" s="31">
        <v>4.8</v>
      </c>
      <c r="K97" s="31">
        <v>6</v>
      </c>
      <c r="L97" s="31">
        <v>11.2</v>
      </c>
      <c r="M97" s="31">
        <v>10.7</v>
      </c>
      <c r="N97" s="31">
        <v>5.2</v>
      </c>
      <c r="O97" s="31">
        <v>0</v>
      </c>
      <c r="P97" s="31">
        <v>10.8</v>
      </c>
      <c r="Q97" s="31">
        <v>4.0999999999999996</v>
      </c>
      <c r="R97" s="31">
        <v>0</v>
      </c>
      <c r="S97" s="31">
        <v>9</v>
      </c>
    </row>
    <row r="98" spans="1:19">
      <c r="A98" s="30">
        <v>73</v>
      </c>
      <c r="B98" s="28" t="s">
        <v>364</v>
      </c>
      <c r="C98" s="30">
        <v>4</v>
      </c>
      <c r="D98" s="28" t="s">
        <v>7</v>
      </c>
      <c r="E98" s="31">
        <v>2.2999999999999998</v>
      </c>
      <c r="F98" s="31">
        <v>0</v>
      </c>
      <c r="G98" s="31">
        <v>0.5</v>
      </c>
      <c r="H98" s="31">
        <v>2.6</v>
      </c>
      <c r="I98" s="31">
        <v>0</v>
      </c>
      <c r="J98" s="31">
        <v>0.7</v>
      </c>
      <c r="K98" s="31">
        <v>4.8</v>
      </c>
      <c r="L98" s="31">
        <v>2.2999999999999998</v>
      </c>
      <c r="M98" s="31">
        <v>4.5</v>
      </c>
      <c r="N98" s="31">
        <v>2.2000000000000002</v>
      </c>
      <c r="O98" s="31">
        <v>1</v>
      </c>
      <c r="P98" s="31">
        <v>1.3</v>
      </c>
      <c r="Q98" s="31">
        <v>6.7</v>
      </c>
      <c r="R98" s="31">
        <v>0.8</v>
      </c>
      <c r="S98" s="31">
        <v>4</v>
      </c>
    </row>
    <row r="99" spans="1:19">
      <c r="A99" s="30"/>
      <c r="B99" s="28"/>
      <c r="C99" s="30"/>
      <c r="D99" s="28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pans="1:19">
      <c r="A100" s="30">
        <v>76</v>
      </c>
      <c r="B100" s="28" t="s">
        <v>365</v>
      </c>
      <c r="C100" s="30">
        <v>4</v>
      </c>
      <c r="D100" s="28" t="s">
        <v>3</v>
      </c>
      <c r="E100" s="31">
        <v>27</v>
      </c>
      <c r="F100" s="31">
        <v>17.5</v>
      </c>
      <c r="G100" s="31">
        <v>4.5</v>
      </c>
      <c r="H100" s="31">
        <v>14.4</v>
      </c>
      <c r="I100" s="31">
        <v>0.8</v>
      </c>
      <c r="J100" s="31">
        <v>6</v>
      </c>
      <c r="K100" s="31">
        <v>0</v>
      </c>
      <c r="L100" s="31">
        <v>15.2</v>
      </c>
      <c r="M100" s="31">
        <v>12.1</v>
      </c>
      <c r="N100" s="31">
        <v>6.9</v>
      </c>
      <c r="O100" s="31">
        <v>7.2</v>
      </c>
      <c r="P100" s="31">
        <v>7.3</v>
      </c>
      <c r="Q100" s="31">
        <v>11.6</v>
      </c>
      <c r="R100" s="31">
        <v>13.6</v>
      </c>
      <c r="S100" s="31">
        <v>13.7</v>
      </c>
    </row>
    <row r="101" spans="1:19">
      <c r="A101" s="30">
        <v>74</v>
      </c>
      <c r="B101" s="28" t="s">
        <v>366</v>
      </c>
      <c r="C101" s="30">
        <v>4</v>
      </c>
      <c r="D101" s="28" t="s">
        <v>5</v>
      </c>
      <c r="E101" s="31">
        <v>25.7</v>
      </c>
      <c r="F101" s="31">
        <v>25.9</v>
      </c>
      <c r="G101" s="31">
        <v>23</v>
      </c>
      <c r="H101" s="31">
        <v>18.100000000000001</v>
      </c>
      <c r="I101" s="31">
        <v>26.7</v>
      </c>
      <c r="J101" s="31">
        <v>21</v>
      </c>
      <c r="K101" s="31">
        <v>24.8</v>
      </c>
      <c r="L101" s="31">
        <v>22.6</v>
      </c>
      <c r="M101" s="31">
        <v>16.2</v>
      </c>
      <c r="N101" s="31">
        <v>25.1</v>
      </c>
      <c r="O101" s="31">
        <v>19.2</v>
      </c>
      <c r="P101" s="31">
        <v>21.2</v>
      </c>
      <c r="Q101" s="31">
        <v>19.899999999999999</v>
      </c>
      <c r="R101" s="31">
        <v>19.3</v>
      </c>
      <c r="S101" s="31">
        <v>27.8</v>
      </c>
    </row>
    <row r="102" spans="1:19">
      <c r="A102" s="30"/>
      <c r="B102" s="28"/>
      <c r="C102" s="30"/>
      <c r="D102" s="28"/>
      <c r="E102" s="38">
        <f>AVERAGE(E94:E101)/30*100</f>
        <v>61.523809523809511</v>
      </c>
      <c r="F102" s="38">
        <f t="shared" ref="F102:R102" si="14">AVERAGE(F94:F101)/30*100</f>
        <v>46.238095238095234</v>
      </c>
      <c r="G102" s="38">
        <f t="shared" si="14"/>
        <v>25.857142857142858</v>
      </c>
      <c r="H102" s="38">
        <f t="shared" si="14"/>
        <v>26.047619047619047</v>
      </c>
      <c r="I102" s="38">
        <f t="shared" si="14"/>
        <v>26.61904761904762</v>
      </c>
      <c r="J102" s="38">
        <f t="shared" si="14"/>
        <v>20.904761904761905</v>
      </c>
      <c r="K102" s="38">
        <f t="shared" si="14"/>
        <v>28.809523809523807</v>
      </c>
      <c r="L102" s="38">
        <f t="shared" si="14"/>
        <v>30.095238095238098</v>
      </c>
      <c r="M102" s="38">
        <f t="shared" si="14"/>
        <v>28.047619047619047</v>
      </c>
      <c r="N102" s="38">
        <f t="shared" si="14"/>
        <v>26.380952380952376</v>
      </c>
      <c r="O102" s="38">
        <f t="shared" si="14"/>
        <v>23.095238095238095</v>
      </c>
      <c r="P102" s="38">
        <f t="shared" si="14"/>
        <v>22.523809523809526</v>
      </c>
      <c r="Q102" s="38">
        <f t="shared" si="14"/>
        <v>25.142857142857146</v>
      </c>
      <c r="R102" s="38">
        <f t="shared" si="14"/>
        <v>22.095238095238095</v>
      </c>
      <c r="S102" s="38">
        <f>AVERAGE(S94:S101)/30*100</f>
        <v>30.809523809523814</v>
      </c>
    </row>
    <row r="103" spans="1:19">
      <c r="A103" s="30"/>
      <c r="B103" s="28"/>
      <c r="C103" s="30"/>
      <c r="D103" s="28"/>
      <c r="E103" s="38">
        <f>STDEV(E94:E101)/SQRT(COUNT(E94:E101))/30*100</f>
        <v>14.118144193372325</v>
      </c>
      <c r="F103" s="38">
        <f t="shared" ref="F103:R103" si="15">STDEV(F94:F101)/SQRT(COUNT(F94:F101))/30*100</f>
        <v>12.492265180598897</v>
      </c>
      <c r="G103" s="38">
        <f t="shared" si="15"/>
        <v>10.391504757552115</v>
      </c>
      <c r="H103" s="38">
        <f t="shared" si="15"/>
        <v>9.2988104636724707</v>
      </c>
      <c r="I103" s="38">
        <f t="shared" si="15"/>
        <v>11.676283694182384</v>
      </c>
      <c r="J103" s="38">
        <f t="shared" si="15"/>
        <v>8.7395332063649125</v>
      </c>
      <c r="K103" s="38">
        <f t="shared" si="15"/>
        <v>12.401113011760723</v>
      </c>
      <c r="L103" s="38">
        <f t="shared" si="15"/>
        <v>10.538092727676704</v>
      </c>
      <c r="M103" s="38">
        <f t="shared" si="15"/>
        <v>7.0107357475406404</v>
      </c>
      <c r="N103" s="38">
        <f t="shared" si="15"/>
        <v>11.499580984183357</v>
      </c>
      <c r="O103" s="38">
        <f t="shared" si="15"/>
        <v>7.9922959881694471</v>
      </c>
      <c r="P103" s="38">
        <f t="shared" si="15"/>
        <v>9.3878389033033827</v>
      </c>
      <c r="Q103" s="38">
        <f t="shared" si="15"/>
        <v>8.2503349756773119</v>
      </c>
      <c r="R103" s="38">
        <f t="shared" si="15"/>
        <v>9.5714285714285676</v>
      </c>
      <c r="S103" s="38">
        <f>STDEV(S94:S101)/SQRT(COUNT(S94:S101))/30*100</f>
        <v>12.046175959748071</v>
      </c>
    </row>
    <row r="104" spans="1:19">
      <c r="A104" s="30"/>
      <c r="B104" s="28"/>
      <c r="C104" s="30"/>
      <c r="D104" s="28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C51D-17CA-9B4F-8D57-F3EB671C6481}">
  <dimension ref="A1:M83"/>
  <sheetViews>
    <sheetView tabSelected="1" topLeftCell="F3" workbookViewId="0">
      <selection activeCell="M18" sqref="I18:M18"/>
    </sheetView>
  </sheetViews>
  <sheetFormatPr baseColWidth="10" defaultRowHeight="16"/>
  <cols>
    <col min="5" max="5" width="20.83203125" customWidth="1"/>
    <col min="6" max="6" width="21.33203125" customWidth="1"/>
    <col min="7" max="7" width="23.33203125" customWidth="1"/>
    <col min="8" max="8" width="21.1640625" customWidth="1"/>
    <col min="10" max="10" width="25.1640625" customWidth="1"/>
    <col min="11" max="11" width="25" customWidth="1"/>
    <col min="12" max="12" width="22.33203125" customWidth="1"/>
  </cols>
  <sheetData>
    <row r="1" spans="1:13">
      <c r="A1" s="27" t="s">
        <v>230</v>
      </c>
      <c r="B1" s="28" t="s">
        <v>102</v>
      </c>
      <c r="C1" s="28" t="s">
        <v>231</v>
      </c>
      <c r="D1" s="28" t="s">
        <v>262</v>
      </c>
      <c r="E1" s="29" t="s">
        <v>263</v>
      </c>
      <c r="F1" s="29" t="s">
        <v>264</v>
      </c>
      <c r="G1" s="29"/>
      <c r="H1" s="29"/>
      <c r="I1" s="29"/>
      <c r="J1" s="29" t="s">
        <v>265</v>
      </c>
      <c r="K1" s="54" t="s">
        <v>405</v>
      </c>
      <c r="L1" s="29" t="s">
        <v>266</v>
      </c>
      <c r="M1" s="7"/>
    </row>
    <row r="2" spans="1:13">
      <c r="A2" s="30">
        <v>1</v>
      </c>
      <c r="B2" s="28" t="s">
        <v>267</v>
      </c>
      <c r="C2" s="28" t="s">
        <v>239</v>
      </c>
      <c r="D2" s="28" t="s">
        <v>268</v>
      </c>
      <c r="E2" s="31">
        <v>0</v>
      </c>
      <c r="F2" s="31">
        <v>0</v>
      </c>
      <c r="G2" s="31"/>
      <c r="H2" s="31"/>
      <c r="I2" s="28" t="s">
        <v>267</v>
      </c>
      <c r="J2" s="31">
        <v>27.5</v>
      </c>
      <c r="K2">
        <f>J2/30*100</f>
        <v>91.666666666666657</v>
      </c>
      <c r="L2" s="31">
        <v>17.3</v>
      </c>
      <c r="M2">
        <f>L2/30*100</f>
        <v>57.666666666666664</v>
      </c>
    </row>
    <row r="3" spans="1:13">
      <c r="A3" s="55">
        <v>2</v>
      </c>
      <c r="B3" s="56" t="s">
        <v>269</v>
      </c>
      <c r="C3" s="56" t="s">
        <v>239</v>
      </c>
      <c r="D3" s="56" t="s">
        <v>270</v>
      </c>
      <c r="E3" s="57">
        <v>1.7</v>
      </c>
      <c r="F3" s="57">
        <v>6.5</v>
      </c>
      <c r="G3" s="57"/>
      <c r="H3" s="57"/>
      <c r="I3" s="56" t="s">
        <v>269</v>
      </c>
      <c r="J3" s="57"/>
      <c r="K3" s="58"/>
      <c r="L3" s="31"/>
    </row>
    <row r="4" spans="1:13">
      <c r="A4" s="30">
        <v>3</v>
      </c>
      <c r="B4" s="28" t="s">
        <v>271</v>
      </c>
      <c r="C4" s="28" t="s">
        <v>239</v>
      </c>
      <c r="D4" s="28" t="s">
        <v>272</v>
      </c>
      <c r="E4" s="31">
        <v>0</v>
      </c>
      <c r="F4" s="31">
        <v>8.3000000000000007</v>
      </c>
      <c r="G4" s="31"/>
      <c r="H4" s="31"/>
      <c r="I4" s="28" t="s">
        <v>271</v>
      </c>
      <c r="J4" s="31">
        <v>9.9</v>
      </c>
      <c r="K4">
        <f t="shared" ref="K3:K12" si="0">J4/30*100</f>
        <v>33</v>
      </c>
      <c r="L4" s="31">
        <v>19.5</v>
      </c>
      <c r="M4">
        <f t="shared" ref="M3:M12" si="1">L4/30*100</f>
        <v>65</v>
      </c>
    </row>
    <row r="5" spans="1:13">
      <c r="A5" s="30">
        <v>6</v>
      </c>
      <c r="B5" s="28" t="s">
        <v>273</v>
      </c>
      <c r="C5" s="28" t="s">
        <v>236</v>
      </c>
      <c r="D5" s="28" t="s">
        <v>274</v>
      </c>
      <c r="E5" s="31">
        <v>11.7</v>
      </c>
      <c r="F5" s="31">
        <v>4.8</v>
      </c>
      <c r="G5" s="31"/>
      <c r="H5" s="31"/>
      <c r="I5" s="28" t="s">
        <v>273</v>
      </c>
      <c r="J5" s="31">
        <v>0</v>
      </c>
      <c r="K5">
        <f t="shared" si="0"/>
        <v>0</v>
      </c>
      <c r="L5" s="31">
        <v>0</v>
      </c>
      <c r="M5">
        <f t="shared" si="1"/>
        <v>0</v>
      </c>
    </row>
    <row r="6" spans="1:13">
      <c r="A6" s="30">
        <v>7</v>
      </c>
      <c r="B6" s="28" t="s">
        <v>275</v>
      </c>
      <c r="C6" s="28" t="s">
        <v>236</v>
      </c>
      <c r="D6" s="28" t="s">
        <v>276</v>
      </c>
      <c r="E6" s="31">
        <v>0</v>
      </c>
      <c r="F6" s="31">
        <v>0.8</v>
      </c>
      <c r="G6" s="31"/>
      <c r="H6" s="31"/>
      <c r="I6" s="28" t="s">
        <v>275</v>
      </c>
      <c r="J6" s="31">
        <v>17.899999999999999</v>
      </c>
      <c r="K6">
        <f t="shared" si="0"/>
        <v>59.666666666666657</v>
      </c>
      <c r="L6" s="31">
        <v>27.8</v>
      </c>
      <c r="M6">
        <f t="shared" si="1"/>
        <v>92.666666666666657</v>
      </c>
    </row>
    <row r="7" spans="1:13">
      <c r="A7" s="30">
        <v>8</v>
      </c>
      <c r="B7" s="28" t="s">
        <v>277</v>
      </c>
      <c r="C7" s="28" t="s">
        <v>236</v>
      </c>
      <c r="D7" s="28" t="s">
        <v>278</v>
      </c>
      <c r="E7" s="31">
        <v>2.1</v>
      </c>
      <c r="F7" s="31">
        <v>4</v>
      </c>
      <c r="G7" s="31"/>
      <c r="H7" s="31"/>
      <c r="I7" s="28" t="s">
        <v>277</v>
      </c>
      <c r="J7" s="31">
        <v>0</v>
      </c>
      <c r="K7">
        <f t="shared" si="0"/>
        <v>0</v>
      </c>
      <c r="L7" s="31">
        <v>30</v>
      </c>
      <c r="M7">
        <f t="shared" si="1"/>
        <v>100</v>
      </c>
    </row>
    <row r="8" spans="1:13">
      <c r="A8" s="30"/>
      <c r="B8" s="28"/>
      <c r="C8" s="28"/>
      <c r="D8" s="28"/>
      <c r="E8" s="31"/>
      <c r="F8" s="31"/>
      <c r="G8" s="31"/>
      <c r="H8" s="31"/>
      <c r="I8" s="28"/>
      <c r="J8" s="31"/>
      <c r="L8" s="31"/>
    </row>
    <row r="9" spans="1:13">
      <c r="A9" s="30">
        <v>12</v>
      </c>
      <c r="B9" s="28" t="s">
        <v>279</v>
      </c>
      <c r="C9" s="28" t="s">
        <v>237</v>
      </c>
      <c r="D9" s="28" t="s">
        <v>280</v>
      </c>
      <c r="E9" s="31">
        <v>23.7</v>
      </c>
      <c r="F9" s="31">
        <v>27</v>
      </c>
      <c r="G9" s="31"/>
      <c r="H9" s="31"/>
      <c r="I9" s="28" t="s">
        <v>279</v>
      </c>
      <c r="J9" s="31">
        <v>0</v>
      </c>
      <c r="K9">
        <f t="shared" si="0"/>
        <v>0</v>
      </c>
      <c r="L9" s="31">
        <v>0</v>
      </c>
      <c r="M9">
        <f t="shared" si="1"/>
        <v>0</v>
      </c>
    </row>
    <row r="10" spans="1:13">
      <c r="A10" s="30">
        <v>13</v>
      </c>
      <c r="B10" s="28" t="s">
        <v>281</v>
      </c>
      <c r="C10" s="28" t="s">
        <v>237</v>
      </c>
      <c r="D10" s="28" t="s">
        <v>282</v>
      </c>
      <c r="E10" s="31">
        <v>0</v>
      </c>
      <c r="F10" s="31">
        <v>0</v>
      </c>
      <c r="G10" s="31"/>
      <c r="H10" s="31"/>
      <c r="I10" s="28" t="s">
        <v>281</v>
      </c>
      <c r="J10" s="31">
        <v>9.8000000000000007</v>
      </c>
      <c r="K10">
        <f t="shared" si="0"/>
        <v>32.666666666666671</v>
      </c>
      <c r="L10" s="31">
        <v>0</v>
      </c>
      <c r="M10">
        <f t="shared" si="1"/>
        <v>0</v>
      </c>
    </row>
    <row r="11" spans="1:13">
      <c r="A11" s="30">
        <v>16</v>
      </c>
      <c r="B11" s="28" t="s">
        <v>283</v>
      </c>
      <c r="C11" s="28" t="s">
        <v>238</v>
      </c>
      <c r="D11" s="28" t="s">
        <v>284</v>
      </c>
      <c r="E11" s="31">
        <v>2</v>
      </c>
      <c r="F11" s="31">
        <v>0</v>
      </c>
      <c r="G11" s="31"/>
      <c r="H11" s="31"/>
      <c r="I11" s="28" t="s">
        <v>283</v>
      </c>
      <c r="J11" s="31">
        <v>0</v>
      </c>
      <c r="K11">
        <f t="shared" si="0"/>
        <v>0</v>
      </c>
      <c r="L11" s="31">
        <v>12.7</v>
      </c>
      <c r="M11">
        <f t="shared" si="1"/>
        <v>42.333333333333329</v>
      </c>
    </row>
    <row r="12" spans="1:13">
      <c r="A12" s="30">
        <v>17</v>
      </c>
      <c r="B12" s="28" t="s">
        <v>285</v>
      </c>
      <c r="C12" s="28" t="s">
        <v>238</v>
      </c>
      <c r="D12" s="28" t="s">
        <v>286</v>
      </c>
      <c r="E12" s="31">
        <v>0</v>
      </c>
      <c r="F12" s="31">
        <v>20.5</v>
      </c>
      <c r="G12" s="31"/>
      <c r="H12" s="31"/>
      <c r="I12" s="28" t="s">
        <v>285</v>
      </c>
      <c r="J12" s="31">
        <v>0</v>
      </c>
      <c r="K12">
        <f t="shared" si="0"/>
        <v>0</v>
      </c>
      <c r="L12" s="31">
        <v>0</v>
      </c>
      <c r="M12">
        <f t="shared" si="1"/>
        <v>0</v>
      </c>
    </row>
    <row r="13" spans="1:13">
      <c r="E13" s="32">
        <f>AVERAGE(E2:E12)/30*100</f>
        <v>13.733333333333331</v>
      </c>
      <c r="F13" s="32">
        <f>AVERAGE(F2:F12)/30*100</f>
        <v>23.966666666666665</v>
      </c>
      <c r="J13" s="32">
        <f>AVERAGE(J2:J12)/30*100</f>
        <v>24.111111111111107</v>
      </c>
      <c r="L13" s="32">
        <f>AVERAGE(L2:L12)/30*100</f>
        <v>39.74074074074074</v>
      </c>
    </row>
    <row r="14" spans="1:13">
      <c r="E14" s="32">
        <f>STDEV(E2:E12)/SQRT(COUNT(E2:E12))/30*100</f>
        <v>8.1659939254277845</v>
      </c>
      <c r="F14" s="32">
        <f>STDEV(F2:F12)/SQRT(COUNT(F2:F12))/30*100</f>
        <v>9.8326051205563072</v>
      </c>
      <c r="J14" s="32">
        <f>STDEV(J2:J12)/SQRT(COUNT(J2:J12))/30*100</f>
        <v>11.109861040790701</v>
      </c>
      <c r="L14" s="32">
        <f>STDEV(L2:L12)/SQRT(COUNT(L2:L12))/30*100</f>
        <v>13.802037085488166</v>
      </c>
    </row>
    <row r="15" spans="1:13">
      <c r="A15" s="33" t="s">
        <v>246</v>
      </c>
    </row>
    <row r="16" spans="1:13">
      <c r="A16" s="30">
        <v>18</v>
      </c>
      <c r="B16" s="28" t="s">
        <v>287</v>
      </c>
      <c r="C16" s="28" t="s">
        <v>238</v>
      </c>
      <c r="D16" s="28" t="s">
        <v>288</v>
      </c>
      <c r="E16" s="31">
        <v>0</v>
      </c>
      <c r="F16" s="31">
        <v>3.3</v>
      </c>
      <c r="G16" s="31"/>
      <c r="H16" s="31"/>
      <c r="I16" s="28" t="s">
        <v>287</v>
      </c>
      <c r="J16" s="31">
        <v>25.4</v>
      </c>
      <c r="K16">
        <f>J16/30*100</f>
        <v>84.666666666666657</v>
      </c>
      <c r="L16" s="31">
        <v>25.5</v>
      </c>
      <c r="M16">
        <f>L16/30*100</f>
        <v>85</v>
      </c>
    </row>
    <row r="17" spans="1:13">
      <c r="A17" s="30">
        <v>4</v>
      </c>
      <c r="B17" s="28" t="s">
        <v>289</v>
      </c>
      <c r="C17" s="28" t="s">
        <v>239</v>
      </c>
      <c r="D17" s="28" t="s">
        <v>290</v>
      </c>
      <c r="E17" s="31">
        <v>8.9</v>
      </c>
      <c r="F17" s="31">
        <v>14.3</v>
      </c>
      <c r="G17" s="31"/>
      <c r="H17" s="31"/>
      <c r="I17" s="28" t="s">
        <v>289</v>
      </c>
      <c r="J17" s="31">
        <v>26.2</v>
      </c>
      <c r="K17">
        <f t="shared" ref="K17:K23" si="2">J17/30*100</f>
        <v>87.333333333333329</v>
      </c>
      <c r="L17" s="31">
        <v>18.2</v>
      </c>
      <c r="M17">
        <f t="shared" ref="M17:M23" si="3">L17/30*100</f>
        <v>60.666666666666671</v>
      </c>
    </row>
    <row r="18" spans="1:13">
      <c r="A18" s="30">
        <v>5</v>
      </c>
      <c r="B18" s="28" t="s">
        <v>291</v>
      </c>
      <c r="C18" s="28" t="s">
        <v>239</v>
      </c>
      <c r="D18" s="28" t="s">
        <v>292</v>
      </c>
      <c r="E18" s="31">
        <v>19.3</v>
      </c>
      <c r="F18" s="31">
        <v>9.5</v>
      </c>
      <c r="G18" s="31"/>
      <c r="H18" s="31"/>
      <c r="I18" s="64" t="s">
        <v>291</v>
      </c>
      <c r="J18" s="65"/>
      <c r="K18" s="16"/>
      <c r="L18" s="65"/>
      <c r="M18" s="16"/>
    </row>
    <row r="19" spans="1:13">
      <c r="A19" s="30">
        <v>9</v>
      </c>
      <c r="B19" s="28" t="s">
        <v>293</v>
      </c>
      <c r="C19" s="28" t="s">
        <v>236</v>
      </c>
      <c r="D19" s="28" t="s">
        <v>294</v>
      </c>
      <c r="E19" s="31">
        <v>0</v>
      </c>
      <c r="F19" s="31">
        <v>0</v>
      </c>
      <c r="G19" s="31"/>
      <c r="H19" s="31"/>
      <c r="I19" s="28" t="s">
        <v>293</v>
      </c>
      <c r="J19" s="31">
        <v>0</v>
      </c>
      <c r="K19">
        <f t="shared" si="2"/>
        <v>0</v>
      </c>
      <c r="L19" s="31">
        <v>0</v>
      </c>
      <c r="M19">
        <f t="shared" si="3"/>
        <v>0</v>
      </c>
    </row>
    <row r="20" spans="1:13">
      <c r="A20" s="30">
        <v>10</v>
      </c>
      <c r="B20" s="28" t="s">
        <v>295</v>
      </c>
      <c r="C20" s="28" t="s">
        <v>236</v>
      </c>
      <c r="D20" s="28" t="s">
        <v>296</v>
      </c>
      <c r="E20" s="31">
        <v>13.6</v>
      </c>
      <c r="F20" s="31">
        <v>12.2</v>
      </c>
      <c r="G20" s="31"/>
      <c r="H20" s="31"/>
      <c r="I20" s="28" t="s">
        <v>295</v>
      </c>
      <c r="J20" s="31">
        <v>25.6</v>
      </c>
      <c r="K20">
        <f t="shared" si="2"/>
        <v>85.333333333333343</v>
      </c>
      <c r="L20" s="31">
        <v>27.8</v>
      </c>
      <c r="M20">
        <f t="shared" si="3"/>
        <v>92.666666666666657</v>
      </c>
    </row>
    <row r="21" spans="1:13">
      <c r="A21" s="30">
        <v>14</v>
      </c>
      <c r="B21" s="28" t="s">
        <v>297</v>
      </c>
      <c r="C21" s="28" t="s">
        <v>237</v>
      </c>
      <c r="D21" s="28" t="s">
        <v>298</v>
      </c>
      <c r="E21" s="31">
        <v>4.0999999999999996</v>
      </c>
      <c r="F21" s="31">
        <v>9.6</v>
      </c>
      <c r="G21" s="31"/>
      <c r="H21" s="31"/>
      <c r="I21" s="28" t="s">
        <v>297</v>
      </c>
      <c r="J21" s="31">
        <v>23.9</v>
      </c>
      <c r="K21">
        <f t="shared" si="2"/>
        <v>79.666666666666657</v>
      </c>
      <c r="L21" s="31">
        <v>30</v>
      </c>
      <c r="M21">
        <f t="shared" si="3"/>
        <v>100</v>
      </c>
    </row>
    <row r="22" spans="1:13">
      <c r="A22" s="30">
        <v>15</v>
      </c>
      <c r="B22" s="28" t="s">
        <v>299</v>
      </c>
      <c r="C22" s="28" t="s">
        <v>237</v>
      </c>
      <c r="D22" s="28" t="s">
        <v>300</v>
      </c>
      <c r="E22" s="31">
        <v>6.5</v>
      </c>
      <c r="F22" s="31">
        <v>24.2</v>
      </c>
      <c r="G22" s="31"/>
      <c r="H22" s="31"/>
      <c r="I22" s="28" t="s">
        <v>299</v>
      </c>
      <c r="J22" s="31">
        <v>27.6</v>
      </c>
      <c r="K22">
        <f t="shared" si="2"/>
        <v>92</v>
      </c>
      <c r="L22" s="31">
        <v>28.6</v>
      </c>
      <c r="M22">
        <f t="shared" si="3"/>
        <v>95.333333333333343</v>
      </c>
    </row>
    <row r="23" spans="1:13">
      <c r="A23" s="30">
        <v>19</v>
      </c>
      <c r="B23" s="28" t="s">
        <v>301</v>
      </c>
      <c r="C23" s="28" t="s">
        <v>238</v>
      </c>
      <c r="D23" s="28" t="s">
        <v>302</v>
      </c>
      <c r="E23" s="31">
        <v>7.5</v>
      </c>
      <c r="F23" s="31">
        <v>0</v>
      </c>
      <c r="G23" s="31"/>
      <c r="H23" s="31"/>
      <c r="I23" s="28" t="s">
        <v>301</v>
      </c>
      <c r="J23" s="31">
        <v>24.5</v>
      </c>
      <c r="K23">
        <f t="shared" si="2"/>
        <v>81.666666666666671</v>
      </c>
      <c r="L23" s="31">
        <v>27.9</v>
      </c>
      <c r="M23">
        <f t="shared" si="3"/>
        <v>93</v>
      </c>
    </row>
    <row r="24" spans="1:13">
      <c r="E24" s="34">
        <f>AVERAGE(E16:E23)/30*100</f>
        <v>24.958333333333336</v>
      </c>
      <c r="F24" s="34">
        <f>AVERAGE(F16:F23)/30*100</f>
        <v>30.458333333333332</v>
      </c>
      <c r="J24" s="34">
        <f>AVERAGE(J16:J23)/30*100</f>
        <v>72.952380952380949</v>
      </c>
      <c r="L24" s="34">
        <f>AVERAGE(L16:L23)/30*100</f>
        <v>75.238095238095255</v>
      </c>
    </row>
    <row r="25" spans="1:13">
      <c r="E25" s="32">
        <f>STDEV(E16:E23)/SQRT(COUNT(E16:E23))/30*100</f>
        <v>7.7596426187955689</v>
      </c>
      <c r="F25" s="32">
        <f>STDEV(F16:F23)/SQRT(COUNT(F16:F23))/30*100</f>
        <v>9.5982673494288093</v>
      </c>
      <c r="J25" s="32">
        <f>STDEV(J16:J23)/SQRT(COUNT(J16:J23))/30*100</f>
        <v>12.250564952187732</v>
      </c>
      <c r="L25" s="32">
        <f>STDEV(L16:L23)/SQRT(COUNT(L16:L23))/30*100</f>
        <v>13.455927331391715</v>
      </c>
    </row>
    <row r="27" spans="1:13">
      <c r="E27">
        <f>_xlfn.T.TEST(E2:E12,E16:E23,2,2)</f>
        <v>0.34277370379557937</v>
      </c>
      <c r="F27">
        <f>_xlfn.T.TEST(F2:F12,F16:F23,2,2)</f>
        <v>0.64820794458712672</v>
      </c>
      <c r="J27">
        <f>_xlfn.T.TEST(J2:J12,J16:J23,2,2)</f>
        <v>1.070868522582444E-2</v>
      </c>
      <c r="L27">
        <f>_xlfn.T.TEST(L2:L12,L16:L23,2,2)</f>
        <v>9.2623748427436786E-2</v>
      </c>
    </row>
    <row r="29" spans="1:13">
      <c r="A29" s="35"/>
      <c r="B29" s="36"/>
      <c r="C29" s="36"/>
      <c r="D29" s="36"/>
      <c r="E29" s="37"/>
      <c r="F29" s="37"/>
      <c r="G29" s="37"/>
      <c r="H29" s="37"/>
      <c r="I29" s="37"/>
      <c r="J29" s="37"/>
      <c r="L29" s="37"/>
    </row>
    <row r="30" spans="1:13">
      <c r="A30" s="30">
        <v>20</v>
      </c>
      <c r="B30" s="28" t="s">
        <v>267</v>
      </c>
      <c r="C30" s="28" t="s">
        <v>239</v>
      </c>
      <c r="D30" s="28" t="s">
        <v>276</v>
      </c>
      <c r="E30" s="31">
        <v>0</v>
      </c>
      <c r="F30" s="31">
        <v>6.8</v>
      </c>
      <c r="G30" s="31"/>
      <c r="H30" s="31"/>
      <c r="I30" s="28" t="s">
        <v>267</v>
      </c>
      <c r="J30" s="31">
        <v>27.9</v>
      </c>
      <c r="L30" s="31">
        <v>30</v>
      </c>
    </row>
    <row r="31" spans="1:13">
      <c r="A31" s="30">
        <v>21</v>
      </c>
      <c r="B31" s="28" t="s">
        <v>273</v>
      </c>
      <c r="C31" s="28" t="s">
        <v>236</v>
      </c>
      <c r="D31" s="28" t="s">
        <v>303</v>
      </c>
      <c r="E31" s="31">
        <v>23</v>
      </c>
      <c r="F31" s="31">
        <v>4.3</v>
      </c>
      <c r="G31" s="31"/>
      <c r="H31" s="31"/>
      <c r="I31" s="28" t="s">
        <v>273</v>
      </c>
      <c r="J31" s="31">
        <v>0</v>
      </c>
      <c r="L31" s="31">
        <v>0</v>
      </c>
    </row>
    <row r="32" spans="1:13">
      <c r="A32" s="30"/>
      <c r="B32" s="28"/>
      <c r="C32" s="28"/>
      <c r="D32" s="28"/>
      <c r="E32" s="31"/>
      <c r="F32" s="31"/>
      <c r="G32" s="31"/>
      <c r="H32" s="31"/>
      <c r="I32" s="28"/>
      <c r="J32" s="31"/>
      <c r="L32" s="31"/>
    </row>
    <row r="33" spans="1:12">
      <c r="A33" s="30">
        <v>23</v>
      </c>
      <c r="B33" s="28" t="s">
        <v>283</v>
      </c>
      <c r="C33" s="28" t="s">
        <v>238</v>
      </c>
      <c r="D33" s="28" t="s">
        <v>304</v>
      </c>
      <c r="E33" s="31">
        <v>0</v>
      </c>
      <c r="F33" s="31">
        <v>1.1000000000000001</v>
      </c>
      <c r="G33" s="31"/>
      <c r="H33" s="31"/>
      <c r="I33" s="28" t="s">
        <v>283</v>
      </c>
      <c r="J33" s="31">
        <v>28.4</v>
      </c>
      <c r="L33" s="31">
        <v>30</v>
      </c>
    </row>
    <row r="34" spans="1:12">
      <c r="A34" s="59">
        <v>24</v>
      </c>
      <c r="B34" s="60" t="s">
        <v>269</v>
      </c>
      <c r="C34" s="60" t="s">
        <v>239</v>
      </c>
      <c r="D34" s="60" t="s">
        <v>305</v>
      </c>
      <c r="E34" s="61">
        <v>6.3</v>
      </c>
      <c r="F34" s="61">
        <v>1</v>
      </c>
      <c r="G34" s="61"/>
      <c r="H34" s="61"/>
      <c r="I34" s="60" t="s">
        <v>269</v>
      </c>
      <c r="J34" s="61"/>
      <c r="K34" s="62"/>
      <c r="L34" s="61"/>
    </row>
    <row r="35" spans="1:12">
      <c r="A35" s="30">
        <v>25</v>
      </c>
      <c r="B35" s="28" t="s">
        <v>275</v>
      </c>
      <c r="C35" s="28" t="s">
        <v>236</v>
      </c>
      <c r="D35" s="28" t="s">
        <v>306</v>
      </c>
      <c r="E35" s="31">
        <v>0</v>
      </c>
      <c r="F35" s="31">
        <v>4.7</v>
      </c>
      <c r="G35" s="31"/>
      <c r="H35" s="31"/>
      <c r="I35" s="28" t="s">
        <v>275</v>
      </c>
      <c r="J35" s="31">
        <v>26.6</v>
      </c>
      <c r="L35" s="31">
        <v>0</v>
      </c>
    </row>
    <row r="36" spans="1:12">
      <c r="A36" s="30">
        <v>26</v>
      </c>
      <c r="B36" s="28" t="s">
        <v>279</v>
      </c>
      <c r="C36" s="28" t="s">
        <v>237</v>
      </c>
      <c r="D36" s="28" t="s">
        <v>307</v>
      </c>
      <c r="E36" s="31">
        <v>26.6</v>
      </c>
      <c r="F36" s="31">
        <v>28.5</v>
      </c>
      <c r="G36" s="31"/>
      <c r="H36" s="31"/>
      <c r="I36" s="28" t="s">
        <v>279</v>
      </c>
      <c r="J36" s="31">
        <v>0</v>
      </c>
      <c r="L36" s="31">
        <v>0</v>
      </c>
    </row>
    <row r="37" spans="1:12">
      <c r="A37" s="30">
        <v>27</v>
      </c>
      <c r="B37" s="28" t="s">
        <v>285</v>
      </c>
      <c r="C37" s="28" t="s">
        <v>238</v>
      </c>
      <c r="D37" s="28" t="s">
        <v>308</v>
      </c>
      <c r="E37" s="31">
        <v>27.7</v>
      </c>
      <c r="F37" s="31">
        <v>22.3</v>
      </c>
      <c r="G37" s="31"/>
      <c r="H37" s="31"/>
      <c r="I37" s="28" t="s">
        <v>285</v>
      </c>
      <c r="J37" s="31">
        <v>0</v>
      </c>
      <c r="L37" s="31">
        <v>30</v>
      </c>
    </row>
    <row r="38" spans="1:12">
      <c r="A38" s="30">
        <v>28</v>
      </c>
      <c r="B38" s="28" t="s">
        <v>271</v>
      </c>
      <c r="C38" s="28" t="s">
        <v>239</v>
      </c>
      <c r="D38" s="28" t="s">
        <v>309</v>
      </c>
      <c r="E38" s="31">
        <v>4.5</v>
      </c>
      <c r="F38" s="31">
        <v>6.1</v>
      </c>
      <c r="G38" s="31"/>
      <c r="H38" s="31"/>
      <c r="I38" s="28" t="s">
        <v>271</v>
      </c>
      <c r="J38" s="31">
        <v>2</v>
      </c>
      <c r="L38" s="31">
        <v>25.3</v>
      </c>
    </row>
    <row r="39" spans="1:12">
      <c r="A39" s="30">
        <v>29</v>
      </c>
      <c r="B39" s="28" t="s">
        <v>277</v>
      </c>
      <c r="C39" s="28" t="s">
        <v>236</v>
      </c>
      <c r="D39" s="28" t="s">
        <v>310</v>
      </c>
      <c r="E39" s="31">
        <v>6.6</v>
      </c>
      <c r="F39" s="31">
        <v>3.2</v>
      </c>
      <c r="G39" s="31"/>
      <c r="H39" s="31"/>
      <c r="I39" s="28" t="s">
        <v>277</v>
      </c>
      <c r="J39" s="31">
        <v>27.2</v>
      </c>
      <c r="L39" s="31">
        <v>28.8</v>
      </c>
    </row>
    <row r="40" spans="1:12">
      <c r="A40" s="30">
        <v>30</v>
      </c>
      <c r="B40" s="28" t="s">
        <v>281</v>
      </c>
      <c r="C40" s="28" t="s">
        <v>237</v>
      </c>
      <c r="D40" s="28" t="s">
        <v>311</v>
      </c>
      <c r="E40" s="31">
        <v>3.2</v>
      </c>
      <c r="F40" s="31">
        <v>0</v>
      </c>
      <c r="G40" s="31"/>
      <c r="H40" s="31"/>
      <c r="I40" s="28" t="s">
        <v>281</v>
      </c>
      <c r="J40" s="31">
        <v>25.6</v>
      </c>
      <c r="L40" s="31">
        <v>0</v>
      </c>
    </row>
    <row r="41" spans="1:12">
      <c r="E41" s="32">
        <f>AVERAGE(E30:E40)/30*100</f>
        <v>32.63333333333334</v>
      </c>
      <c r="F41" s="32">
        <f>AVERAGE(F30:F40)/30*100</f>
        <v>26</v>
      </c>
      <c r="J41" s="32">
        <f>AVERAGE(J30:J40)/30*100</f>
        <v>51.000000000000014</v>
      </c>
      <c r="L41" s="32">
        <f>AVERAGE(L30:L40)/30*100</f>
        <v>53.370370370370367</v>
      </c>
    </row>
    <row r="42" spans="1:12">
      <c r="E42" s="32">
        <f>STDEV(E30:E40)/SQRT(COUNT(E30:E40))/30*100</f>
        <v>11.962642467900423</v>
      </c>
      <c r="F42" s="32">
        <f>STDEV(F30:F40)/SQRT(COUNT(F30:F40))/30*100</f>
        <v>10.169064683795154</v>
      </c>
      <c r="J42" s="32">
        <f>STDEV(J30:J40)/SQRT(COUNT(J30:J40))/30*100</f>
        <v>15.639258925955742</v>
      </c>
      <c r="L42" s="32">
        <f>STDEV(L30:L40)/SQRT(COUNT(L30:L40))/30*100</f>
        <v>16.952770672385906</v>
      </c>
    </row>
    <row r="43" spans="1:12">
      <c r="A43" s="33" t="s">
        <v>246</v>
      </c>
    </row>
    <row r="44" spans="1:12">
      <c r="A44" s="30">
        <v>31</v>
      </c>
      <c r="B44" s="28" t="s">
        <v>287</v>
      </c>
      <c r="C44" s="28" t="s">
        <v>238</v>
      </c>
      <c r="D44" s="28" t="s">
        <v>312</v>
      </c>
      <c r="E44" s="31">
        <v>0</v>
      </c>
      <c r="F44" s="31">
        <v>0.9</v>
      </c>
      <c r="G44" s="31"/>
      <c r="H44" s="31"/>
      <c r="I44" s="28" t="s">
        <v>287</v>
      </c>
      <c r="J44" s="31">
        <v>26.5</v>
      </c>
      <c r="L44" s="31">
        <v>4.4000000000000004</v>
      </c>
    </row>
    <row r="45" spans="1:12">
      <c r="A45" s="30">
        <v>32</v>
      </c>
      <c r="B45" s="28" t="s">
        <v>289</v>
      </c>
      <c r="C45" s="28" t="s">
        <v>239</v>
      </c>
      <c r="D45" s="28" t="s">
        <v>313</v>
      </c>
      <c r="E45" s="31">
        <v>5.9</v>
      </c>
      <c r="F45" s="31">
        <v>2.9</v>
      </c>
      <c r="G45" s="31"/>
      <c r="H45" s="31"/>
      <c r="I45" s="28" t="s">
        <v>289</v>
      </c>
      <c r="J45" s="31">
        <v>27.2</v>
      </c>
      <c r="L45" s="31">
        <v>1.6</v>
      </c>
    </row>
    <row r="46" spans="1:12">
      <c r="A46" s="30">
        <v>33</v>
      </c>
      <c r="B46" s="28" t="s">
        <v>293</v>
      </c>
      <c r="C46" s="28" t="s">
        <v>236</v>
      </c>
      <c r="D46" s="28" t="s">
        <v>288</v>
      </c>
      <c r="E46" s="31">
        <v>0.4</v>
      </c>
      <c r="F46" s="31">
        <v>12.1</v>
      </c>
      <c r="G46" s="31"/>
      <c r="H46" s="31"/>
      <c r="I46" s="28" t="s">
        <v>293</v>
      </c>
      <c r="J46" s="31">
        <v>0</v>
      </c>
      <c r="L46" s="31">
        <v>30</v>
      </c>
    </row>
    <row r="47" spans="1:12">
      <c r="A47" s="30">
        <v>34</v>
      </c>
      <c r="B47" s="28" t="s">
        <v>297</v>
      </c>
      <c r="C47" s="28" t="s">
        <v>237</v>
      </c>
      <c r="D47" s="28" t="s">
        <v>314</v>
      </c>
      <c r="E47" s="31">
        <v>10.6</v>
      </c>
      <c r="F47" s="31">
        <v>10.3</v>
      </c>
      <c r="G47" s="31"/>
      <c r="H47" s="31"/>
      <c r="I47" s="28" t="s">
        <v>297</v>
      </c>
      <c r="J47" s="31">
        <v>26.7</v>
      </c>
      <c r="L47" s="31">
        <v>30</v>
      </c>
    </row>
    <row r="48" spans="1:12">
      <c r="A48" s="30">
        <v>35</v>
      </c>
      <c r="B48" s="28" t="s">
        <v>301</v>
      </c>
      <c r="C48" s="28" t="s">
        <v>238</v>
      </c>
      <c r="D48" s="28" t="s">
        <v>315</v>
      </c>
      <c r="E48" s="31">
        <v>0.7</v>
      </c>
      <c r="F48" s="31">
        <v>0</v>
      </c>
      <c r="G48" s="31"/>
      <c r="H48" s="31"/>
      <c r="I48" s="28" t="s">
        <v>301</v>
      </c>
      <c r="J48" s="31">
        <v>27</v>
      </c>
      <c r="L48" s="31">
        <v>28.8</v>
      </c>
    </row>
    <row r="49" spans="1:13">
      <c r="A49" s="30">
        <v>36</v>
      </c>
      <c r="B49" s="28" t="s">
        <v>291</v>
      </c>
      <c r="C49" s="28" t="s">
        <v>239</v>
      </c>
      <c r="D49" s="28" t="s">
        <v>316</v>
      </c>
      <c r="E49" s="31">
        <v>10.3</v>
      </c>
      <c r="F49" s="31">
        <v>0</v>
      </c>
      <c r="G49" s="31"/>
      <c r="H49" s="31"/>
      <c r="I49" s="28" t="s">
        <v>291</v>
      </c>
      <c r="J49" s="31"/>
      <c r="L49" s="31"/>
    </row>
    <row r="50" spans="1:13">
      <c r="A50" s="30">
        <v>37</v>
      </c>
      <c r="B50" s="28" t="s">
        <v>295</v>
      </c>
      <c r="C50" s="28" t="s">
        <v>236</v>
      </c>
      <c r="D50" s="28" t="s">
        <v>317</v>
      </c>
      <c r="E50" s="31">
        <v>4.3</v>
      </c>
      <c r="F50" s="31">
        <v>2.8</v>
      </c>
      <c r="G50" s="31"/>
      <c r="H50" s="31"/>
      <c r="I50" s="28" t="s">
        <v>295</v>
      </c>
      <c r="J50" s="31">
        <v>25.1</v>
      </c>
      <c r="L50" s="31">
        <v>30</v>
      </c>
    </row>
    <row r="51" spans="1:13">
      <c r="A51" s="30">
        <v>38</v>
      </c>
      <c r="B51" s="28" t="s">
        <v>299</v>
      </c>
      <c r="C51" s="28" t="s">
        <v>237</v>
      </c>
      <c r="D51" s="28" t="s">
        <v>318</v>
      </c>
      <c r="E51" s="31">
        <v>22.2</v>
      </c>
      <c r="F51" s="31">
        <v>24.5</v>
      </c>
      <c r="G51" s="31"/>
      <c r="H51" s="31"/>
      <c r="I51" s="28" t="s">
        <v>299</v>
      </c>
      <c r="J51" s="31">
        <v>27.3</v>
      </c>
      <c r="L51" s="31">
        <v>29.1</v>
      </c>
    </row>
    <row r="52" spans="1:13">
      <c r="E52" s="34">
        <f>AVERAGE(E44:E51)/30*100</f>
        <v>22.666666666666664</v>
      </c>
      <c r="F52" s="34">
        <f>AVERAGE(F44:F51)/30*100</f>
        <v>22.291666666666668</v>
      </c>
      <c r="J52" s="34">
        <f>AVERAGE(J44:J51)/30*100</f>
        <v>76.095238095238088</v>
      </c>
      <c r="L52" s="34">
        <f>AVERAGE(L44:L51)/30*100</f>
        <v>73.285714285714292</v>
      </c>
    </row>
    <row r="53" spans="1:13">
      <c r="E53" s="32">
        <f>STDEV(E44:E51)/SQRT(COUNT(E44:E51))/30*100</f>
        <v>8.8564387840998453</v>
      </c>
      <c r="F53" s="32">
        <f>STDEV(F44:F51)/SQRT(COUNT(F44:F51))/30*100</f>
        <v>10.079335590820504</v>
      </c>
      <c r="J53" s="32">
        <f>STDEV(J44:J51)/SQRT(COUNT(J44:J51))/30*100</f>
        <v>12.716633752628418</v>
      </c>
      <c r="L53" s="32">
        <f>STDEV(L44:L51)/SQRT(COUNT(L44:L51))/30*100</f>
        <v>16.383051729632435</v>
      </c>
    </row>
    <row r="55" spans="1:13">
      <c r="E55">
        <f>_xlfn.T.TEST(E30:E40,E44:E51,2,2)</f>
        <v>0.53154024062590355</v>
      </c>
      <c r="F55">
        <f>_xlfn.T.TEST(F30:F40,F44:F51,2,2)</f>
        <v>0.80169619626929822</v>
      </c>
      <c r="J55">
        <f>_xlfn.T.TEST(J30:J40,J44:J51,2,2)</f>
        <v>0.25278882312895223</v>
      </c>
      <c r="L55">
        <f>_xlfn.T.TEST(L30:L40,L44:L51,2,2)</f>
        <v>0.42209305784912665</v>
      </c>
    </row>
    <row r="56" spans="1:13">
      <c r="A56" s="30"/>
      <c r="B56" s="28"/>
      <c r="C56" s="28"/>
      <c r="D56" s="28"/>
      <c r="E56" s="31"/>
      <c r="F56" s="31"/>
      <c r="G56" s="31"/>
      <c r="H56" s="31"/>
      <c r="I56" s="31"/>
      <c r="J56" s="31"/>
      <c r="L56" s="31"/>
    </row>
    <row r="57" spans="1:13">
      <c r="A57" s="30"/>
      <c r="B57" s="28"/>
      <c r="C57" s="28"/>
      <c r="D57" s="28"/>
      <c r="E57" s="31"/>
      <c r="F57" s="31"/>
      <c r="G57" s="31"/>
      <c r="H57" s="31"/>
      <c r="I57" s="31"/>
      <c r="J57" s="31"/>
      <c r="L57" s="31"/>
    </row>
    <row r="58" spans="1:13">
      <c r="A58" s="30"/>
      <c r="B58" s="28"/>
      <c r="C58" s="28"/>
      <c r="D58" s="28"/>
      <c r="E58" s="31"/>
      <c r="F58" s="31"/>
      <c r="G58" s="31"/>
      <c r="H58" s="31"/>
      <c r="I58" s="31"/>
      <c r="J58" s="31"/>
      <c r="L58" s="31"/>
    </row>
    <row r="59" spans="1:13">
      <c r="A59" s="35"/>
      <c r="B59" s="36"/>
      <c r="C59" s="36"/>
      <c r="D59" s="36"/>
      <c r="E59" s="37"/>
      <c r="F59" s="37"/>
      <c r="G59" s="37"/>
      <c r="H59" s="37"/>
      <c r="I59" s="37"/>
      <c r="J59" s="37"/>
      <c r="K59" s="7"/>
      <c r="L59" s="37"/>
      <c r="M59" s="7"/>
    </row>
    <row r="60" spans="1:13">
      <c r="A60" s="30">
        <v>39</v>
      </c>
      <c r="B60" s="28" t="s">
        <v>267</v>
      </c>
      <c r="C60" s="28" t="s">
        <v>239</v>
      </c>
      <c r="D60" s="28" t="s">
        <v>319</v>
      </c>
      <c r="E60" s="31">
        <v>10.7</v>
      </c>
      <c r="F60" s="31">
        <v>6.2</v>
      </c>
      <c r="G60" s="31"/>
      <c r="H60" s="31"/>
      <c r="I60" s="28" t="s">
        <v>267</v>
      </c>
      <c r="J60" s="31">
        <v>28.2</v>
      </c>
      <c r="K60">
        <f>J60/30*100</f>
        <v>94</v>
      </c>
      <c r="L60" s="31">
        <v>30</v>
      </c>
      <c r="M60">
        <f>L60/30*100</f>
        <v>100</v>
      </c>
    </row>
    <row r="61" spans="1:13">
      <c r="A61" s="30">
        <v>40</v>
      </c>
      <c r="B61" s="28" t="s">
        <v>273</v>
      </c>
      <c r="C61" s="28" t="s">
        <v>236</v>
      </c>
      <c r="D61" s="28" t="s">
        <v>320</v>
      </c>
      <c r="E61" s="31">
        <v>22.7</v>
      </c>
      <c r="F61" s="31">
        <v>22.7</v>
      </c>
      <c r="G61" s="31"/>
      <c r="H61" s="31"/>
      <c r="I61" s="28" t="s">
        <v>273</v>
      </c>
      <c r="J61" s="31">
        <v>0</v>
      </c>
      <c r="K61">
        <f t="shared" ref="K61:K81" si="4">J61/30*100</f>
        <v>0</v>
      </c>
      <c r="L61" s="31">
        <v>0</v>
      </c>
      <c r="M61">
        <f t="shared" ref="M61:M81" si="5">L61/30*100</f>
        <v>0</v>
      </c>
    </row>
    <row r="62" spans="1:13">
      <c r="A62" s="30"/>
      <c r="B62" s="28"/>
      <c r="C62" s="28"/>
      <c r="D62" s="28"/>
      <c r="E62" s="31"/>
      <c r="F62" s="31"/>
      <c r="G62" s="31"/>
      <c r="H62" s="31"/>
      <c r="I62" s="28"/>
      <c r="J62" s="31"/>
      <c r="L62" s="31"/>
    </row>
    <row r="63" spans="1:13">
      <c r="A63" s="30">
        <v>42</v>
      </c>
      <c r="B63" s="28" t="s">
        <v>283</v>
      </c>
      <c r="C63" s="28" t="s">
        <v>238</v>
      </c>
      <c r="D63" s="28" t="s">
        <v>321</v>
      </c>
      <c r="E63" s="31">
        <v>7.2</v>
      </c>
      <c r="F63" s="31">
        <v>7.3</v>
      </c>
      <c r="G63" s="31"/>
      <c r="H63" s="31"/>
      <c r="I63" s="28" t="s">
        <v>283</v>
      </c>
      <c r="J63" s="31">
        <v>28.1</v>
      </c>
      <c r="K63">
        <f t="shared" si="4"/>
        <v>93.666666666666671</v>
      </c>
      <c r="L63" s="31">
        <v>30</v>
      </c>
      <c r="M63">
        <f t="shared" si="5"/>
        <v>100</v>
      </c>
    </row>
    <row r="64" spans="1:13">
      <c r="A64" s="59">
        <v>43</v>
      </c>
      <c r="B64" s="60" t="s">
        <v>269</v>
      </c>
      <c r="C64" s="60" t="s">
        <v>239</v>
      </c>
      <c r="D64" s="60" t="s">
        <v>322</v>
      </c>
      <c r="E64" s="61">
        <v>0</v>
      </c>
      <c r="F64" s="61">
        <v>8.1</v>
      </c>
      <c r="G64" s="61"/>
      <c r="H64" s="61"/>
      <c r="I64" s="60" t="s">
        <v>269</v>
      </c>
      <c r="J64" s="61"/>
      <c r="L64" s="61"/>
    </row>
    <row r="65" spans="1:13">
      <c r="A65" s="30">
        <v>44</v>
      </c>
      <c r="B65" s="28" t="s">
        <v>275</v>
      </c>
      <c r="C65" s="28" t="s">
        <v>236</v>
      </c>
      <c r="D65" s="28" t="s">
        <v>323</v>
      </c>
      <c r="E65" s="31">
        <v>2.9</v>
      </c>
      <c r="F65" s="31">
        <v>0</v>
      </c>
      <c r="G65" s="31"/>
      <c r="H65" s="31"/>
      <c r="I65" s="28" t="s">
        <v>275</v>
      </c>
      <c r="J65" s="31">
        <v>19.3</v>
      </c>
      <c r="K65">
        <f t="shared" si="4"/>
        <v>64.333333333333329</v>
      </c>
      <c r="L65" s="31">
        <v>25.6</v>
      </c>
      <c r="M65">
        <f t="shared" si="5"/>
        <v>85.333333333333343</v>
      </c>
    </row>
    <row r="66" spans="1:13">
      <c r="A66" s="30">
        <v>45</v>
      </c>
      <c r="B66" s="28" t="s">
        <v>279</v>
      </c>
      <c r="C66" s="28" t="s">
        <v>237</v>
      </c>
      <c r="D66" s="28" t="s">
        <v>312</v>
      </c>
      <c r="E66" s="31">
        <v>24.1</v>
      </c>
      <c r="F66" s="31">
        <v>8</v>
      </c>
      <c r="G66" s="31"/>
      <c r="H66" s="31"/>
      <c r="I66" s="28" t="s">
        <v>279</v>
      </c>
      <c r="J66" s="31">
        <v>0</v>
      </c>
      <c r="K66">
        <f t="shared" si="4"/>
        <v>0</v>
      </c>
      <c r="L66" s="31">
        <v>29.8</v>
      </c>
      <c r="M66">
        <f t="shared" si="5"/>
        <v>99.333333333333343</v>
      </c>
    </row>
    <row r="67" spans="1:13">
      <c r="A67" s="30">
        <v>46</v>
      </c>
      <c r="B67" s="28" t="s">
        <v>285</v>
      </c>
      <c r="C67" s="28" t="s">
        <v>238</v>
      </c>
      <c r="D67" s="28" t="s">
        <v>324</v>
      </c>
      <c r="E67" s="31">
        <v>18.8</v>
      </c>
      <c r="F67" s="31">
        <v>19.600000000000001</v>
      </c>
      <c r="G67" s="31"/>
      <c r="H67" s="31"/>
      <c r="I67" s="28" t="s">
        <v>285</v>
      </c>
      <c r="J67" s="31">
        <v>0</v>
      </c>
      <c r="K67">
        <f t="shared" si="4"/>
        <v>0</v>
      </c>
      <c r="L67" s="31">
        <v>30</v>
      </c>
      <c r="M67">
        <f t="shared" si="5"/>
        <v>100</v>
      </c>
    </row>
    <row r="68" spans="1:13">
      <c r="A68" s="30">
        <v>47</v>
      </c>
      <c r="B68" s="28" t="s">
        <v>271</v>
      </c>
      <c r="C68" s="28" t="s">
        <v>239</v>
      </c>
      <c r="D68" s="28" t="s">
        <v>325</v>
      </c>
      <c r="E68" s="31">
        <v>0</v>
      </c>
      <c r="F68" s="31">
        <v>7.6</v>
      </c>
      <c r="G68" s="31"/>
      <c r="H68" s="31"/>
      <c r="I68" s="28" t="s">
        <v>271</v>
      </c>
      <c r="J68" s="31">
        <v>2.1</v>
      </c>
      <c r="K68">
        <f t="shared" si="4"/>
        <v>7.0000000000000009</v>
      </c>
      <c r="L68" s="31">
        <v>30</v>
      </c>
      <c r="M68">
        <f t="shared" si="5"/>
        <v>100</v>
      </c>
    </row>
    <row r="69" spans="1:13">
      <c r="A69" s="30">
        <v>48</v>
      </c>
      <c r="B69" s="28" t="s">
        <v>277</v>
      </c>
      <c r="C69" s="28" t="s">
        <v>236</v>
      </c>
      <c r="D69" s="28" t="s">
        <v>326</v>
      </c>
      <c r="E69" s="31">
        <v>10.8</v>
      </c>
      <c r="F69" s="31">
        <v>1.3</v>
      </c>
      <c r="G69" s="31"/>
      <c r="H69" s="31"/>
      <c r="I69" s="28" t="s">
        <v>277</v>
      </c>
      <c r="J69" s="31">
        <v>28.9</v>
      </c>
      <c r="K69">
        <f t="shared" si="4"/>
        <v>96.333333333333329</v>
      </c>
      <c r="L69" s="31">
        <v>28.6</v>
      </c>
      <c r="M69">
        <f t="shared" si="5"/>
        <v>95.333333333333343</v>
      </c>
    </row>
    <row r="70" spans="1:13">
      <c r="A70" s="30">
        <v>49</v>
      </c>
      <c r="B70" s="28" t="s">
        <v>281</v>
      </c>
      <c r="C70" s="28" t="s">
        <v>237</v>
      </c>
      <c r="D70" s="28" t="s">
        <v>327</v>
      </c>
      <c r="E70" s="31">
        <v>0</v>
      </c>
      <c r="F70" s="31">
        <v>5.6</v>
      </c>
      <c r="G70" s="31"/>
      <c r="H70" s="31"/>
      <c r="I70" s="28" t="s">
        <v>281</v>
      </c>
      <c r="J70" s="31">
        <v>0</v>
      </c>
      <c r="K70">
        <f t="shared" si="4"/>
        <v>0</v>
      </c>
      <c r="L70" s="31">
        <v>0</v>
      </c>
      <c r="M70">
        <f t="shared" si="5"/>
        <v>0</v>
      </c>
    </row>
    <row r="71" spans="1:13">
      <c r="E71" s="32">
        <f>AVERAGE(E60:E70)/30*100</f>
        <v>32.4</v>
      </c>
      <c r="F71" s="32">
        <f>AVERAGE(F60:F70)/30*100</f>
        <v>28.799999999999997</v>
      </c>
      <c r="J71" s="32">
        <f>AVERAGE(J60:J70)/30*100</f>
        <v>39.481481481481481</v>
      </c>
      <c r="L71" s="32">
        <f>AVERAGE(L60:L70)/30*100</f>
        <v>75.555555555555543</v>
      </c>
    </row>
    <row r="72" spans="1:13">
      <c r="E72" s="32">
        <f>STDEV(E60:E70)/SQRT(COUNT(E60:E70))/30*100</f>
        <v>9.9140503862815024</v>
      </c>
      <c r="F72" s="32">
        <f>STDEV(F60:F70)/SQRT(COUNT(F60:F70))/30*100</f>
        <v>7.5776148565086254</v>
      </c>
      <c r="J72" s="32">
        <f>STDEV(J60:J70)/SQRT(COUNT(J60:J70))/30*100</f>
        <v>15.387696615577621</v>
      </c>
      <c r="L72" s="32">
        <f>STDEV(L60:L70)/SQRT(COUNT(L60:L70))/30*100</f>
        <v>14.366026453037842</v>
      </c>
    </row>
    <row r="73" spans="1:13">
      <c r="A73" s="33" t="s">
        <v>246</v>
      </c>
    </row>
    <row r="74" spans="1:13">
      <c r="A74" s="30">
        <v>50</v>
      </c>
      <c r="B74" s="28" t="s">
        <v>287</v>
      </c>
      <c r="C74" s="28" t="s">
        <v>238</v>
      </c>
      <c r="D74" s="28" t="s">
        <v>328</v>
      </c>
      <c r="E74" s="31">
        <v>11</v>
      </c>
      <c r="F74" s="31">
        <v>4.7</v>
      </c>
      <c r="G74" s="31"/>
      <c r="H74" s="31"/>
      <c r="I74" s="28" t="s">
        <v>287</v>
      </c>
      <c r="J74" s="31">
        <v>26.5</v>
      </c>
      <c r="K74">
        <f t="shared" si="4"/>
        <v>88.333333333333329</v>
      </c>
      <c r="L74" s="31">
        <v>27.2</v>
      </c>
      <c r="M74">
        <f t="shared" si="5"/>
        <v>90.666666666666657</v>
      </c>
    </row>
    <row r="75" spans="1:13">
      <c r="A75" s="30">
        <v>51</v>
      </c>
      <c r="B75" s="28" t="s">
        <v>289</v>
      </c>
      <c r="C75" s="28" t="s">
        <v>239</v>
      </c>
      <c r="D75" s="28" t="s">
        <v>329</v>
      </c>
      <c r="E75" s="31">
        <v>9.5</v>
      </c>
      <c r="F75" s="31">
        <v>15.3</v>
      </c>
      <c r="G75" s="31"/>
      <c r="H75" s="31"/>
      <c r="I75" s="28" t="s">
        <v>289</v>
      </c>
      <c r="J75" s="31">
        <v>0</v>
      </c>
      <c r="K75">
        <f t="shared" si="4"/>
        <v>0</v>
      </c>
      <c r="L75" s="31">
        <v>0</v>
      </c>
      <c r="M75">
        <f t="shared" si="5"/>
        <v>0</v>
      </c>
    </row>
    <row r="76" spans="1:13">
      <c r="A76" s="30">
        <v>52</v>
      </c>
      <c r="B76" s="28" t="s">
        <v>293</v>
      </c>
      <c r="C76" s="28" t="s">
        <v>236</v>
      </c>
      <c r="D76" s="28" t="s">
        <v>330</v>
      </c>
      <c r="E76" s="31">
        <v>23.7</v>
      </c>
      <c r="F76" s="31">
        <v>26.3</v>
      </c>
      <c r="G76" s="31"/>
      <c r="H76" s="31"/>
      <c r="I76" s="28" t="s">
        <v>293</v>
      </c>
      <c r="J76" s="31">
        <v>0</v>
      </c>
      <c r="K76">
        <f t="shared" si="4"/>
        <v>0</v>
      </c>
      <c r="L76" s="31">
        <v>0</v>
      </c>
      <c r="M76">
        <f t="shared" si="5"/>
        <v>0</v>
      </c>
    </row>
    <row r="77" spans="1:13">
      <c r="A77" s="30">
        <v>53</v>
      </c>
      <c r="B77" s="28" t="s">
        <v>297</v>
      </c>
      <c r="C77" s="28" t="s">
        <v>237</v>
      </c>
      <c r="D77" s="28" t="s">
        <v>331</v>
      </c>
      <c r="E77" s="31">
        <v>7.3</v>
      </c>
      <c r="F77" s="31">
        <v>1.4</v>
      </c>
      <c r="G77" s="31"/>
      <c r="H77" s="31"/>
      <c r="I77" s="28" t="s">
        <v>297</v>
      </c>
      <c r="J77" s="31">
        <v>26.2</v>
      </c>
      <c r="K77">
        <f t="shared" si="4"/>
        <v>87.333333333333329</v>
      </c>
      <c r="L77" s="31">
        <v>26.8</v>
      </c>
      <c r="M77">
        <f t="shared" si="5"/>
        <v>89.333333333333329</v>
      </c>
    </row>
    <row r="78" spans="1:13">
      <c r="A78" s="30">
        <v>54</v>
      </c>
      <c r="B78" s="28" t="s">
        <v>301</v>
      </c>
      <c r="C78" s="28" t="s">
        <v>238</v>
      </c>
      <c r="D78" s="28" t="s">
        <v>332</v>
      </c>
      <c r="E78" s="31">
        <v>3.1</v>
      </c>
      <c r="F78" s="31">
        <v>4.4000000000000004</v>
      </c>
      <c r="G78" s="31"/>
      <c r="H78" s="31"/>
      <c r="I78" s="28" t="s">
        <v>301</v>
      </c>
      <c r="J78" s="31">
        <v>21.5</v>
      </c>
      <c r="K78">
        <f t="shared" si="4"/>
        <v>71.666666666666671</v>
      </c>
      <c r="L78" s="31">
        <v>30</v>
      </c>
      <c r="M78">
        <f t="shared" si="5"/>
        <v>100</v>
      </c>
    </row>
    <row r="79" spans="1:13">
      <c r="A79" s="63">
        <v>55</v>
      </c>
      <c r="B79" s="64" t="s">
        <v>291</v>
      </c>
      <c r="C79" s="64" t="s">
        <v>239</v>
      </c>
      <c r="D79" s="64" t="s">
        <v>333</v>
      </c>
      <c r="E79" s="65">
        <v>11.3</v>
      </c>
      <c r="F79" s="65">
        <v>8.6</v>
      </c>
      <c r="G79" s="65"/>
      <c r="H79" s="65"/>
      <c r="I79" s="64" t="s">
        <v>291</v>
      </c>
      <c r="J79" s="65"/>
      <c r="K79" s="16"/>
      <c r="L79" s="65"/>
      <c r="M79" s="16"/>
    </row>
    <row r="80" spans="1:13">
      <c r="A80" s="30">
        <v>56</v>
      </c>
      <c r="B80" s="28" t="s">
        <v>295</v>
      </c>
      <c r="C80" s="28" t="s">
        <v>236</v>
      </c>
      <c r="D80" s="28" t="s">
        <v>334</v>
      </c>
      <c r="E80" s="31">
        <v>10.7</v>
      </c>
      <c r="F80" s="31">
        <v>1.9</v>
      </c>
      <c r="G80" s="31"/>
      <c r="H80" s="31"/>
      <c r="I80" s="28" t="s">
        <v>295</v>
      </c>
      <c r="J80" s="31">
        <v>25</v>
      </c>
      <c r="K80">
        <f t="shared" si="4"/>
        <v>83.333333333333343</v>
      </c>
      <c r="L80" s="31">
        <v>10.4</v>
      </c>
      <c r="M80">
        <f t="shared" si="5"/>
        <v>34.666666666666671</v>
      </c>
    </row>
    <row r="81" spans="1:13">
      <c r="A81" s="30">
        <v>57</v>
      </c>
      <c r="B81" s="28" t="s">
        <v>299</v>
      </c>
      <c r="C81" s="28" t="s">
        <v>237</v>
      </c>
      <c r="D81" s="28" t="s">
        <v>335</v>
      </c>
      <c r="E81" s="31">
        <v>23.6</v>
      </c>
      <c r="F81" s="31">
        <v>26.3</v>
      </c>
      <c r="G81" s="31"/>
      <c r="H81" s="31"/>
      <c r="I81" s="28" t="s">
        <v>299</v>
      </c>
      <c r="J81" s="31">
        <v>25.8</v>
      </c>
      <c r="K81">
        <f t="shared" si="4"/>
        <v>86</v>
      </c>
      <c r="L81" s="31">
        <v>29.6</v>
      </c>
      <c r="M81">
        <f t="shared" si="5"/>
        <v>98.666666666666671</v>
      </c>
    </row>
    <row r="82" spans="1:13">
      <c r="E82" s="34">
        <f>AVERAGE(E74:E81)/30*100</f>
        <v>41.750000000000007</v>
      </c>
      <c r="F82" s="34">
        <f>AVERAGE(F74:F81)/30*100</f>
        <v>37.041666666666664</v>
      </c>
      <c r="J82" s="34">
        <f>AVERAGE(J74:J81)/30*100</f>
        <v>59.523809523809526</v>
      </c>
      <c r="L82" s="34">
        <f>AVERAGE(L74:L81)/30*100</f>
        <v>59.047619047619051</v>
      </c>
    </row>
    <row r="83" spans="1:13">
      <c r="E83" s="32">
        <f>STDEV(E74:E81)/SQRT(COUNT(E74:E81))/30*100</f>
        <v>8.6828489034052065</v>
      </c>
      <c r="F83" s="32">
        <f>STDEV(F74:F81)/SQRT(COUNT(F74:F81))/30*100</f>
        <v>12.203212805559764</v>
      </c>
      <c r="J83" s="32">
        <f>STDEV(J74:J81)/SQRT(COUNT(J74:J81))/30*100</f>
        <v>15.511023071825203</v>
      </c>
      <c r="L83" s="32">
        <f>STDEV(L74:L81)/SQRT(COUNT(L74:L81))/30*100</f>
        <v>17.41060744777965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28DD-A67C-A942-9E5E-7D1C0D09D7AB}">
  <dimension ref="A4:BY371"/>
  <sheetViews>
    <sheetView topLeftCell="BJ1" zoomScale="92" workbookViewId="0">
      <selection activeCell="BY6" sqref="BY6:BY20"/>
    </sheetView>
  </sheetViews>
  <sheetFormatPr baseColWidth="10" defaultRowHeight="16"/>
  <cols>
    <col min="1" max="1" width="34.83203125" customWidth="1"/>
    <col min="16" max="16" width="22.5" customWidth="1"/>
    <col min="17" max="17" width="20.5" customWidth="1"/>
    <col min="22" max="22" width="33.83203125" customWidth="1"/>
    <col min="38" max="38" width="21.83203125" customWidth="1"/>
    <col min="39" max="39" width="18.1640625" customWidth="1"/>
    <col min="69" max="69" width="17" customWidth="1"/>
    <col min="76" max="76" width="17.1640625" customWidth="1"/>
  </cols>
  <sheetData>
    <row r="4" spans="1:77" ht="34">
      <c r="B4" s="51" t="s">
        <v>97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Q4" t="s">
        <v>400</v>
      </c>
      <c r="BX4" t="s">
        <v>395</v>
      </c>
    </row>
    <row r="5" spans="1:77">
      <c r="B5" s="50" t="s">
        <v>93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R5" s="50" t="s">
        <v>94</v>
      </c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H5" s="50" t="s">
        <v>95</v>
      </c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X5" s="50" t="s">
        <v>96</v>
      </c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O5" t="s">
        <v>396</v>
      </c>
      <c r="BP5" t="s">
        <v>397</v>
      </c>
      <c r="BQ5" t="s">
        <v>398</v>
      </c>
      <c r="BR5" t="s">
        <v>399</v>
      </c>
      <c r="BV5" t="s">
        <v>396</v>
      </c>
      <c r="BW5" t="s">
        <v>397</v>
      </c>
      <c r="BX5" t="s">
        <v>398</v>
      </c>
      <c r="BY5" t="s">
        <v>399</v>
      </c>
    </row>
    <row r="6" spans="1:77">
      <c r="A6" t="s">
        <v>98</v>
      </c>
      <c r="B6">
        <v>40.983333333333334</v>
      </c>
      <c r="C6">
        <v>35.1</v>
      </c>
      <c r="D6">
        <v>31.475000000000009</v>
      </c>
      <c r="E6">
        <v>34.216666666666676</v>
      </c>
      <c r="F6">
        <v>34.625000000000007</v>
      </c>
      <c r="G6">
        <v>32.85</v>
      </c>
      <c r="H6">
        <v>31.008333333333326</v>
      </c>
      <c r="I6">
        <v>29.908333333333324</v>
      </c>
      <c r="J6">
        <v>33.31666666666667</v>
      </c>
      <c r="K6">
        <v>30.06666666666667</v>
      </c>
      <c r="L6">
        <v>26.966666666666679</v>
      </c>
      <c r="M6">
        <v>25.241666666666667</v>
      </c>
      <c r="N6">
        <v>31.316666666666666</v>
      </c>
      <c r="O6">
        <v>32.741666666666674</v>
      </c>
      <c r="P6">
        <v>28.65</v>
      </c>
      <c r="R6">
        <v>40.274999999999999</v>
      </c>
      <c r="S6">
        <v>34.016666666666687</v>
      </c>
      <c r="T6">
        <v>37.25</v>
      </c>
      <c r="U6">
        <v>35.141666666666666</v>
      </c>
      <c r="V6">
        <v>32.408333333333331</v>
      </c>
      <c r="W6">
        <v>29.424999999999997</v>
      </c>
      <c r="X6">
        <v>30.941666666666666</v>
      </c>
      <c r="Y6">
        <v>32.449999999999996</v>
      </c>
      <c r="Z6">
        <v>36.933333333333337</v>
      </c>
      <c r="AA6">
        <v>31.591666666666669</v>
      </c>
      <c r="AB6">
        <v>27.908333333333335</v>
      </c>
      <c r="AC6">
        <v>28.366666666666674</v>
      </c>
      <c r="AD6">
        <v>34.766666666666673</v>
      </c>
      <c r="AE6">
        <v>31.691666666666666</v>
      </c>
      <c r="AF6">
        <v>31.25</v>
      </c>
      <c r="AH6">
        <v>26.599999999999994</v>
      </c>
      <c r="AI6">
        <v>23.333333333333339</v>
      </c>
      <c r="AJ6">
        <v>23.549999999999997</v>
      </c>
      <c r="AK6">
        <v>20.841666666666665</v>
      </c>
      <c r="AL6">
        <v>24.433333333333337</v>
      </c>
      <c r="AM6">
        <v>26.416666666666661</v>
      </c>
      <c r="AN6">
        <v>29.633333333333333</v>
      </c>
      <c r="AO6">
        <v>28.383333333333322</v>
      </c>
      <c r="AP6">
        <v>27.416666666666668</v>
      </c>
      <c r="AQ6">
        <v>28.991666666666667</v>
      </c>
      <c r="AR6">
        <v>26.458333333333332</v>
      </c>
      <c r="AS6">
        <v>24.208333333333336</v>
      </c>
      <c r="AT6">
        <v>23.799999999999997</v>
      </c>
      <c r="AU6">
        <v>27.358333333333334</v>
      </c>
      <c r="AV6">
        <v>24.783333333333331</v>
      </c>
      <c r="AX6">
        <v>26.691666666666698</v>
      </c>
      <c r="AY6">
        <v>19.574999999999999</v>
      </c>
      <c r="AZ6">
        <v>22.675000000000001</v>
      </c>
      <c r="BA6">
        <v>25.35</v>
      </c>
      <c r="BB6">
        <v>23.158333333333335</v>
      </c>
      <c r="BC6">
        <v>26.474999999999998</v>
      </c>
      <c r="BD6">
        <v>25.050000000000004</v>
      </c>
      <c r="BE6">
        <v>27.116666666666671</v>
      </c>
      <c r="BF6">
        <v>26.091666666666669</v>
      </c>
      <c r="BG6">
        <v>25.016666666666669</v>
      </c>
      <c r="BH6">
        <v>27.941666666666677</v>
      </c>
      <c r="BI6">
        <v>26.700000000000006</v>
      </c>
      <c r="BJ6">
        <v>25.966666666666672</v>
      </c>
      <c r="BK6">
        <v>26.966666666666665</v>
      </c>
      <c r="BL6">
        <v>29.06666666666667</v>
      </c>
      <c r="BO6">
        <v>45.736842105263158</v>
      </c>
      <c r="BP6">
        <v>38.491228070175431</v>
      </c>
      <c r="BQ6">
        <v>25.763157894736842</v>
      </c>
      <c r="BR6">
        <v>22.640350877192986</v>
      </c>
      <c r="BV6">
        <v>40.983333333333334</v>
      </c>
      <c r="BW6">
        <v>40.274999999999999</v>
      </c>
      <c r="BX6">
        <v>26.599999999999994</v>
      </c>
      <c r="BY6">
        <v>26.691666666666698</v>
      </c>
    </row>
    <row r="7" spans="1:77">
      <c r="A7" t="s">
        <v>99</v>
      </c>
      <c r="B7">
        <v>3.3037350441833611</v>
      </c>
      <c r="C7">
        <v>3.4832975502190173</v>
      </c>
      <c r="D7">
        <v>3.0991425957932002</v>
      </c>
      <c r="E7">
        <v>2.70636976814649</v>
      </c>
      <c r="F7">
        <v>3.5844350820666087</v>
      </c>
      <c r="G7">
        <v>2.9296828003286133</v>
      </c>
      <c r="H7">
        <v>3.324271603698576</v>
      </c>
      <c r="I7">
        <v>3.6597835063553048</v>
      </c>
      <c r="J7">
        <v>3.4056043554178483</v>
      </c>
      <c r="K7">
        <v>3.4669830559106432</v>
      </c>
      <c r="L7">
        <v>2.9416887604797268</v>
      </c>
      <c r="M7">
        <v>2.7265442969845193</v>
      </c>
      <c r="N7">
        <v>4.0060664467864706</v>
      </c>
      <c r="O7">
        <v>3.5626562543830369</v>
      </c>
      <c r="P7">
        <v>3.3487453533518257</v>
      </c>
      <c r="R7">
        <v>3.5140111799266633</v>
      </c>
      <c r="S7">
        <v>3.2620137366715047</v>
      </c>
      <c r="T7">
        <v>3.7367191225150678</v>
      </c>
      <c r="U7">
        <v>3.566181121595311</v>
      </c>
      <c r="V7">
        <v>3.6112456418070038</v>
      </c>
      <c r="W7">
        <v>3.126510745934588</v>
      </c>
      <c r="X7">
        <v>3.761741116168313</v>
      </c>
      <c r="Y7">
        <v>3.6403005026079587</v>
      </c>
      <c r="Z7">
        <v>3.6601963112703433</v>
      </c>
      <c r="AA7">
        <v>3.3957717864487043</v>
      </c>
      <c r="AB7">
        <v>3.3374331091176574</v>
      </c>
      <c r="AC7">
        <v>3.5855002392709396</v>
      </c>
      <c r="AD7">
        <v>3.1533729059152957</v>
      </c>
      <c r="AE7">
        <v>3.6175692579662284</v>
      </c>
      <c r="AF7">
        <v>3.6660207278748413</v>
      </c>
      <c r="AH7">
        <v>4.0020507563510801</v>
      </c>
      <c r="AI7">
        <v>3.3487038781919276</v>
      </c>
      <c r="AJ7">
        <v>3.3665344393090844</v>
      </c>
      <c r="AK7">
        <v>3.3298911179721573</v>
      </c>
      <c r="AL7">
        <v>3.5845744223232128</v>
      </c>
      <c r="AM7">
        <v>3.4333447431558821</v>
      </c>
      <c r="AN7">
        <v>3.5909390561304857</v>
      </c>
      <c r="AO7">
        <v>3.5235784953801468</v>
      </c>
      <c r="AP7">
        <v>3.5864923463500316</v>
      </c>
      <c r="AQ7">
        <v>3.823295804926139</v>
      </c>
      <c r="AR7">
        <v>3.7245946164623152</v>
      </c>
      <c r="AS7">
        <v>3.2990477668701863</v>
      </c>
      <c r="AT7">
        <v>3.4456256590547065</v>
      </c>
      <c r="AU7">
        <v>3.2819194643333902</v>
      </c>
      <c r="AV7">
        <v>3.1537873491842534</v>
      </c>
      <c r="AX7">
        <v>3.0656024607397212</v>
      </c>
      <c r="AY7">
        <v>2.5952780785193927</v>
      </c>
      <c r="AZ7">
        <v>2.9240014610392273</v>
      </c>
      <c r="BA7">
        <v>3.4620438852284732</v>
      </c>
      <c r="BB7">
        <v>2.9559440212866108</v>
      </c>
      <c r="BC7">
        <v>3.2183122645120723</v>
      </c>
      <c r="BD7">
        <v>2.7202299529912888</v>
      </c>
      <c r="BE7">
        <v>3.1065033796639012</v>
      </c>
      <c r="BF7">
        <v>3.162164759885381</v>
      </c>
      <c r="BG7">
        <v>3.3095078003144018</v>
      </c>
      <c r="BH7">
        <v>3.2169398382743997</v>
      </c>
      <c r="BI7">
        <v>3.078063179090536</v>
      </c>
      <c r="BJ7">
        <v>3.5804510371780833</v>
      </c>
      <c r="BK7">
        <v>3.2370451863484293</v>
      </c>
      <c r="BL7">
        <v>4.0295949334437235</v>
      </c>
      <c r="BO7">
        <v>38.833333333333336</v>
      </c>
      <c r="BP7">
        <v>27.868421052631575</v>
      </c>
      <c r="BQ7">
        <v>19.307017543859651</v>
      </c>
      <c r="BR7">
        <v>16.403508771929822</v>
      </c>
      <c r="BV7">
        <v>35.1</v>
      </c>
      <c r="BW7">
        <v>34.016666666666687</v>
      </c>
      <c r="BX7">
        <v>23.333333333333339</v>
      </c>
      <c r="BY7">
        <v>19.574999999999999</v>
      </c>
    </row>
    <row r="8" spans="1:77" ht="34">
      <c r="B8" s="51" t="s">
        <v>101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O8">
        <v>35.10526315789474</v>
      </c>
      <c r="BP8">
        <v>26.008771929824558</v>
      </c>
      <c r="BQ8">
        <v>14.973684210526317</v>
      </c>
      <c r="BR8">
        <v>11.473684210526319</v>
      </c>
      <c r="BV8">
        <v>31.475000000000009</v>
      </c>
      <c r="BW8">
        <v>37.25</v>
      </c>
      <c r="BX8">
        <v>23.549999999999997</v>
      </c>
      <c r="BY8">
        <v>22.675000000000001</v>
      </c>
    </row>
    <row r="9" spans="1:77">
      <c r="B9" s="50" t="s">
        <v>93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R9" s="50" t="s">
        <v>94</v>
      </c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H9" s="50" t="s">
        <v>95</v>
      </c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X9" s="50" t="s">
        <v>96</v>
      </c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O9">
        <v>32.517543859649116</v>
      </c>
      <c r="BP9">
        <v>24.763157894736839</v>
      </c>
      <c r="BQ9">
        <v>13.991228070175438</v>
      </c>
      <c r="BR9">
        <v>12.780701754385964</v>
      </c>
      <c r="BV9">
        <v>34.216666666666676</v>
      </c>
      <c r="BW9">
        <v>35.141666666666666</v>
      </c>
      <c r="BX9">
        <v>20.841666666666665</v>
      </c>
      <c r="BY9">
        <v>25.35</v>
      </c>
    </row>
    <row r="10" spans="1:77">
      <c r="B10" t="s">
        <v>100</v>
      </c>
      <c r="BO10">
        <v>28.815789473684212</v>
      </c>
      <c r="BP10">
        <v>20.263157894736842</v>
      </c>
      <c r="BQ10">
        <v>14.657894736842103</v>
      </c>
      <c r="BR10">
        <v>11.228070175438596</v>
      </c>
      <c r="BV10">
        <v>34.625000000000007</v>
      </c>
      <c r="BW10">
        <v>32.408333333333331</v>
      </c>
      <c r="BX10">
        <v>24.433333333333337</v>
      </c>
      <c r="BY10">
        <v>23.158333333333335</v>
      </c>
    </row>
    <row r="11" spans="1:77">
      <c r="A11" t="s">
        <v>98</v>
      </c>
      <c r="B11">
        <v>45.736842105263158</v>
      </c>
      <c r="C11">
        <v>38.833333333333336</v>
      </c>
      <c r="D11">
        <v>35.10526315789474</v>
      </c>
      <c r="E11">
        <v>32.517543859649116</v>
      </c>
      <c r="F11">
        <v>28.815789473684212</v>
      </c>
      <c r="G11">
        <v>22.57017543859649</v>
      </c>
      <c r="H11">
        <v>23.228070175438603</v>
      </c>
      <c r="I11">
        <v>25.114035087719301</v>
      </c>
      <c r="J11">
        <v>20.473684210526319</v>
      </c>
      <c r="K11">
        <v>18.859649122807017</v>
      </c>
      <c r="L11">
        <v>17.710526315789473</v>
      </c>
      <c r="M11">
        <v>19.973684210526311</v>
      </c>
      <c r="N11">
        <v>19.184210526315791</v>
      </c>
      <c r="O11">
        <v>17.89473684210526</v>
      </c>
      <c r="P11">
        <v>20.956140350877192</v>
      </c>
      <c r="R11">
        <v>38.491228070175431</v>
      </c>
      <c r="S11">
        <v>27.868421052631575</v>
      </c>
      <c r="T11">
        <v>26.008771929824558</v>
      </c>
      <c r="U11">
        <v>24.763157894736839</v>
      </c>
      <c r="V11">
        <v>20.263157894736842</v>
      </c>
      <c r="W11">
        <v>20.903508771929825</v>
      </c>
      <c r="X11">
        <v>17.236842105263158</v>
      </c>
      <c r="Y11">
        <v>18.008771929824562</v>
      </c>
      <c r="Z11">
        <v>17.105263157894736</v>
      </c>
      <c r="AA11">
        <v>13.929824561403507</v>
      </c>
      <c r="AB11">
        <v>13.973684210526313</v>
      </c>
      <c r="AC11">
        <v>17.315789473684212</v>
      </c>
      <c r="AD11">
        <v>14.456140350877197</v>
      </c>
      <c r="AE11">
        <v>14.877192982456139</v>
      </c>
      <c r="AF11">
        <v>17.096491228070178</v>
      </c>
      <c r="AH11">
        <v>25.763157894736842</v>
      </c>
      <c r="AI11">
        <v>19.307017543859651</v>
      </c>
      <c r="AJ11">
        <v>14.973684210526317</v>
      </c>
      <c r="AK11">
        <v>13.991228070175438</v>
      </c>
      <c r="AL11">
        <v>14.657894736842103</v>
      </c>
      <c r="AM11">
        <v>13.614035087719294</v>
      </c>
      <c r="AN11">
        <v>13.701754385964913</v>
      </c>
      <c r="AO11">
        <v>12.824561403508772</v>
      </c>
      <c r="AP11">
        <v>13.956140350877194</v>
      </c>
      <c r="AQ11">
        <v>11.429824561403509</v>
      </c>
      <c r="AR11">
        <v>15.12280701754386</v>
      </c>
      <c r="AS11">
        <v>13.035087719298247</v>
      </c>
      <c r="AT11">
        <v>14.412280701754387</v>
      </c>
      <c r="AU11">
        <v>13.122807017543858</v>
      </c>
      <c r="AV11">
        <v>12.359649122807019</v>
      </c>
      <c r="AX11">
        <v>22.640350877192986</v>
      </c>
      <c r="AY11">
        <v>16.403508771929822</v>
      </c>
      <c r="AZ11">
        <v>11.473684210526319</v>
      </c>
      <c r="BA11">
        <v>12.780701754385964</v>
      </c>
      <c r="BB11">
        <v>11.228070175438596</v>
      </c>
      <c r="BC11">
        <v>14.815789473684212</v>
      </c>
      <c r="BD11">
        <v>12.964912280701752</v>
      </c>
      <c r="BE11">
        <v>13.166666666666666</v>
      </c>
      <c r="BF11">
        <v>13.859649122807014</v>
      </c>
      <c r="BG11">
        <v>14.421052631578949</v>
      </c>
      <c r="BH11">
        <v>13.903508771929824</v>
      </c>
      <c r="BI11">
        <v>13.745614035087719</v>
      </c>
      <c r="BJ11">
        <v>16.42982456140351</v>
      </c>
      <c r="BK11">
        <v>13.824561403508772</v>
      </c>
      <c r="BL11">
        <v>14.245614035087717</v>
      </c>
      <c r="BO11">
        <v>22.57017543859649</v>
      </c>
      <c r="BP11">
        <v>20.903508771929825</v>
      </c>
      <c r="BQ11">
        <v>13.614035087719294</v>
      </c>
      <c r="BR11">
        <v>14.815789473684212</v>
      </c>
      <c r="BV11">
        <v>32.85</v>
      </c>
      <c r="BW11">
        <v>29.424999999999997</v>
      </c>
      <c r="BX11">
        <v>26.416666666666661</v>
      </c>
      <c r="BY11">
        <v>26.474999999999998</v>
      </c>
    </row>
    <row r="12" spans="1:77">
      <c r="A12" t="s">
        <v>99</v>
      </c>
      <c r="B12">
        <v>3.785274177621583</v>
      </c>
      <c r="C12">
        <v>4.0192312709625417</v>
      </c>
      <c r="D12">
        <v>4.2731182194869204</v>
      </c>
      <c r="E12">
        <v>4.0468783249667499</v>
      </c>
      <c r="F12">
        <v>3.6435691613241645</v>
      </c>
      <c r="G12">
        <v>3.4073319705739111</v>
      </c>
      <c r="H12">
        <v>3.2754843993106859</v>
      </c>
      <c r="I12">
        <v>3.7662933285062219</v>
      </c>
      <c r="J12">
        <v>2.8359785041525041</v>
      </c>
      <c r="K12">
        <v>3.0573939731762882</v>
      </c>
      <c r="L12">
        <v>2.8203456843341077</v>
      </c>
      <c r="M12">
        <v>3.0025641425640481</v>
      </c>
      <c r="N12">
        <v>3.1245596463801277</v>
      </c>
      <c r="O12">
        <v>2.8655699729134207</v>
      </c>
      <c r="P12">
        <v>2.9952591763004222</v>
      </c>
      <c r="R12">
        <v>4.593371039471962</v>
      </c>
      <c r="S12">
        <v>3.9885948410064431</v>
      </c>
      <c r="T12">
        <v>3.6097458400242686</v>
      </c>
      <c r="U12">
        <v>3.8149653301393776</v>
      </c>
      <c r="V12">
        <v>3.3317245500070647</v>
      </c>
      <c r="W12">
        <v>2.8066311522824576</v>
      </c>
      <c r="X12">
        <v>2.9625156198688543</v>
      </c>
      <c r="Y12">
        <v>3.3329892388094335</v>
      </c>
      <c r="Z12">
        <v>2.6520791520121869</v>
      </c>
      <c r="AA12">
        <v>2.2616209527164139</v>
      </c>
      <c r="AB12">
        <v>2.4146038212412009</v>
      </c>
      <c r="AC12">
        <v>2.7060261316311234</v>
      </c>
      <c r="AD12">
        <v>2.6058262598841253</v>
      </c>
      <c r="AE12">
        <v>2.5573065567380433</v>
      </c>
      <c r="AF12">
        <v>3.3619658813617703</v>
      </c>
      <c r="AH12">
        <v>4.2696548164249055</v>
      </c>
      <c r="AI12">
        <v>3.7485233714420696</v>
      </c>
      <c r="AJ12">
        <v>3.0480681406014964</v>
      </c>
      <c r="AK12">
        <v>2.7203721552188478</v>
      </c>
      <c r="AL12">
        <v>2.9161802572695081</v>
      </c>
      <c r="AM12">
        <v>2.5467814028291369</v>
      </c>
      <c r="AN12">
        <v>2.3173192068112671</v>
      </c>
      <c r="AO12">
        <v>2.201653790307724</v>
      </c>
      <c r="AP12">
        <v>2.2047182422432203</v>
      </c>
      <c r="AQ12">
        <v>2.3179029143727865</v>
      </c>
      <c r="AR12">
        <v>2.8543601294300234</v>
      </c>
      <c r="AS12">
        <v>2.2089301589773012</v>
      </c>
      <c r="AT12">
        <v>2.825280280424685</v>
      </c>
      <c r="AU12">
        <v>2.4857558823034354</v>
      </c>
      <c r="AV12">
        <v>2.1886087252399689</v>
      </c>
      <c r="AX12">
        <v>4.2231006427591407</v>
      </c>
      <c r="AY12">
        <v>3.2383859642341339</v>
      </c>
      <c r="AZ12">
        <v>2.2546032001575793</v>
      </c>
      <c r="BA12">
        <v>2.1855335796875943</v>
      </c>
      <c r="BB12">
        <v>2.1971397294796464</v>
      </c>
      <c r="BC12">
        <v>2.3111352608272999</v>
      </c>
      <c r="BD12">
        <v>2.3853111117171695</v>
      </c>
      <c r="BE12">
        <v>2.4210547790343764</v>
      </c>
      <c r="BF12">
        <v>2.0395423850321333</v>
      </c>
      <c r="BG12">
        <v>2.6651751462562969</v>
      </c>
      <c r="BH12">
        <v>2.1731913973445036</v>
      </c>
      <c r="BI12">
        <v>2.5168449159703359</v>
      </c>
      <c r="BJ12">
        <v>2.8235308045637937</v>
      </c>
      <c r="BK12">
        <v>2.2233703039467945</v>
      </c>
      <c r="BL12">
        <v>2.5566347522872457</v>
      </c>
      <c r="BO12">
        <v>23.228070175438603</v>
      </c>
      <c r="BP12">
        <v>17.236842105263158</v>
      </c>
      <c r="BQ12">
        <v>13.701754385964913</v>
      </c>
      <c r="BR12">
        <v>12.964912280701752</v>
      </c>
      <c r="BV12">
        <v>31.008333333333326</v>
      </c>
      <c r="BW12">
        <v>30.941666666666666</v>
      </c>
      <c r="BX12">
        <v>29.633333333333333</v>
      </c>
      <c r="BY12">
        <v>25.050000000000004</v>
      </c>
    </row>
    <row r="13" spans="1:77">
      <c r="BO13">
        <v>25.114035087719301</v>
      </c>
      <c r="BP13">
        <v>18.008771929824562</v>
      </c>
      <c r="BQ13">
        <v>12.824561403508772</v>
      </c>
      <c r="BR13">
        <v>13.166666666666666</v>
      </c>
      <c r="BV13">
        <v>29.908333333333324</v>
      </c>
      <c r="BW13">
        <v>32.449999999999996</v>
      </c>
      <c r="BX13">
        <v>28.383333333333322</v>
      </c>
      <c r="BY13">
        <v>27.116666666666671</v>
      </c>
    </row>
    <row r="14" spans="1:77" ht="34">
      <c r="A14" s="51" t="s">
        <v>101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14"/>
      <c r="S14" s="14"/>
      <c r="T14" s="51" t="s">
        <v>160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14"/>
      <c r="BH14" s="14"/>
      <c r="BI14" s="14"/>
      <c r="BJ14" s="14"/>
      <c r="BK14" s="14"/>
      <c r="BO14">
        <v>20.473684210526319</v>
      </c>
      <c r="BP14">
        <v>17.105263157894736</v>
      </c>
      <c r="BQ14">
        <v>13.956140350877194</v>
      </c>
      <c r="BR14">
        <v>13.859649122807014</v>
      </c>
      <c r="BV14">
        <v>33.31666666666667</v>
      </c>
      <c r="BW14">
        <v>36.933333333333337</v>
      </c>
      <c r="BX14">
        <v>27.416666666666668</v>
      </c>
      <c r="BY14">
        <v>26.091666666666669</v>
      </c>
    </row>
    <row r="15" spans="1:77">
      <c r="BO15">
        <v>18.859649122807017</v>
      </c>
      <c r="BP15">
        <v>13.929824561403507</v>
      </c>
      <c r="BQ15">
        <v>11.429824561403509</v>
      </c>
      <c r="BR15">
        <v>14.421052631578949</v>
      </c>
      <c r="BV15">
        <v>30.06666666666667</v>
      </c>
      <c r="BW15">
        <v>31.591666666666669</v>
      </c>
      <c r="BX15">
        <v>28.991666666666667</v>
      </c>
      <c r="BY15">
        <v>25.016666666666669</v>
      </c>
    </row>
    <row r="16" spans="1:77">
      <c r="T16" s="52" t="s">
        <v>93</v>
      </c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O16">
        <v>17.710526315789473</v>
      </c>
      <c r="BP16">
        <v>13.973684210526313</v>
      </c>
      <c r="BQ16">
        <v>15.12280701754386</v>
      </c>
      <c r="BR16">
        <v>13.903508771929824</v>
      </c>
      <c r="BV16">
        <v>26.966666666666679</v>
      </c>
      <c r="BW16">
        <v>27.908333333333335</v>
      </c>
      <c r="BX16">
        <v>26.458333333333332</v>
      </c>
      <c r="BY16">
        <v>27.941666666666677</v>
      </c>
    </row>
    <row r="17" spans="1:77">
      <c r="A17" t="s">
        <v>102</v>
      </c>
      <c r="B17" s="11" t="s">
        <v>103</v>
      </c>
      <c r="C17" t="s">
        <v>104</v>
      </c>
      <c r="D17" s="11" t="s">
        <v>105</v>
      </c>
      <c r="E17" t="s">
        <v>106</v>
      </c>
      <c r="F17" s="11" t="s">
        <v>107</v>
      </c>
      <c r="G17" t="s">
        <v>108</v>
      </c>
      <c r="H17" s="11" t="s">
        <v>109</v>
      </c>
      <c r="I17" t="s">
        <v>110</v>
      </c>
      <c r="J17" s="11" t="s">
        <v>111</v>
      </c>
      <c r="K17" t="s">
        <v>112</v>
      </c>
      <c r="L17" s="11" t="s">
        <v>113</v>
      </c>
      <c r="M17" t="s">
        <v>114</v>
      </c>
      <c r="N17" s="11" t="s">
        <v>115</v>
      </c>
      <c r="O17" t="s">
        <v>116</v>
      </c>
      <c r="P17" s="11" t="s">
        <v>117</v>
      </c>
      <c r="Q17" t="s">
        <v>132</v>
      </c>
      <c r="U17" s="48" t="s">
        <v>43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O17">
        <v>19.973684210526311</v>
      </c>
      <c r="BP17">
        <v>17.315789473684212</v>
      </c>
      <c r="BQ17">
        <v>13.035087719298247</v>
      </c>
      <c r="BR17">
        <v>13.745614035087719</v>
      </c>
      <c r="BV17">
        <v>25.241666666666667</v>
      </c>
      <c r="BW17">
        <v>28.366666666666674</v>
      </c>
      <c r="BX17">
        <v>24.208333333333336</v>
      </c>
      <c r="BY17">
        <v>26.700000000000006</v>
      </c>
    </row>
    <row r="18" spans="1:77">
      <c r="A18" s="9">
        <v>9.9999999999999993E+44</v>
      </c>
      <c r="B18" s="11">
        <v>14.1</v>
      </c>
      <c r="C18">
        <v>3.1</v>
      </c>
      <c r="D18" s="11">
        <v>3.8</v>
      </c>
      <c r="E18">
        <v>1</v>
      </c>
      <c r="F18" s="11">
        <v>1.1000000000000001</v>
      </c>
      <c r="G18">
        <v>4.0999999999999996</v>
      </c>
      <c r="H18" s="11">
        <v>1.5</v>
      </c>
      <c r="I18">
        <v>4.9000000000000004</v>
      </c>
      <c r="J18" s="11">
        <v>3.4</v>
      </c>
      <c r="K18">
        <v>2.2999999999999998</v>
      </c>
      <c r="L18" s="11">
        <v>0.3</v>
      </c>
      <c r="M18">
        <v>2.2999999999999998</v>
      </c>
      <c r="N18" s="11">
        <v>1.1000000000000001</v>
      </c>
      <c r="O18">
        <v>0.9</v>
      </c>
      <c r="P18" s="11">
        <v>2.5</v>
      </c>
      <c r="Q18">
        <f>AVERAGE(B18:P18)</f>
        <v>3.0933333333333328</v>
      </c>
      <c r="U18" s="9">
        <v>9.9999999999999993E+44</v>
      </c>
      <c r="V18" s="9">
        <v>1.9999999999999999E+45</v>
      </c>
      <c r="W18" s="9">
        <v>3.0000000000000001E+45</v>
      </c>
      <c r="X18" s="9">
        <v>3.9999999999999997E+45</v>
      </c>
      <c r="Y18" s="9">
        <v>5E+45</v>
      </c>
      <c r="Z18" s="9">
        <v>6.0000000000000002E+45</v>
      </c>
      <c r="AA18" s="9">
        <v>7.0000000000000005E+45</v>
      </c>
      <c r="AB18" s="9">
        <v>7.9999999999999994E+45</v>
      </c>
      <c r="AC18" s="9">
        <v>8.9999999999999997E+45</v>
      </c>
      <c r="AD18" s="9">
        <v>9.9999999999999999E+45</v>
      </c>
      <c r="AE18" s="9">
        <v>1.1E+46</v>
      </c>
      <c r="AF18" s="9">
        <v>1.2E+46</v>
      </c>
      <c r="AG18" t="s">
        <v>118</v>
      </c>
      <c r="AH18" t="s">
        <v>119</v>
      </c>
      <c r="AI18" s="2" t="s">
        <v>120</v>
      </c>
      <c r="AJ18" s="2" t="s">
        <v>121</v>
      </c>
      <c r="AK18" s="2" t="s">
        <v>122</v>
      </c>
      <c r="AL18" s="2" t="s">
        <v>123</v>
      </c>
      <c r="AM18" s="2" t="s">
        <v>124</v>
      </c>
      <c r="AN18" s="2" t="s">
        <v>125</v>
      </c>
      <c r="AO18" s="2" t="s">
        <v>126</v>
      </c>
      <c r="AP18" s="2" t="s">
        <v>127</v>
      </c>
      <c r="AQ18" s="2" t="s">
        <v>128</v>
      </c>
      <c r="AR18" s="2" t="s">
        <v>129</v>
      </c>
      <c r="AS18" s="2" t="s">
        <v>130</v>
      </c>
      <c r="AT18" s="2" t="s">
        <v>131</v>
      </c>
      <c r="AU18" t="s">
        <v>30</v>
      </c>
      <c r="AV18" t="s">
        <v>31</v>
      </c>
      <c r="AW18" t="s">
        <v>32</v>
      </c>
      <c r="AX18" t="s">
        <v>33</v>
      </c>
      <c r="AY18" t="s">
        <v>34</v>
      </c>
      <c r="AZ18" t="s">
        <v>35</v>
      </c>
      <c r="BA18" t="s">
        <v>36</v>
      </c>
      <c r="BB18" t="s">
        <v>37</v>
      </c>
      <c r="BC18" t="s">
        <v>38</v>
      </c>
      <c r="BD18" t="s">
        <v>39</v>
      </c>
      <c r="BE18" t="s">
        <v>40</v>
      </c>
      <c r="BF18" t="s">
        <v>41</v>
      </c>
      <c r="BO18">
        <v>19.184210526315791</v>
      </c>
      <c r="BP18">
        <v>14.456140350877197</v>
      </c>
      <c r="BQ18">
        <v>14.412280701754387</v>
      </c>
      <c r="BR18">
        <v>16.42982456140351</v>
      </c>
      <c r="BV18">
        <v>31.316666666666666</v>
      </c>
      <c r="BW18">
        <v>34.766666666666673</v>
      </c>
      <c r="BX18">
        <v>23.799999999999997</v>
      </c>
      <c r="BY18">
        <v>25.966666666666672</v>
      </c>
    </row>
    <row r="19" spans="1:77">
      <c r="A19" s="9">
        <v>1.9999999999999999E+45</v>
      </c>
      <c r="B19" s="11">
        <v>11.9</v>
      </c>
      <c r="C19">
        <v>3.6</v>
      </c>
      <c r="D19" s="11">
        <v>1.6</v>
      </c>
      <c r="E19">
        <v>1</v>
      </c>
      <c r="F19" s="11">
        <v>3.9</v>
      </c>
      <c r="G19">
        <v>0.4</v>
      </c>
      <c r="H19" s="11">
        <v>0</v>
      </c>
      <c r="I19">
        <v>1.7</v>
      </c>
      <c r="J19" s="11">
        <v>3.5</v>
      </c>
      <c r="K19">
        <v>0.6</v>
      </c>
      <c r="L19" s="11">
        <v>2.8</v>
      </c>
      <c r="M19">
        <v>0.3</v>
      </c>
      <c r="N19" s="11">
        <v>1</v>
      </c>
      <c r="O19">
        <v>4.0999999999999996</v>
      </c>
      <c r="P19" s="11">
        <v>1.3</v>
      </c>
      <c r="Q19">
        <f t="shared" ref="Q19:Q55" si="0">AVERAGE(B19:P19)</f>
        <v>2.5133333333333332</v>
      </c>
      <c r="T19" t="s">
        <v>161</v>
      </c>
      <c r="BO19">
        <v>17.89473684210526</v>
      </c>
      <c r="BP19">
        <v>14.877192982456139</v>
      </c>
      <c r="BQ19">
        <v>13.122807017543858</v>
      </c>
      <c r="BR19">
        <v>13.824561403508772</v>
      </c>
      <c r="BV19">
        <v>32.741666666666674</v>
      </c>
      <c r="BW19">
        <v>31.691666666666666</v>
      </c>
      <c r="BX19">
        <v>27.358333333333334</v>
      </c>
      <c r="BY19">
        <v>26.966666666666665</v>
      </c>
    </row>
    <row r="20" spans="1:77">
      <c r="A20" s="9">
        <v>3.0000000000000001E+45</v>
      </c>
      <c r="B20" s="11">
        <v>9.1999999999999993</v>
      </c>
      <c r="C20">
        <v>5</v>
      </c>
      <c r="D20" s="11">
        <v>2.8</v>
      </c>
      <c r="E20">
        <v>0.6</v>
      </c>
      <c r="F20" s="11">
        <v>0.8</v>
      </c>
      <c r="G20">
        <v>1.5</v>
      </c>
      <c r="H20" s="11">
        <v>2.2000000000000002</v>
      </c>
      <c r="I20">
        <v>0.4</v>
      </c>
      <c r="J20" s="11">
        <v>0.4</v>
      </c>
      <c r="K20">
        <v>2.5</v>
      </c>
      <c r="L20" s="11">
        <v>0.4</v>
      </c>
      <c r="M20">
        <v>0.4</v>
      </c>
      <c r="N20" s="11">
        <v>1.5</v>
      </c>
      <c r="O20">
        <v>0</v>
      </c>
      <c r="P20" s="11">
        <v>0.3</v>
      </c>
      <c r="Q20">
        <f t="shared" si="0"/>
        <v>1.8666666666666665</v>
      </c>
      <c r="T20">
        <v>1</v>
      </c>
      <c r="U20" s="11">
        <v>14.1</v>
      </c>
      <c r="V20" s="11">
        <v>11.9</v>
      </c>
      <c r="W20" s="11">
        <v>9.1999999999999993</v>
      </c>
      <c r="X20" s="11">
        <v>8.8000000000000007</v>
      </c>
      <c r="Y20" s="11">
        <v>13.1</v>
      </c>
      <c r="Z20" s="11">
        <v>6.2</v>
      </c>
      <c r="AA20" s="11">
        <v>8</v>
      </c>
      <c r="AB20" s="11">
        <v>13.4</v>
      </c>
      <c r="AC20" s="11">
        <v>1.5</v>
      </c>
      <c r="AD20" s="11">
        <v>2.1</v>
      </c>
      <c r="AE20" s="11">
        <v>7.3</v>
      </c>
      <c r="AF20" s="11">
        <v>24.8</v>
      </c>
      <c r="AG20" s="11">
        <v>9.6999999999999993</v>
      </c>
      <c r="AH20" s="11">
        <v>9.4</v>
      </c>
      <c r="AI20" s="12">
        <v>14.4</v>
      </c>
      <c r="AJ20" s="12">
        <v>15.1</v>
      </c>
      <c r="AK20" s="12">
        <v>3.2</v>
      </c>
      <c r="AL20" s="12">
        <v>18.5</v>
      </c>
      <c r="AM20" s="12">
        <v>12.8</v>
      </c>
      <c r="AN20" s="12">
        <v>20.3</v>
      </c>
      <c r="AO20" s="12">
        <v>13.6</v>
      </c>
      <c r="AP20" s="12">
        <v>7</v>
      </c>
      <c r="AQ20" s="12">
        <v>9.3000000000000007</v>
      </c>
      <c r="AR20" s="12">
        <v>9.5</v>
      </c>
      <c r="AS20" s="12">
        <v>6</v>
      </c>
      <c r="AT20" s="12">
        <v>10.9</v>
      </c>
      <c r="AU20" s="11">
        <v>23.4</v>
      </c>
      <c r="AV20" s="11">
        <v>20.6</v>
      </c>
      <c r="AW20" s="11">
        <v>9.1999999999999993</v>
      </c>
      <c r="AX20" s="11">
        <v>21.4</v>
      </c>
      <c r="AY20" s="11">
        <v>9.4</v>
      </c>
      <c r="AZ20" s="11">
        <v>24</v>
      </c>
      <c r="BA20" s="11">
        <v>24.3</v>
      </c>
      <c r="BB20" s="11">
        <v>19.100000000000001</v>
      </c>
      <c r="BC20" s="11">
        <v>20.100000000000001</v>
      </c>
      <c r="BD20" s="11">
        <v>23.9</v>
      </c>
      <c r="BE20" s="11">
        <v>28.5</v>
      </c>
      <c r="BF20" s="11">
        <v>17.399999999999999</v>
      </c>
      <c r="BO20">
        <v>20.956140350877192</v>
      </c>
      <c r="BP20">
        <v>17.096491228070178</v>
      </c>
      <c r="BQ20">
        <v>12.359649122807019</v>
      </c>
      <c r="BR20">
        <v>14.245614035087717</v>
      </c>
      <c r="BV20">
        <v>28.65</v>
      </c>
      <c r="BW20">
        <v>31.25</v>
      </c>
      <c r="BX20">
        <v>24.783333333333331</v>
      </c>
      <c r="BY20">
        <v>29.06666666666667</v>
      </c>
    </row>
    <row r="21" spans="1:77">
      <c r="A21" s="9">
        <v>3.9999999999999997E+45</v>
      </c>
      <c r="B21" s="11">
        <v>8.8000000000000007</v>
      </c>
      <c r="C21">
        <v>3.4</v>
      </c>
      <c r="D21" s="11">
        <v>2.8</v>
      </c>
      <c r="E21">
        <v>0.9</v>
      </c>
      <c r="F21" s="11">
        <v>1.5</v>
      </c>
      <c r="G21">
        <v>0.6</v>
      </c>
      <c r="H21" s="11">
        <v>4.2</v>
      </c>
      <c r="I21">
        <v>0.9</v>
      </c>
      <c r="J21" s="11">
        <v>2.5</v>
      </c>
      <c r="K21">
        <v>2.2000000000000002</v>
      </c>
      <c r="L21" s="11">
        <v>4.7</v>
      </c>
      <c r="M21">
        <v>4.4000000000000004</v>
      </c>
      <c r="N21" s="11">
        <v>1.8</v>
      </c>
      <c r="O21">
        <v>5.4</v>
      </c>
      <c r="P21" s="11">
        <v>6</v>
      </c>
      <c r="Q21">
        <f t="shared" si="0"/>
        <v>3.3399999999999994</v>
      </c>
      <c r="T21">
        <v>2</v>
      </c>
      <c r="U21">
        <v>3.1</v>
      </c>
      <c r="V21">
        <v>3.6</v>
      </c>
      <c r="W21">
        <v>5</v>
      </c>
      <c r="X21">
        <v>3.4</v>
      </c>
      <c r="Y21">
        <v>7.2</v>
      </c>
      <c r="Z21">
        <v>4</v>
      </c>
      <c r="AA21">
        <v>12.1</v>
      </c>
      <c r="AB21">
        <v>9.3000000000000007</v>
      </c>
      <c r="AC21">
        <v>3.2</v>
      </c>
      <c r="AD21">
        <v>5.5</v>
      </c>
      <c r="AE21">
        <v>1.6</v>
      </c>
      <c r="AF21">
        <v>7.7</v>
      </c>
      <c r="AG21">
        <v>10.1</v>
      </c>
      <c r="AH21">
        <v>15.7</v>
      </c>
      <c r="AI21" s="3">
        <v>16.2</v>
      </c>
      <c r="AJ21" s="3">
        <v>13.6</v>
      </c>
      <c r="AK21" s="3">
        <v>3.6</v>
      </c>
      <c r="AL21" s="3">
        <v>12.4</v>
      </c>
      <c r="AM21" s="3">
        <v>13.7</v>
      </c>
      <c r="AN21" s="3">
        <v>19.3</v>
      </c>
      <c r="AO21" s="3">
        <v>12.5</v>
      </c>
      <c r="AP21" s="3">
        <v>5.5</v>
      </c>
      <c r="AQ21" s="3">
        <v>6</v>
      </c>
      <c r="AR21" s="3">
        <v>8</v>
      </c>
      <c r="AS21" s="3">
        <v>4.8</v>
      </c>
      <c r="AT21" s="3">
        <v>4.2</v>
      </c>
      <c r="AU21">
        <v>14.9</v>
      </c>
      <c r="AV21">
        <v>23.7</v>
      </c>
      <c r="AW21">
        <v>9.5</v>
      </c>
      <c r="AX21">
        <v>9.1999999999999993</v>
      </c>
      <c r="AY21">
        <v>13.8</v>
      </c>
      <c r="AZ21">
        <v>21.2</v>
      </c>
      <c r="BA21">
        <v>25.3</v>
      </c>
      <c r="BB21">
        <v>21.7</v>
      </c>
      <c r="BC21">
        <v>24.6</v>
      </c>
      <c r="BD21">
        <v>19.8</v>
      </c>
      <c r="BE21">
        <v>28.6</v>
      </c>
      <c r="BF21">
        <v>19.100000000000001</v>
      </c>
    </row>
    <row r="22" spans="1:77">
      <c r="A22" s="9">
        <v>5E+45</v>
      </c>
      <c r="B22" s="11">
        <v>13.1</v>
      </c>
      <c r="C22">
        <v>7.2</v>
      </c>
      <c r="D22" s="11">
        <v>5</v>
      </c>
      <c r="E22">
        <v>1.9</v>
      </c>
      <c r="F22" s="11">
        <v>4.9000000000000004</v>
      </c>
      <c r="G22">
        <v>0.8</v>
      </c>
      <c r="H22" s="11">
        <v>2.9</v>
      </c>
      <c r="I22">
        <v>1.3</v>
      </c>
      <c r="J22" s="11">
        <v>2.2000000000000002</v>
      </c>
      <c r="K22">
        <v>1.4</v>
      </c>
      <c r="L22" s="11">
        <v>2.1</v>
      </c>
      <c r="M22">
        <v>1.8</v>
      </c>
      <c r="N22" s="11">
        <v>0.3</v>
      </c>
      <c r="O22">
        <v>0.4</v>
      </c>
      <c r="P22" s="11">
        <v>0.5</v>
      </c>
      <c r="Q22">
        <f t="shared" si="0"/>
        <v>3.0533333333333328</v>
      </c>
      <c r="T22">
        <v>3</v>
      </c>
      <c r="U22" s="11">
        <v>3.8</v>
      </c>
      <c r="V22" s="11">
        <v>1.6</v>
      </c>
      <c r="W22" s="11">
        <v>2.8</v>
      </c>
      <c r="X22" s="11">
        <v>2.8</v>
      </c>
      <c r="Y22" s="11">
        <v>5</v>
      </c>
      <c r="Z22" s="11">
        <v>1.8</v>
      </c>
      <c r="AA22" s="11">
        <v>7.7</v>
      </c>
      <c r="AB22" s="11">
        <v>5.7</v>
      </c>
      <c r="AC22" s="11">
        <v>2.7</v>
      </c>
      <c r="AD22" s="11">
        <v>1.2</v>
      </c>
      <c r="AE22" s="11">
        <v>1.5</v>
      </c>
      <c r="AF22" s="11">
        <v>7.1</v>
      </c>
      <c r="AG22" s="11">
        <v>3.8</v>
      </c>
      <c r="AH22" s="11">
        <v>18.600000000000001</v>
      </c>
      <c r="AI22" s="12">
        <v>13.6</v>
      </c>
      <c r="AJ22" s="12">
        <v>11.2</v>
      </c>
      <c r="AK22" s="12">
        <v>1.8</v>
      </c>
      <c r="AL22" s="12">
        <v>20.6</v>
      </c>
      <c r="AM22" s="12">
        <v>17.2</v>
      </c>
      <c r="AN22" s="12">
        <v>11.5</v>
      </c>
      <c r="AO22" s="12">
        <v>10.199999999999999</v>
      </c>
      <c r="AP22" s="12">
        <v>2.5</v>
      </c>
      <c r="AQ22" s="12">
        <v>4.8</v>
      </c>
      <c r="AR22" s="12">
        <v>9.8000000000000007</v>
      </c>
      <c r="AS22" s="12">
        <v>4</v>
      </c>
      <c r="AT22" s="12">
        <v>3</v>
      </c>
      <c r="AU22" s="11">
        <v>16.7</v>
      </c>
      <c r="AV22" s="11">
        <v>25</v>
      </c>
      <c r="AW22" s="11">
        <v>10.1</v>
      </c>
      <c r="AX22" s="11">
        <v>15</v>
      </c>
      <c r="AY22" s="11">
        <v>9.1999999999999993</v>
      </c>
      <c r="AZ22" s="11">
        <v>21.9</v>
      </c>
      <c r="BA22" s="11">
        <v>26.2</v>
      </c>
      <c r="BB22" s="11">
        <v>18.8</v>
      </c>
      <c r="BC22" s="11">
        <v>20.100000000000001</v>
      </c>
      <c r="BD22" s="11">
        <v>14.7</v>
      </c>
      <c r="BE22" s="11">
        <v>25.1</v>
      </c>
      <c r="BF22" s="11">
        <v>21.1</v>
      </c>
    </row>
    <row r="23" spans="1:77">
      <c r="A23" s="9">
        <v>6.0000000000000002E+45</v>
      </c>
      <c r="B23" s="11">
        <v>6.2</v>
      </c>
      <c r="C23">
        <v>4</v>
      </c>
      <c r="D23" s="11">
        <v>1.8</v>
      </c>
      <c r="E23">
        <v>11.5</v>
      </c>
      <c r="F23" s="11">
        <v>3.5</v>
      </c>
      <c r="G23">
        <v>3.5</v>
      </c>
      <c r="H23" s="11">
        <v>2.1</v>
      </c>
      <c r="I23">
        <v>3.5</v>
      </c>
      <c r="J23" s="11">
        <v>1.3</v>
      </c>
      <c r="K23">
        <v>2.6</v>
      </c>
      <c r="L23" s="11">
        <v>1.8</v>
      </c>
      <c r="M23">
        <v>1.9</v>
      </c>
      <c r="N23" s="11">
        <v>3.5</v>
      </c>
      <c r="O23">
        <v>2.2999999999999998</v>
      </c>
      <c r="P23" s="11">
        <v>3.3</v>
      </c>
      <c r="Q23">
        <f t="shared" si="0"/>
        <v>3.5199999999999991</v>
      </c>
      <c r="T23">
        <v>4</v>
      </c>
      <c r="U23">
        <v>1</v>
      </c>
      <c r="V23">
        <v>1</v>
      </c>
      <c r="W23">
        <v>0.6</v>
      </c>
      <c r="X23">
        <v>0.9</v>
      </c>
      <c r="Y23">
        <v>1.9</v>
      </c>
      <c r="Z23">
        <v>11.5</v>
      </c>
      <c r="AA23">
        <v>3.8</v>
      </c>
      <c r="AB23">
        <v>6.5</v>
      </c>
      <c r="AC23">
        <v>0</v>
      </c>
      <c r="AD23">
        <v>0.5</v>
      </c>
      <c r="AE23">
        <v>0</v>
      </c>
      <c r="AF23">
        <v>8.3000000000000007</v>
      </c>
      <c r="AG23">
        <v>3.7</v>
      </c>
      <c r="AH23">
        <v>18.600000000000001</v>
      </c>
      <c r="AI23" s="3">
        <v>12.4</v>
      </c>
      <c r="AJ23" s="3">
        <v>15.8</v>
      </c>
      <c r="AK23" s="3">
        <v>3.2</v>
      </c>
      <c r="AL23" s="3">
        <v>12.3</v>
      </c>
      <c r="AM23" s="3">
        <v>17.8</v>
      </c>
      <c r="AN23" s="3">
        <v>8.4</v>
      </c>
      <c r="AO23" s="3">
        <v>8.1</v>
      </c>
      <c r="AP23" s="3">
        <v>4.3</v>
      </c>
      <c r="AQ23" s="3">
        <v>5.0999999999999996</v>
      </c>
      <c r="AR23" s="3">
        <v>11</v>
      </c>
      <c r="AS23" s="3">
        <v>6.1</v>
      </c>
      <c r="AT23" s="3">
        <v>2.6</v>
      </c>
      <c r="AU23">
        <v>14.3</v>
      </c>
      <c r="AV23">
        <v>24.7</v>
      </c>
      <c r="AW23">
        <v>11.7</v>
      </c>
      <c r="AX23">
        <v>13.5</v>
      </c>
      <c r="AY23">
        <v>13.1</v>
      </c>
      <c r="AZ23">
        <v>23.3</v>
      </c>
      <c r="BA23">
        <v>17.8</v>
      </c>
      <c r="BB23">
        <v>16.7</v>
      </c>
      <c r="BC23">
        <v>19.600000000000001</v>
      </c>
      <c r="BD23">
        <v>9.6999999999999993</v>
      </c>
      <c r="BE23">
        <v>14.2</v>
      </c>
      <c r="BF23">
        <v>26.7</v>
      </c>
    </row>
    <row r="24" spans="1:77">
      <c r="A24" s="9">
        <v>7.0000000000000005E+45</v>
      </c>
      <c r="B24" s="11">
        <v>8</v>
      </c>
      <c r="C24">
        <v>12.1</v>
      </c>
      <c r="D24" s="11">
        <v>7.7</v>
      </c>
      <c r="E24">
        <v>3.8</v>
      </c>
      <c r="F24" s="11">
        <v>3.6</v>
      </c>
      <c r="G24">
        <v>2.1</v>
      </c>
      <c r="H24" s="11">
        <v>3.1</v>
      </c>
      <c r="I24">
        <v>1</v>
      </c>
      <c r="J24" s="11">
        <v>0</v>
      </c>
      <c r="K24">
        <v>0.8</v>
      </c>
      <c r="L24" s="11">
        <v>1.2</v>
      </c>
      <c r="M24">
        <v>2.1</v>
      </c>
      <c r="N24" s="11">
        <v>0</v>
      </c>
      <c r="O24">
        <v>0</v>
      </c>
      <c r="P24" s="11">
        <v>0.5</v>
      </c>
      <c r="Q24">
        <f t="shared" si="0"/>
        <v>3.0666666666666673</v>
      </c>
      <c r="T24">
        <v>5</v>
      </c>
      <c r="U24" s="11">
        <v>1.1000000000000001</v>
      </c>
      <c r="V24" s="11">
        <v>3.9</v>
      </c>
      <c r="W24" s="11">
        <v>0.8</v>
      </c>
      <c r="X24" s="11">
        <v>1.5</v>
      </c>
      <c r="Y24" s="11">
        <v>4.9000000000000004</v>
      </c>
      <c r="Z24" s="11">
        <v>3.5</v>
      </c>
      <c r="AA24" s="11">
        <v>3.6</v>
      </c>
      <c r="AB24" s="11">
        <v>6.3</v>
      </c>
      <c r="AC24" s="11">
        <v>1.9</v>
      </c>
      <c r="AD24" s="11">
        <v>0.7</v>
      </c>
      <c r="AE24" s="11">
        <v>0.8</v>
      </c>
      <c r="AF24" s="11">
        <v>8.5</v>
      </c>
      <c r="AG24" s="11">
        <v>3.5</v>
      </c>
      <c r="AH24" s="11">
        <v>8</v>
      </c>
      <c r="AI24" s="12">
        <v>10.4</v>
      </c>
      <c r="AJ24" s="12">
        <v>15.3</v>
      </c>
      <c r="AK24" s="12">
        <v>0.8</v>
      </c>
      <c r="AL24" s="12">
        <v>6.1</v>
      </c>
      <c r="AM24" s="12">
        <v>11.7</v>
      </c>
      <c r="AN24" s="12">
        <v>5.5</v>
      </c>
      <c r="AO24" s="12">
        <v>2.4</v>
      </c>
      <c r="AP24" s="12">
        <v>4.0999999999999996</v>
      </c>
      <c r="AQ24" s="12">
        <v>5.7</v>
      </c>
      <c r="AR24" s="12">
        <v>8</v>
      </c>
      <c r="AS24" s="12">
        <v>7.1</v>
      </c>
      <c r="AT24" s="12">
        <v>6.8</v>
      </c>
      <c r="AU24" s="11">
        <v>19</v>
      </c>
      <c r="AV24" s="11">
        <v>22.5</v>
      </c>
      <c r="AW24" s="11">
        <v>13.6</v>
      </c>
      <c r="AX24" s="11">
        <v>13.9</v>
      </c>
      <c r="AY24" s="11">
        <v>12.5</v>
      </c>
      <c r="AZ24" s="11">
        <v>24.1</v>
      </c>
      <c r="BA24" s="11">
        <v>10.199999999999999</v>
      </c>
      <c r="BB24" s="11">
        <v>16.3</v>
      </c>
      <c r="BC24" s="11">
        <v>8.5</v>
      </c>
      <c r="BD24" s="11">
        <v>13.6</v>
      </c>
      <c r="BE24" s="11">
        <v>16.899999999999999</v>
      </c>
      <c r="BF24" s="11">
        <v>24.5</v>
      </c>
    </row>
    <row r="25" spans="1:77">
      <c r="A25" s="9">
        <v>7.9999999999999994E+45</v>
      </c>
      <c r="B25" s="11">
        <v>13.4</v>
      </c>
      <c r="C25">
        <v>9.3000000000000007</v>
      </c>
      <c r="D25" s="11">
        <v>5.7</v>
      </c>
      <c r="E25">
        <v>6.5</v>
      </c>
      <c r="F25" s="11">
        <v>6.3</v>
      </c>
      <c r="G25">
        <v>2.1</v>
      </c>
      <c r="H25" s="11">
        <v>2.6</v>
      </c>
      <c r="I25">
        <v>1.2</v>
      </c>
      <c r="J25" s="11">
        <v>2.6</v>
      </c>
      <c r="K25">
        <v>0.3</v>
      </c>
      <c r="L25" s="11">
        <v>0.7</v>
      </c>
      <c r="M25">
        <v>6.4</v>
      </c>
      <c r="N25" s="11">
        <v>1.1000000000000001</v>
      </c>
      <c r="O25">
        <v>1</v>
      </c>
      <c r="P25" s="11">
        <v>4.9000000000000004</v>
      </c>
      <c r="Q25">
        <f t="shared" si="0"/>
        <v>4.2733333333333343</v>
      </c>
      <c r="T25">
        <v>6</v>
      </c>
      <c r="U25">
        <v>4.0999999999999996</v>
      </c>
      <c r="V25">
        <v>0.4</v>
      </c>
      <c r="W25">
        <v>1.5</v>
      </c>
      <c r="X25">
        <v>0.6</v>
      </c>
      <c r="Y25">
        <v>0.8</v>
      </c>
      <c r="Z25">
        <v>3.5</v>
      </c>
      <c r="AA25">
        <v>2.1</v>
      </c>
      <c r="AB25">
        <v>2.1</v>
      </c>
      <c r="AC25">
        <v>0</v>
      </c>
      <c r="AD25">
        <v>0.3</v>
      </c>
      <c r="AE25">
        <v>0.7</v>
      </c>
      <c r="AF25">
        <v>8</v>
      </c>
      <c r="AG25">
        <v>1.3</v>
      </c>
      <c r="AH25">
        <v>1.7</v>
      </c>
      <c r="AI25" s="3">
        <v>5.3</v>
      </c>
      <c r="AJ25" s="3">
        <v>15.4</v>
      </c>
      <c r="AK25" s="3">
        <v>0.9</v>
      </c>
      <c r="AL25" s="3">
        <v>5.8</v>
      </c>
      <c r="AM25" s="3">
        <v>6.5</v>
      </c>
      <c r="AN25" s="3">
        <v>8.6999999999999993</v>
      </c>
      <c r="AO25" s="3">
        <v>6.6</v>
      </c>
      <c r="AP25" s="3">
        <v>3.2</v>
      </c>
      <c r="AQ25" s="3">
        <v>2.1</v>
      </c>
      <c r="AR25" s="3">
        <v>11.4</v>
      </c>
      <c r="AS25" s="3">
        <v>3.4</v>
      </c>
      <c r="AT25" s="3">
        <v>3.3</v>
      </c>
      <c r="AU25">
        <v>19.399999999999999</v>
      </c>
      <c r="AV25">
        <v>19.5</v>
      </c>
      <c r="AW25">
        <v>6.3</v>
      </c>
      <c r="AX25">
        <v>9.6999999999999993</v>
      </c>
      <c r="AY25">
        <v>12.3</v>
      </c>
      <c r="AZ25">
        <v>16.600000000000001</v>
      </c>
      <c r="BA25">
        <v>9.6999999999999993</v>
      </c>
      <c r="BB25">
        <v>17.2</v>
      </c>
      <c r="BC25">
        <v>3.9</v>
      </c>
      <c r="BD25">
        <v>7.5</v>
      </c>
      <c r="BE25">
        <v>23.4</v>
      </c>
      <c r="BF25">
        <v>12.1</v>
      </c>
    </row>
    <row r="26" spans="1:77">
      <c r="A26" s="9">
        <v>8.9999999999999997E+45</v>
      </c>
      <c r="B26" s="11">
        <v>1.5</v>
      </c>
      <c r="C26">
        <v>3.2</v>
      </c>
      <c r="D26" s="11">
        <v>2.7</v>
      </c>
      <c r="E26">
        <v>0</v>
      </c>
      <c r="F26" s="11">
        <v>1.9</v>
      </c>
      <c r="G26">
        <v>0</v>
      </c>
      <c r="H26" s="11">
        <v>0.7</v>
      </c>
      <c r="I26">
        <v>6.3</v>
      </c>
      <c r="J26" s="11">
        <v>0.7</v>
      </c>
      <c r="K26">
        <v>0.4</v>
      </c>
      <c r="L26" s="11">
        <v>0.9</v>
      </c>
      <c r="M26">
        <v>1.2</v>
      </c>
      <c r="N26" s="11">
        <v>1.1000000000000001</v>
      </c>
      <c r="O26">
        <v>0</v>
      </c>
      <c r="P26" s="11">
        <v>0</v>
      </c>
      <c r="Q26">
        <f t="shared" si="0"/>
        <v>1.3733333333333333</v>
      </c>
      <c r="T26">
        <v>7</v>
      </c>
      <c r="U26" s="11">
        <v>1.5</v>
      </c>
      <c r="V26" s="11">
        <v>0</v>
      </c>
      <c r="W26" s="11">
        <v>2.2000000000000002</v>
      </c>
      <c r="X26" s="11">
        <v>4.2</v>
      </c>
      <c r="Y26" s="11">
        <v>2.9</v>
      </c>
      <c r="Z26" s="11">
        <v>2.1</v>
      </c>
      <c r="AA26" s="11">
        <v>3.1</v>
      </c>
      <c r="AB26" s="11">
        <v>2.6</v>
      </c>
      <c r="AC26" s="11">
        <v>0.7</v>
      </c>
      <c r="AD26" s="11">
        <v>0.3</v>
      </c>
      <c r="AE26" s="11">
        <v>0</v>
      </c>
      <c r="AF26" s="11">
        <v>14</v>
      </c>
      <c r="AG26" s="11">
        <v>2.7</v>
      </c>
      <c r="AH26" s="11">
        <v>4.7</v>
      </c>
      <c r="AI26" s="12">
        <v>9.6999999999999993</v>
      </c>
      <c r="AJ26" s="12">
        <v>10.8</v>
      </c>
      <c r="AK26" s="12">
        <v>0.4</v>
      </c>
      <c r="AL26" s="12">
        <v>0.8</v>
      </c>
      <c r="AM26" s="12">
        <v>6.4</v>
      </c>
      <c r="AN26" s="12">
        <v>8.6</v>
      </c>
      <c r="AO26" s="12">
        <v>6.5</v>
      </c>
      <c r="AP26" s="12">
        <v>3</v>
      </c>
      <c r="AQ26" s="12">
        <v>2.5</v>
      </c>
      <c r="AR26" s="12">
        <v>11.7</v>
      </c>
      <c r="AS26" s="12">
        <v>6.7</v>
      </c>
      <c r="AT26" s="12">
        <v>2.7</v>
      </c>
      <c r="AU26" s="11">
        <v>17.100000000000001</v>
      </c>
      <c r="AV26" s="11">
        <v>20.8</v>
      </c>
      <c r="AW26" s="11">
        <v>3.5</v>
      </c>
      <c r="AX26" s="11">
        <v>14.3</v>
      </c>
      <c r="AY26" s="11">
        <v>6.8</v>
      </c>
      <c r="AZ26" s="11">
        <v>16.2</v>
      </c>
      <c r="BA26" s="11">
        <v>4.8</v>
      </c>
      <c r="BB26" s="11">
        <v>16.2</v>
      </c>
      <c r="BC26" s="11">
        <v>13.5</v>
      </c>
      <c r="BD26" s="11">
        <v>7.4</v>
      </c>
      <c r="BE26" s="11">
        <v>19.8</v>
      </c>
      <c r="BF26" s="11">
        <v>13.6</v>
      </c>
    </row>
    <row r="27" spans="1:77">
      <c r="A27" s="9">
        <v>9.9999999999999999E+45</v>
      </c>
      <c r="B27" s="11">
        <v>2.1</v>
      </c>
      <c r="C27">
        <v>5.5</v>
      </c>
      <c r="D27" s="11">
        <v>1.2</v>
      </c>
      <c r="E27">
        <v>0.5</v>
      </c>
      <c r="F27" s="11">
        <v>0.7</v>
      </c>
      <c r="G27">
        <v>0.3</v>
      </c>
      <c r="H27" s="11">
        <v>0.3</v>
      </c>
      <c r="I27">
        <v>0.7</v>
      </c>
      <c r="J27" s="11">
        <v>0.5</v>
      </c>
      <c r="K27">
        <v>0.8</v>
      </c>
      <c r="L27" s="11">
        <v>0</v>
      </c>
      <c r="M27">
        <v>1.1000000000000001</v>
      </c>
      <c r="N27" s="11">
        <v>0.3</v>
      </c>
      <c r="O27">
        <v>0.3</v>
      </c>
      <c r="P27" s="11">
        <v>0.3</v>
      </c>
      <c r="Q27">
        <f t="shared" si="0"/>
        <v>0.97333333333333338</v>
      </c>
      <c r="T27">
        <v>8</v>
      </c>
      <c r="U27">
        <v>4.9000000000000004</v>
      </c>
      <c r="V27">
        <v>1.7</v>
      </c>
      <c r="W27">
        <v>0.4</v>
      </c>
      <c r="X27">
        <v>0.9</v>
      </c>
      <c r="Y27">
        <v>1.3</v>
      </c>
      <c r="Z27">
        <v>3.5</v>
      </c>
      <c r="AA27">
        <v>1</v>
      </c>
      <c r="AB27">
        <v>1.2</v>
      </c>
      <c r="AC27">
        <v>6.3</v>
      </c>
      <c r="AD27">
        <v>0.7</v>
      </c>
      <c r="AE27">
        <v>0</v>
      </c>
      <c r="AF27">
        <v>6.7</v>
      </c>
      <c r="AG27">
        <v>0.9</v>
      </c>
      <c r="AH27">
        <v>2.2000000000000002</v>
      </c>
      <c r="AI27" s="3">
        <v>19.399999999999999</v>
      </c>
      <c r="AJ27" s="3">
        <v>21.8</v>
      </c>
      <c r="AK27" s="3">
        <v>0.7</v>
      </c>
      <c r="AL27" s="3">
        <v>4.4000000000000004</v>
      </c>
      <c r="AM27" s="3">
        <v>10.1</v>
      </c>
      <c r="AN27" s="3">
        <v>5.6</v>
      </c>
      <c r="AO27" s="3">
        <v>8.9</v>
      </c>
      <c r="AP27" s="3">
        <v>2.8</v>
      </c>
      <c r="AQ27" s="3">
        <v>6</v>
      </c>
      <c r="AR27" s="3">
        <v>10.5</v>
      </c>
      <c r="AS27" s="3">
        <v>1.7</v>
      </c>
      <c r="AT27" s="3">
        <v>1.8</v>
      </c>
      <c r="AU27">
        <v>14.1</v>
      </c>
      <c r="AV27">
        <v>19.600000000000001</v>
      </c>
      <c r="AW27">
        <v>6.6</v>
      </c>
      <c r="AX27">
        <v>21.5</v>
      </c>
      <c r="AY27">
        <v>5.7</v>
      </c>
      <c r="AZ27">
        <v>21.7</v>
      </c>
      <c r="BA27">
        <v>8.8000000000000007</v>
      </c>
      <c r="BB27">
        <v>12.6</v>
      </c>
      <c r="BC27">
        <v>6.3</v>
      </c>
      <c r="BD27">
        <v>10.8</v>
      </c>
      <c r="BE27">
        <v>20.9</v>
      </c>
      <c r="BF27">
        <v>12.3</v>
      </c>
    </row>
    <row r="28" spans="1:77">
      <c r="A28" s="9">
        <v>1.1E+46</v>
      </c>
      <c r="B28" s="11">
        <v>7.3</v>
      </c>
      <c r="C28">
        <v>1.6</v>
      </c>
      <c r="D28" s="11">
        <v>1.5</v>
      </c>
      <c r="E28">
        <v>0</v>
      </c>
      <c r="F28" s="11">
        <v>0.8</v>
      </c>
      <c r="G28">
        <v>0.7</v>
      </c>
      <c r="H28" s="11">
        <v>0</v>
      </c>
      <c r="I28">
        <v>0</v>
      </c>
      <c r="J28" s="11">
        <v>0</v>
      </c>
      <c r="K28">
        <v>0</v>
      </c>
      <c r="L28" s="11">
        <v>0.6</v>
      </c>
      <c r="M28">
        <v>0.7</v>
      </c>
      <c r="N28" s="11">
        <v>1.2</v>
      </c>
      <c r="O28">
        <v>0</v>
      </c>
      <c r="P28" s="11">
        <v>0</v>
      </c>
      <c r="Q28">
        <f t="shared" si="0"/>
        <v>0.95999999999999985</v>
      </c>
      <c r="T28">
        <v>9</v>
      </c>
      <c r="U28" s="11">
        <v>3.4</v>
      </c>
      <c r="V28" s="11">
        <v>3.5</v>
      </c>
      <c r="W28" s="11">
        <v>0.4</v>
      </c>
      <c r="X28" s="11">
        <v>2.5</v>
      </c>
      <c r="Y28" s="11">
        <v>2.2000000000000002</v>
      </c>
      <c r="Z28" s="11">
        <v>1.3</v>
      </c>
      <c r="AA28" s="11">
        <v>0</v>
      </c>
      <c r="AB28" s="11">
        <v>2.6</v>
      </c>
      <c r="AC28" s="11">
        <v>0.7</v>
      </c>
      <c r="AD28" s="11">
        <v>0.5</v>
      </c>
      <c r="AE28" s="11">
        <v>0</v>
      </c>
      <c r="AF28" s="11">
        <v>8.6999999999999993</v>
      </c>
      <c r="AG28" s="11">
        <v>0</v>
      </c>
      <c r="AH28" s="11">
        <v>3</v>
      </c>
      <c r="AI28" s="12">
        <v>5.9</v>
      </c>
      <c r="AJ28" s="12">
        <v>13</v>
      </c>
      <c r="AK28" s="12">
        <v>2.1</v>
      </c>
      <c r="AL28" s="12">
        <v>7.9</v>
      </c>
      <c r="AM28" s="12">
        <v>5.5</v>
      </c>
      <c r="AN28" s="12">
        <v>3.9</v>
      </c>
      <c r="AO28" s="12">
        <v>13.3</v>
      </c>
      <c r="AP28" s="12">
        <v>3.4</v>
      </c>
      <c r="AQ28" s="12">
        <v>1.7</v>
      </c>
      <c r="AR28" s="12">
        <v>9.8000000000000007</v>
      </c>
      <c r="AS28" s="12">
        <v>5.7</v>
      </c>
      <c r="AT28" s="12">
        <v>2.2000000000000002</v>
      </c>
      <c r="AU28" s="11">
        <v>10.5</v>
      </c>
      <c r="AV28" s="11">
        <v>12.8</v>
      </c>
      <c r="AW28" s="11">
        <v>11.7</v>
      </c>
      <c r="AX28" s="11">
        <v>13.5</v>
      </c>
      <c r="AY28" s="11">
        <v>2</v>
      </c>
      <c r="AZ28" s="11">
        <v>15.9</v>
      </c>
      <c r="BA28" s="11">
        <v>6.9</v>
      </c>
      <c r="BB28" s="11">
        <v>9.9</v>
      </c>
      <c r="BC28" s="11">
        <v>7.1</v>
      </c>
      <c r="BD28" s="11">
        <v>5.3</v>
      </c>
      <c r="BE28" s="11">
        <v>15.2</v>
      </c>
      <c r="BF28" s="11">
        <v>19.399999999999999</v>
      </c>
    </row>
    <row r="29" spans="1:77">
      <c r="A29" s="9">
        <v>1.2E+46</v>
      </c>
      <c r="B29" s="11">
        <v>24.8</v>
      </c>
      <c r="C29">
        <v>7.7</v>
      </c>
      <c r="D29" s="11">
        <v>7.1</v>
      </c>
      <c r="E29">
        <v>8.3000000000000007</v>
      </c>
      <c r="F29" s="11">
        <v>8.5</v>
      </c>
      <c r="G29">
        <v>8</v>
      </c>
      <c r="H29" s="11">
        <v>14</v>
      </c>
      <c r="I29">
        <v>6.7</v>
      </c>
      <c r="J29" s="11">
        <v>8.6999999999999993</v>
      </c>
      <c r="K29">
        <v>1.4</v>
      </c>
      <c r="L29" s="11">
        <v>1.9</v>
      </c>
      <c r="M29">
        <v>1.8</v>
      </c>
      <c r="N29" s="11">
        <v>5.2</v>
      </c>
      <c r="O29">
        <v>2.4</v>
      </c>
      <c r="P29" s="11">
        <v>5.7</v>
      </c>
      <c r="Q29">
        <f t="shared" si="0"/>
        <v>7.4800000000000022</v>
      </c>
      <c r="T29">
        <v>10</v>
      </c>
      <c r="U29">
        <v>2.2999999999999998</v>
      </c>
      <c r="V29">
        <v>0.6</v>
      </c>
      <c r="W29">
        <v>2.5</v>
      </c>
      <c r="X29">
        <v>2.2000000000000002</v>
      </c>
      <c r="Y29">
        <v>1.4</v>
      </c>
      <c r="Z29">
        <v>2.6</v>
      </c>
      <c r="AA29">
        <v>0.8</v>
      </c>
      <c r="AB29">
        <v>0.3</v>
      </c>
      <c r="AC29">
        <v>0.4</v>
      </c>
      <c r="AD29">
        <v>0.8</v>
      </c>
      <c r="AE29">
        <v>0</v>
      </c>
      <c r="AF29">
        <v>1.4</v>
      </c>
      <c r="AG29">
        <v>3.9</v>
      </c>
      <c r="AH29">
        <v>0.8</v>
      </c>
      <c r="AI29" s="3">
        <v>4.4000000000000004</v>
      </c>
      <c r="AJ29" s="3">
        <v>10.199999999999999</v>
      </c>
      <c r="AK29" s="3">
        <v>2.2999999999999998</v>
      </c>
      <c r="AL29" s="3">
        <v>1.4</v>
      </c>
      <c r="AM29" s="3">
        <v>3.4</v>
      </c>
      <c r="AN29" s="3">
        <v>4.8</v>
      </c>
      <c r="AO29" s="3">
        <v>15.6</v>
      </c>
      <c r="AP29" s="3">
        <v>0.3</v>
      </c>
      <c r="AQ29" s="3">
        <v>4.9000000000000004</v>
      </c>
      <c r="AR29" s="3">
        <v>2.4</v>
      </c>
      <c r="AS29" s="3">
        <v>3.8</v>
      </c>
      <c r="AT29" s="3">
        <v>0.4</v>
      </c>
      <c r="AU29">
        <v>9.4</v>
      </c>
      <c r="AV29">
        <v>16.899999999999999</v>
      </c>
      <c r="AW29">
        <v>7.3</v>
      </c>
      <c r="AX29">
        <v>15.6</v>
      </c>
      <c r="AY29">
        <v>5.6</v>
      </c>
      <c r="AZ29">
        <v>16.7</v>
      </c>
      <c r="BA29">
        <v>5.9</v>
      </c>
      <c r="BB29">
        <v>12.1</v>
      </c>
      <c r="BC29">
        <v>17.8</v>
      </c>
      <c r="BD29">
        <v>6.5</v>
      </c>
      <c r="BE29">
        <v>11.7</v>
      </c>
      <c r="BF29">
        <v>15.6</v>
      </c>
    </row>
    <row r="30" spans="1:77">
      <c r="A30" t="s">
        <v>118</v>
      </c>
      <c r="B30" s="11">
        <v>9.6999999999999993</v>
      </c>
      <c r="C30">
        <v>10.1</v>
      </c>
      <c r="D30" s="11">
        <v>3.8</v>
      </c>
      <c r="E30">
        <v>3.7</v>
      </c>
      <c r="F30" s="11">
        <v>3.5</v>
      </c>
      <c r="G30">
        <v>1.3</v>
      </c>
      <c r="H30" s="11">
        <v>2.7</v>
      </c>
      <c r="I30">
        <v>0.9</v>
      </c>
      <c r="J30" s="11">
        <v>0</v>
      </c>
      <c r="K30">
        <v>3.9</v>
      </c>
      <c r="L30" s="11">
        <v>3.5</v>
      </c>
      <c r="M30">
        <v>0.3</v>
      </c>
      <c r="N30" s="11">
        <v>3.3</v>
      </c>
      <c r="O30">
        <v>1.4</v>
      </c>
      <c r="P30" s="11">
        <v>0.8</v>
      </c>
      <c r="Q30">
        <f t="shared" si="0"/>
        <v>3.2599999999999989</v>
      </c>
      <c r="T30">
        <v>11</v>
      </c>
      <c r="U30" s="11">
        <v>0.3</v>
      </c>
      <c r="V30" s="11">
        <v>2.8</v>
      </c>
      <c r="W30" s="11">
        <v>0.4</v>
      </c>
      <c r="X30" s="11">
        <v>4.7</v>
      </c>
      <c r="Y30" s="11">
        <v>2.1</v>
      </c>
      <c r="Z30" s="11">
        <v>1.8</v>
      </c>
      <c r="AA30" s="11">
        <v>1.2</v>
      </c>
      <c r="AB30" s="11">
        <v>0.7</v>
      </c>
      <c r="AC30" s="11">
        <v>0.9</v>
      </c>
      <c r="AD30" s="11">
        <v>0</v>
      </c>
      <c r="AE30" s="11">
        <v>0.6</v>
      </c>
      <c r="AF30" s="11">
        <v>1.9</v>
      </c>
      <c r="AG30" s="11">
        <v>3.5</v>
      </c>
      <c r="AH30" s="11">
        <v>1.2</v>
      </c>
      <c r="AI30" s="12">
        <v>2.2000000000000002</v>
      </c>
      <c r="AJ30" s="12">
        <v>9</v>
      </c>
      <c r="AK30" s="12">
        <v>2.2000000000000002</v>
      </c>
      <c r="AL30" s="12">
        <v>0</v>
      </c>
      <c r="AM30" s="12">
        <v>2.2000000000000002</v>
      </c>
      <c r="AN30" s="12">
        <v>0.9</v>
      </c>
      <c r="AO30" s="12">
        <v>5.2</v>
      </c>
      <c r="AP30" s="12">
        <v>4.0999999999999996</v>
      </c>
      <c r="AQ30" s="12">
        <v>2</v>
      </c>
      <c r="AR30" s="12">
        <v>2.6</v>
      </c>
      <c r="AS30" s="12">
        <v>4.5999999999999996</v>
      </c>
      <c r="AT30" s="12">
        <v>5</v>
      </c>
      <c r="AU30" s="11">
        <v>8.6</v>
      </c>
      <c r="AV30" s="11">
        <v>12.1</v>
      </c>
      <c r="AW30" s="11">
        <v>8.1999999999999993</v>
      </c>
      <c r="AX30" s="11">
        <v>15.1</v>
      </c>
      <c r="AY30" s="11">
        <v>6.6</v>
      </c>
      <c r="AZ30" s="11">
        <v>16.3</v>
      </c>
      <c r="BA30" s="11">
        <v>7.1</v>
      </c>
      <c r="BB30" s="11">
        <v>16.3</v>
      </c>
      <c r="BC30" s="11">
        <v>5.5</v>
      </c>
      <c r="BD30" s="11">
        <v>12.6</v>
      </c>
      <c r="BE30" s="11">
        <v>15</v>
      </c>
      <c r="BF30" s="11">
        <v>16.399999999999999</v>
      </c>
    </row>
    <row r="31" spans="1:77">
      <c r="A31" t="s">
        <v>119</v>
      </c>
      <c r="B31" s="11">
        <v>9.4</v>
      </c>
      <c r="C31">
        <v>15.7</v>
      </c>
      <c r="D31" s="11">
        <v>18.600000000000001</v>
      </c>
      <c r="E31">
        <v>18.600000000000001</v>
      </c>
      <c r="F31" s="11">
        <v>8</v>
      </c>
      <c r="G31">
        <v>1.7</v>
      </c>
      <c r="H31" s="11">
        <v>4.7</v>
      </c>
      <c r="I31">
        <v>2.2000000000000002</v>
      </c>
      <c r="J31" s="11">
        <v>3</v>
      </c>
      <c r="K31">
        <v>0.8</v>
      </c>
      <c r="L31" s="11">
        <v>1.2</v>
      </c>
      <c r="M31">
        <v>2.1</v>
      </c>
      <c r="N31" s="11">
        <v>0</v>
      </c>
      <c r="O31">
        <v>1.3</v>
      </c>
      <c r="P31" s="11">
        <v>1.3</v>
      </c>
      <c r="Q31">
        <f t="shared" si="0"/>
        <v>5.9066666666666672</v>
      </c>
      <c r="T31">
        <v>12</v>
      </c>
      <c r="U31">
        <v>2.2999999999999998</v>
      </c>
      <c r="V31">
        <v>0.3</v>
      </c>
      <c r="W31">
        <v>0.4</v>
      </c>
      <c r="X31">
        <v>4.4000000000000004</v>
      </c>
      <c r="Y31">
        <v>1.8</v>
      </c>
      <c r="Z31">
        <v>1.9</v>
      </c>
      <c r="AA31">
        <v>2.1</v>
      </c>
      <c r="AB31">
        <v>6.4</v>
      </c>
      <c r="AC31">
        <v>1.2</v>
      </c>
      <c r="AD31">
        <v>1.1000000000000001</v>
      </c>
      <c r="AE31">
        <v>0.7</v>
      </c>
      <c r="AF31">
        <v>1.8</v>
      </c>
      <c r="AG31">
        <v>0.3</v>
      </c>
      <c r="AH31">
        <v>2.1</v>
      </c>
      <c r="AI31" s="3">
        <v>4</v>
      </c>
      <c r="AJ31" s="3">
        <v>7.7</v>
      </c>
      <c r="AK31" s="3">
        <v>3.6</v>
      </c>
      <c r="AL31" s="3">
        <v>2.8</v>
      </c>
      <c r="AM31" s="3">
        <v>3.8</v>
      </c>
      <c r="AN31" s="3">
        <v>2</v>
      </c>
      <c r="AO31" s="3">
        <v>7.7</v>
      </c>
      <c r="AP31" s="3">
        <v>1.2</v>
      </c>
      <c r="AQ31" s="3">
        <v>8.5</v>
      </c>
      <c r="AR31" s="3">
        <v>6.8</v>
      </c>
      <c r="AS31" s="3">
        <v>2.8</v>
      </c>
      <c r="AT31" s="3">
        <v>0.4</v>
      </c>
      <c r="AU31">
        <v>4.7</v>
      </c>
      <c r="AV31">
        <v>15.3</v>
      </c>
      <c r="AW31">
        <v>6.3</v>
      </c>
      <c r="AX31">
        <v>15.1</v>
      </c>
      <c r="AY31">
        <v>6.7</v>
      </c>
      <c r="AZ31">
        <v>17.100000000000001</v>
      </c>
      <c r="BA31">
        <v>17.399999999999999</v>
      </c>
      <c r="BB31">
        <v>10.1</v>
      </c>
      <c r="BC31">
        <v>15.7</v>
      </c>
      <c r="BD31">
        <v>10.1</v>
      </c>
      <c r="BE31">
        <v>18.5</v>
      </c>
      <c r="BF31">
        <v>12.6</v>
      </c>
    </row>
    <row r="32" spans="1:77">
      <c r="A32" s="2" t="s">
        <v>120</v>
      </c>
      <c r="B32" s="12">
        <v>14.4</v>
      </c>
      <c r="C32" s="3">
        <v>16.2</v>
      </c>
      <c r="D32" s="12">
        <v>13.6</v>
      </c>
      <c r="E32" s="3">
        <v>12.4</v>
      </c>
      <c r="F32" s="12">
        <v>10.4</v>
      </c>
      <c r="G32" s="3">
        <v>5.3</v>
      </c>
      <c r="H32" s="12">
        <v>9.6999999999999993</v>
      </c>
      <c r="I32" s="3">
        <v>19.399999999999999</v>
      </c>
      <c r="J32" s="12">
        <v>5.9</v>
      </c>
      <c r="K32" s="3">
        <v>4.4000000000000004</v>
      </c>
      <c r="L32" s="12">
        <v>2.2000000000000002</v>
      </c>
      <c r="M32" s="3">
        <v>4</v>
      </c>
      <c r="N32" s="12">
        <v>4.5999999999999996</v>
      </c>
      <c r="O32" s="3">
        <v>0.6</v>
      </c>
      <c r="P32" s="12">
        <v>4.5999999999999996</v>
      </c>
      <c r="Q32">
        <f t="shared" si="0"/>
        <v>8.5133333333333336</v>
      </c>
      <c r="T32">
        <v>13</v>
      </c>
      <c r="U32" s="11">
        <v>1.1000000000000001</v>
      </c>
      <c r="V32" s="11">
        <v>1</v>
      </c>
      <c r="W32" s="11">
        <v>1.5</v>
      </c>
      <c r="X32" s="11">
        <v>1.8</v>
      </c>
      <c r="Y32" s="11">
        <v>0.3</v>
      </c>
      <c r="Z32" s="11">
        <v>3.5</v>
      </c>
      <c r="AA32" s="11">
        <v>0</v>
      </c>
      <c r="AB32" s="11">
        <v>1.1000000000000001</v>
      </c>
      <c r="AC32" s="11">
        <v>1.1000000000000001</v>
      </c>
      <c r="AD32" s="11">
        <v>0.3</v>
      </c>
      <c r="AE32" s="11">
        <v>1.2</v>
      </c>
      <c r="AF32" s="11">
        <v>5.2</v>
      </c>
      <c r="AG32" s="11">
        <v>3.3</v>
      </c>
      <c r="AH32" s="11">
        <v>0</v>
      </c>
      <c r="AI32" s="12">
        <v>4.5999999999999996</v>
      </c>
      <c r="AJ32" s="12">
        <v>8.6999999999999993</v>
      </c>
      <c r="AK32" s="12">
        <v>1.4</v>
      </c>
      <c r="AL32" s="12">
        <v>4.7</v>
      </c>
      <c r="AM32" s="12">
        <v>6.1</v>
      </c>
      <c r="AN32" s="12">
        <v>2.6</v>
      </c>
      <c r="AO32" s="12">
        <v>20.7</v>
      </c>
      <c r="AP32" s="12">
        <v>1.8</v>
      </c>
      <c r="AQ32" s="12">
        <v>5.5</v>
      </c>
      <c r="AR32" s="12">
        <v>5.4</v>
      </c>
      <c r="AS32" s="12">
        <v>3.3</v>
      </c>
      <c r="AT32" s="12">
        <v>0.3</v>
      </c>
      <c r="AU32" s="11">
        <v>3.2</v>
      </c>
      <c r="AV32" s="11">
        <v>15.2</v>
      </c>
      <c r="AW32" s="11">
        <v>9</v>
      </c>
      <c r="AX32" s="11">
        <v>15.2</v>
      </c>
      <c r="AY32" s="11">
        <v>6</v>
      </c>
      <c r="AZ32" s="11">
        <v>17.3</v>
      </c>
      <c r="BA32" s="11">
        <v>10.5</v>
      </c>
      <c r="BB32" s="11">
        <v>12.8</v>
      </c>
      <c r="BC32" s="11">
        <v>6</v>
      </c>
      <c r="BD32" s="11">
        <v>7.9</v>
      </c>
      <c r="BE32" s="11">
        <v>20.9</v>
      </c>
      <c r="BF32" s="11">
        <v>8.1999999999999993</v>
      </c>
    </row>
    <row r="33" spans="1:58">
      <c r="A33" s="2" t="s">
        <v>121</v>
      </c>
      <c r="B33" s="12">
        <v>15.1</v>
      </c>
      <c r="C33" s="3">
        <v>13.6</v>
      </c>
      <c r="D33" s="12">
        <v>11.2</v>
      </c>
      <c r="E33" s="3">
        <v>15.8</v>
      </c>
      <c r="F33" s="12">
        <v>15.3</v>
      </c>
      <c r="G33" s="3">
        <v>15.4</v>
      </c>
      <c r="H33" s="12">
        <v>10.8</v>
      </c>
      <c r="I33" s="3">
        <v>21.8</v>
      </c>
      <c r="J33" s="12">
        <v>13</v>
      </c>
      <c r="K33" s="3">
        <v>10.199999999999999</v>
      </c>
      <c r="L33" s="12">
        <v>9</v>
      </c>
      <c r="M33" s="3">
        <v>7.7</v>
      </c>
      <c r="N33" s="12">
        <v>8.6999999999999993</v>
      </c>
      <c r="O33" s="3">
        <v>15.7</v>
      </c>
      <c r="P33" s="12">
        <v>10.3</v>
      </c>
      <c r="Q33">
        <f t="shared" si="0"/>
        <v>12.906666666666665</v>
      </c>
      <c r="T33">
        <v>14</v>
      </c>
      <c r="U33">
        <v>0.9</v>
      </c>
      <c r="V33">
        <v>4.0999999999999996</v>
      </c>
      <c r="W33">
        <v>0</v>
      </c>
      <c r="X33">
        <v>5.4</v>
      </c>
      <c r="Y33">
        <v>0.4</v>
      </c>
      <c r="Z33">
        <v>2.2999999999999998</v>
      </c>
      <c r="AA33">
        <v>0</v>
      </c>
      <c r="AB33">
        <v>1</v>
      </c>
      <c r="AC33">
        <v>0</v>
      </c>
      <c r="AD33">
        <v>0.3</v>
      </c>
      <c r="AE33">
        <v>0</v>
      </c>
      <c r="AF33">
        <v>2.4</v>
      </c>
      <c r="AG33">
        <v>1.4</v>
      </c>
      <c r="AH33">
        <v>1.3</v>
      </c>
      <c r="AI33" s="3">
        <v>0.6</v>
      </c>
      <c r="AJ33" s="3">
        <v>15.7</v>
      </c>
      <c r="AK33" s="3">
        <v>0.8</v>
      </c>
      <c r="AL33" s="3">
        <v>0.4</v>
      </c>
      <c r="AM33" s="3">
        <v>3.1</v>
      </c>
      <c r="AN33" s="3">
        <v>4.5999999999999996</v>
      </c>
      <c r="AO33" s="3">
        <v>13.7</v>
      </c>
      <c r="AP33" s="3">
        <v>6.7</v>
      </c>
      <c r="AQ33" s="3">
        <v>1.8</v>
      </c>
      <c r="AR33" s="3">
        <v>5.0999999999999996</v>
      </c>
      <c r="AS33" s="3">
        <v>8.6</v>
      </c>
      <c r="AT33" s="3">
        <v>2.2999999999999998</v>
      </c>
      <c r="AU33">
        <v>4.5</v>
      </c>
      <c r="AV33">
        <v>15.6</v>
      </c>
      <c r="AW33">
        <v>11.8</v>
      </c>
      <c r="AX33">
        <v>11.1</v>
      </c>
      <c r="AY33">
        <v>5.8</v>
      </c>
      <c r="AZ33">
        <v>17.899999999999999</v>
      </c>
      <c r="BA33">
        <v>3.7</v>
      </c>
      <c r="BB33">
        <v>15</v>
      </c>
      <c r="BC33">
        <v>6.2</v>
      </c>
      <c r="BD33">
        <v>10.4</v>
      </c>
      <c r="BE33">
        <v>11</v>
      </c>
      <c r="BF33">
        <v>8.1</v>
      </c>
    </row>
    <row r="34" spans="1:58">
      <c r="A34" s="2" t="s">
        <v>122</v>
      </c>
      <c r="B34" s="12">
        <v>3.2</v>
      </c>
      <c r="C34" s="3">
        <v>3.6</v>
      </c>
      <c r="D34" s="12">
        <v>1.8</v>
      </c>
      <c r="E34" s="3">
        <v>3.2</v>
      </c>
      <c r="F34" s="12">
        <v>0.8</v>
      </c>
      <c r="G34" s="3">
        <v>0.9</v>
      </c>
      <c r="H34" s="12">
        <v>0.4</v>
      </c>
      <c r="I34" s="3">
        <v>0.7</v>
      </c>
      <c r="J34" s="12">
        <v>2.1</v>
      </c>
      <c r="K34" s="3">
        <v>2.2999999999999998</v>
      </c>
      <c r="L34" s="12">
        <v>2.2000000000000002</v>
      </c>
      <c r="M34" s="3">
        <v>3.6</v>
      </c>
      <c r="N34" s="12">
        <v>1.4</v>
      </c>
      <c r="O34" s="3">
        <v>0.8</v>
      </c>
      <c r="P34" s="12">
        <v>0.8</v>
      </c>
      <c r="Q34">
        <f t="shared" si="0"/>
        <v>1.8533333333333337</v>
      </c>
      <c r="T34">
        <v>15</v>
      </c>
      <c r="U34" s="11">
        <v>2.5</v>
      </c>
      <c r="V34" s="11">
        <v>1.3</v>
      </c>
      <c r="W34" s="11">
        <v>0.3</v>
      </c>
      <c r="X34" s="11">
        <v>6</v>
      </c>
      <c r="Y34" s="11">
        <v>0.5</v>
      </c>
      <c r="Z34" s="11">
        <v>3.3</v>
      </c>
      <c r="AA34" s="11">
        <v>0.5</v>
      </c>
      <c r="AB34" s="11">
        <v>4.9000000000000004</v>
      </c>
      <c r="AC34" s="11">
        <v>0</v>
      </c>
      <c r="AD34" s="11">
        <v>0.3</v>
      </c>
      <c r="AE34" s="11">
        <v>0</v>
      </c>
      <c r="AF34" s="11">
        <v>5.7</v>
      </c>
      <c r="AG34" s="11">
        <v>0.8</v>
      </c>
      <c r="AH34" s="11">
        <v>1.3</v>
      </c>
      <c r="AI34" s="12">
        <v>4.5999999999999996</v>
      </c>
      <c r="AJ34" s="12">
        <v>10.3</v>
      </c>
      <c r="AK34" s="12">
        <v>0.8</v>
      </c>
      <c r="AL34" s="12">
        <v>1.7</v>
      </c>
      <c r="AM34" s="12">
        <v>3.9</v>
      </c>
      <c r="AN34" s="12">
        <v>8.5</v>
      </c>
      <c r="AO34" s="12">
        <v>9.6999999999999993</v>
      </c>
      <c r="AP34" s="12">
        <v>0.5</v>
      </c>
      <c r="AQ34" s="12">
        <v>5.7</v>
      </c>
      <c r="AR34" s="12">
        <v>10.8</v>
      </c>
      <c r="AS34" s="12">
        <v>4.8</v>
      </c>
      <c r="AT34" s="12">
        <v>1.8</v>
      </c>
      <c r="AU34" s="11">
        <v>3</v>
      </c>
      <c r="AV34" s="11">
        <v>13.2</v>
      </c>
      <c r="AW34" s="11">
        <v>9.5</v>
      </c>
      <c r="AX34" s="11">
        <v>14.6</v>
      </c>
      <c r="AY34" s="11">
        <v>9.1</v>
      </c>
      <c r="AZ34" s="11">
        <v>13.1</v>
      </c>
      <c r="BA34" s="11">
        <v>13.2</v>
      </c>
      <c r="BB34" s="11">
        <v>19.899999999999999</v>
      </c>
      <c r="BC34" s="11">
        <v>13.5</v>
      </c>
      <c r="BD34" s="11">
        <v>12.5</v>
      </c>
      <c r="BE34" s="11">
        <v>17</v>
      </c>
      <c r="BF34" s="11">
        <v>9.8000000000000007</v>
      </c>
    </row>
    <row r="35" spans="1:58">
      <c r="A35" s="2" t="s">
        <v>123</v>
      </c>
      <c r="B35" s="12">
        <v>18.5</v>
      </c>
      <c r="C35" s="3">
        <v>12.4</v>
      </c>
      <c r="D35" s="12">
        <v>20.6</v>
      </c>
      <c r="E35" s="3">
        <v>12.3</v>
      </c>
      <c r="F35" s="12">
        <v>6.1</v>
      </c>
      <c r="G35" s="3">
        <v>5.8</v>
      </c>
      <c r="H35" s="12">
        <v>0.8</v>
      </c>
      <c r="I35" s="3">
        <v>4.4000000000000004</v>
      </c>
      <c r="J35" s="12">
        <v>7.9</v>
      </c>
      <c r="K35" s="3">
        <v>1.4</v>
      </c>
      <c r="L35" s="12">
        <v>0</v>
      </c>
      <c r="M35" s="3">
        <v>2.8</v>
      </c>
      <c r="N35" s="12">
        <v>4.7</v>
      </c>
      <c r="O35" s="3">
        <v>0.4</v>
      </c>
      <c r="P35" s="12">
        <v>1.7</v>
      </c>
      <c r="Q35">
        <f t="shared" si="0"/>
        <v>6.6533333333333342</v>
      </c>
    </row>
    <row r="36" spans="1:58">
      <c r="A36" s="2" t="s">
        <v>124</v>
      </c>
      <c r="B36" s="12">
        <v>12.8</v>
      </c>
      <c r="C36" s="3">
        <v>13.7</v>
      </c>
      <c r="D36" s="12">
        <v>17.2</v>
      </c>
      <c r="E36" s="3">
        <v>17.8</v>
      </c>
      <c r="F36" s="12">
        <v>11.7</v>
      </c>
      <c r="G36" s="3">
        <v>6.5</v>
      </c>
      <c r="H36" s="12">
        <v>6.4</v>
      </c>
      <c r="I36" s="3">
        <v>10.1</v>
      </c>
      <c r="J36" s="12">
        <v>5.5</v>
      </c>
      <c r="K36" s="3">
        <v>3.4</v>
      </c>
      <c r="L36" s="12">
        <v>2.2000000000000002</v>
      </c>
      <c r="M36" s="3">
        <v>3.8</v>
      </c>
      <c r="N36" s="12">
        <v>6.1</v>
      </c>
      <c r="O36" s="3">
        <v>3.1</v>
      </c>
      <c r="P36" s="12">
        <v>3.9</v>
      </c>
      <c r="Q36">
        <f t="shared" si="0"/>
        <v>8.2799999999999994</v>
      </c>
    </row>
    <row r="37" spans="1:58">
      <c r="A37" s="2" t="s">
        <v>125</v>
      </c>
      <c r="B37" s="12">
        <v>20.3</v>
      </c>
      <c r="C37" s="3">
        <v>19.3</v>
      </c>
      <c r="D37" s="12">
        <v>11.5</v>
      </c>
      <c r="E37" s="3">
        <v>8.4</v>
      </c>
      <c r="F37" s="12">
        <v>5.5</v>
      </c>
      <c r="G37" s="3">
        <v>8.6999999999999993</v>
      </c>
      <c r="H37" s="12">
        <v>8.6</v>
      </c>
      <c r="I37" s="3">
        <v>5.6</v>
      </c>
      <c r="J37" s="12">
        <v>3.9</v>
      </c>
      <c r="K37" s="3">
        <v>4.8</v>
      </c>
      <c r="L37" s="12">
        <v>0.9</v>
      </c>
      <c r="M37" s="3">
        <v>2</v>
      </c>
      <c r="N37" s="12">
        <v>2.6</v>
      </c>
      <c r="O37" s="3">
        <v>4.5999999999999996</v>
      </c>
      <c r="P37" s="12">
        <v>8.5</v>
      </c>
      <c r="Q37">
        <f t="shared" si="0"/>
        <v>7.6799999999999988</v>
      </c>
      <c r="T37" s="52" t="s">
        <v>94</v>
      </c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</row>
    <row r="38" spans="1:58">
      <c r="A38" s="2" t="s">
        <v>126</v>
      </c>
      <c r="B38" s="12">
        <v>13.6</v>
      </c>
      <c r="C38" s="3">
        <v>12.5</v>
      </c>
      <c r="D38" s="12">
        <v>10.199999999999999</v>
      </c>
      <c r="E38" s="3">
        <v>8.1</v>
      </c>
      <c r="F38" s="12">
        <v>2.4</v>
      </c>
      <c r="G38" s="3">
        <v>6.6</v>
      </c>
      <c r="H38" s="12">
        <v>6.5</v>
      </c>
      <c r="I38" s="3">
        <v>8.9</v>
      </c>
      <c r="J38" s="12">
        <v>13.3</v>
      </c>
      <c r="K38" s="3">
        <v>15.6</v>
      </c>
      <c r="L38" s="12">
        <v>5.2</v>
      </c>
      <c r="M38" s="3">
        <v>7.7</v>
      </c>
      <c r="N38" s="12">
        <v>20.7</v>
      </c>
      <c r="O38" s="3">
        <v>13.7</v>
      </c>
      <c r="P38" s="12">
        <v>9.6999999999999993</v>
      </c>
      <c r="Q38">
        <f t="shared" si="0"/>
        <v>10.313333333333331</v>
      </c>
    </row>
    <row r="39" spans="1:58">
      <c r="A39" s="2" t="s">
        <v>127</v>
      </c>
      <c r="B39" s="12">
        <v>7</v>
      </c>
      <c r="C39" s="3">
        <v>5.5</v>
      </c>
      <c r="D39" s="12">
        <v>2.5</v>
      </c>
      <c r="E39" s="3">
        <v>4.3</v>
      </c>
      <c r="F39" s="12">
        <v>4.0999999999999996</v>
      </c>
      <c r="G39" s="3">
        <v>3.2</v>
      </c>
      <c r="H39" s="12">
        <v>3</v>
      </c>
      <c r="I39" s="3">
        <v>2.8</v>
      </c>
      <c r="J39" s="12">
        <v>3.4</v>
      </c>
      <c r="K39" s="3">
        <v>0.3</v>
      </c>
      <c r="L39" s="12">
        <v>4.0999999999999996</v>
      </c>
      <c r="M39" s="3">
        <v>1.2</v>
      </c>
      <c r="N39" s="12">
        <v>1.8</v>
      </c>
      <c r="O39" s="3">
        <v>6.7</v>
      </c>
      <c r="P39" s="12">
        <v>0.5</v>
      </c>
      <c r="Q39">
        <f t="shared" si="0"/>
        <v>3.36</v>
      </c>
    </row>
    <row r="40" spans="1:58">
      <c r="A40" s="2" t="s">
        <v>128</v>
      </c>
      <c r="B40" s="12">
        <v>9.3000000000000007</v>
      </c>
      <c r="C40" s="3">
        <v>6</v>
      </c>
      <c r="D40" s="12">
        <v>4.8</v>
      </c>
      <c r="E40" s="3">
        <v>5.0999999999999996</v>
      </c>
      <c r="F40" s="12">
        <v>5.7</v>
      </c>
      <c r="G40" s="3">
        <v>2.1</v>
      </c>
      <c r="H40" s="12">
        <v>2.5</v>
      </c>
      <c r="I40" s="3">
        <v>6</v>
      </c>
      <c r="J40" s="12">
        <v>1.7</v>
      </c>
      <c r="K40" s="3">
        <v>4.9000000000000004</v>
      </c>
      <c r="L40" s="12">
        <v>2</v>
      </c>
      <c r="M40" s="3">
        <v>8.5</v>
      </c>
      <c r="N40" s="12">
        <v>5.5</v>
      </c>
      <c r="O40" s="3">
        <v>1.8</v>
      </c>
      <c r="P40" s="12">
        <v>5.7</v>
      </c>
      <c r="Q40">
        <f t="shared" si="0"/>
        <v>4.7733333333333325</v>
      </c>
      <c r="T40" t="s">
        <v>161</v>
      </c>
    </row>
    <row r="41" spans="1:58">
      <c r="A41" s="2" t="s">
        <v>129</v>
      </c>
      <c r="B41" s="12">
        <v>9.5</v>
      </c>
      <c r="C41" s="3">
        <v>8</v>
      </c>
      <c r="D41" s="12">
        <v>9.8000000000000007</v>
      </c>
      <c r="E41" s="3">
        <v>11</v>
      </c>
      <c r="F41" s="12">
        <v>8</v>
      </c>
      <c r="G41" s="3">
        <v>11.4</v>
      </c>
      <c r="H41" s="12">
        <v>11.7</v>
      </c>
      <c r="I41" s="3">
        <v>10.5</v>
      </c>
      <c r="J41" s="12">
        <v>9.8000000000000007</v>
      </c>
      <c r="K41" s="3">
        <v>2.4</v>
      </c>
      <c r="L41" s="12">
        <v>2.6</v>
      </c>
      <c r="M41" s="3">
        <v>6.8</v>
      </c>
      <c r="N41" s="12">
        <v>5.4</v>
      </c>
      <c r="O41" s="3">
        <v>5.0999999999999996</v>
      </c>
      <c r="P41" s="12">
        <v>10.8</v>
      </c>
      <c r="Q41">
        <f t="shared" si="0"/>
        <v>8.1866666666666656</v>
      </c>
      <c r="T41">
        <v>1</v>
      </c>
    </row>
    <row r="42" spans="1:58">
      <c r="A42" s="2" t="s">
        <v>130</v>
      </c>
      <c r="B42" s="12">
        <v>6</v>
      </c>
      <c r="C42" s="3">
        <v>4.8</v>
      </c>
      <c r="D42" s="12">
        <v>4</v>
      </c>
      <c r="E42" s="3">
        <v>6.1</v>
      </c>
      <c r="F42" s="12">
        <v>7.1</v>
      </c>
      <c r="G42" s="3">
        <v>3.4</v>
      </c>
      <c r="H42" s="12">
        <v>6.7</v>
      </c>
      <c r="I42" s="3">
        <v>1.7</v>
      </c>
      <c r="J42" s="12">
        <v>5.7</v>
      </c>
      <c r="K42" s="3">
        <v>3.8</v>
      </c>
      <c r="L42" s="12">
        <v>4.5999999999999996</v>
      </c>
      <c r="M42" s="3">
        <v>2.8</v>
      </c>
      <c r="N42" s="12">
        <v>3.3</v>
      </c>
      <c r="O42" s="3">
        <v>8.6</v>
      </c>
      <c r="P42" s="12">
        <v>4.8</v>
      </c>
      <c r="Q42">
        <f t="shared" si="0"/>
        <v>4.8933333333333326</v>
      </c>
      <c r="T42">
        <v>2</v>
      </c>
    </row>
    <row r="43" spans="1:58">
      <c r="A43" s="2" t="s">
        <v>131</v>
      </c>
      <c r="B43" s="12">
        <v>10.9</v>
      </c>
      <c r="C43" s="3">
        <v>4.2</v>
      </c>
      <c r="D43" s="12">
        <v>3</v>
      </c>
      <c r="E43" s="3">
        <v>2.6</v>
      </c>
      <c r="F43" s="12">
        <v>6.8</v>
      </c>
      <c r="G43" s="3">
        <v>3.3</v>
      </c>
      <c r="H43" s="12">
        <v>2.7</v>
      </c>
      <c r="I43" s="3">
        <v>1.8</v>
      </c>
      <c r="J43" s="12">
        <v>2.2000000000000002</v>
      </c>
      <c r="K43" s="3">
        <v>0.4</v>
      </c>
      <c r="L43" s="12">
        <v>5</v>
      </c>
      <c r="M43" s="3">
        <v>0.4</v>
      </c>
      <c r="N43" s="12">
        <v>0.3</v>
      </c>
      <c r="O43" s="3">
        <v>2.2999999999999998</v>
      </c>
      <c r="P43" s="12">
        <v>1.8</v>
      </c>
      <c r="Q43">
        <f t="shared" si="0"/>
        <v>3.1799999999999997</v>
      </c>
      <c r="T43">
        <v>3</v>
      </c>
    </row>
    <row r="44" spans="1:58">
      <c r="A44" t="s">
        <v>30</v>
      </c>
      <c r="B44" s="11">
        <v>23.4</v>
      </c>
      <c r="C44">
        <v>14.9</v>
      </c>
      <c r="D44" s="11">
        <v>16.7</v>
      </c>
      <c r="E44">
        <v>14.3</v>
      </c>
      <c r="F44" s="11">
        <v>19</v>
      </c>
      <c r="G44">
        <v>19.399999999999999</v>
      </c>
      <c r="H44" s="11">
        <v>17.100000000000001</v>
      </c>
      <c r="I44">
        <v>14.1</v>
      </c>
      <c r="J44" s="11">
        <v>10.5</v>
      </c>
      <c r="K44">
        <v>9.4</v>
      </c>
      <c r="L44" s="11">
        <v>8.6</v>
      </c>
      <c r="M44">
        <v>4.7</v>
      </c>
      <c r="N44" s="11">
        <v>3.2</v>
      </c>
      <c r="O44">
        <v>4.5</v>
      </c>
      <c r="P44" s="11">
        <v>3</v>
      </c>
      <c r="Q44">
        <f t="shared" si="0"/>
        <v>12.186666666666664</v>
      </c>
      <c r="T44">
        <v>4</v>
      </c>
    </row>
    <row r="45" spans="1:58">
      <c r="A45" t="s">
        <v>31</v>
      </c>
      <c r="B45" s="11">
        <v>20.6</v>
      </c>
      <c r="C45">
        <v>23.7</v>
      </c>
      <c r="D45" s="11">
        <v>25</v>
      </c>
      <c r="E45">
        <v>24.7</v>
      </c>
      <c r="F45" s="11">
        <v>22.5</v>
      </c>
      <c r="G45">
        <v>19.5</v>
      </c>
      <c r="H45" s="11">
        <v>20.8</v>
      </c>
      <c r="I45">
        <v>19.600000000000001</v>
      </c>
      <c r="J45" s="11">
        <v>12.8</v>
      </c>
      <c r="K45">
        <v>16.899999999999999</v>
      </c>
      <c r="L45" s="11">
        <v>12.1</v>
      </c>
      <c r="M45">
        <v>15.3</v>
      </c>
      <c r="N45" s="11">
        <v>15.2</v>
      </c>
      <c r="O45">
        <v>15.6</v>
      </c>
      <c r="P45" s="11">
        <v>13.2</v>
      </c>
      <c r="Q45">
        <f t="shared" si="0"/>
        <v>18.5</v>
      </c>
      <c r="T45">
        <v>5</v>
      </c>
    </row>
    <row r="46" spans="1:58">
      <c r="A46" t="s">
        <v>32</v>
      </c>
      <c r="B46" s="11">
        <v>9.1999999999999993</v>
      </c>
      <c r="C46">
        <v>9.5</v>
      </c>
      <c r="D46" s="11">
        <v>10.1</v>
      </c>
      <c r="E46">
        <v>11.7</v>
      </c>
      <c r="F46" s="11">
        <v>13.6</v>
      </c>
      <c r="G46">
        <v>6.3</v>
      </c>
      <c r="H46" s="11">
        <v>3.5</v>
      </c>
      <c r="I46">
        <v>6.6</v>
      </c>
      <c r="J46" s="11">
        <v>11.7</v>
      </c>
      <c r="K46">
        <v>7.3</v>
      </c>
      <c r="L46" s="11">
        <v>8.1999999999999993</v>
      </c>
      <c r="M46">
        <v>6.3</v>
      </c>
      <c r="N46" s="11">
        <v>9</v>
      </c>
      <c r="O46">
        <v>11.8</v>
      </c>
      <c r="P46" s="11">
        <v>9.5</v>
      </c>
      <c r="Q46">
        <f t="shared" si="0"/>
        <v>8.9533333333333349</v>
      </c>
      <c r="T46">
        <v>6</v>
      </c>
    </row>
    <row r="47" spans="1:58">
      <c r="A47" t="s">
        <v>33</v>
      </c>
      <c r="B47" s="11">
        <v>21.4</v>
      </c>
      <c r="C47">
        <v>9.1999999999999993</v>
      </c>
      <c r="D47" s="11">
        <v>15</v>
      </c>
      <c r="E47">
        <v>13.5</v>
      </c>
      <c r="F47" s="11">
        <v>13.9</v>
      </c>
      <c r="G47">
        <v>9.6999999999999993</v>
      </c>
      <c r="H47" s="11">
        <v>14.3</v>
      </c>
      <c r="I47">
        <v>21.5</v>
      </c>
      <c r="J47" s="11">
        <v>13.5</v>
      </c>
      <c r="K47">
        <v>15.6</v>
      </c>
      <c r="L47" s="11">
        <v>15.1</v>
      </c>
      <c r="M47">
        <v>15.1</v>
      </c>
      <c r="N47" s="11">
        <v>15.2</v>
      </c>
      <c r="O47">
        <v>11.1</v>
      </c>
      <c r="P47" s="11">
        <v>14.6</v>
      </c>
      <c r="Q47">
        <f t="shared" si="0"/>
        <v>14.579999999999997</v>
      </c>
      <c r="T47">
        <v>7</v>
      </c>
    </row>
    <row r="48" spans="1:58">
      <c r="A48" t="s">
        <v>34</v>
      </c>
      <c r="B48" s="11">
        <v>9.4</v>
      </c>
      <c r="C48">
        <v>13.8</v>
      </c>
      <c r="D48" s="11">
        <v>9.1999999999999993</v>
      </c>
      <c r="E48">
        <v>13.1</v>
      </c>
      <c r="F48" s="11">
        <v>12.5</v>
      </c>
      <c r="G48">
        <v>12.3</v>
      </c>
      <c r="H48" s="11">
        <v>6.8</v>
      </c>
      <c r="I48">
        <v>5.7</v>
      </c>
      <c r="J48" s="11">
        <v>2</v>
      </c>
      <c r="K48">
        <v>5.6</v>
      </c>
      <c r="L48" s="11">
        <v>6.6</v>
      </c>
      <c r="M48">
        <v>6.7</v>
      </c>
      <c r="N48" s="11">
        <v>6</v>
      </c>
      <c r="O48">
        <v>5.8</v>
      </c>
      <c r="P48" s="11">
        <v>9.1</v>
      </c>
      <c r="Q48">
        <f t="shared" si="0"/>
        <v>8.3066666666666666</v>
      </c>
      <c r="T48">
        <v>8</v>
      </c>
    </row>
    <row r="49" spans="1:58">
      <c r="A49" t="s">
        <v>35</v>
      </c>
      <c r="B49" s="11">
        <v>24</v>
      </c>
      <c r="C49">
        <v>21.2</v>
      </c>
      <c r="D49" s="11">
        <v>21.9</v>
      </c>
      <c r="E49">
        <v>23.3</v>
      </c>
      <c r="F49" s="11">
        <v>24.1</v>
      </c>
      <c r="G49">
        <v>16.600000000000001</v>
      </c>
      <c r="H49" s="11">
        <v>16.2</v>
      </c>
      <c r="I49">
        <v>21.7</v>
      </c>
      <c r="J49" s="11">
        <v>15.9</v>
      </c>
      <c r="K49">
        <v>16.7</v>
      </c>
      <c r="L49" s="11">
        <v>16.3</v>
      </c>
      <c r="M49">
        <v>17.100000000000001</v>
      </c>
      <c r="N49" s="11">
        <v>17.3</v>
      </c>
      <c r="O49">
        <v>17.899999999999999</v>
      </c>
      <c r="P49" s="11">
        <v>13.1</v>
      </c>
      <c r="Q49">
        <f t="shared" si="0"/>
        <v>18.886666666666667</v>
      </c>
      <c r="T49">
        <v>9</v>
      </c>
    </row>
    <row r="50" spans="1:58">
      <c r="A50" t="s">
        <v>36</v>
      </c>
      <c r="B50" s="11">
        <v>24.3</v>
      </c>
      <c r="C50">
        <v>25.3</v>
      </c>
      <c r="D50" s="11">
        <v>26.2</v>
      </c>
      <c r="E50">
        <v>17.8</v>
      </c>
      <c r="F50" s="11">
        <v>10.199999999999999</v>
      </c>
      <c r="G50">
        <v>9.6999999999999993</v>
      </c>
      <c r="H50" s="11">
        <v>4.8</v>
      </c>
      <c r="I50">
        <v>8.8000000000000007</v>
      </c>
      <c r="J50" s="11">
        <v>6.9</v>
      </c>
      <c r="K50">
        <v>5.9</v>
      </c>
      <c r="L50" s="11">
        <v>7.1</v>
      </c>
      <c r="M50">
        <v>17.399999999999999</v>
      </c>
      <c r="N50" s="11">
        <v>10.5</v>
      </c>
      <c r="O50">
        <v>3.7</v>
      </c>
      <c r="P50" s="11">
        <v>13.2</v>
      </c>
      <c r="Q50">
        <f t="shared" si="0"/>
        <v>12.786666666666665</v>
      </c>
      <c r="T50">
        <v>10</v>
      </c>
    </row>
    <row r="51" spans="1:58">
      <c r="A51" t="s">
        <v>37</v>
      </c>
      <c r="B51" s="11">
        <v>19.100000000000001</v>
      </c>
      <c r="C51">
        <v>21.7</v>
      </c>
      <c r="D51" s="11">
        <v>18.8</v>
      </c>
      <c r="E51">
        <v>16.7</v>
      </c>
      <c r="F51" s="11">
        <v>16.3</v>
      </c>
      <c r="G51">
        <v>17.2</v>
      </c>
      <c r="H51" s="11">
        <v>16.2</v>
      </c>
      <c r="I51">
        <v>12.6</v>
      </c>
      <c r="J51" s="11">
        <v>9.9</v>
      </c>
      <c r="K51">
        <v>12.1</v>
      </c>
      <c r="L51" s="11">
        <v>16.3</v>
      </c>
      <c r="M51">
        <v>10.1</v>
      </c>
      <c r="N51" s="11">
        <v>12.8</v>
      </c>
      <c r="O51">
        <v>15</v>
      </c>
      <c r="P51" s="11">
        <v>19.899999999999999</v>
      </c>
      <c r="Q51">
        <f t="shared" si="0"/>
        <v>15.646666666666668</v>
      </c>
      <c r="T51">
        <v>11</v>
      </c>
    </row>
    <row r="52" spans="1:58">
      <c r="A52" t="s">
        <v>38</v>
      </c>
      <c r="B52" s="11">
        <v>20.100000000000001</v>
      </c>
      <c r="C52">
        <v>24.6</v>
      </c>
      <c r="D52" s="11">
        <v>20.100000000000001</v>
      </c>
      <c r="E52">
        <v>19.600000000000001</v>
      </c>
      <c r="F52" s="11">
        <v>8.5</v>
      </c>
      <c r="G52">
        <v>3.9</v>
      </c>
      <c r="H52" s="11">
        <v>13.5</v>
      </c>
      <c r="I52">
        <v>6.3</v>
      </c>
      <c r="J52" s="11">
        <v>7.1</v>
      </c>
      <c r="K52">
        <v>17.8</v>
      </c>
      <c r="L52" s="11">
        <v>5.5</v>
      </c>
      <c r="M52">
        <v>15.7</v>
      </c>
      <c r="N52" s="11">
        <v>6</v>
      </c>
      <c r="O52">
        <v>6.2</v>
      </c>
      <c r="P52" s="11">
        <v>13.5</v>
      </c>
      <c r="Q52">
        <f t="shared" si="0"/>
        <v>12.559999999999999</v>
      </c>
      <c r="T52">
        <v>12</v>
      </c>
    </row>
    <row r="53" spans="1:58">
      <c r="A53" t="s">
        <v>39</v>
      </c>
      <c r="B53" s="11">
        <v>23.9</v>
      </c>
      <c r="C53">
        <v>19.8</v>
      </c>
      <c r="D53" s="11">
        <v>14.7</v>
      </c>
      <c r="E53">
        <v>9.6999999999999993</v>
      </c>
      <c r="F53" s="11">
        <v>13.6</v>
      </c>
      <c r="G53">
        <v>7.5</v>
      </c>
      <c r="H53" s="11">
        <v>7.4</v>
      </c>
      <c r="I53">
        <v>10.8</v>
      </c>
      <c r="J53" s="11">
        <v>5.3</v>
      </c>
      <c r="K53">
        <v>6.5</v>
      </c>
      <c r="L53" s="11">
        <v>12.6</v>
      </c>
      <c r="M53">
        <v>10.1</v>
      </c>
      <c r="N53" s="11">
        <v>7.9</v>
      </c>
      <c r="O53">
        <v>10.4</v>
      </c>
      <c r="P53" s="11">
        <v>12.5</v>
      </c>
      <c r="Q53">
        <f t="shared" si="0"/>
        <v>11.513333333333334</v>
      </c>
      <c r="T53">
        <v>13</v>
      </c>
    </row>
    <row r="54" spans="1:58">
      <c r="A54" t="s">
        <v>40</v>
      </c>
      <c r="B54" s="11">
        <v>28.5</v>
      </c>
      <c r="C54">
        <v>28.6</v>
      </c>
      <c r="D54" s="11">
        <v>25.1</v>
      </c>
      <c r="E54">
        <v>14.2</v>
      </c>
      <c r="F54" s="11">
        <v>16.899999999999999</v>
      </c>
      <c r="G54">
        <v>23.4</v>
      </c>
      <c r="H54" s="11">
        <v>19.8</v>
      </c>
      <c r="I54">
        <v>20.9</v>
      </c>
      <c r="J54" s="11">
        <v>15.2</v>
      </c>
      <c r="K54">
        <v>11.7</v>
      </c>
      <c r="L54" s="11">
        <v>15</v>
      </c>
      <c r="M54">
        <v>18.5</v>
      </c>
      <c r="N54" s="11">
        <v>20.9</v>
      </c>
      <c r="O54">
        <v>11</v>
      </c>
      <c r="P54" s="11">
        <v>17</v>
      </c>
      <c r="Q54">
        <f t="shared" si="0"/>
        <v>19.113333333333333</v>
      </c>
      <c r="T54">
        <v>14</v>
      </c>
    </row>
    <row r="55" spans="1:58">
      <c r="A55" t="s">
        <v>41</v>
      </c>
      <c r="B55" s="11">
        <v>17.399999999999999</v>
      </c>
      <c r="C55">
        <v>19.100000000000001</v>
      </c>
      <c r="D55" s="11">
        <v>21.1</v>
      </c>
      <c r="E55">
        <v>26.7</v>
      </c>
      <c r="F55" s="11">
        <v>24.5</v>
      </c>
      <c r="G55">
        <v>12.1</v>
      </c>
      <c r="H55" s="11">
        <v>13.6</v>
      </c>
      <c r="I55">
        <v>12.3</v>
      </c>
      <c r="J55" s="11">
        <v>19.399999999999999</v>
      </c>
      <c r="K55">
        <v>15.6</v>
      </c>
      <c r="L55" s="11">
        <v>16.399999999999999</v>
      </c>
      <c r="M55">
        <v>12.6</v>
      </c>
      <c r="N55" s="11">
        <v>8.1999999999999993</v>
      </c>
      <c r="O55">
        <v>8.1</v>
      </c>
      <c r="P55" s="11">
        <v>9.8000000000000007</v>
      </c>
      <c r="Q55">
        <f t="shared" si="0"/>
        <v>15.793333333333333</v>
      </c>
      <c r="T55">
        <v>15</v>
      </c>
    </row>
    <row r="56" spans="1:58">
      <c r="A56" t="s">
        <v>133</v>
      </c>
      <c r="B56" s="13">
        <f>AVERAGE(B18:B55)/30*100</f>
        <v>45.736842105263158</v>
      </c>
      <c r="C56" s="13">
        <f t="shared" ref="C56:P56" si="1">AVERAGE(C18:C55)/30*100</f>
        <v>38.833333333333336</v>
      </c>
      <c r="D56" s="13">
        <f t="shared" si="1"/>
        <v>35.10526315789474</v>
      </c>
      <c r="E56" s="13">
        <f t="shared" si="1"/>
        <v>32.517543859649116</v>
      </c>
      <c r="F56" s="13">
        <f t="shared" si="1"/>
        <v>28.815789473684212</v>
      </c>
      <c r="G56" s="13">
        <f t="shared" si="1"/>
        <v>22.57017543859649</v>
      </c>
      <c r="H56" s="13">
        <f t="shared" si="1"/>
        <v>23.228070175438603</v>
      </c>
      <c r="I56" s="13">
        <f t="shared" si="1"/>
        <v>25.114035087719301</v>
      </c>
      <c r="J56" s="13">
        <f t="shared" si="1"/>
        <v>20.473684210526319</v>
      </c>
      <c r="K56" s="13">
        <f t="shared" si="1"/>
        <v>18.859649122807017</v>
      </c>
      <c r="L56" s="13">
        <f t="shared" si="1"/>
        <v>17.710526315789473</v>
      </c>
      <c r="M56" s="13">
        <f t="shared" si="1"/>
        <v>19.973684210526311</v>
      </c>
      <c r="N56" s="13">
        <f t="shared" si="1"/>
        <v>19.184210526315791</v>
      </c>
      <c r="O56" s="13">
        <f t="shared" si="1"/>
        <v>17.89473684210526</v>
      </c>
      <c r="P56" s="13">
        <f t="shared" si="1"/>
        <v>20.956140350877192</v>
      </c>
      <c r="Q56" s="13">
        <f>AVERAGE(Q18:Q55)/30*100</f>
        <v>25.798245614035086</v>
      </c>
    </row>
    <row r="57" spans="1:58">
      <c r="A57" t="s">
        <v>181</v>
      </c>
      <c r="B57" s="13">
        <f>STDEV(B18:B55)/SQRT(38)/30*100</f>
        <v>3.785274177621583</v>
      </c>
      <c r="C57" s="13">
        <f t="shared" ref="C57:Q57" si="2">STDEV(C18:C55)/SQRT(38)/30*100</f>
        <v>4.0192312709625417</v>
      </c>
      <c r="D57" s="13">
        <f t="shared" si="2"/>
        <v>4.2731182194869204</v>
      </c>
      <c r="E57" s="13">
        <f t="shared" si="2"/>
        <v>4.0468783249667499</v>
      </c>
      <c r="F57" s="13">
        <f t="shared" si="2"/>
        <v>3.6435691613241645</v>
      </c>
      <c r="G57" s="13">
        <f t="shared" si="2"/>
        <v>3.4073319705739111</v>
      </c>
      <c r="H57" s="13">
        <f t="shared" si="2"/>
        <v>3.2754843993106859</v>
      </c>
      <c r="I57" s="13">
        <f t="shared" si="2"/>
        <v>3.7662933285062219</v>
      </c>
      <c r="J57" s="13">
        <f t="shared" si="2"/>
        <v>2.8359785041525041</v>
      </c>
      <c r="K57" s="13">
        <f t="shared" si="2"/>
        <v>3.0573939731762882</v>
      </c>
      <c r="L57" s="13">
        <f t="shared" si="2"/>
        <v>2.8203456843341077</v>
      </c>
      <c r="M57" s="13">
        <f t="shared" si="2"/>
        <v>3.0025641425640481</v>
      </c>
      <c r="N57" s="13">
        <f t="shared" si="2"/>
        <v>3.1245596463801277</v>
      </c>
      <c r="O57" s="13">
        <f t="shared" si="2"/>
        <v>2.8655699729134207</v>
      </c>
      <c r="P57" s="13">
        <f t="shared" si="2"/>
        <v>2.9952591763004222</v>
      </c>
      <c r="Q57" s="13">
        <f t="shared" si="2"/>
        <v>2.931374906191706</v>
      </c>
    </row>
    <row r="58" spans="1:58">
      <c r="T58" s="52" t="s">
        <v>95</v>
      </c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</row>
    <row r="60" spans="1:58">
      <c r="A60" s="9">
        <v>9.9999999999999993E+44</v>
      </c>
      <c r="B60">
        <v>3.9</v>
      </c>
      <c r="C60">
        <v>0.3</v>
      </c>
      <c r="D60">
        <v>1.1000000000000001</v>
      </c>
      <c r="E60">
        <v>0.3</v>
      </c>
      <c r="F60">
        <v>0</v>
      </c>
      <c r="G60">
        <v>0.6</v>
      </c>
      <c r="H60">
        <v>0.9</v>
      </c>
      <c r="I60">
        <v>0.7</v>
      </c>
      <c r="J60">
        <v>3.3</v>
      </c>
      <c r="K60">
        <v>0</v>
      </c>
      <c r="L60">
        <v>0.4</v>
      </c>
      <c r="M60">
        <v>0</v>
      </c>
      <c r="N60">
        <v>1.6</v>
      </c>
      <c r="O60">
        <v>1.2</v>
      </c>
      <c r="P60">
        <v>0.5</v>
      </c>
      <c r="Q60">
        <f>AVERAGE(B60:P60)</f>
        <v>0.98666666666666669</v>
      </c>
    </row>
    <row r="61" spans="1:58">
      <c r="A61" s="9">
        <v>1.9999999999999999E+45</v>
      </c>
      <c r="B61">
        <v>1.5</v>
      </c>
      <c r="C61">
        <v>4.4000000000000004</v>
      </c>
      <c r="D61">
        <v>16.100000000000001</v>
      </c>
      <c r="E61">
        <v>2.8</v>
      </c>
      <c r="F61">
        <v>1.2</v>
      </c>
      <c r="G61">
        <v>10.1</v>
      </c>
      <c r="H61">
        <v>5.4</v>
      </c>
      <c r="I61">
        <v>6.3</v>
      </c>
      <c r="J61">
        <v>6.3</v>
      </c>
      <c r="K61">
        <v>3</v>
      </c>
      <c r="L61">
        <v>1.4</v>
      </c>
      <c r="M61">
        <v>2.8</v>
      </c>
      <c r="N61">
        <v>8.1999999999999993</v>
      </c>
      <c r="O61">
        <v>6.9</v>
      </c>
      <c r="P61">
        <v>1.4</v>
      </c>
      <c r="Q61">
        <f t="shared" ref="Q61:Q97" si="3">AVERAGE(B61:P61)</f>
        <v>5.1866666666666665</v>
      </c>
      <c r="T61" t="s">
        <v>161</v>
      </c>
    </row>
    <row r="62" spans="1:58">
      <c r="A62" s="9">
        <v>3.0000000000000001E+45</v>
      </c>
      <c r="B62">
        <v>0</v>
      </c>
      <c r="C62">
        <v>1.7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0.3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3"/>
        <v>0.13333333333333333</v>
      </c>
      <c r="T62">
        <v>1</v>
      </c>
    </row>
    <row r="63" spans="1:58">
      <c r="A63" s="9">
        <v>3.9999999999999997E+45</v>
      </c>
      <c r="B63">
        <v>3.1</v>
      </c>
      <c r="C63">
        <v>1.6</v>
      </c>
      <c r="D63">
        <v>1.6</v>
      </c>
      <c r="E63">
        <v>5</v>
      </c>
      <c r="F63">
        <v>5.0999999999999996</v>
      </c>
      <c r="G63">
        <v>4.3</v>
      </c>
      <c r="H63">
        <v>4.5999999999999996</v>
      </c>
      <c r="I63">
        <v>2.6</v>
      </c>
      <c r="J63">
        <v>10.5</v>
      </c>
      <c r="K63">
        <v>3.5</v>
      </c>
      <c r="L63">
        <v>3.3</v>
      </c>
      <c r="M63">
        <v>4.5999999999999996</v>
      </c>
      <c r="N63">
        <v>5.3</v>
      </c>
      <c r="O63">
        <v>3</v>
      </c>
      <c r="P63">
        <v>6.9</v>
      </c>
      <c r="Q63">
        <f t="shared" si="3"/>
        <v>4.333333333333333</v>
      </c>
      <c r="T63">
        <v>2</v>
      </c>
    </row>
    <row r="64" spans="1:58">
      <c r="A64" s="9">
        <v>5E+45</v>
      </c>
      <c r="B64">
        <v>4.7</v>
      </c>
      <c r="C64">
        <v>6.2</v>
      </c>
      <c r="D64">
        <v>3.4</v>
      </c>
      <c r="E64">
        <v>1.4</v>
      </c>
      <c r="F64">
        <v>1.6</v>
      </c>
      <c r="G64">
        <v>1</v>
      </c>
      <c r="H64">
        <v>3</v>
      </c>
      <c r="I64">
        <v>3.7</v>
      </c>
      <c r="J64">
        <v>12.1</v>
      </c>
      <c r="K64">
        <v>1.6</v>
      </c>
      <c r="L64">
        <v>1.9</v>
      </c>
      <c r="M64">
        <v>1.1000000000000001</v>
      </c>
      <c r="N64">
        <v>0</v>
      </c>
      <c r="O64">
        <v>1.7</v>
      </c>
      <c r="P64">
        <v>0</v>
      </c>
      <c r="Q64">
        <f t="shared" si="3"/>
        <v>2.8933333333333335</v>
      </c>
      <c r="T64">
        <v>3</v>
      </c>
    </row>
    <row r="65" spans="1:58">
      <c r="A65" s="9">
        <v>6.0000000000000002E+45</v>
      </c>
      <c r="B65">
        <v>5.9</v>
      </c>
      <c r="C65">
        <v>5.8</v>
      </c>
      <c r="D65">
        <v>6.8</v>
      </c>
      <c r="E65">
        <v>9.9</v>
      </c>
      <c r="F65">
        <v>3.2</v>
      </c>
      <c r="G65">
        <v>6.2</v>
      </c>
      <c r="H65">
        <v>5.6</v>
      </c>
      <c r="I65">
        <v>2.8</v>
      </c>
      <c r="J65">
        <v>2.5</v>
      </c>
      <c r="K65">
        <v>2.6</v>
      </c>
      <c r="L65">
        <v>1.7</v>
      </c>
      <c r="M65">
        <v>3.7</v>
      </c>
      <c r="N65">
        <v>4.4000000000000004</v>
      </c>
      <c r="O65">
        <v>3.8</v>
      </c>
      <c r="P65">
        <v>3.1</v>
      </c>
      <c r="Q65">
        <f t="shared" si="3"/>
        <v>4.5333333333333332</v>
      </c>
      <c r="T65">
        <v>4</v>
      </c>
    </row>
    <row r="66" spans="1:58">
      <c r="A66" s="9">
        <v>7.0000000000000005E+45</v>
      </c>
      <c r="B66">
        <v>0.9</v>
      </c>
      <c r="C66">
        <v>1.4</v>
      </c>
      <c r="D66">
        <v>0.5</v>
      </c>
      <c r="E66">
        <v>0</v>
      </c>
      <c r="F66">
        <v>0.7</v>
      </c>
      <c r="G66">
        <v>0</v>
      </c>
      <c r="H66">
        <v>0</v>
      </c>
      <c r="I66">
        <v>0</v>
      </c>
      <c r="J66">
        <v>0</v>
      </c>
      <c r="K66">
        <v>0.6</v>
      </c>
      <c r="L66">
        <v>0</v>
      </c>
      <c r="M66">
        <v>0</v>
      </c>
      <c r="N66">
        <v>0.3</v>
      </c>
      <c r="O66">
        <v>0</v>
      </c>
      <c r="P66">
        <v>0.3</v>
      </c>
      <c r="Q66">
        <f t="shared" si="3"/>
        <v>0.3133333333333333</v>
      </c>
      <c r="T66">
        <v>5</v>
      </c>
    </row>
    <row r="67" spans="1:58">
      <c r="A67" s="9">
        <v>7.9999999999999994E+45</v>
      </c>
      <c r="B67">
        <v>5.0999999999999996</v>
      </c>
      <c r="C67">
        <v>1.9</v>
      </c>
      <c r="D67">
        <v>0.3</v>
      </c>
      <c r="E67">
        <v>1.4</v>
      </c>
      <c r="F67">
        <v>2.6</v>
      </c>
      <c r="G67">
        <v>2.5</v>
      </c>
      <c r="H67">
        <v>1.3</v>
      </c>
      <c r="I67">
        <v>1.5</v>
      </c>
      <c r="J67">
        <v>1.2</v>
      </c>
      <c r="K67">
        <v>0.3</v>
      </c>
      <c r="L67">
        <v>3.3</v>
      </c>
      <c r="M67">
        <v>1.5</v>
      </c>
      <c r="N67">
        <v>1.3</v>
      </c>
      <c r="O67">
        <v>2.2000000000000002</v>
      </c>
      <c r="P67">
        <v>6.2</v>
      </c>
      <c r="Q67">
        <f t="shared" si="3"/>
        <v>2.1733333333333333</v>
      </c>
      <c r="T67">
        <v>6</v>
      </c>
    </row>
    <row r="68" spans="1:58">
      <c r="A68" s="9">
        <v>8.9999999999999997E+45</v>
      </c>
      <c r="B68">
        <v>4.5</v>
      </c>
      <c r="C68">
        <v>0</v>
      </c>
      <c r="D68">
        <v>2</v>
      </c>
      <c r="E68">
        <v>0.5</v>
      </c>
      <c r="F68">
        <v>0</v>
      </c>
      <c r="G68">
        <v>4.4000000000000004</v>
      </c>
      <c r="H68">
        <v>2.1</v>
      </c>
      <c r="I68">
        <v>0</v>
      </c>
      <c r="J68">
        <v>0.9</v>
      </c>
      <c r="K68">
        <v>5.5</v>
      </c>
      <c r="L68">
        <v>3.1</v>
      </c>
      <c r="M68">
        <v>0</v>
      </c>
      <c r="N68">
        <v>0.3</v>
      </c>
      <c r="O68">
        <v>1.1000000000000001</v>
      </c>
      <c r="P68">
        <v>0</v>
      </c>
      <c r="Q68">
        <f t="shared" si="3"/>
        <v>1.6266666666666667</v>
      </c>
      <c r="T68">
        <v>7</v>
      </c>
    </row>
    <row r="69" spans="1:58">
      <c r="A69" s="9">
        <v>9.9999999999999999E+45</v>
      </c>
      <c r="B69">
        <v>1.5</v>
      </c>
      <c r="C69">
        <v>2.1</v>
      </c>
      <c r="D69">
        <v>3.1</v>
      </c>
      <c r="E69">
        <v>1</v>
      </c>
      <c r="F69">
        <v>1.2</v>
      </c>
      <c r="G69">
        <v>5.7</v>
      </c>
      <c r="H69">
        <v>0</v>
      </c>
      <c r="I69">
        <v>0.9</v>
      </c>
      <c r="J69">
        <v>0.8</v>
      </c>
      <c r="K69">
        <v>1.7</v>
      </c>
      <c r="L69">
        <v>1</v>
      </c>
      <c r="M69">
        <v>0.5</v>
      </c>
      <c r="N69">
        <v>0.9</v>
      </c>
      <c r="O69">
        <v>0.6</v>
      </c>
      <c r="P69">
        <v>0</v>
      </c>
      <c r="Q69">
        <f t="shared" si="3"/>
        <v>1.4</v>
      </c>
      <c r="T69">
        <v>8</v>
      </c>
    </row>
    <row r="70" spans="1:58">
      <c r="A70" s="9">
        <v>1.1E+46</v>
      </c>
      <c r="B70">
        <v>4.9000000000000004</v>
      </c>
      <c r="C70">
        <v>2.8</v>
      </c>
      <c r="D70">
        <v>0</v>
      </c>
      <c r="E70">
        <v>0.3</v>
      </c>
      <c r="F70">
        <v>0</v>
      </c>
      <c r="G70">
        <v>0.7</v>
      </c>
      <c r="H70">
        <v>0.8</v>
      </c>
      <c r="I70">
        <v>0</v>
      </c>
      <c r="J70">
        <v>0</v>
      </c>
      <c r="K70">
        <v>0.7</v>
      </c>
      <c r="L70">
        <v>3.4</v>
      </c>
      <c r="M70">
        <v>0</v>
      </c>
      <c r="N70">
        <v>2.2000000000000002</v>
      </c>
      <c r="O70">
        <v>2.2999999999999998</v>
      </c>
      <c r="P70">
        <v>0</v>
      </c>
      <c r="Q70">
        <f t="shared" si="3"/>
        <v>1.2066666666666668</v>
      </c>
      <c r="T70">
        <v>9</v>
      </c>
    </row>
    <row r="71" spans="1:58">
      <c r="A71" s="9">
        <v>1.2E+46</v>
      </c>
      <c r="B71">
        <v>12</v>
      </c>
      <c r="C71">
        <v>8.6999999999999993</v>
      </c>
      <c r="D71">
        <v>13</v>
      </c>
      <c r="E71">
        <v>16.8</v>
      </c>
      <c r="F71">
        <v>11.1</v>
      </c>
      <c r="G71">
        <v>13.8</v>
      </c>
      <c r="H71">
        <v>10.3</v>
      </c>
      <c r="I71">
        <v>12.6</v>
      </c>
      <c r="J71">
        <v>7.3</v>
      </c>
      <c r="K71">
        <v>9.4</v>
      </c>
      <c r="L71">
        <v>7.3</v>
      </c>
      <c r="M71">
        <v>12.3</v>
      </c>
      <c r="N71">
        <v>8.3000000000000007</v>
      </c>
      <c r="O71">
        <v>8</v>
      </c>
      <c r="P71">
        <v>8.4</v>
      </c>
      <c r="Q71">
        <f t="shared" si="3"/>
        <v>10.620000000000001</v>
      </c>
      <c r="T71">
        <v>10</v>
      </c>
    </row>
    <row r="72" spans="1:58">
      <c r="A72" t="s">
        <v>118</v>
      </c>
      <c r="B72">
        <v>5.5</v>
      </c>
      <c r="C72">
        <v>5.5</v>
      </c>
      <c r="D72">
        <v>4.9000000000000004</v>
      </c>
      <c r="E72">
        <v>3.5</v>
      </c>
      <c r="F72">
        <v>0.8</v>
      </c>
      <c r="G72">
        <v>5.9</v>
      </c>
      <c r="H72">
        <v>1.5</v>
      </c>
      <c r="I72">
        <v>2.7</v>
      </c>
      <c r="J72">
        <v>0.3</v>
      </c>
      <c r="K72">
        <v>2.2000000000000002</v>
      </c>
      <c r="L72">
        <v>4.3</v>
      </c>
      <c r="M72">
        <v>3.2</v>
      </c>
      <c r="N72">
        <v>1</v>
      </c>
      <c r="O72">
        <v>2.6</v>
      </c>
      <c r="P72">
        <v>1</v>
      </c>
      <c r="Q72">
        <f t="shared" si="3"/>
        <v>2.9933333333333336</v>
      </c>
      <c r="T72">
        <v>11</v>
      </c>
    </row>
    <row r="73" spans="1:58">
      <c r="A73" t="s">
        <v>119</v>
      </c>
      <c r="B73">
        <v>12.1</v>
      </c>
      <c r="C73">
        <v>16.5</v>
      </c>
      <c r="D73">
        <v>19.899999999999999</v>
      </c>
      <c r="E73">
        <v>17.600000000000001</v>
      </c>
      <c r="F73">
        <v>7.6</v>
      </c>
      <c r="G73">
        <v>16</v>
      </c>
      <c r="H73">
        <v>9.5</v>
      </c>
      <c r="I73">
        <v>13.7</v>
      </c>
      <c r="J73">
        <v>7.7</v>
      </c>
      <c r="K73">
        <v>3.2</v>
      </c>
      <c r="L73">
        <v>4.4000000000000004</v>
      </c>
      <c r="M73">
        <v>4.2</v>
      </c>
      <c r="N73">
        <v>4</v>
      </c>
      <c r="O73">
        <v>3</v>
      </c>
      <c r="P73">
        <v>3</v>
      </c>
      <c r="Q73">
        <f t="shared" si="3"/>
        <v>9.4933333333333323</v>
      </c>
      <c r="T73">
        <v>12</v>
      </c>
    </row>
    <row r="74" spans="1:58">
      <c r="A74" s="2" t="s">
        <v>120</v>
      </c>
      <c r="B74" s="3">
        <v>10.6</v>
      </c>
      <c r="C74" s="3">
        <v>2.6</v>
      </c>
      <c r="D74" s="3">
        <v>1.2</v>
      </c>
      <c r="E74" s="3">
        <v>5.7</v>
      </c>
      <c r="F74" s="3">
        <v>2.2000000000000002</v>
      </c>
      <c r="G74" s="3">
        <v>3.4</v>
      </c>
      <c r="H74" s="3">
        <v>2.2000000000000002</v>
      </c>
      <c r="I74" s="3">
        <v>1.7</v>
      </c>
      <c r="J74" s="3">
        <v>2.4</v>
      </c>
      <c r="K74" s="3">
        <v>6.6</v>
      </c>
      <c r="L74" s="3">
        <v>3.7</v>
      </c>
      <c r="M74" s="3">
        <v>5.7</v>
      </c>
      <c r="N74" s="3">
        <v>1.2</v>
      </c>
      <c r="O74" s="3">
        <v>1.4</v>
      </c>
      <c r="P74" s="3">
        <v>0</v>
      </c>
      <c r="Q74">
        <f t="shared" si="3"/>
        <v>3.3733333333333335</v>
      </c>
      <c r="T74">
        <v>13</v>
      </c>
    </row>
    <row r="75" spans="1:58">
      <c r="A75" s="2" t="s">
        <v>121</v>
      </c>
      <c r="B75" s="3">
        <v>12.7</v>
      </c>
      <c r="C75" s="3">
        <v>8.3000000000000007</v>
      </c>
      <c r="D75" s="3">
        <v>9.1</v>
      </c>
      <c r="E75" s="3">
        <v>6.3</v>
      </c>
      <c r="F75" s="3">
        <v>0</v>
      </c>
      <c r="G75" s="3">
        <v>3</v>
      </c>
      <c r="H75" s="3">
        <v>7.9</v>
      </c>
      <c r="I75" s="3">
        <v>14.5</v>
      </c>
      <c r="J75" s="3">
        <v>8.1999999999999993</v>
      </c>
      <c r="K75" s="3">
        <v>3.4</v>
      </c>
      <c r="L75" s="3">
        <v>3.7</v>
      </c>
      <c r="M75" s="3">
        <v>8.6</v>
      </c>
      <c r="N75" s="3">
        <v>2.6</v>
      </c>
      <c r="O75" s="3">
        <v>8.1</v>
      </c>
      <c r="P75" s="3">
        <v>5.0999999999999996</v>
      </c>
      <c r="Q75">
        <f t="shared" si="3"/>
        <v>6.7666666666666657</v>
      </c>
      <c r="T75">
        <v>14</v>
      </c>
    </row>
    <row r="76" spans="1:58">
      <c r="A76" s="2" t="s">
        <v>122</v>
      </c>
      <c r="B76" s="3">
        <v>1.7</v>
      </c>
      <c r="C76" s="3">
        <v>3.5</v>
      </c>
      <c r="D76" s="3">
        <v>0.4</v>
      </c>
      <c r="E76" s="3">
        <v>1.3</v>
      </c>
      <c r="F76" s="3">
        <v>3.9</v>
      </c>
      <c r="G76" s="3">
        <v>2</v>
      </c>
      <c r="H76" s="3">
        <v>3.3</v>
      </c>
      <c r="I76" s="3">
        <v>2.2999999999999998</v>
      </c>
      <c r="J76" s="3">
        <v>4.5</v>
      </c>
      <c r="K76" s="3">
        <v>3.3</v>
      </c>
      <c r="L76" s="3">
        <v>1.1000000000000001</v>
      </c>
      <c r="M76" s="3">
        <v>4.2</v>
      </c>
      <c r="N76" s="3">
        <v>0.6</v>
      </c>
      <c r="O76" s="3">
        <v>0.8</v>
      </c>
      <c r="P76" s="3">
        <v>4.5</v>
      </c>
      <c r="Q76">
        <f t="shared" si="3"/>
        <v>2.4933333333333332</v>
      </c>
      <c r="T76">
        <v>15</v>
      </c>
    </row>
    <row r="77" spans="1:58">
      <c r="A77" s="2" t="s">
        <v>123</v>
      </c>
      <c r="B77" s="3">
        <v>20.8</v>
      </c>
      <c r="C77" s="3">
        <v>14.5</v>
      </c>
      <c r="D77" s="3">
        <v>6.9</v>
      </c>
      <c r="E77" s="3">
        <v>5.3</v>
      </c>
      <c r="F77" s="3">
        <v>2.1</v>
      </c>
      <c r="G77" s="3">
        <v>5.2</v>
      </c>
      <c r="H77" s="3">
        <v>4.9000000000000004</v>
      </c>
      <c r="I77" s="3">
        <v>2.7</v>
      </c>
      <c r="J77" s="3">
        <v>1.7</v>
      </c>
      <c r="K77" s="3">
        <v>1.3</v>
      </c>
      <c r="L77" s="3">
        <v>1.7</v>
      </c>
      <c r="M77" s="3">
        <v>1.6</v>
      </c>
      <c r="N77" s="3">
        <v>0.3</v>
      </c>
      <c r="O77" s="3">
        <v>3</v>
      </c>
      <c r="P77" s="3">
        <v>0.4</v>
      </c>
      <c r="Q77">
        <f t="shared" si="3"/>
        <v>4.8266666666666662</v>
      </c>
    </row>
    <row r="78" spans="1:58">
      <c r="A78" s="2" t="s">
        <v>124</v>
      </c>
      <c r="B78" s="3">
        <v>17.399999999999999</v>
      </c>
      <c r="C78" s="3">
        <v>7.8</v>
      </c>
      <c r="D78" s="3">
        <v>11.2</v>
      </c>
      <c r="E78" s="3">
        <v>15.1</v>
      </c>
      <c r="F78" s="3">
        <v>6.9</v>
      </c>
      <c r="G78" s="3">
        <v>8.5</v>
      </c>
      <c r="H78" s="3">
        <v>3.8</v>
      </c>
      <c r="I78" s="3">
        <v>2.6</v>
      </c>
      <c r="J78" s="3">
        <v>1.3</v>
      </c>
      <c r="K78" s="3">
        <v>4.4000000000000004</v>
      </c>
      <c r="L78" s="3">
        <v>2.8</v>
      </c>
      <c r="M78" s="3">
        <v>0.7</v>
      </c>
      <c r="N78" s="3">
        <v>1.5</v>
      </c>
      <c r="O78" s="3">
        <v>2.4</v>
      </c>
      <c r="P78" s="3">
        <v>0.5</v>
      </c>
      <c r="Q78">
        <f t="shared" si="3"/>
        <v>5.7933333333333339</v>
      </c>
    </row>
    <row r="79" spans="1:58">
      <c r="A79" s="2" t="s">
        <v>125</v>
      </c>
      <c r="B79" s="3">
        <v>23.5</v>
      </c>
      <c r="C79" s="3">
        <v>9.6999999999999993</v>
      </c>
      <c r="D79" s="3">
        <v>2.2999999999999998</v>
      </c>
      <c r="E79" s="3">
        <v>4.4000000000000004</v>
      </c>
      <c r="F79" s="3">
        <v>2.1</v>
      </c>
      <c r="G79" s="3">
        <v>4.9000000000000004</v>
      </c>
      <c r="H79" s="3">
        <v>2.1</v>
      </c>
      <c r="I79" s="3">
        <v>2.1</v>
      </c>
      <c r="J79" s="3">
        <v>6.5</v>
      </c>
      <c r="K79" s="3">
        <v>2.1</v>
      </c>
      <c r="L79" s="3">
        <v>2.1</v>
      </c>
      <c r="M79" s="3">
        <v>4.8</v>
      </c>
      <c r="N79" s="3">
        <v>3.1</v>
      </c>
      <c r="O79" s="3">
        <v>3.4</v>
      </c>
      <c r="P79" s="3">
        <v>1.3</v>
      </c>
      <c r="Q79">
        <f t="shared" si="3"/>
        <v>4.96</v>
      </c>
      <c r="T79" s="52" t="s">
        <v>96</v>
      </c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</row>
    <row r="80" spans="1:58">
      <c r="A80" s="2" t="s">
        <v>126</v>
      </c>
      <c r="B80" s="3">
        <v>4.9000000000000004</v>
      </c>
      <c r="C80" s="3">
        <v>7.3</v>
      </c>
      <c r="D80" s="3">
        <v>8.5</v>
      </c>
      <c r="E80" s="3">
        <v>8.1999999999999993</v>
      </c>
      <c r="F80" s="3">
        <v>9</v>
      </c>
      <c r="G80" s="3">
        <v>6.8</v>
      </c>
      <c r="H80" s="3">
        <v>5.4</v>
      </c>
      <c r="I80" s="3">
        <v>7.7</v>
      </c>
      <c r="J80" s="3">
        <v>8.8000000000000007</v>
      </c>
      <c r="K80" s="3">
        <v>5.0999999999999996</v>
      </c>
      <c r="L80" s="3">
        <v>11.6</v>
      </c>
      <c r="M80" s="3">
        <v>10.5</v>
      </c>
      <c r="N80" s="3">
        <v>10.4</v>
      </c>
      <c r="O80" s="3">
        <v>6.9</v>
      </c>
      <c r="P80" s="3">
        <v>7.9</v>
      </c>
      <c r="Q80">
        <f t="shared" si="3"/>
        <v>7.9333333333333336</v>
      </c>
    </row>
    <row r="81" spans="1:20">
      <c r="A81" s="2" t="s">
        <v>127</v>
      </c>
      <c r="B81" s="3">
        <v>10</v>
      </c>
      <c r="C81" s="3">
        <v>2.9</v>
      </c>
      <c r="D81" s="3">
        <v>2.5</v>
      </c>
      <c r="E81" s="3">
        <v>1.6</v>
      </c>
      <c r="F81" s="3">
        <v>5.2</v>
      </c>
      <c r="G81" s="3">
        <v>2.1</v>
      </c>
      <c r="H81" s="3">
        <v>0.9</v>
      </c>
      <c r="I81" s="3">
        <v>2.8</v>
      </c>
      <c r="J81" s="3">
        <v>0.8</v>
      </c>
      <c r="K81" s="3">
        <v>1</v>
      </c>
      <c r="L81" s="3">
        <v>2.4</v>
      </c>
      <c r="M81" s="3">
        <v>4.2</v>
      </c>
      <c r="N81" s="3">
        <v>1.3</v>
      </c>
      <c r="O81" s="3">
        <v>1.5</v>
      </c>
      <c r="P81" s="3">
        <v>6.2</v>
      </c>
      <c r="Q81">
        <f t="shared" si="3"/>
        <v>3.0266666666666668</v>
      </c>
    </row>
    <row r="82" spans="1:20">
      <c r="A82" s="2" t="s">
        <v>128</v>
      </c>
      <c r="B82" s="3">
        <v>10.7</v>
      </c>
      <c r="C82" s="3">
        <v>9.1999999999999993</v>
      </c>
      <c r="D82" s="3">
        <v>11.4</v>
      </c>
      <c r="E82" s="3">
        <v>8.4</v>
      </c>
      <c r="F82" s="3">
        <v>5.8</v>
      </c>
      <c r="G82" s="3">
        <v>3.8</v>
      </c>
      <c r="H82" s="3">
        <v>7.4</v>
      </c>
      <c r="I82" s="3">
        <v>2.5</v>
      </c>
      <c r="J82" s="3">
        <v>9.8000000000000007</v>
      </c>
      <c r="K82" s="3">
        <v>0.5</v>
      </c>
      <c r="L82" s="3">
        <v>4.0999999999999996</v>
      </c>
      <c r="M82" s="3">
        <v>8.5</v>
      </c>
      <c r="N82" s="3">
        <v>5.9</v>
      </c>
      <c r="O82" s="3">
        <v>5.5</v>
      </c>
      <c r="P82" s="3">
        <v>13.2</v>
      </c>
      <c r="Q82">
        <f t="shared" si="3"/>
        <v>7.1133333333333324</v>
      </c>
      <c r="T82" t="s">
        <v>161</v>
      </c>
    </row>
    <row r="83" spans="1:20">
      <c r="A83" s="2" t="s">
        <v>129</v>
      </c>
      <c r="B83" s="3">
        <v>4</v>
      </c>
      <c r="C83" s="3">
        <v>2</v>
      </c>
      <c r="D83" s="3">
        <v>3.4</v>
      </c>
      <c r="E83" s="3">
        <v>1.9</v>
      </c>
      <c r="F83" s="3">
        <v>4.9000000000000004</v>
      </c>
      <c r="G83" s="3">
        <v>1.3</v>
      </c>
      <c r="H83" s="3">
        <v>2</v>
      </c>
      <c r="I83" s="3">
        <v>1.4</v>
      </c>
      <c r="J83" s="3">
        <v>6.7</v>
      </c>
      <c r="K83" s="3">
        <v>5.4</v>
      </c>
      <c r="L83" s="3">
        <v>1</v>
      </c>
      <c r="M83" s="3">
        <v>2.1</v>
      </c>
      <c r="N83" s="3">
        <v>0</v>
      </c>
      <c r="O83" s="3">
        <v>2.2000000000000002</v>
      </c>
      <c r="P83" s="3">
        <v>0.7</v>
      </c>
      <c r="Q83">
        <f t="shared" si="3"/>
        <v>2.6000000000000005</v>
      </c>
      <c r="T83">
        <v>1</v>
      </c>
    </row>
    <row r="84" spans="1:20">
      <c r="A84" s="2" t="s">
        <v>130</v>
      </c>
      <c r="B84" s="3">
        <v>0.7</v>
      </c>
      <c r="C84" s="3">
        <v>1</v>
      </c>
      <c r="D84" s="3">
        <v>1.7</v>
      </c>
      <c r="E84" s="3">
        <v>1.8</v>
      </c>
      <c r="F84" s="3">
        <v>2.1</v>
      </c>
      <c r="G84" s="3">
        <v>2.8</v>
      </c>
      <c r="H84" s="3">
        <v>0.6</v>
      </c>
      <c r="I84" s="3">
        <v>1.3</v>
      </c>
      <c r="J84" s="3">
        <v>0</v>
      </c>
      <c r="K84" s="3">
        <v>0.5</v>
      </c>
      <c r="L84" s="3">
        <v>6.9</v>
      </c>
      <c r="M84" s="3">
        <v>0.9</v>
      </c>
      <c r="N84" s="3">
        <v>0</v>
      </c>
      <c r="O84" s="3">
        <v>0.3</v>
      </c>
      <c r="P84" s="3">
        <v>0.9</v>
      </c>
      <c r="Q84">
        <f t="shared" si="3"/>
        <v>1.4333333333333333</v>
      </c>
      <c r="T84">
        <v>2</v>
      </c>
    </row>
    <row r="85" spans="1:20">
      <c r="A85" s="2" t="s">
        <v>131</v>
      </c>
      <c r="B85" s="3">
        <v>8.1999999999999993</v>
      </c>
      <c r="C85" s="3">
        <v>2.5</v>
      </c>
      <c r="D85" s="3">
        <v>4.5</v>
      </c>
      <c r="E85" s="3">
        <v>1.5</v>
      </c>
      <c r="F85" s="3">
        <v>2.8</v>
      </c>
      <c r="G85" s="3">
        <v>3.5</v>
      </c>
      <c r="H85" s="3">
        <v>1.7</v>
      </c>
      <c r="I85" s="3">
        <v>0</v>
      </c>
      <c r="J85" s="3">
        <v>3.4</v>
      </c>
      <c r="K85" s="3">
        <v>0.8</v>
      </c>
      <c r="L85" s="3">
        <v>2</v>
      </c>
      <c r="M85" s="3">
        <v>2.9</v>
      </c>
      <c r="N85" s="3">
        <v>3.2</v>
      </c>
      <c r="O85" s="3">
        <v>2.2000000000000002</v>
      </c>
      <c r="P85" s="3">
        <v>2.2000000000000002</v>
      </c>
      <c r="Q85">
        <f t="shared" si="3"/>
        <v>2.7600000000000002</v>
      </c>
      <c r="T85">
        <v>3</v>
      </c>
    </row>
    <row r="86" spans="1:20">
      <c r="A86" t="s">
        <v>30</v>
      </c>
      <c r="B86">
        <v>25.3</v>
      </c>
      <c r="C86">
        <v>25.8</v>
      </c>
      <c r="D86">
        <v>16.399999999999999</v>
      </c>
      <c r="E86">
        <v>8.6</v>
      </c>
      <c r="F86">
        <v>9.4</v>
      </c>
      <c r="G86">
        <v>6.6</v>
      </c>
      <c r="H86">
        <v>3.7</v>
      </c>
      <c r="I86">
        <v>3.3</v>
      </c>
      <c r="J86">
        <v>0.4</v>
      </c>
      <c r="K86">
        <v>2.2000000000000002</v>
      </c>
      <c r="L86">
        <v>0.3</v>
      </c>
      <c r="M86">
        <v>15.1</v>
      </c>
      <c r="N86">
        <v>1.4</v>
      </c>
      <c r="O86">
        <v>0.4</v>
      </c>
      <c r="P86">
        <v>0</v>
      </c>
      <c r="Q86">
        <f t="shared" si="3"/>
        <v>7.9266666666666667</v>
      </c>
      <c r="T86">
        <v>4</v>
      </c>
    </row>
    <row r="87" spans="1:20">
      <c r="A87" t="s">
        <v>31</v>
      </c>
      <c r="B87">
        <v>20.5</v>
      </c>
      <c r="C87">
        <v>21.5</v>
      </c>
      <c r="D87">
        <v>21.8</v>
      </c>
      <c r="E87">
        <v>23.2</v>
      </c>
      <c r="F87">
        <v>22.3</v>
      </c>
      <c r="G87">
        <v>17.7</v>
      </c>
      <c r="H87">
        <v>17.8</v>
      </c>
      <c r="I87">
        <v>18.899999999999999</v>
      </c>
      <c r="J87">
        <v>10.5</v>
      </c>
      <c r="K87">
        <v>14.1</v>
      </c>
      <c r="L87">
        <v>13.8</v>
      </c>
      <c r="M87">
        <v>10.3</v>
      </c>
      <c r="N87">
        <v>13.7</v>
      </c>
      <c r="O87">
        <v>4.8</v>
      </c>
      <c r="P87">
        <v>10.9</v>
      </c>
      <c r="Q87">
        <f t="shared" si="3"/>
        <v>16.12</v>
      </c>
      <c r="T87">
        <v>5</v>
      </c>
    </row>
    <row r="88" spans="1:20">
      <c r="A88" t="s">
        <v>32</v>
      </c>
      <c r="B88">
        <v>17.399999999999999</v>
      </c>
      <c r="C88">
        <v>6.2</v>
      </c>
      <c r="D88">
        <v>5.2</v>
      </c>
      <c r="E88">
        <v>5.6</v>
      </c>
      <c r="F88">
        <v>3.2</v>
      </c>
      <c r="G88">
        <v>1</v>
      </c>
      <c r="H88">
        <v>3.7</v>
      </c>
      <c r="I88">
        <v>0.7</v>
      </c>
      <c r="J88">
        <v>0.6</v>
      </c>
      <c r="K88">
        <v>5.0999999999999996</v>
      </c>
      <c r="L88">
        <v>0</v>
      </c>
      <c r="M88">
        <v>1.1000000000000001</v>
      </c>
      <c r="N88">
        <v>4.7</v>
      </c>
      <c r="O88">
        <v>2.7</v>
      </c>
      <c r="P88">
        <v>5.3</v>
      </c>
      <c r="Q88">
        <f t="shared" si="3"/>
        <v>4.1666666666666679</v>
      </c>
      <c r="T88">
        <v>6</v>
      </c>
    </row>
    <row r="89" spans="1:20">
      <c r="A89" t="s">
        <v>33</v>
      </c>
      <c r="B89">
        <v>28.1</v>
      </c>
      <c r="C89">
        <v>25.2</v>
      </c>
      <c r="D89">
        <v>14.4</v>
      </c>
      <c r="E89">
        <v>14.2</v>
      </c>
      <c r="F89">
        <v>12</v>
      </c>
      <c r="G89">
        <v>7</v>
      </c>
      <c r="H89">
        <v>9.1999999999999993</v>
      </c>
      <c r="I89">
        <v>6.1</v>
      </c>
      <c r="J89">
        <v>1.8</v>
      </c>
      <c r="K89">
        <v>0.7</v>
      </c>
      <c r="L89">
        <v>4.0999999999999996</v>
      </c>
      <c r="M89">
        <v>9.4</v>
      </c>
      <c r="N89">
        <v>3.9</v>
      </c>
      <c r="O89">
        <v>3.6</v>
      </c>
      <c r="P89">
        <v>14.2</v>
      </c>
      <c r="Q89">
        <f t="shared" si="3"/>
        <v>10.259999999999998</v>
      </c>
      <c r="T89">
        <v>7</v>
      </c>
    </row>
    <row r="90" spans="1:20">
      <c r="A90" t="s">
        <v>34</v>
      </c>
      <c r="B90">
        <v>10.4</v>
      </c>
      <c r="C90">
        <v>20.3</v>
      </c>
      <c r="D90">
        <v>11.1</v>
      </c>
      <c r="E90">
        <v>5.8</v>
      </c>
      <c r="F90">
        <v>8.5</v>
      </c>
      <c r="G90">
        <v>6.9</v>
      </c>
      <c r="H90">
        <v>1.9</v>
      </c>
      <c r="I90">
        <v>3</v>
      </c>
      <c r="J90">
        <v>2</v>
      </c>
      <c r="K90">
        <v>4.3</v>
      </c>
      <c r="L90">
        <v>2.1</v>
      </c>
      <c r="M90">
        <v>3.5</v>
      </c>
      <c r="N90">
        <v>1</v>
      </c>
      <c r="O90">
        <v>12.4</v>
      </c>
      <c r="P90">
        <v>6.4</v>
      </c>
      <c r="Q90">
        <f t="shared" si="3"/>
        <v>6.6400000000000006</v>
      </c>
      <c r="T90">
        <v>8</v>
      </c>
    </row>
    <row r="91" spans="1:20">
      <c r="A91" t="s">
        <v>35</v>
      </c>
      <c r="B91">
        <v>25.9</v>
      </c>
      <c r="C91">
        <v>21.6</v>
      </c>
      <c r="D91">
        <v>17.100000000000001</v>
      </c>
      <c r="E91">
        <v>21.5</v>
      </c>
      <c r="F91">
        <v>21.4</v>
      </c>
      <c r="G91">
        <v>19.7</v>
      </c>
      <c r="H91">
        <v>17.8</v>
      </c>
      <c r="I91">
        <v>13.6</v>
      </c>
      <c r="J91">
        <v>16.100000000000001</v>
      </c>
      <c r="K91">
        <v>11.6</v>
      </c>
      <c r="L91">
        <v>14.7</v>
      </c>
      <c r="M91">
        <v>13.5</v>
      </c>
      <c r="N91">
        <v>11.9</v>
      </c>
      <c r="O91">
        <v>14.2</v>
      </c>
      <c r="P91">
        <v>12.9</v>
      </c>
      <c r="Q91">
        <f t="shared" si="3"/>
        <v>16.899999999999999</v>
      </c>
      <c r="T91">
        <v>9</v>
      </c>
    </row>
    <row r="92" spans="1:20">
      <c r="A92" t="s">
        <v>36</v>
      </c>
      <c r="B92">
        <v>17.3</v>
      </c>
      <c r="C92">
        <v>2.7</v>
      </c>
      <c r="D92">
        <v>2.9</v>
      </c>
      <c r="E92">
        <v>1</v>
      </c>
      <c r="F92">
        <v>3.5</v>
      </c>
      <c r="G92">
        <v>1.5</v>
      </c>
      <c r="H92">
        <v>1</v>
      </c>
      <c r="I92">
        <v>0.9</v>
      </c>
      <c r="J92">
        <v>0.5</v>
      </c>
      <c r="K92">
        <v>0.6</v>
      </c>
      <c r="L92">
        <v>0.6</v>
      </c>
      <c r="M92">
        <v>0.6</v>
      </c>
      <c r="N92">
        <v>0.6</v>
      </c>
      <c r="O92">
        <v>2.9</v>
      </c>
      <c r="P92">
        <v>0.7</v>
      </c>
      <c r="Q92">
        <f t="shared" si="3"/>
        <v>2.4866666666666668</v>
      </c>
      <c r="T92">
        <v>10</v>
      </c>
    </row>
    <row r="93" spans="1:20">
      <c r="A93" t="s">
        <v>37</v>
      </c>
      <c r="B93">
        <v>21.1</v>
      </c>
      <c r="C93">
        <v>11.2</v>
      </c>
      <c r="D93">
        <v>16.600000000000001</v>
      </c>
      <c r="E93">
        <v>15.9</v>
      </c>
      <c r="F93">
        <v>15.2</v>
      </c>
      <c r="G93">
        <v>12</v>
      </c>
      <c r="H93">
        <v>5.3</v>
      </c>
      <c r="I93">
        <v>10.6</v>
      </c>
      <c r="J93">
        <v>9.9</v>
      </c>
      <c r="K93">
        <v>9.6</v>
      </c>
      <c r="L93">
        <v>2.1</v>
      </c>
      <c r="M93">
        <v>5.2</v>
      </c>
      <c r="N93">
        <v>7.8</v>
      </c>
      <c r="O93">
        <v>10</v>
      </c>
      <c r="P93">
        <v>12</v>
      </c>
      <c r="Q93">
        <f t="shared" si="3"/>
        <v>10.966666666666667</v>
      </c>
      <c r="T93">
        <v>11</v>
      </c>
    </row>
    <row r="94" spans="1:20">
      <c r="A94" t="s">
        <v>38</v>
      </c>
      <c r="B94">
        <v>21.7</v>
      </c>
      <c r="C94">
        <v>8.5</v>
      </c>
      <c r="D94">
        <v>7.8</v>
      </c>
      <c r="E94">
        <v>14.7</v>
      </c>
      <c r="F94">
        <v>10.1</v>
      </c>
      <c r="G94">
        <v>11</v>
      </c>
      <c r="H94">
        <v>3.3</v>
      </c>
      <c r="I94">
        <v>7.5</v>
      </c>
      <c r="J94">
        <v>4.8</v>
      </c>
      <c r="K94">
        <v>6.6</v>
      </c>
      <c r="L94">
        <v>5.7</v>
      </c>
      <c r="M94">
        <v>7.4</v>
      </c>
      <c r="N94">
        <v>19.100000000000001</v>
      </c>
      <c r="O94">
        <v>4.7</v>
      </c>
      <c r="P94">
        <v>3.3</v>
      </c>
      <c r="Q94">
        <f t="shared" si="3"/>
        <v>9.0800000000000018</v>
      </c>
      <c r="T94">
        <v>12</v>
      </c>
    </row>
    <row r="95" spans="1:20">
      <c r="A95" t="s">
        <v>39</v>
      </c>
      <c r="B95">
        <v>20.6</v>
      </c>
      <c r="C95">
        <v>18.100000000000001</v>
      </c>
      <c r="D95">
        <v>20.2</v>
      </c>
      <c r="E95">
        <v>19.3</v>
      </c>
      <c r="F95">
        <v>19.3</v>
      </c>
      <c r="G95">
        <v>13.6</v>
      </c>
      <c r="H95">
        <v>23.4</v>
      </c>
      <c r="I95">
        <v>19.899999999999999</v>
      </c>
      <c r="J95">
        <v>17.100000000000001</v>
      </c>
      <c r="K95">
        <v>12.6</v>
      </c>
      <c r="L95">
        <v>19.7</v>
      </c>
      <c r="M95">
        <v>16.3</v>
      </c>
      <c r="N95">
        <v>12</v>
      </c>
      <c r="O95">
        <v>14.1</v>
      </c>
      <c r="P95">
        <v>15.6</v>
      </c>
      <c r="Q95">
        <f t="shared" si="3"/>
        <v>17.453333333333333</v>
      </c>
      <c r="T95">
        <v>13</v>
      </c>
    </row>
    <row r="96" spans="1:20">
      <c r="A96" t="s">
        <v>40</v>
      </c>
      <c r="B96">
        <v>22.4</v>
      </c>
      <c r="C96">
        <v>11.7</v>
      </c>
      <c r="D96">
        <v>16.399999999999999</v>
      </c>
      <c r="E96">
        <v>20.3</v>
      </c>
      <c r="F96">
        <v>16.899999999999999</v>
      </c>
      <c r="G96">
        <v>12.3</v>
      </c>
      <c r="H96">
        <v>15.2</v>
      </c>
      <c r="I96">
        <v>23.2</v>
      </c>
      <c r="J96">
        <v>10.6</v>
      </c>
      <c r="K96">
        <v>16.899999999999999</v>
      </c>
      <c r="L96">
        <v>8.4</v>
      </c>
      <c r="M96">
        <v>18.100000000000001</v>
      </c>
      <c r="N96">
        <v>14.4</v>
      </c>
      <c r="O96">
        <v>22.2</v>
      </c>
      <c r="P96">
        <v>29.2</v>
      </c>
      <c r="Q96">
        <f t="shared" si="3"/>
        <v>17.213333333333331</v>
      </c>
      <c r="T96">
        <v>14</v>
      </c>
    </row>
    <row r="97" spans="1:20">
      <c r="A97" t="s">
        <v>41</v>
      </c>
      <c r="B97">
        <v>17.3</v>
      </c>
      <c r="C97">
        <v>14.7</v>
      </c>
      <c r="D97">
        <v>10.8</v>
      </c>
      <c r="E97">
        <v>10.199999999999999</v>
      </c>
      <c r="F97">
        <v>7.1</v>
      </c>
      <c r="G97">
        <v>10.5</v>
      </c>
      <c r="H97">
        <v>7</v>
      </c>
      <c r="I97">
        <v>8.5</v>
      </c>
      <c r="J97">
        <v>13.7</v>
      </c>
      <c r="K97">
        <v>5.5</v>
      </c>
      <c r="L97">
        <v>9.1999999999999993</v>
      </c>
      <c r="M97">
        <v>8.3000000000000007</v>
      </c>
      <c r="N97">
        <v>6.4</v>
      </c>
      <c r="O97">
        <v>3.5</v>
      </c>
      <c r="P97">
        <v>10.7</v>
      </c>
      <c r="Q97">
        <f t="shared" si="3"/>
        <v>9.5599999999999987</v>
      </c>
      <c r="T97">
        <v>15</v>
      </c>
    </row>
    <row r="98" spans="1:20">
      <c r="B98" s="10">
        <f>AVERAGE(B60:B97)/30*100</f>
        <v>38.491228070175431</v>
      </c>
      <c r="C98" s="10">
        <f t="shared" ref="C98:Q98" si="4">AVERAGE(C60:C97)/30*100</f>
        <v>27.868421052631575</v>
      </c>
      <c r="D98" s="10">
        <f t="shared" si="4"/>
        <v>26.008771929824558</v>
      </c>
      <c r="E98" s="10">
        <f t="shared" si="4"/>
        <v>24.763157894736839</v>
      </c>
      <c r="F98" s="10">
        <f t="shared" si="4"/>
        <v>20.263157894736842</v>
      </c>
      <c r="G98" s="10">
        <f t="shared" si="4"/>
        <v>20.903508771929825</v>
      </c>
      <c r="H98" s="10">
        <f t="shared" si="4"/>
        <v>17.236842105263158</v>
      </c>
      <c r="I98" s="10">
        <f t="shared" si="4"/>
        <v>18.008771929824562</v>
      </c>
      <c r="J98" s="10">
        <f t="shared" si="4"/>
        <v>17.105263157894736</v>
      </c>
      <c r="K98" s="10">
        <f t="shared" si="4"/>
        <v>13.929824561403507</v>
      </c>
      <c r="L98" s="10">
        <f t="shared" si="4"/>
        <v>13.973684210526313</v>
      </c>
      <c r="M98" s="10">
        <f t="shared" si="4"/>
        <v>17.315789473684212</v>
      </c>
      <c r="N98" s="10">
        <f t="shared" si="4"/>
        <v>14.456140350877197</v>
      </c>
      <c r="O98" s="10">
        <f t="shared" si="4"/>
        <v>14.877192982456139</v>
      </c>
      <c r="P98" s="10">
        <f t="shared" si="4"/>
        <v>17.096491228070178</v>
      </c>
      <c r="Q98" s="10">
        <f t="shared" si="4"/>
        <v>20.153216374269007</v>
      </c>
    </row>
    <row r="99" spans="1:20">
      <c r="B99" s="10">
        <f>STDEV(B60:B97)/SQRT(38)/30*100</f>
        <v>4.593371039471962</v>
      </c>
      <c r="C99" s="10">
        <f t="shared" ref="C99:Q99" si="5">STDEV(C60:C97)/SQRT(38)/30*100</f>
        <v>3.9885948410064431</v>
      </c>
      <c r="D99" s="10">
        <f t="shared" si="5"/>
        <v>3.6097458400242686</v>
      </c>
      <c r="E99" s="10">
        <f t="shared" si="5"/>
        <v>3.8149653301393776</v>
      </c>
      <c r="F99" s="10">
        <f t="shared" si="5"/>
        <v>3.3317245500070647</v>
      </c>
      <c r="G99" s="10">
        <f t="shared" si="5"/>
        <v>2.8066311522824576</v>
      </c>
      <c r="H99" s="10">
        <f t="shared" si="5"/>
        <v>2.9625156198688543</v>
      </c>
      <c r="I99" s="10">
        <f t="shared" si="5"/>
        <v>3.3329892388094335</v>
      </c>
      <c r="J99" s="10">
        <f t="shared" si="5"/>
        <v>2.6520791520121869</v>
      </c>
      <c r="K99" s="10">
        <f t="shared" si="5"/>
        <v>2.2616209527164139</v>
      </c>
      <c r="L99" s="10">
        <f t="shared" si="5"/>
        <v>2.4146038212412009</v>
      </c>
      <c r="M99" s="10">
        <f t="shared" si="5"/>
        <v>2.7060261316311234</v>
      </c>
      <c r="N99" s="10">
        <f t="shared" si="5"/>
        <v>2.6058262598841253</v>
      </c>
      <c r="O99" s="10">
        <f t="shared" si="5"/>
        <v>2.5573065567380433</v>
      </c>
      <c r="P99" s="10">
        <f t="shared" si="5"/>
        <v>3.3619658813617703</v>
      </c>
      <c r="Q99" s="10">
        <f t="shared" si="5"/>
        <v>2.6213294456115066</v>
      </c>
    </row>
    <row r="102" spans="1:20">
      <c r="A102" s="9">
        <v>9.9999999999999993E+44</v>
      </c>
      <c r="B102">
        <v>4.0999999999999996</v>
      </c>
      <c r="C102">
        <v>0.6</v>
      </c>
      <c r="D102">
        <v>0.3</v>
      </c>
      <c r="E102">
        <v>0.9</v>
      </c>
      <c r="F102">
        <v>1.6</v>
      </c>
      <c r="G102">
        <v>0.4</v>
      </c>
      <c r="H102">
        <v>3.7</v>
      </c>
      <c r="I102">
        <v>0.3</v>
      </c>
      <c r="J102">
        <v>0.3</v>
      </c>
      <c r="K102">
        <v>1.5</v>
      </c>
      <c r="L102">
        <v>0</v>
      </c>
      <c r="M102">
        <v>1.5</v>
      </c>
      <c r="N102">
        <v>0.3</v>
      </c>
      <c r="O102">
        <v>0.4</v>
      </c>
      <c r="P102">
        <v>1.5</v>
      </c>
      <c r="Q102">
        <f>AVERAGE(B102:P102)</f>
        <v>1.1600000000000004</v>
      </c>
    </row>
    <row r="103" spans="1:20">
      <c r="A103" s="9">
        <v>1.9999999999999999E+45</v>
      </c>
      <c r="B103">
        <v>0.6</v>
      </c>
      <c r="C103">
        <v>6.4</v>
      </c>
      <c r="D103">
        <v>1.7</v>
      </c>
      <c r="E103">
        <v>1</v>
      </c>
      <c r="F103">
        <v>4.9000000000000004</v>
      </c>
      <c r="G103">
        <v>3.5</v>
      </c>
      <c r="H103">
        <v>1.5</v>
      </c>
      <c r="I103">
        <v>4</v>
      </c>
      <c r="J103">
        <v>0.9</v>
      </c>
      <c r="K103">
        <v>1.3</v>
      </c>
      <c r="L103">
        <v>2.4</v>
      </c>
      <c r="M103">
        <v>8.6</v>
      </c>
      <c r="N103">
        <v>7.1</v>
      </c>
      <c r="O103">
        <v>5.3</v>
      </c>
      <c r="P103">
        <v>6.4</v>
      </c>
      <c r="Q103">
        <f t="shared" ref="Q103:Q139" si="6">AVERAGE(B103:P103)</f>
        <v>3.7066666666666661</v>
      </c>
    </row>
    <row r="104" spans="1:20">
      <c r="A104" s="9">
        <v>3.0000000000000001E+45</v>
      </c>
      <c r="B104">
        <v>1.4</v>
      </c>
      <c r="C104">
        <v>0.5</v>
      </c>
      <c r="D104">
        <v>0</v>
      </c>
      <c r="E104">
        <v>0</v>
      </c>
      <c r="F104">
        <v>0.5</v>
      </c>
      <c r="G104">
        <v>0.5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6"/>
        <v>0.19333333333333333</v>
      </c>
    </row>
    <row r="105" spans="1:20">
      <c r="A105" s="9">
        <v>3.9999999999999997E+45</v>
      </c>
      <c r="B105">
        <v>0.8</v>
      </c>
      <c r="C105">
        <v>2.2000000000000002</v>
      </c>
      <c r="D105">
        <v>3.5</v>
      </c>
      <c r="E105">
        <v>1.3</v>
      </c>
      <c r="F105">
        <v>3.3</v>
      </c>
      <c r="G105">
        <v>4.8</v>
      </c>
      <c r="H105">
        <v>2.8</v>
      </c>
      <c r="I105">
        <v>5</v>
      </c>
      <c r="J105">
        <v>5.0999999999999996</v>
      </c>
      <c r="K105">
        <v>4.4000000000000004</v>
      </c>
      <c r="L105">
        <v>4.2</v>
      </c>
      <c r="M105">
        <v>4</v>
      </c>
      <c r="N105">
        <v>4.5999999999999996</v>
      </c>
      <c r="O105">
        <v>3.1</v>
      </c>
      <c r="P105">
        <v>2.6</v>
      </c>
      <c r="Q105">
        <f t="shared" si="6"/>
        <v>3.4466666666666668</v>
      </c>
    </row>
    <row r="106" spans="1:20">
      <c r="A106" s="9">
        <v>5E+45</v>
      </c>
      <c r="B106">
        <v>3.2</v>
      </c>
      <c r="C106">
        <v>3.4</v>
      </c>
      <c r="D106">
        <v>0.3</v>
      </c>
      <c r="E106">
        <v>1.1000000000000001</v>
      </c>
      <c r="F106">
        <v>0.5</v>
      </c>
      <c r="G106">
        <v>0.7</v>
      </c>
      <c r="H106">
        <v>1.9</v>
      </c>
      <c r="I106">
        <v>0.4</v>
      </c>
      <c r="J106">
        <v>3.1</v>
      </c>
      <c r="K106">
        <v>0.9</v>
      </c>
      <c r="L106">
        <v>3.3</v>
      </c>
      <c r="M106">
        <v>1.2</v>
      </c>
      <c r="N106">
        <v>0.4</v>
      </c>
      <c r="O106">
        <v>1.8</v>
      </c>
      <c r="P106">
        <v>8.1999999999999993</v>
      </c>
      <c r="Q106">
        <f t="shared" si="6"/>
        <v>2.0266666666666664</v>
      </c>
    </row>
    <row r="107" spans="1:20">
      <c r="A107" s="9">
        <v>6.0000000000000002E+45</v>
      </c>
      <c r="B107">
        <v>1.6</v>
      </c>
      <c r="C107">
        <v>4.9000000000000004</v>
      </c>
      <c r="D107">
        <v>5.2</v>
      </c>
      <c r="E107">
        <v>3.6</v>
      </c>
      <c r="F107">
        <v>2.6</v>
      </c>
      <c r="G107">
        <v>8.1999999999999993</v>
      </c>
      <c r="H107">
        <v>4.4000000000000004</v>
      </c>
      <c r="I107">
        <v>7.1</v>
      </c>
      <c r="J107">
        <v>6</v>
      </c>
      <c r="K107">
        <v>5.0999999999999996</v>
      </c>
      <c r="L107">
        <v>3.3</v>
      </c>
      <c r="M107">
        <v>8.6</v>
      </c>
      <c r="N107">
        <v>8</v>
      </c>
      <c r="O107">
        <v>3.9</v>
      </c>
      <c r="P107">
        <v>6.2</v>
      </c>
      <c r="Q107">
        <f t="shared" si="6"/>
        <v>5.246666666666667</v>
      </c>
    </row>
    <row r="108" spans="1:20">
      <c r="A108" s="9">
        <v>7.0000000000000005E+45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6"/>
        <v>0</v>
      </c>
    </row>
    <row r="109" spans="1:20">
      <c r="A109" s="9">
        <v>7.9999999999999994E+45</v>
      </c>
      <c r="B109">
        <v>4.5</v>
      </c>
      <c r="C109">
        <v>4.4000000000000004</v>
      </c>
      <c r="D109">
        <v>5.4</v>
      </c>
      <c r="E109">
        <v>0.9</v>
      </c>
      <c r="F109">
        <v>1.8</v>
      </c>
      <c r="G109">
        <v>0.9</v>
      </c>
      <c r="H109">
        <v>1.8</v>
      </c>
      <c r="I109">
        <v>2.9</v>
      </c>
      <c r="J109">
        <v>2.4</v>
      </c>
      <c r="K109">
        <v>0.7</v>
      </c>
      <c r="L109">
        <v>1.9</v>
      </c>
      <c r="M109">
        <v>2.7</v>
      </c>
      <c r="N109">
        <v>0.9</v>
      </c>
      <c r="O109">
        <v>2</v>
      </c>
      <c r="P109">
        <v>3.2</v>
      </c>
      <c r="Q109">
        <f t="shared" si="6"/>
        <v>2.4266666666666663</v>
      </c>
    </row>
    <row r="110" spans="1:20">
      <c r="A110" s="9">
        <v>8.9999999999999997E+45</v>
      </c>
      <c r="B110">
        <v>1.8</v>
      </c>
      <c r="C110">
        <v>2.8</v>
      </c>
      <c r="D110">
        <v>2.7</v>
      </c>
      <c r="E110">
        <v>5.0999999999999996</v>
      </c>
      <c r="F110">
        <v>2.4</v>
      </c>
      <c r="G110">
        <v>0.3</v>
      </c>
      <c r="H110">
        <v>0.4</v>
      </c>
      <c r="I110">
        <v>1.6</v>
      </c>
      <c r="J110">
        <v>0.8</v>
      </c>
      <c r="K110">
        <v>1.1000000000000001</v>
      </c>
      <c r="L110">
        <v>4.5999999999999996</v>
      </c>
      <c r="M110">
        <v>3.4</v>
      </c>
      <c r="N110">
        <v>0.9</v>
      </c>
      <c r="O110">
        <v>6.9</v>
      </c>
      <c r="P110">
        <v>6.6</v>
      </c>
      <c r="Q110">
        <f t="shared" si="6"/>
        <v>2.76</v>
      </c>
    </row>
    <row r="111" spans="1:20">
      <c r="A111" s="9">
        <v>9.9999999999999999E+45</v>
      </c>
      <c r="B111">
        <v>1.2</v>
      </c>
      <c r="C111">
        <v>0.4</v>
      </c>
      <c r="D111">
        <v>1.2</v>
      </c>
      <c r="E111">
        <v>3.7</v>
      </c>
      <c r="F111">
        <v>3.3</v>
      </c>
      <c r="G111">
        <v>1.9</v>
      </c>
      <c r="H111">
        <v>3.5</v>
      </c>
      <c r="I111">
        <v>3.3</v>
      </c>
      <c r="J111">
        <v>3.4</v>
      </c>
      <c r="K111">
        <v>1.1000000000000001</v>
      </c>
      <c r="L111">
        <v>1.8</v>
      </c>
      <c r="M111">
        <v>1.3</v>
      </c>
      <c r="N111">
        <v>0.8</v>
      </c>
      <c r="O111">
        <v>7</v>
      </c>
      <c r="P111">
        <v>0.6</v>
      </c>
      <c r="Q111">
        <f t="shared" si="6"/>
        <v>2.3000000000000003</v>
      </c>
    </row>
    <row r="112" spans="1:20">
      <c r="A112" s="9">
        <v>1.1E+46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0.8</v>
      </c>
      <c r="O112">
        <v>0</v>
      </c>
      <c r="P112">
        <v>0</v>
      </c>
      <c r="Q112">
        <f t="shared" si="6"/>
        <v>7.3333333333333334E-2</v>
      </c>
    </row>
    <row r="113" spans="1:17">
      <c r="A113" s="9">
        <v>1.2E+46</v>
      </c>
      <c r="B113">
        <v>3.1</v>
      </c>
      <c r="C113">
        <v>5.9</v>
      </c>
      <c r="D113">
        <v>6.2</v>
      </c>
      <c r="E113">
        <v>4.9000000000000004</v>
      </c>
      <c r="F113">
        <v>8</v>
      </c>
      <c r="G113">
        <v>8.6999999999999993</v>
      </c>
      <c r="H113">
        <v>3.2</v>
      </c>
      <c r="I113">
        <v>9.1</v>
      </c>
      <c r="J113">
        <v>5.3</v>
      </c>
      <c r="K113">
        <v>3.8</v>
      </c>
      <c r="L113">
        <v>1.4</v>
      </c>
      <c r="M113">
        <v>3.6</v>
      </c>
      <c r="N113">
        <v>8.9</v>
      </c>
      <c r="O113">
        <v>3.4</v>
      </c>
      <c r="P113">
        <v>3.1</v>
      </c>
      <c r="Q113">
        <f t="shared" si="6"/>
        <v>5.2399999999999993</v>
      </c>
    </row>
    <row r="114" spans="1:17">
      <c r="A114" t="s">
        <v>118</v>
      </c>
      <c r="B114">
        <v>7.6</v>
      </c>
      <c r="C114">
        <v>9.3000000000000007</v>
      </c>
      <c r="D114">
        <v>2.2000000000000002</v>
      </c>
      <c r="E114">
        <v>3.8</v>
      </c>
      <c r="F114">
        <v>2.1</v>
      </c>
      <c r="G114">
        <v>4</v>
      </c>
      <c r="H114">
        <v>2.1</v>
      </c>
      <c r="I114">
        <v>3.1</v>
      </c>
      <c r="J114">
        <v>0.4</v>
      </c>
      <c r="K114">
        <v>1.7</v>
      </c>
      <c r="L114">
        <v>2</v>
      </c>
      <c r="M114">
        <v>1.5</v>
      </c>
      <c r="N114">
        <v>0.7</v>
      </c>
      <c r="O114">
        <v>0.3</v>
      </c>
      <c r="P114">
        <v>0.6</v>
      </c>
      <c r="Q114">
        <f t="shared" si="6"/>
        <v>2.7600000000000002</v>
      </c>
    </row>
    <row r="115" spans="1:17">
      <c r="A115" t="s">
        <v>119</v>
      </c>
      <c r="B115">
        <v>14.9</v>
      </c>
      <c r="C115">
        <v>17.600000000000001</v>
      </c>
      <c r="D115">
        <v>5.7</v>
      </c>
      <c r="E115">
        <v>4.4000000000000004</v>
      </c>
      <c r="F115">
        <v>3.7</v>
      </c>
      <c r="G115">
        <v>3.5</v>
      </c>
      <c r="H115">
        <v>9.5</v>
      </c>
      <c r="I115">
        <v>5.7</v>
      </c>
      <c r="J115">
        <v>2.4</v>
      </c>
      <c r="K115">
        <v>4.9000000000000004</v>
      </c>
      <c r="L115">
        <v>6.3</v>
      </c>
      <c r="M115">
        <v>4.4000000000000004</v>
      </c>
      <c r="N115">
        <v>0.4</v>
      </c>
      <c r="O115">
        <v>1</v>
      </c>
      <c r="P115">
        <v>1.5</v>
      </c>
      <c r="Q115">
        <f t="shared" si="6"/>
        <v>5.7266666666666683</v>
      </c>
    </row>
    <row r="116" spans="1:17">
      <c r="A116" s="2" t="s">
        <v>120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1.5</v>
      </c>
      <c r="H116" s="3">
        <v>0</v>
      </c>
      <c r="I116" s="3">
        <v>0.5</v>
      </c>
      <c r="J116" s="3">
        <v>0</v>
      </c>
      <c r="K116" s="3">
        <v>0.2</v>
      </c>
      <c r="L116" s="3">
        <v>0</v>
      </c>
      <c r="M116" s="3">
        <v>0</v>
      </c>
      <c r="N116" s="3">
        <v>0</v>
      </c>
      <c r="O116" s="3">
        <v>1.3</v>
      </c>
      <c r="P116" s="3">
        <v>0</v>
      </c>
      <c r="Q116">
        <f t="shared" si="6"/>
        <v>0.23333333333333334</v>
      </c>
    </row>
    <row r="117" spans="1:17">
      <c r="A117" s="2" t="s">
        <v>121</v>
      </c>
      <c r="B117" s="3">
        <v>4</v>
      </c>
      <c r="C117" s="3">
        <v>0.7</v>
      </c>
      <c r="D117" s="3">
        <v>3.1</v>
      </c>
      <c r="E117" s="3">
        <v>5.8</v>
      </c>
      <c r="F117" s="3">
        <v>2.2999999999999998</v>
      </c>
      <c r="G117" s="3">
        <v>0.3</v>
      </c>
      <c r="H117" s="3">
        <v>4.8</v>
      </c>
      <c r="I117" s="3">
        <v>1.5</v>
      </c>
      <c r="J117" s="3">
        <v>6.7</v>
      </c>
      <c r="K117" s="3">
        <v>2.9</v>
      </c>
      <c r="L117" s="3">
        <v>0.8</v>
      </c>
      <c r="M117" s="3">
        <v>6.7</v>
      </c>
      <c r="N117" s="3">
        <v>2.1</v>
      </c>
      <c r="O117" s="3">
        <v>2.2000000000000002</v>
      </c>
      <c r="P117" s="3">
        <v>3</v>
      </c>
      <c r="Q117">
        <f t="shared" si="6"/>
        <v>3.1266666666666669</v>
      </c>
    </row>
    <row r="118" spans="1:17">
      <c r="A118" s="2" t="s">
        <v>122</v>
      </c>
      <c r="B118" s="3">
        <v>1.5</v>
      </c>
      <c r="C118" s="3">
        <v>2.7</v>
      </c>
      <c r="D118" s="3">
        <v>0</v>
      </c>
      <c r="E118" s="3">
        <v>1.4</v>
      </c>
      <c r="F118" s="3">
        <v>1</v>
      </c>
      <c r="G118" s="3">
        <v>2.9</v>
      </c>
      <c r="H118" s="3">
        <v>2.9</v>
      </c>
      <c r="I118" s="3">
        <v>2.2000000000000002</v>
      </c>
      <c r="J118" s="3">
        <v>0</v>
      </c>
      <c r="K118" s="3">
        <v>0.3</v>
      </c>
      <c r="L118" s="3">
        <v>1.5</v>
      </c>
      <c r="M118" s="3">
        <v>1.6</v>
      </c>
      <c r="N118" s="3">
        <v>0.7</v>
      </c>
      <c r="O118" s="3">
        <v>2.1</v>
      </c>
      <c r="P118" s="3">
        <v>0.3</v>
      </c>
      <c r="Q118">
        <f t="shared" si="6"/>
        <v>1.406666666666667</v>
      </c>
    </row>
    <row r="119" spans="1:17">
      <c r="A119" s="2" t="s">
        <v>123</v>
      </c>
      <c r="B119" s="3">
        <v>7.7</v>
      </c>
      <c r="C119" s="3">
        <v>7.4</v>
      </c>
      <c r="D119" s="3">
        <v>0</v>
      </c>
      <c r="E119" s="3">
        <v>0</v>
      </c>
      <c r="F119" s="3">
        <v>0</v>
      </c>
      <c r="G119" s="3">
        <v>0.4</v>
      </c>
      <c r="H119" s="3">
        <v>0.6</v>
      </c>
      <c r="I119" s="3">
        <v>0.5</v>
      </c>
      <c r="J119" s="3">
        <v>0.5</v>
      </c>
      <c r="K119" s="3">
        <v>0.5</v>
      </c>
      <c r="L119" s="3">
        <v>0.5</v>
      </c>
      <c r="M119" s="3">
        <v>0.4</v>
      </c>
      <c r="N119" s="3">
        <v>0</v>
      </c>
      <c r="O119" s="3">
        <v>0</v>
      </c>
      <c r="P119" s="3">
        <v>0</v>
      </c>
      <c r="Q119">
        <f t="shared" si="6"/>
        <v>1.2333333333333334</v>
      </c>
    </row>
    <row r="120" spans="1:17">
      <c r="A120" s="2" t="s">
        <v>124</v>
      </c>
      <c r="B120" s="3">
        <v>1.1000000000000001</v>
      </c>
      <c r="C120" s="3">
        <v>0</v>
      </c>
      <c r="D120" s="3">
        <v>0</v>
      </c>
      <c r="E120" s="3">
        <v>0</v>
      </c>
      <c r="F120" s="3">
        <v>1</v>
      </c>
      <c r="G120" s="3">
        <v>0</v>
      </c>
      <c r="H120" s="3">
        <v>0.4</v>
      </c>
      <c r="I120" s="3">
        <v>0.5</v>
      </c>
      <c r="J120" s="3">
        <v>0.5</v>
      </c>
      <c r="K120" s="3">
        <v>0</v>
      </c>
      <c r="L120" s="3">
        <v>0</v>
      </c>
      <c r="M120" s="3">
        <v>0.4</v>
      </c>
      <c r="N120" s="3">
        <v>0</v>
      </c>
      <c r="O120" s="3">
        <v>0</v>
      </c>
      <c r="P120" s="3">
        <v>0.6</v>
      </c>
      <c r="Q120">
        <f t="shared" si="6"/>
        <v>0.3</v>
      </c>
    </row>
    <row r="121" spans="1:17">
      <c r="A121" s="2" t="s">
        <v>125</v>
      </c>
      <c r="B121" s="3">
        <v>8.1</v>
      </c>
      <c r="C121" s="3">
        <v>0.8</v>
      </c>
      <c r="D121" s="3">
        <v>1.1000000000000001</v>
      </c>
      <c r="E121" s="3">
        <v>0.6</v>
      </c>
      <c r="F121" s="3">
        <v>0.8</v>
      </c>
      <c r="G121" s="3">
        <v>0.6</v>
      </c>
      <c r="H121" s="3">
        <v>0.3</v>
      </c>
      <c r="I121" s="3">
        <v>1.2</v>
      </c>
      <c r="J121" s="3">
        <v>0.7</v>
      </c>
      <c r="K121" s="3">
        <v>0.3</v>
      </c>
      <c r="L121" s="3">
        <v>1.4</v>
      </c>
      <c r="M121" s="3">
        <v>0.4</v>
      </c>
      <c r="N121" s="3">
        <v>2.4</v>
      </c>
      <c r="O121" s="3">
        <v>0</v>
      </c>
      <c r="P121" s="3">
        <v>1</v>
      </c>
      <c r="Q121">
        <f t="shared" si="6"/>
        <v>1.3133333333333332</v>
      </c>
    </row>
    <row r="122" spans="1:17">
      <c r="A122" s="2" t="s">
        <v>126</v>
      </c>
      <c r="B122" s="3">
        <v>2.9</v>
      </c>
      <c r="C122" s="3">
        <v>2</v>
      </c>
      <c r="D122" s="3">
        <v>4</v>
      </c>
      <c r="E122" s="3">
        <v>6</v>
      </c>
      <c r="F122" s="3">
        <v>7</v>
      </c>
      <c r="G122" s="3">
        <v>1.5</v>
      </c>
      <c r="H122" s="3">
        <v>4.7</v>
      </c>
      <c r="I122" s="3">
        <v>3.7</v>
      </c>
      <c r="J122" s="3">
        <v>5.9</v>
      </c>
      <c r="K122" s="3">
        <v>4.2</v>
      </c>
      <c r="L122" s="3">
        <v>5.8</v>
      </c>
      <c r="M122" s="3">
        <v>2.8</v>
      </c>
      <c r="N122" s="3">
        <v>0.8</v>
      </c>
      <c r="O122" s="3">
        <v>0.7</v>
      </c>
      <c r="P122" s="3">
        <v>2.8</v>
      </c>
      <c r="Q122">
        <f t="shared" si="6"/>
        <v>3.6533333333333329</v>
      </c>
    </row>
    <row r="123" spans="1:17">
      <c r="A123" s="2" t="s">
        <v>127</v>
      </c>
      <c r="B123" s="3">
        <v>2.6</v>
      </c>
      <c r="C123" s="3">
        <v>0</v>
      </c>
      <c r="D123" s="3">
        <v>0.6</v>
      </c>
      <c r="E123" s="3">
        <v>1.4</v>
      </c>
      <c r="F123" s="3">
        <v>0.8</v>
      </c>
      <c r="G123" s="3">
        <v>0.7</v>
      </c>
      <c r="H123" s="3">
        <v>0</v>
      </c>
      <c r="I123" s="3">
        <v>2.5</v>
      </c>
      <c r="J123" s="3">
        <v>5.8</v>
      </c>
      <c r="K123" s="3">
        <v>0</v>
      </c>
      <c r="L123" s="3">
        <v>0</v>
      </c>
      <c r="M123" s="3">
        <v>0.6</v>
      </c>
      <c r="N123" s="3">
        <v>0.9</v>
      </c>
      <c r="O123" s="3">
        <v>2.6</v>
      </c>
      <c r="P123" s="3">
        <v>1.1000000000000001</v>
      </c>
      <c r="Q123">
        <f t="shared" si="6"/>
        <v>1.3066666666666669</v>
      </c>
    </row>
    <row r="124" spans="1:17">
      <c r="A124" s="2" t="s">
        <v>128</v>
      </c>
      <c r="B124" s="3">
        <v>2.2000000000000002</v>
      </c>
      <c r="C124" s="3">
        <v>1.5</v>
      </c>
      <c r="D124" s="3">
        <v>0</v>
      </c>
      <c r="E124" s="3">
        <v>0.5</v>
      </c>
      <c r="F124" s="3">
        <v>1.5</v>
      </c>
      <c r="G124" s="3">
        <v>0.9</v>
      </c>
      <c r="H124" s="3">
        <v>8.3000000000000007</v>
      </c>
      <c r="I124" s="3">
        <v>0.4</v>
      </c>
      <c r="J124" s="3">
        <v>5.2</v>
      </c>
      <c r="K124" s="3">
        <v>4.5999999999999996</v>
      </c>
      <c r="L124" s="3">
        <v>12</v>
      </c>
      <c r="M124" s="3">
        <v>8.4</v>
      </c>
      <c r="N124" s="3">
        <v>9.9</v>
      </c>
      <c r="O124" s="3">
        <v>2.5</v>
      </c>
      <c r="P124" s="3">
        <v>6.4</v>
      </c>
      <c r="Q124">
        <f t="shared" si="6"/>
        <v>4.2866666666666662</v>
      </c>
    </row>
    <row r="125" spans="1:17">
      <c r="A125" s="2" t="s">
        <v>129</v>
      </c>
      <c r="B125" s="3">
        <v>4.5</v>
      </c>
      <c r="C125" s="3">
        <v>0.7</v>
      </c>
      <c r="D125" s="3">
        <v>3.3</v>
      </c>
      <c r="E125" s="3">
        <v>5.8</v>
      </c>
      <c r="F125" s="3">
        <v>1</v>
      </c>
      <c r="G125" s="3">
        <v>6.5</v>
      </c>
      <c r="H125" s="3">
        <v>4.2</v>
      </c>
      <c r="I125" s="3">
        <v>7.6</v>
      </c>
      <c r="J125" s="3">
        <v>9.1</v>
      </c>
      <c r="K125" s="3">
        <v>2.2999999999999998</v>
      </c>
      <c r="L125" s="3">
        <v>3.6</v>
      </c>
      <c r="M125" s="3">
        <v>7.7</v>
      </c>
      <c r="N125" s="3">
        <v>6.3</v>
      </c>
      <c r="O125" s="3">
        <v>2.9</v>
      </c>
      <c r="P125" s="3">
        <v>4.7</v>
      </c>
      <c r="Q125">
        <f t="shared" si="6"/>
        <v>4.6800000000000006</v>
      </c>
    </row>
    <row r="126" spans="1:17">
      <c r="A126" s="2" t="s">
        <v>130</v>
      </c>
      <c r="B126" s="3">
        <v>0</v>
      </c>
      <c r="C126" s="3">
        <v>0.3</v>
      </c>
      <c r="D126" s="3">
        <v>0</v>
      </c>
      <c r="E126" s="3">
        <v>0.3</v>
      </c>
      <c r="F126" s="3">
        <v>0</v>
      </c>
      <c r="G126" s="3">
        <v>0.9</v>
      </c>
      <c r="H126" s="3">
        <v>0</v>
      </c>
      <c r="I126" s="3">
        <v>0</v>
      </c>
      <c r="J126" s="3">
        <v>1.2</v>
      </c>
      <c r="K126" s="3">
        <v>0</v>
      </c>
      <c r="L126" s="3">
        <v>0.3</v>
      </c>
      <c r="M126" s="3">
        <v>0.8</v>
      </c>
      <c r="N126" s="3">
        <v>0.4</v>
      </c>
      <c r="O126" s="3">
        <v>0</v>
      </c>
      <c r="P126" s="3">
        <v>0</v>
      </c>
      <c r="Q126">
        <f t="shared" si="6"/>
        <v>0.28000000000000003</v>
      </c>
    </row>
    <row r="127" spans="1:17">
      <c r="A127" s="2" t="s">
        <v>131</v>
      </c>
      <c r="B127" s="3">
        <v>0.8</v>
      </c>
      <c r="C127" s="3">
        <v>0</v>
      </c>
      <c r="D127" s="3">
        <v>1</v>
      </c>
      <c r="E127" s="3">
        <v>0.8</v>
      </c>
      <c r="F127" s="3">
        <v>3.5</v>
      </c>
      <c r="G127" s="3">
        <v>0</v>
      </c>
      <c r="H127" s="3">
        <v>5</v>
      </c>
      <c r="I127" s="3">
        <v>0.3</v>
      </c>
      <c r="J127" s="3">
        <v>0.3</v>
      </c>
      <c r="K127" s="3">
        <v>3.1</v>
      </c>
      <c r="L127" s="3">
        <v>1.5</v>
      </c>
      <c r="M127" s="3">
        <v>3</v>
      </c>
      <c r="N127" s="3">
        <v>0</v>
      </c>
      <c r="O127" s="3">
        <v>1.8</v>
      </c>
      <c r="P127" s="3">
        <v>0.8</v>
      </c>
      <c r="Q127">
        <f t="shared" si="6"/>
        <v>1.4600000000000002</v>
      </c>
    </row>
    <row r="128" spans="1:17">
      <c r="A128" t="s">
        <v>30</v>
      </c>
      <c r="B128">
        <v>19.8</v>
      </c>
      <c r="C128">
        <v>26.1</v>
      </c>
      <c r="D128">
        <v>11.8</v>
      </c>
      <c r="E128">
        <v>6.9</v>
      </c>
      <c r="F128">
        <v>7.4</v>
      </c>
      <c r="G128">
        <v>4.9000000000000004</v>
      </c>
      <c r="H128">
        <v>0.4</v>
      </c>
      <c r="I128">
        <v>0.9</v>
      </c>
      <c r="J128">
        <v>5.6</v>
      </c>
      <c r="K128">
        <v>2.2000000000000002</v>
      </c>
      <c r="L128">
        <v>3.8</v>
      </c>
      <c r="M128">
        <v>0</v>
      </c>
      <c r="N128">
        <v>2.7</v>
      </c>
      <c r="O128">
        <v>1.4</v>
      </c>
      <c r="P128">
        <v>0</v>
      </c>
      <c r="Q128">
        <f t="shared" si="6"/>
        <v>6.2600000000000025</v>
      </c>
    </row>
    <row r="129" spans="1:17">
      <c r="A129" t="s">
        <v>31</v>
      </c>
      <c r="B129">
        <v>21.2</v>
      </c>
      <c r="C129">
        <v>25.8</v>
      </c>
      <c r="D129">
        <v>17.8</v>
      </c>
      <c r="E129">
        <v>20.6</v>
      </c>
      <c r="F129">
        <v>14.1</v>
      </c>
      <c r="G129">
        <v>16.5</v>
      </c>
      <c r="H129">
        <v>11.3</v>
      </c>
      <c r="I129">
        <v>10.9</v>
      </c>
      <c r="J129">
        <v>7.9</v>
      </c>
      <c r="K129">
        <v>13.1</v>
      </c>
      <c r="L129">
        <v>17.2</v>
      </c>
      <c r="M129">
        <v>12.4</v>
      </c>
      <c r="N129">
        <v>10.4</v>
      </c>
      <c r="O129">
        <v>16.2</v>
      </c>
      <c r="P129">
        <v>12.2</v>
      </c>
      <c r="Q129">
        <f t="shared" si="6"/>
        <v>15.17333333333333</v>
      </c>
    </row>
    <row r="130" spans="1:17">
      <c r="A130" t="s">
        <v>32</v>
      </c>
      <c r="B130">
        <v>7.8</v>
      </c>
      <c r="C130">
        <v>0.7</v>
      </c>
      <c r="D130">
        <v>0</v>
      </c>
      <c r="E130">
        <v>0.5</v>
      </c>
      <c r="F130">
        <v>0.7</v>
      </c>
      <c r="G130">
        <v>4.0999999999999996</v>
      </c>
      <c r="H130">
        <v>3.5</v>
      </c>
      <c r="I130">
        <v>2.1</v>
      </c>
      <c r="J130">
        <v>7</v>
      </c>
      <c r="K130">
        <v>4.8</v>
      </c>
      <c r="L130">
        <v>15.3</v>
      </c>
      <c r="M130">
        <v>1.5</v>
      </c>
      <c r="N130">
        <v>14.7</v>
      </c>
      <c r="O130">
        <v>18</v>
      </c>
      <c r="P130">
        <v>11.8</v>
      </c>
      <c r="Q130">
        <f t="shared" si="6"/>
        <v>6.166666666666667</v>
      </c>
    </row>
    <row r="131" spans="1:17">
      <c r="A131" t="s">
        <v>33</v>
      </c>
      <c r="B131">
        <v>17.3</v>
      </c>
      <c r="C131">
        <v>7.9</v>
      </c>
      <c r="D131">
        <v>13.7</v>
      </c>
      <c r="E131">
        <v>4.5</v>
      </c>
      <c r="F131">
        <v>6.6</v>
      </c>
      <c r="G131">
        <v>1.8</v>
      </c>
      <c r="H131">
        <v>6.7</v>
      </c>
      <c r="I131">
        <v>1.8</v>
      </c>
      <c r="J131">
        <v>10.6</v>
      </c>
      <c r="K131">
        <v>5.4</v>
      </c>
      <c r="L131">
        <v>2.2000000000000002</v>
      </c>
      <c r="M131">
        <v>3.8</v>
      </c>
      <c r="N131">
        <v>6.7</v>
      </c>
      <c r="O131">
        <v>6.3</v>
      </c>
      <c r="P131">
        <v>1.2</v>
      </c>
      <c r="Q131">
        <f t="shared" si="6"/>
        <v>6.4333333333333345</v>
      </c>
    </row>
    <row r="132" spans="1:17">
      <c r="A132" t="s">
        <v>34</v>
      </c>
      <c r="B132">
        <v>13.8</v>
      </c>
      <c r="C132">
        <v>3</v>
      </c>
      <c r="D132">
        <v>5</v>
      </c>
      <c r="E132">
        <v>2.2999999999999998</v>
      </c>
      <c r="F132">
        <v>1.8</v>
      </c>
      <c r="G132">
        <v>1.7</v>
      </c>
      <c r="H132">
        <v>3.8</v>
      </c>
      <c r="I132">
        <v>1.5</v>
      </c>
      <c r="J132">
        <v>1.2</v>
      </c>
      <c r="K132">
        <v>4.3</v>
      </c>
      <c r="L132">
        <v>0.7</v>
      </c>
      <c r="M132">
        <v>1.5</v>
      </c>
      <c r="N132">
        <v>0.6</v>
      </c>
      <c r="O132">
        <v>0.9</v>
      </c>
      <c r="P132">
        <v>2</v>
      </c>
      <c r="Q132">
        <f t="shared" si="6"/>
        <v>2.9400000000000004</v>
      </c>
    </row>
    <row r="133" spans="1:17">
      <c r="A133" t="s">
        <v>35</v>
      </c>
      <c r="B133">
        <v>22.6</v>
      </c>
      <c r="C133">
        <v>14.9</v>
      </c>
      <c r="D133">
        <v>16.100000000000001</v>
      </c>
      <c r="E133">
        <v>13.4</v>
      </c>
      <c r="F133">
        <v>12.4</v>
      </c>
      <c r="G133">
        <v>11.6</v>
      </c>
      <c r="H133">
        <v>8.5</v>
      </c>
      <c r="I133">
        <v>14.9</v>
      </c>
      <c r="J133">
        <v>8.8000000000000007</v>
      </c>
      <c r="K133">
        <v>9.4</v>
      </c>
      <c r="L133">
        <v>9.4</v>
      </c>
      <c r="M133">
        <v>11</v>
      </c>
      <c r="N133">
        <v>9</v>
      </c>
      <c r="O133">
        <v>9.1</v>
      </c>
      <c r="P133">
        <v>7.8</v>
      </c>
      <c r="Q133">
        <f t="shared" si="6"/>
        <v>11.926666666666668</v>
      </c>
    </row>
    <row r="134" spans="1:17">
      <c r="A134" t="s">
        <v>36</v>
      </c>
      <c r="B134">
        <v>25.8</v>
      </c>
      <c r="C134">
        <v>6.4</v>
      </c>
      <c r="D134">
        <v>3</v>
      </c>
      <c r="E134">
        <v>4.4000000000000004</v>
      </c>
      <c r="F134">
        <v>1.6</v>
      </c>
      <c r="G134">
        <v>6.6</v>
      </c>
      <c r="H134">
        <v>1.3</v>
      </c>
      <c r="I134">
        <v>2.8</v>
      </c>
      <c r="J134">
        <v>3.4</v>
      </c>
      <c r="K134">
        <v>0.7</v>
      </c>
      <c r="L134">
        <v>1</v>
      </c>
      <c r="M134">
        <v>1.1000000000000001</v>
      </c>
      <c r="N134">
        <v>1.5</v>
      </c>
      <c r="O134">
        <v>2.1</v>
      </c>
      <c r="P134">
        <v>0.5</v>
      </c>
      <c r="Q134">
        <f t="shared" si="6"/>
        <v>4.1466666666666665</v>
      </c>
    </row>
    <row r="135" spans="1:17">
      <c r="A135" t="s">
        <v>37</v>
      </c>
      <c r="B135">
        <v>16</v>
      </c>
      <c r="C135">
        <v>11.5</v>
      </c>
      <c r="D135">
        <v>7.7</v>
      </c>
      <c r="E135">
        <v>7.5</v>
      </c>
      <c r="F135">
        <v>13.7</v>
      </c>
      <c r="G135">
        <v>9</v>
      </c>
      <c r="H135">
        <v>9.8000000000000007</v>
      </c>
      <c r="I135">
        <v>10.3</v>
      </c>
      <c r="J135">
        <v>6.9</v>
      </c>
      <c r="K135">
        <v>11</v>
      </c>
      <c r="L135">
        <v>8.3000000000000007</v>
      </c>
      <c r="M135">
        <v>6.8</v>
      </c>
      <c r="N135">
        <v>12.9</v>
      </c>
      <c r="O135">
        <v>8.1999999999999993</v>
      </c>
      <c r="P135">
        <v>5.8</v>
      </c>
      <c r="Q135">
        <f t="shared" si="6"/>
        <v>9.6933333333333334</v>
      </c>
    </row>
    <row r="136" spans="1:17">
      <c r="A136" t="s">
        <v>38</v>
      </c>
      <c r="B136">
        <v>15.6</v>
      </c>
      <c r="C136">
        <v>12.2</v>
      </c>
      <c r="D136">
        <v>4.4000000000000004</v>
      </c>
      <c r="E136">
        <v>6.7</v>
      </c>
      <c r="F136">
        <v>10.6</v>
      </c>
      <c r="G136">
        <v>8.5</v>
      </c>
      <c r="H136">
        <v>2.7</v>
      </c>
      <c r="I136">
        <v>6.8</v>
      </c>
      <c r="J136">
        <v>7.4</v>
      </c>
      <c r="K136">
        <v>2.6</v>
      </c>
      <c r="L136">
        <v>14</v>
      </c>
      <c r="M136">
        <v>5.2</v>
      </c>
      <c r="N136">
        <v>6.9</v>
      </c>
      <c r="O136">
        <v>4.9000000000000004</v>
      </c>
      <c r="P136">
        <v>6.8</v>
      </c>
      <c r="Q136">
        <f t="shared" si="6"/>
        <v>7.6866666666666674</v>
      </c>
    </row>
    <row r="137" spans="1:17">
      <c r="A137" t="s">
        <v>39</v>
      </c>
      <c r="B137">
        <v>18.5</v>
      </c>
      <c r="C137">
        <v>13.2</v>
      </c>
      <c r="D137">
        <v>22.4</v>
      </c>
      <c r="E137">
        <v>19.7</v>
      </c>
      <c r="F137">
        <v>25</v>
      </c>
      <c r="G137">
        <v>19.399999999999999</v>
      </c>
      <c r="H137">
        <v>18.100000000000001</v>
      </c>
      <c r="I137">
        <v>14.1</v>
      </c>
      <c r="J137">
        <v>17.7</v>
      </c>
      <c r="K137">
        <v>21.1</v>
      </c>
      <c r="L137">
        <v>15.2</v>
      </c>
      <c r="M137">
        <v>17.7</v>
      </c>
      <c r="N137">
        <v>16.600000000000001</v>
      </c>
      <c r="O137">
        <v>14.8</v>
      </c>
      <c r="P137">
        <v>15.4</v>
      </c>
      <c r="Q137">
        <f t="shared" si="6"/>
        <v>17.926666666666662</v>
      </c>
    </row>
    <row r="138" spans="1:17">
      <c r="A138" t="s">
        <v>40</v>
      </c>
      <c r="B138">
        <v>20.6</v>
      </c>
      <c r="C138">
        <v>15.1</v>
      </c>
      <c r="D138">
        <v>11.9</v>
      </c>
      <c r="E138">
        <v>9</v>
      </c>
      <c r="F138">
        <v>12.7</v>
      </c>
      <c r="G138">
        <v>7.2</v>
      </c>
      <c r="H138">
        <v>12.6</v>
      </c>
      <c r="I138">
        <v>8</v>
      </c>
      <c r="J138">
        <v>4.3</v>
      </c>
      <c r="K138">
        <v>6.5</v>
      </c>
      <c r="L138">
        <v>14.9</v>
      </c>
      <c r="M138">
        <v>7.6</v>
      </c>
      <c r="N138">
        <v>5.8</v>
      </c>
      <c r="O138">
        <v>9.4</v>
      </c>
      <c r="P138">
        <v>4.9000000000000004</v>
      </c>
      <c r="Q138">
        <f t="shared" si="6"/>
        <v>10.033333333333335</v>
      </c>
    </row>
    <row r="139" spans="1:17">
      <c r="A139" t="s">
        <v>41</v>
      </c>
      <c r="B139">
        <v>14.5</v>
      </c>
      <c r="C139">
        <v>8.8000000000000007</v>
      </c>
      <c r="D139">
        <v>9.4</v>
      </c>
      <c r="E139">
        <v>10.7</v>
      </c>
      <c r="F139">
        <v>6.9</v>
      </c>
      <c r="G139">
        <v>10.3</v>
      </c>
      <c r="H139">
        <v>11.2</v>
      </c>
      <c r="I139">
        <v>8.6999999999999993</v>
      </c>
      <c r="J139">
        <v>12.3</v>
      </c>
      <c r="K139">
        <v>4.3</v>
      </c>
      <c r="L139">
        <v>11.8</v>
      </c>
      <c r="M139">
        <v>6.4</v>
      </c>
      <c r="N139">
        <v>19.2</v>
      </c>
      <c r="O139">
        <v>7.1</v>
      </c>
      <c r="P139">
        <v>11.3</v>
      </c>
      <c r="Q139">
        <f t="shared" si="6"/>
        <v>10.193333333333333</v>
      </c>
    </row>
    <row r="140" spans="1:17">
      <c r="B140" s="10">
        <f>AVERAGE(B102:B139)/30*100</f>
        <v>25.763157894736842</v>
      </c>
      <c r="C140" s="10">
        <f t="shared" ref="C140:Q140" si="7">AVERAGE(C102:C139)/30*100</f>
        <v>19.307017543859651</v>
      </c>
      <c r="D140" s="10">
        <f t="shared" si="7"/>
        <v>14.973684210526317</v>
      </c>
      <c r="E140" s="10">
        <f t="shared" si="7"/>
        <v>13.991228070175438</v>
      </c>
      <c r="F140" s="10">
        <f t="shared" si="7"/>
        <v>14.657894736842103</v>
      </c>
      <c r="G140" s="10">
        <f t="shared" si="7"/>
        <v>13.614035087719294</v>
      </c>
      <c r="H140" s="10">
        <f t="shared" si="7"/>
        <v>13.701754385964913</v>
      </c>
      <c r="I140" s="10">
        <f t="shared" si="7"/>
        <v>12.824561403508772</v>
      </c>
      <c r="J140" s="10">
        <f t="shared" si="7"/>
        <v>13.956140350877194</v>
      </c>
      <c r="K140" s="10">
        <f t="shared" si="7"/>
        <v>11.429824561403509</v>
      </c>
      <c r="L140" s="10">
        <f t="shared" si="7"/>
        <v>15.12280701754386</v>
      </c>
      <c r="M140" s="10">
        <f t="shared" si="7"/>
        <v>13.035087719298247</v>
      </c>
      <c r="N140" s="10">
        <f t="shared" si="7"/>
        <v>14.412280701754387</v>
      </c>
      <c r="O140" s="10">
        <f t="shared" si="7"/>
        <v>13.122807017543858</v>
      </c>
      <c r="P140" s="10">
        <f t="shared" si="7"/>
        <v>12.359649122807019</v>
      </c>
      <c r="Q140" s="10">
        <f t="shared" si="7"/>
        <v>14.818128654970758</v>
      </c>
    </row>
    <row r="141" spans="1:17">
      <c r="B141" s="10">
        <f>STDEV(B102:B139)/SQRT(38)/30*100</f>
        <v>4.2696548164249055</v>
      </c>
      <c r="C141" s="10">
        <f t="shared" ref="C141:Q141" si="8">STDEV(C102:C139)/SQRT(38)/30*100</f>
        <v>3.7485233714420696</v>
      </c>
      <c r="D141" s="10">
        <f t="shared" si="8"/>
        <v>3.0480681406014964</v>
      </c>
      <c r="E141" s="10">
        <f t="shared" si="8"/>
        <v>2.7203721552188478</v>
      </c>
      <c r="F141" s="10">
        <f t="shared" si="8"/>
        <v>2.9161802572695081</v>
      </c>
      <c r="G141" s="10">
        <f t="shared" si="8"/>
        <v>2.5467814028291369</v>
      </c>
      <c r="H141" s="10">
        <f t="shared" si="8"/>
        <v>2.3173192068112671</v>
      </c>
      <c r="I141" s="10">
        <f t="shared" si="8"/>
        <v>2.201653790307724</v>
      </c>
      <c r="J141" s="10">
        <f t="shared" si="8"/>
        <v>2.2047182422432203</v>
      </c>
      <c r="K141" s="10">
        <f t="shared" si="8"/>
        <v>2.3179029143727865</v>
      </c>
      <c r="L141" s="10">
        <f t="shared" si="8"/>
        <v>2.8543601294300234</v>
      </c>
      <c r="M141" s="10">
        <f t="shared" si="8"/>
        <v>2.2089301589773012</v>
      </c>
      <c r="N141" s="10">
        <f t="shared" si="8"/>
        <v>2.825280280424685</v>
      </c>
      <c r="O141" s="10">
        <f t="shared" si="8"/>
        <v>2.4857558823034354</v>
      </c>
      <c r="P141" s="10">
        <f t="shared" si="8"/>
        <v>2.1886087252399689</v>
      </c>
      <c r="Q141" s="10">
        <f t="shared" si="8"/>
        <v>2.2888848769935364</v>
      </c>
    </row>
    <row r="144" spans="1:17">
      <c r="A144" s="9">
        <v>9.9999999999999993E+44</v>
      </c>
      <c r="B144">
        <v>5.6</v>
      </c>
      <c r="C144">
        <v>0.7</v>
      </c>
      <c r="D144">
        <v>0.3</v>
      </c>
      <c r="E144">
        <v>0.7</v>
      </c>
      <c r="F144">
        <v>1.7</v>
      </c>
      <c r="G144">
        <v>0.8</v>
      </c>
      <c r="H144">
        <v>0</v>
      </c>
      <c r="I144">
        <v>0.5</v>
      </c>
      <c r="J144">
        <v>0.3</v>
      </c>
      <c r="K144">
        <v>0.4</v>
      </c>
      <c r="L144">
        <v>1.7</v>
      </c>
      <c r="M144">
        <v>0.8</v>
      </c>
      <c r="N144">
        <v>1.8</v>
      </c>
      <c r="O144">
        <v>3.3</v>
      </c>
      <c r="P144">
        <v>0</v>
      </c>
      <c r="Q144">
        <f>AVERAGE(B144:P144)</f>
        <v>1.24</v>
      </c>
    </row>
    <row r="145" spans="1:17">
      <c r="A145" s="9">
        <v>1.9999999999999999E+45</v>
      </c>
      <c r="B145">
        <v>3.4</v>
      </c>
      <c r="C145">
        <v>4.0999999999999996</v>
      </c>
      <c r="D145">
        <v>1.4</v>
      </c>
      <c r="E145">
        <v>4.5999999999999996</v>
      </c>
      <c r="F145">
        <v>5.8</v>
      </c>
      <c r="G145">
        <v>5.9</v>
      </c>
      <c r="H145">
        <v>5.9</v>
      </c>
      <c r="I145">
        <v>3.6</v>
      </c>
      <c r="J145">
        <v>7.5</v>
      </c>
      <c r="K145">
        <v>3.6</v>
      </c>
      <c r="L145">
        <v>4.0999999999999996</v>
      </c>
      <c r="M145">
        <v>6.8</v>
      </c>
      <c r="N145">
        <v>6.4</v>
      </c>
      <c r="O145">
        <v>3.8</v>
      </c>
      <c r="P145">
        <v>4.8</v>
      </c>
      <c r="Q145">
        <f t="shared" ref="Q145:Q181" si="9">AVERAGE(B145:P145)</f>
        <v>4.78</v>
      </c>
    </row>
    <row r="146" spans="1:17">
      <c r="A146" s="9">
        <v>3.0000000000000001E+45</v>
      </c>
      <c r="B146">
        <v>0</v>
      </c>
      <c r="C146">
        <v>0.3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0.3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9"/>
        <v>0.04</v>
      </c>
    </row>
    <row r="147" spans="1:17">
      <c r="A147" s="9">
        <v>3.9999999999999997E+45</v>
      </c>
      <c r="B147">
        <v>1</v>
      </c>
      <c r="C147">
        <v>2.6</v>
      </c>
      <c r="D147">
        <v>4.2</v>
      </c>
      <c r="E147">
        <v>5.4</v>
      </c>
      <c r="F147">
        <v>3.5</v>
      </c>
      <c r="G147">
        <v>5.6</v>
      </c>
      <c r="H147">
        <v>7.7</v>
      </c>
      <c r="I147">
        <v>6.7</v>
      </c>
      <c r="J147">
        <v>10.4</v>
      </c>
      <c r="K147">
        <v>4.3</v>
      </c>
      <c r="L147">
        <v>7</v>
      </c>
      <c r="M147">
        <v>10.7</v>
      </c>
      <c r="N147">
        <v>4</v>
      </c>
      <c r="O147">
        <v>13.8</v>
      </c>
      <c r="P147">
        <v>9.1</v>
      </c>
      <c r="Q147">
        <f t="shared" si="9"/>
        <v>6.3999999999999995</v>
      </c>
    </row>
    <row r="148" spans="1:17">
      <c r="A148" s="9">
        <v>5E+45</v>
      </c>
      <c r="B148">
        <v>5.2</v>
      </c>
      <c r="C148">
        <v>2.2000000000000002</v>
      </c>
      <c r="D148">
        <v>3.2</v>
      </c>
      <c r="E148">
        <v>3</v>
      </c>
      <c r="F148">
        <v>2.9</v>
      </c>
      <c r="G148">
        <v>1.3</v>
      </c>
      <c r="H148">
        <v>0.8</v>
      </c>
      <c r="I148">
        <v>2.6</v>
      </c>
      <c r="J148">
        <v>2.1</v>
      </c>
      <c r="K148">
        <v>0</v>
      </c>
      <c r="L148">
        <v>4.4000000000000004</v>
      </c>
      <c r="M148">
        <v>3.6</v>
      </c>
      <c r="N148">
        <v>1.8</v>
      </c>
      <c r="O148">
        <v>3.6</v>
      </c>
      <c r="P148">
        <v>2</v>
      </c>
      <c r="Q148">
        <f t="shared" si="9"/>
        <v>2.58</v>
      </c>
    </row>
    <row r="149" spans="1:17">
      <c r="A149" s="9">
        <v>6.0000000000000002E+45</v>
      </c>
      <c r="B149">
        <v>3.9</v>
      </c>
      <c r="C149">
        <v>1.7</v>
      </c>
      <c r="D149">
        <v>4.7</v>
      </c>
      <c r="E149">
        <v>3.9</v>
      </c>
      <c r="F149">
        <v>4.4000000000000004</v>
      </c>
      <c r="G149">
        <v>1.7</v>
      </c>
      <c r="H149">
        <v>4.4000000000000004</v>
      </c>
      <c r="I149">
        <v>1.5</v>
      </c>
      <c r="J149">
        <v>7.4</v>
      </c>
      <c r="K149">
        <v>6.2</v>
      </c>
      <c r="L149">
        <v>4.2</v>
      </c>
      <c r="M149">
        <v>2.4</v>
      </c>
      <c r="N149">
        <v>7.2</v>
      </c>
      <c r="O149">
        <v>2.4</v>
      </c>
      <c r="P149">
        <v>5.6</v>
      </c>
      <c r="Q149">
        <f t="shared" si="9"/>
        <v>4.1066666666666674</v>
      </c>
    </row>
    <row r="150" spans="1:17">
      <c r="A150" s="9">
        <v>7.0000000000000005E+45</v>
      </c>
      <c r="B150">
        <v>0.4</v>
      </c>
      <c r="C150">
        <v>0</v>
      </c>
      <c r="D150">
        <v>1.2</v>
      </c>
      <c r="E150">
        <v>0.4</v>
      </c>
      <c r="F150">
        <v>0</v>
      </c>
      <c r="G150">
        <v>2.2999999999999998</v>
      </c>
      <c r="H150">
        <v>0.4</v>
      </c>
      <c r="I150">
        <v>0.4</v>
      </c>
      <c r="J150">
        <v>0</v>
      </c>
      <c r="K150">
        <v>0</v>
      </c>
      <c r="L150">
        <v>1.9</v>
      </c>
      <c r="M150">
        <v>0</v>
      </c>
      <c r="N150">
        <v>0</v>
      </c>
      <c r="O150">
        <v>1.2</v>
      </c>
      <c r="P150">
        <v>0.8</v>
      </c>
      <c r="Q150">
        <f t="shared" si="9"/>
        <v>0.6</v>
      </c>
    </row>
    <row r="151" spans="1:17">
      <c r="A151" s="9">
        <v>7.9999999999999994E+45</v>
      </c>
      <c r="B151">
        <v>6.1</v>
      </c>
      <c r="C151">
        <v>4.4000000000000004</v>
      </c>
      <c r="D151">
        <v>4.0999999999999996</v>
      </c>
      <c r="E151">
        <v>2.8</v>
      </c>
      <c r="F151">
        <v>0</v>
      </c>
      <c r="G151">
        <v>4</v>
      </c>
      <c r="H151">
        <v>1.7</v>
      </c>
      <c r="I151">
        <v>2.9</v>
      </c>
      <c r="J151">
        <v>4.0999999999999996</v>
      </c>
      <c r="K151">
        <v>3.4</v>
      </c>
      <c r="L151">
        <v>4.2</v>
      </c>
      <c r="M151">
        <v>2.8</v>
      </c>
      <c r="N151">
        <v>3.3</v>
      </c>
      <c r="O151">
        <v>0.8</v>
      </c>
      <c r="P151">
        <v>1.1000000000000001</v>
      </c>
      <c r="Q151">
        <f t="shared" si="9"/>
        <v>3.046666666666666</v>
      </c>
    </row>
    <row r="152" spans="1:17">
      <c r="A152" s="9">
        <v>8.9999999999999997E+45</v>
      </c>
      <c r="B152">
        <v>0.7</v>
      </c>
      <c r="C152">
        <v>0.8</v>
      </c>
      <c r="D152">
        <v>5.6</v>
      </c>
      <c r="E152">
        <v>0.7</v>
      </c>
      <c r="F152">
        <v>0.1</v>
      </c>
      <c r="G152">
        <v>8.5</v>
      </c>
      <c r="H152">
        <v>0.9</v>
      </c>
      <c r="I152">
        <v>0.8</v>
      </c>
      <c r="J152">
        <v>4.4000000000000004</v>
      </c>
      <c r="K152">
        <v>2.5</v>
      </c>
      <c r="L152">
        <v>2.5</v>
      </c>
      <c r="M152">
        <v>2.2999999999999998</v>
      </c>
      <c r="N152">
        <v>4</v>
      </c>
      <c r="O152">
        <v>0</v>
      </c>
      <c r="P152">
        <v>0.8</v>
      </c>
      <c r="Q152">
        <f t="shared" si="9"/>
        <v>2.3066666666666662</v>
      </c>
    </row>
    <row r="153" spans="1:17">
      <c r="A153" s="9">
        <v>9.9999999999999999E+45</v>
      </c>
      <c r="B153">
        <v>0.5</v>
      </c>
      <c r="C153">
        <v>1.2</v>
      </c>
      <c r="D153">
        <v>1</v>
      </c>
      <c r="E153">
        <v>0.3</v>
      </c>
      <c r="F153">
        <v>3.2</v>
      </c>
      <c r="G153">
        <v>2.2000000000000002</v>
      </c>
      <c r="H153">
        <v>0.4</v>
      </c>
      <c r="I153">
        <v>2.5</v>
      </c>
      <c r="J153">
        <v>1.4</v>
      </c>
      <c r="K153">
        <v>0.8</v>
      </c>
      <c r="L153">
        <v>1.5</v>
      </c>
      <c r="M153">
        <v>0.5</v>
      </c>
      <c r="N153">
        <v>2.6</v>
      </c>
      <c r="O153">
        <v>1.3</v>
      </c>
      <c r="P153">
        <v>1.8</v>
      </c>
      <c r="Q153">
        <f t="shared" si="9"/>
        <v>1.4133333333333336</v>
      </c>
    </row>
    <row r="154" spans="1:17">
      <c r="A154" s="9">
        <v>1.1E+46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9"/>
        <v>0.04</v>
      </c>
    </row>
    <row r="155" spans="1:17">
      <c r="A155" s="9">
        <v>1.2E+46</v>
      </c>
      <c r="B155">
        <v>3.7</v>
      </c>
      <c r="C155">
        <v>3</v>
      </c>
      <c r="D155">
        <v>2.7</v>
      </c>
      <c r="E155">
        <v>8.4</v>
      </c>
      <c r="F155">
        <v>5.0999999999999996</v>
      </c>
      <c r="G155">
        <v>1.8</v>
      </c>
      <c r="H155">
        <v>3.8</v>
      </c>
      <c r="I155">
        <v>5.7</v>
      </c>
      <c r="J155">
        <v>3.3</v>
      </c>
      <c r="K155">
        <v>1.7</v>
      </c>
      <c r="L155">
        <v>5.5</v>
      </c>
      <c r="M155">
        <v>0.7</v>
      </c>
      <c r="N155">
        <v>4</v>
      </c>
      <c r="O155">
        <v>5.9</v>
      </c>
      <c r="P155">
        <v>4</v>
      </c>
      <c r="Q155">
        <f t="shared" si="9"/>
        <v>3.9533333333333336</v>
      </c>
    </row>
    <row r="156" spans="1:17">
      <c r="A156" t="s">
        <v>118</v>
      </c>
      <c r="B156">
        <v>4.2</v>
      </c>
      <c r="C156">
        <v>4</v>
      </c>
      <c r="D156">
        <v>0</v>
      </c>
      <c r="E156">
        <v>0.8</v>
      </c>
      <c r="F156">
        <v>2.4</v>
      </c>
      <c r="G156">
        <v>0.4</v>
      </c>
      <c r="H156">
        <v>1.5</v>
      </c>
      <c r="I156">
        <v>1.7</v>
      </c>
      <c r="J156">
        <v>1.8</v>
      </c>
      <c r="K156">
        <v>0.8</v>
      </c>
      <c r="L156">
        <v>3.5</v>
      </c>
      <c r="M156">
        <v>0.3</v>
      </c>
      <c r="N156">
        <v>1.5</v>
      </c>
      <c r="O156">
        <v>2.9</v>
      </c>
      <c r="P156">
        <v>2</v>
      </c>
      <c r="Q156">
        <f t="shared" si="9"/>
        <v>1.8533333333333333</v>
      </c>
    </row>
    <row r="157" spans="1:17">
      <c r="A157" t="s">
        <v>119</v>
      </c>
      <c r="B157">
        <v>0.9</v>
      </c>
      <c r="C157">
        <v>2.4</v>
      </c>
      <c r="D157">
        <v>0.6</v>
      </c>
      <c r="E157">
        <v>5.4</v>
      </c>
      <c r="F157">
        <v>0.9</v>
      </c>
      <c r="G157">
        <v>7.5</v>
      </c>
      <c r="H157">
        <v>5.8</v>
      </c>
      <c r="I157">
        <v>3</v>
      </c>
      <c r="J157">
        <v>6</v>
      </c>
      <c r="K157">
        <v>1.5</v>
      </c>
      <c r="L157">
        <v>6.9</v>
      </c>
      <c r="M157">
        <v>2.1</v>
      </c>
      <c r="N157">
        <v>5.4</v>
      </c>
      <c r="O157">
        <v>8</v>
      </c>
      <c r="P157">
        <v>5.9</v>
      </c>
      <c r="Q157">
        <f t="shared" si="9"/>
        <v>4.1533333333333333</v>
      </c>
    </row>
    <row r="158" spans="1:17">
      <c r="A158" s="2" t="s">
        <v>120</v>
      </c>
      <c r="B158" s="3">
        <v>0</v>
      </c>
      <c r="C158" s="3">
        <v>0.7</v>
      </c>
      <c r="D158" s="3">
        <v>0</v>
      </c>
      <c r="E158" s="3">
        <v>0.6</v>
      </c>
      <c r="F158" s="3">
        <v>1</v>
      </c>
      <c r="G158" s="3">
        <v>0</v>
      </c>
      <c r="H158" s="3">
        <v>1</v>
      </c>
      <c r="I158" s="3">
        <v>0</v>
      </c>
      <c r="J158" s="3">
        <v>1</v>
      </c>
      <c r="K158" s="3">
        <v>1.8</v>
      </c>
      <c r="L158" s="3">
        <v>3.4</v>
      </c>
      <c r="M158" s="3">
        <v>1.2</v>
      </c>
      <c r="N158" s="3">
        <v>0.7</v>
      </c>
      <c r="O158" s="3">
        <v>2.9</v>
      </c>
      <c r="P158" s="3">
        <v>0</v>
      </c>
      <c r="Q158">
        <f t="shared" si="9"/>
        <v>0.95333333333333325</v>
      </c>
    </row>
    <row r="159" spans="1:17">
      <c r="A159" s="2" t="s">
        <v>121</v>
      </c>
      <c r="B159" s="3">
        <v>3</v>
      </c>
      <c r="C159" s="3">
        <v>10.7</v>
      </c>
      <c r="D159" s="3">
        <v>4.9000000000000004</v>
      </c>
      <c r="E159" s="3">
        <v>7.9</v>
      </c>
      <c r="F159" s="3">
        <v>4.5</v>
      </c>
      <c r="G159" s="3">
        <v>5.3</v>
      </c>
      <c r="H159" s="3">
        <v>2.2000000000000002</v>
      </c>
      <c r="I159" s="3">
        <v>6.7</v>
      </c>
      <c r="J159" s="3">
        <v>4.2</v>
      </c>
      <c r="K159" s="3">
        <v>2.8</v>
      </c>
      <c r="L159" s="3">
        <v>2.2000000000000002</v>
      </c>
      <c r="M159" s="3">
        <v>4.3</v>
      </c>
      <c r="N159" s="3">
        <v>14.1</v>
      </c>
      <c r="O159" s="3">
        <v>3.3</v>
      </c>
      <c r="P159" s="3">
        <v>6</v>
      </c>
      <c r="Q159">
        <f t="shared" si="9"/>
        <v>5.4733333333333327</v>
      </c>
    </row>
    <row r="160" spans="1:17">
      <c r="A160" s="2" t="s">
        <v>122</v>
      </c>
      <c r="B160" s="3">
        <v>0</v>
      </c>
      <c r="C160" s="3">
        <v>0.5</v>
      </c>
      <c r="D160" s="3">
        <v>0</v>
      </c>
      <c r="E160" s="3">
        <v>0</v>
      </c>
      <c r="F160" s="3">
        <v>0.7</v>
      </c>
      <c r="G160" s="3">
        <v>0.7</v>
      </c>
      <c r="H160" s="3">
        <v>0.5</v>
      </c>
      <c r="I160" s="3">
        <v>0.6</v>
      </c>
      <c r="J160" s="3">
        <v>1.9</v>
      </c>
      <c r="K160" s="3">
        <v>0</v>
      </c>
      <c r="L160" s="3">
        <v>0</v>
      </c>
      <c r="M160" s="3">
        <v>0.4</v>
      </c>
      <c r="N160" s="3">
        <v>0</v>
      </c>
      <c r="O160" s="3">
        <v>0</v>
      </c>
      <c r="P160" s="3">
        <v>0</v>
      </c>
      <c r="Q160">
        <f t="shared" si="9"/>
        <v>0.35333333333333339</v>
      </c>
    </row>
    <row r="161" spans="1:17">
      <c r="A161" s="2" t="s">
        <v>123</v>
      </c>
      <c r="B161" s="3">
        <v>8.1999999999999993</v>
      </c>
      <c r="C161" s="3">
        <v>1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1.3</v>
      </c>
      <c r="K161" s="3">
        <v>2.2000000000000002</v>
      </c>
      <c r="L161" s="3">
        <v>0</v>
      </c>
      <c r="M161" s="3">
        <v>0</v>
      </c>
      <c r="N161" s="3">
        <v>0.9</v>
      </c>
      <c r="O161" s="3">
        <v>1.7</v>
      </c>
      <c r="P161" s="3">
        <v>0</v>
      </c>
      <c r="Q161">
        <f t="shared" si="9"/>
        <v>1.02</v>
      </c>
    </row>
    <row r="162" spans="1:17">
      <c r="A162" s="2" t="s">
        <v>124</v>
      </c>
      <c r="B162" s="3">
        <v>1.9</v>
      </c>
      <c r="C162" s="3">
        <v>1.3</v>
      </c>
      <c r="D162" s="3">
        <v>0</v>
      </c>
      <c r="E162" s="3">
        <v>2.5</v>
      </c>
      <c r="F162" s="3">
        <v>0.7</v>
      </c>
      <c r="G162" s="3">
        <v>8.3000000000000007</v>
      </c>
      <c r="H162" s="3">
        <v>3.8</v>
      </c>
      <c r="I162" s="3">
        <v>10.199999999999999</v>
      </c>
      <c r="J162" s="3">
        <v>6</v>
      </c>
      <c r="K162" s="3">
        <v>8.5</v>
      </c>
      <c r="L162" s="3">
        <v>4.3</v>
      </c>
      <c r="M162" s="3">
        <v>6.3</v>
      </c>
      <c r="N162" s="3">
        <v>4.3</v>
      </c>
      <c r="O162" s="3">
        <v>5.6</v>
      </c>
      <c r="P162" s="3">
        <v>5.4</v>
      </c>
      <c r="Q162">
        <f t="shared" si="9"/>
        <v>4.6066666666666665</v>
      </c>
    </row>
    <row r="163" spans="1:17">
      <c r="A163" s="2" t="s">
        <v>125</v>
      </c>
      <c r="B163" s="3">
        <v>18.5</v>
      </c>
      <c r="C163" s="3">
        <v>5.9</v>
      </c>
      <c r="D163" s="3">
        <v>2.8</v>
      </c>
      <c r="E163" s="3">
        <v>3.7</v>
      </c>
      <c r="F163" s="3">
        <v>0.3</v>
      </c>
      <c r="G163" s="3">
        <v>6.6</v>
      </c>
      <c r="H163" s="3">
        <v>2.2999999999999998</v>
      </c>
      <c r="I163" s="3">
        <v>3.9</v>
      </c>
      <c r="J163" s="3">
        <v>3</v>
      </c>
      <c r="K163" s="3">
        <v>0.8</v>
      </c>
      <c r="L163" s="3">
        <v>0.4</v>
      </c>
      <c r="M163" s="3">
        <v>3.9</v>
      </c>
      <c r="N163" s="3">
        <v>4.0999999999999996</v>
      </c>
      <c r="O163" s="3">
        <v>0.5</v>
      </c>
      <c r="P163" s="3">
        <v>1.3</v>
      </c>
      <c r="Q163">
        <f t="shared" si="9"/>
        <v>3.8666666666666658</v>
      </c>
    </row>
    <row r="164" spans="1:17">
      <c r="A164" s="2" t="s">
        <v>126</v>
      </c>
      <c r="B164" s="3">
        <v>0.7</v>
      </c>
      <c r="C164" s="3">
        <v>0</v>
      </c>
      <c r="D164" s="3">
        <v>0</v>
      </c>
      <c r="E164" s="3">
        <v>0.3</v>
      </c>
      <c r="F164" s="3">
        <v>0</v>
      </c>
      <c r="G164" s="3">
        <v>5.8</v>
      </c>
      <c r="H164" s="3">
        <v>2.2999999999999998</v>
      </c>
      <c r="I164" s="3">
        <v>0</v>
      </c>
      <c r="J164" s="3">
        <v>3.6</v>
      </c>
      <c r="K164" s="3">
        <v>3.2</v>
      </c>
      <c r="L164" s="3">
        <v>0.4</v>
      </c>
      <c r="M164" s="3">
        <v>3.5</v>
      </c>
      <c r="N164" s="3">
        <v>0</v>
      </c>
      <c r="O164" s="3">
        <v>1.3</v>
      </c>
      <c r="P164" s="3">
        <v>10.3</v>
      </c>
      <c r="Q164">
        <f t="shared" si="9"/>
        <v>2.0933333333333333</v>
      </c>
    </row>
    <row r="165" spans="1:17">
      <c r="A165" s="2" t="s">
        <v>127</v>
      </c>
      <c r="B165" s="3">
        <v>0.5</v>
      </c>
      <c r="C165" s="3">
        <v>0</v>
      </c>
      <c r="D165" s="3">
        <v>0.7</v>
      </c>
      <c r="E165" s="3">
        <v>0</v>
      </c>
      <c r="F165" s="3">
        <v>0</v>
      </c>
      <c r="G165" s="3">
        <v>1</v>
      </c>
      <c r="H165" s="3">
        <v>0</v>
      </c>
      <c r="I165" s="3">
        <v>1</v>
      </c>
      <c r="J165" s="3">
        <v>1.1000000000000001</v>
      </c>
      <c r="K165" s="3">
        <v>2.2999999999999998</v>
      </c>
      <c r="L165" s="3">
        <v>1.2</v>
      </c>
      <c r="M165" s="3">
        <v>0.8</v>
      </c>
      <c r="N165" s="3">
        <v>0</v>
      </c>
      <c r="O165" s="3">
        <v>1</v>
      </c>
      <c r="P165" s="3">
        <v>0</v>
      </c>
      <c r="Q165">
        <f t="shared" si="9"/>
        <v>0.64000000000000012</v>
      </c>
    </row>
    <row r="166" spans="1:17">
      <c r="A166" s="2" t="s">
        <v>128</v>
      </c>
      <c r="B166" s="3">
        <v>0.7</v>
      </c>
      <c r="C166" s="3">
        <v>0.7</v>
      </c>
      <c r="D166" s="3">
        <v>0</v>
      </c>
      <c r="E166" s="3">
        <v>2.7</v>
      </c>
      <c r="F166" s="3">
        <v>3.1</v>
      </c>
      <c r="G166" s="3">
        <v>8.8000000000000007</v>
      </c>
      <c r="H166" s="3">
        <v>11.5</v>
      </c>
      <c r="I166" s="3">
        <v>12.7</v>
      </c>
      <c r="J166" s="3">
        <v>5.5</v>
      </c>
      <c r="K166" s="3">
        <v>7</v>
      </c>
      <c r="L166" s="3">
        <v>14.3</v>
      </c>
      <c r="M166" s="3">
        <v>8.1999999999999993</v>
      </c>
      <c r="N166" s="3">
        <v>6.8</v>
      </c>
      <c r="O166" s="3">
        <v>7.1</v>
      </c>
      <c r="P166" s="3">
        <v>11</v>
      </c>
      <c r="Q166">
        <f t="shared" si="9"/>
        <v>6.6733333333333329</v>
      </c>
    </row>
    <row r="167" spans="1:17">
      <c r="A167" s="2" t="s">
        <v>129</v>
      </c>
      <c r="B167" s="3">
        <v>1.6</v>
      </c>
      <c r="C167" s="3">
        <v>5.3</v>
      </c>
      <c r="D167" s="3">
        <v>4.7</v>
      </c>
      <c r="E167" s="3">
        <v>6.9</v>
      </c>
      <c r="F167" s="3">
        <v>2.2000000000000002</v>
      </c>
      <c r="G167" s="3">
        <v>1.4</v>
      </c>
      <c r="H167" s="3">
        <v>2.5</v>
      </c>
      <c r="I167" s="3">
        <v>0</v>
      </c>
      <c r="J167" s="3">
        <v>3.9</v>
      </c>
      <c r="K167" s="3">
        <v>4.2</v>
      </c>
      <c r="L167" s="3">
        <v>1.3</v>
      </c>
      <c r="M167" s="3">
        <v>0</v>
      </c>
      <c r="N167" s="3">
        <v>10.4</v>
      </c>
      <c r="O167" s="3">
        <v>2.4</v>
      </c>
      <c r="P167" s="3">
        <v>2.4</v>
      </c>
      <c r="Q167">
        <f t="shared" si="9"/>
        <v>3.2799999999999994</v>
      </c>
    </row>
    <row r="168" spans="1:17">
      <c r="A168" s="2" t="s">
        <v>130</v>
      </c>
      <c r="B168" s="3">
        <v>0.9</v>
      </c>
      <c r="C168" s="3">
        <v>1.6</v>
      </c>
      <c r="D168" s="3">
        <v>0.4</v>
      </c>
      <c r="E168" s="3">
        <v>0</v>
      </c>
      <c r="F168" s="3">
        <v>1.1000000000000001</v>
      </c>
      <c r="G168" s="3">
        <v>1.6</v>
      </c>
      <c r="H168" s="3">
        <v>0.4</v>
      </c>
      <c r="I168" s="3">
        <v>0.4</v>
      </c>
      <c r="J168" s="3">
        <v>1.9</v>
      </c>
      <c r="K168" s="3">
        <v>0</v>
      </c>
      <c r="L168" s="3">
        <v>4.8</v>
      </c>
      <c r="M168" s="3">
        <v>0.7</v>
      </c>
      <c r="N168" s="3">
        <v>2.5</v>
      </c>
      <c r="O168" s="3">
        <v>1.1000000000000001</v>
      </c>
      <c r="P168" s="3">
        <v>2.8</v>
      </c>
      <c r="Q168">
        <f t="shared" si="9"/>
        <v>1.3466666666666669</v>
      </c>
    </row>
    <row r="169" spans="1:17">
      <c r="A169" s="2" t="s">
        <v>131</v>
      </c>
      <c r="B169" s="3">
        <v>0.3</v>
      </c>
      <c r="C169" s="3">
        <v>0</v>
      </c>
      <c r="D169" s="3">
        <v>0</v>
      </c>
      <c r="E169" s="3">
        <v>1.9</v>
      </c>
      <c r="F169" s="3">
        <v>0</v>
      </c>
      <c r="G169" s="3">
        <v>0</v>
      </c>
      <c r="H169" s="3">
        <v>0.4</v>
      </c>
      <c r="I169" s="3">
        <v>0</v>
      </c>
      <c r="J169" s="3">
        <v>0</v>
      </c>
      <c r="K169" s="3">
        <v>0</v>
      </c>
      <c r="L169" s="3">
        <v>1.8</v>
      </c>
      <c r="M169" s="3">
        <v>0.7</v>
      </c>
      <c r="N169" s="3">
        <v>0.3</v>
      </c>
      <c r="O169" s="3">
        <v>0.6</v>
      </c>
      <c r="P169" s="3">
        <v>6</v>
      </c>
      <c r="Q169">
        <f t="shared" si="9"/>
        <v>0.8</v>
      </c>
    </row>
    <row r="170" spans="1:17">
      <c r="A170" t="s">
        <v>30</v>
      </c>
      <c r="B170">
        <v>18.600000000000001</v>
      </c>
      <c r="C170">
        <v>17.7</v>
      </c>
      <c r="D170">
        <v>4.2</v>
      </c>
      <c r="E170">
        <v>5.7</v>
      </c>
      <c r="F170">
        <v>2.2000000000000002</v>
      </c>
      <c r="G170">
        <v>1</v>
      </c>
      <c r="H170">
        <v>2.2000000000000002</v>
      </c>
      <c r="I170">
        <v>0.3</v>
      </c>
      <c r="J170">
        <v>0.3</v>
      </c>
      <c r="K170">
        <v>0.3</v>
      </c>
      <c r="L170">
        <v>5.6</v>
      </c>
      <c r="M170">
        <v>0.6</v>
      </c>
      <c r="N170">
        <v>0.7</v>
      </c>
      <c r="O170">
        <v>0.3</v>
      </c>
      <c r="P170">
        <v>1.8</v>
      </c>
      <c r="Q170">
        <f t="shared" si="9"/>
        <v>4.0999999999999996</v>
      </c>
    </row>
    <row r="171" spans="1:17">
      <c r="A171" t="s">
        <v>31</v>
      </c>
      <c r="B171">
        <v>22.4</v>
      </c>
      <c r="C171">
        <v>16.100000000000001</v>
      </c>
      <c r="D171">
        <v>13.9</v>
      </c>
      <c r="E171">
        <v>11.8</v>
      </c>
      <c r="F171">
        <v>10.6</v>
      </c>
      <c r="G171">
        <v>12.1</v>
      </c>
      <c r="H171">
        <v>8.8000000000000007</v>
      </c>
      <c r="I171">
        <v>11.1</v>
      </c>
      <c r="J171">
        <v>9.9</v>
      </c>
      <c r="K171">
        <v>22.4</v>
      </c>
      <c r="L171">
        <v>9.3000000000000007</v>
      </c>
      <c r="M171">
        <v>14.4</v>
      </c>
      <c r="N171">
        <v>11.4</v>
      </c>
      <c r="O171">
        <v>8.6</v>
      </c>
      <c r="P171">
        <v>13.4</v>
      </c>
      <c r="Q171">
        <f t="shared" si="9"/>
        <v>13.080000000000002</v>
      </c>
    </row>
    <row r="172" spans="1:17">
      <c r="A172" t="s">
        <v>32</v>
      </c>
      <c r="B172">
        <v>3.8</v>
      </c>
      <c r="C172">
        <v>1.2</v>
      </c>
      <c r="D172">
        <v>3.1</v>
      </c>
      <c r="E172">
        <v>3.3</v>
      </c>
      <c r="F172">
        <v>0.3</v>
      </c>
      <c r="G172">
        <v>2.4</v>
      </c>
      <c r="H172">
        <v>0.7</v>
      </c>
      <c r="I172">
        <v>4.8</v>
      </c>
      <c r="J172">
        <v>1.8</v>
      </c>
      <c r="K172">
        <v>6.9</v>
      </c>
      <c r="L172">
        <v>0.8</v>
      </c>
      <c r="M172">
        <v>7.1</v>
      </c>
      <c r="N172">
        <v>12.5</v>
      </c>
      <c r="O172">
        <v>8.6999999999999993</v>
      </c>
      <c r="P172">
        <v>4.4000000000000004</v>
      </c>
      <c r="Q172">
        <f t="shared" si="9"/>
        <v>4.1199999999999992</v>
      </c>
    </row>
    <row r="173" spans="1:17">
      <c r="A173" t="s">
        <v>33</v>
      </c>
      <c r="B173">
        <v>8.1</v>
      </c>
      <c r="C173">
        <v>7</v>
      </c>
      <c r="D173">
        <v>7.8</v>
      </c>
      <c r="E173">
        <v>1.8</v>
      </c>
      <c r="F173">
        <v>5</v>
      </c>
      <c r="G173">
        <v>5.0999999999999996</v>
      </c>
      <c r="H173">
        <v>3.9</v>
      </c>
      <c r="I173">
        <v>6.2</v>
      </c>
      <c r="J173">
        <v>0.5</v>
      </c>
      <c r="K173">
        <v>4.5</v>
      </c>
      <c r="L173">
        <v>4.5999999999999996</v>
      </c>
      <c r="M173">
        <v>9.9</v>
      </c>
      <c r="N173">
        <v>0.3</v>
      </c>
      <c r="O173">
        <v>5.9</v>
      </c>
      <c r="P173">
        <v>3.3</v>
      </c>
      <c r="Q173">
        <f t="shared" si="9"/>
        <v>4.9266666666666667</v>
      </c>
    </row>
    <row r="174" spans="1:17">
      <c r="A174" t="s">
        <v>34</v>
      </c>
      <c r="B174">
        <v>17.2</v>
      </c>
      <c r="C174">
        <v>9.8000000000000007</v>
      </c>
      <c r="D174">
        <v>3.3</v>
      </c>
      <c r="E174">
        <v>1.3</v>
      </c>
      <c r="F174">
        <v>5.0999999999999996</v>
      </c>
      <c r="G174">
        <v>3.5</v>
      </c>
      <c r="H174">
        <v>3.6</v>
      </c>
      <c r="I174">
        <v>2.2000000000000002</v>
      </c>
      <c r="J174">
        <v>6.1</v>
      </c>
      <c r="K174">
        <v>7</v>
      </c>
      <c r="L174">
        <v>2.2999999999999998</v>
      </c>
      <c r="M174">
        <v>1.7</v>
      </c>
      <c r="N174">
        <v>3.9</v>
      </c>
      <c r="O174">
        <v>0</v>
      </c>
      <c r="P174">
        <v>2.2999999999999998</v>
      </c>
      <c r="Q174">
        <f t="shared" si="9"/>
        <v>4.620000000000001</v>
      </c>
    </row>
    <row r="175" spans="1:17">
      <c r="A175" t="s">
        <v>35</v>
      </c>
      <c r="B175">
        <v>23.4</v>
      </c>
      <c r="C175">
        <v>18.600000000000001</v>
      </c>
      <c r="D175">
        <v>11.7</v>
      </c>
      <c r="E175">
        <v>9.9</v>
      </c>
      <c r="F175">
        <v>12.6</v>
      </c>
      <c r="G175">
        <v>12.2</v>
      </c>
      <c r="H175">
        <v>12.7</v>
      </c>
      <c r="I175">
        <v>15.7</v>
      </c>
      <c r="J175">
        <v>11.1</v>
      </c>
      <c r="K175">
        <v>9.6999999999999993</v>
      </c>
      <c r="L175">
        <v>8.8000000000000007</v>
      </c>
      <c r="M175">
        <v>11.6</v>
      </c>
      <c r="N175">
        <v>16.399999999999999</v>
      </c>
      <c r="O175">
        <v>14.4</v>
      </c>
      <c r="P175">
        <v>10.5</v>
      </c>
      <c r="Q175">
        <f t="shared" si="9"/>
        <v>13.286666666666667</v>
      </c>
    </row>
    <row r="176" spans="1:17">
      <c r="A176" t="s">
        <v>36</v>
      </c>
      <c r="B176">
        <v>15.9</v>
      </c>
      <c r="C176">
        <v>0.6</v>
      </c>
      <c r="D176">
        <v>2.4</v>
      </c>
      <c r="E176">
        <v>1.6</v>
      </c>
      <c r="F176">
        <v>2.5</v>
      </c>
      <c r="G176">
        <v>0.3</v>
      </c>
      <c r="H176">
        <v>1.3</v>
      </c>
      <c r="I176">
        <v>0</v>
      </c>
      <c r="J176">
        <v>3.3</v>
      </c>
      <c r="K176">
        <v>0.8</v>
      </c>
      <c r="L176">
        <v>0</v>
      </c>
      <c r="M176">
        <v>0.5</v>
      </c>
      <c r="N176">
        <v>2.1</v>
      </c>
      <c r="O176">
        <v>0</v>
      </c>
      <c r="P176">
        <v>0</v>
      </c>
      <c r="Q176">
        <f t="shared" si="9"/>
        <v>2.0866666666666669</v>
      </c>
    </row>
    <row r="177" spans="1:17">
      <c r="A177" t="s">
        <v>37</v>
      </c>
      <c r="B177">
        <v>13.1</v>
      </c>
      <c r="C177">
        <v>5.2</v>
      </c>
      <c r="D177">
        <v>10</v>
      </c>
      <c r="E177">
        <v>6.3</v>
      </c>
      <c r="F177">
        <v>8.9</v>
      </c>
      <c r="G177">
        <v>14.3</v>
      </c>
      <c r="H177">
        <v>15.8</v>
      </c>
      <c r="I177">
        <v>8.1</v>
      </c>
      <c r="J177">
        <v>5.7</v>
      </c>
      <c r="K177">
        <v>6.4</v>
      </c>
      <c r="L177">
        <v>8.5</v>
      </c>
      <c r="M177">
        <v>6.1</v>
      </c>
      <c r="N177">
        <v>18.3</v>
      </c>
      <c r="O177">
        <v>10</v>
      </c>
      <c r="P177">
        <v>7.9</v>
      </c>
      <c r="Q177">
        <f t="shared" si="9"/>
        <v>9.6399999999999988</v>
      </c>
    </row>
    <row r="178" spans="1:17">
      <c r="A178" t="s">
        <v>38</v>
      </c>
      <c r="B178">
        <v>26.3</v>
      </c>
      <c r="C178">
        <v>15.7</v>
      </c>
      <c r="D178">
        <v>1</v>
      </c>
      <c r="E178">
        <v>7.5</v>
      </c>
      <c r="F178">
        <v>2</v>
      </c>
      <c r="G178">
        <v>3.9</v>
      </c>
      <c r="H178">
        <v>5.2</v>
      </c>
      <c r="I178">
        <v>1.5</v>
      </c>
      <c r="J178">
        <v>3.8</v>
      </c>
      <c r="K178">
        <v>10.8</v>
      </c>
      <c r="L178">
        <v>2.2000000000000002</v>
      </c>
      <c r="M178">
        <v>7</v>
      </c>
      <c r="N178">
        <v>7.9</v>
      </c>
      <c r="O178">
        <v>5.6</v>
      </c>
      <c r="P178">
        <v>2.5</v>
      </c>
      <c r="Q178">
        <f t="shared" si="9"/>
        <v>6.86</v>
      </c>
    </row>
    <row r="179" spans="1:17">
      <c r="A179" t="s">
        <v>39</v>
      </c>
      <c r="B179">
        <v>19.399999999999999</v>
      </c>
      <c r="C179">
        <v>20</v>
      </c>
      <c r="D179">
        <v>17.100000000000001</v>
      </c>
      <c r="E179">
        <v>18.2</v>
      </c>
      <c r="F179">
        <v>17</v>
      </c>
      <c r="G179">
        <v>14.5</v>
      </c>
      <c r="H179">
        <v>16.5</v>
      </c>
      <c r="I179">
        <v>14.3</v>
      </c>
      <c r="J179">
        <v>13.2</v>
      </c>
      <c r="K179">
        <v>11.3</v>
      </c>
      <c r="L179">
        <v>16.3</v>
      </c>
      <c r="M179">
        <v>18</v>
      </c>
      <c r="N179">
        <v>16.8</v>
      </c>
      <c r="O179">
        <v>11.5</v>
      </c>
      <c r="P179">
        <v>22.5</v>
      </c>
      <c r="Q179">
        <f t="shared" si="9"/>
        <v>16.440000000000001</v>
      </c>
    </row>
    <row r="180" spans="1:17">
      <c r="A180" t="s">
        <v>40</v>
      </c>
      <c r="B180">
        <v>8.3000000000000007</v>
      </c>
      <c r="C180">
        <v>14.5</v>
      </c>
      <c r="D180">
        <v>5.3</v>
      </c>
      <c r="E180">
        <v>6.3</v>
      </c>
      <c r="F180">
        <v>6.5</v>
      </c>
      <c r="G180">
        <v>10.7</v>
      </c>
      <c r="H180">
        <v>7.7</v>
      </c>
      <c r="I180">
        <v>10</v>
      </c>
      <c r="J180">
        <v>5.0999999999999996</v>
      </c>
      <c r="K180">
        <v>13.5</v>
      </c>
      <c r="L180">
        <v>5.7</v>
      </c>
      <c r="M180">
        <v>3.5</v>
      </c>
      <c r="N180">
        <v>1.9</v>
      </c>
      <c r="O180">
        <v>9.3000000000000007</v>
      </c>
      <c r="P180">
        <v>2.6</v>
      </c>
      <c r="Q180">
        <f t="shared" si="9"/>
        <v>7.3933333333333326</v>
      </c>
    </row>
    <row r="181" spans="1:17">
      <c r="A181" t="s">
        <v>41</v>
      </c>
      <c r="B181">
        <v>9.6999999999999993</v>
      </c>
      <c r="C181">
        <v>5.5</v>
      </c>
      <c r="D181">
        <v>8.5</v>
      </c>
      <c r="E181">
        <v>9.1</v>
      </c>
      <c r="F181">
        <v>11.7</v>
      </c>
      <c r="G181">
        <v>7.4</v>
      </c>
      <c r="H181">
        <v>8.6</v>
      </c>
      <c r="I181">
        <v>8.5</v>
      </c>
      <c r="J181">
        <v>14.8</v>
      </c>
      <c r="K181">
        <v>12.8</v>
      </c>
      <c r="L181">
        <v>12.9</v>
      </c>
      <c r="M181">
        <v>13.3</v>
      </c>
      <c r="N181">
        <v>9</v>
      </c>
      <c r="O181">
        <v>8.8000000000000007</v>
      </c>
      <c r="P181">
        <v>8.1</v>
      </c>
      <c r="Q181">
        <f t="shared" si="9"/>
        <v>9.913333333333334</v>
      </c>
    </row>
    <row r="182" spans="1:17">
      <c r="B182" s="10">
        <f>AVERAGE(B144:B181)/30*100</f>
        <v>22.640350877192986</v>
      </c>
      <c r="C182" s="10">
        <f t="shared" ref="C182:Q182" si="10">AVERAGE(C144:C181)/30*100</f>
        <v>16.403508771929822</v>
      </c>
      <c r="D182" s="10">
        <f t="shared" si="10"/>
        <v>11.473684210526319</v>
      </c>
      <c r="E182" s="10">
        <f t="shared" si="10"/>
        <v>12.780701754385964</v>
      </c>
      <c r="F182" s="10">
        <f t="shared" si="10"/>
        <v>11.228070175438596</v>
      </c>
      <c r="G182" s="10">
        <f t="shared" si="10"/>
        <v>14.815789473684212</v>
      </c>
      <c r="H182" s="10">
        <f t="shared" si="10"/>
        <v>12.964912280701752</v>
      </c>
      <c r="I182" s="10">
        <f t="shared" si="10"/>
        <v>13.166666666666666</v>
      </c>
      <c r="J182" s="10">
        <f t="shared" si="10"/>
        <v>13.859649122807014</v>
      </c>
      <c r="K182" s="10">
        <f t="shared" si="10"/>
        <v>14.421052631578949</v>
      </c>
      <c r="L182" s="10">
        <f t="shared" si="10"/>
        <v>13.903508771929824</v>
      </c>
      <c r="M182" s="10">
        <f t="shared" si="10"/>
        <v>13.745614035087719</v>
      </c>
      <c r="N182" s="10">
        <f t="shared" si="10"/>
        <v>16.42982456140351</v>
      </c>
      <c r="O182" s="10">
        <f t="shared" si="10"/>
        <v>13.824561403508772</v>
      </c>
      <c r="P182" s="10">
        <f t="shared" si="10"/>
        <v>14.245614035087717</v>
      </c>
      <c r="Q182" s="10">
        <f t="shared" si="10"/>
        <v>14.393567251461988</v>
      </c>
    </row>
    <row r="183" spans="1:17">
      <c r="B183" s="10">
        <f>STDEV(B144:B181)/SQRT(38)/30*100</f>
        <v>4.2231006427591407</v>
      </c>
      <c r="C183" s="10">
        <f t="shared" ref="C183:Q183" si="11">STDEV(C144:C181)/SQRT(38)/30*100</f>
        <v>3.2383859642341339</v>
      </c>
      <c r="D183" s="10">
        <f t="shared" si="11"/>
        <v>2.2546032001575793</v>
      </c>
      <c r="E183" s="10">
        <f t="shared" si="11"/>
        <v>2.1855335796875943</v>
      </c>
      <c r="F183" s="10">
        <f t="shared" si="11"/>
        <v>2.1971397294796464</v>
      </c>
      <c r="G183" s="10">
        <f t="shared" si="11"/>
        <v>2.3111352608272999</v>
      </c>
      <c r="H183" s="10">
        <f t="shared" si="11"/>
        <v>2.3853111117171695</v>
      </c>
      <c r="I183" s="10">
        <f t="shared" si="11"/>
        <v>2.4210547790343764</v>
      </c>
      <c r="J183" s="10">
        <f t="shared" si="11"/>
        <v>2.0395423850321333</v>
      </c>
      <c r="K183" s="10">
        <f t="shared" si="11"/>
        <v>2.6651751462562969</v>
      </c>
      <c r="L183" s="10">
        <f t="shared" si="11"/>
        <v>2.1731913973445036</v>
      </c>
      <c r="M183" s="10">
        <f t="shared" si="11"/>
        <v>2.5168449159703359</v>
      </c>
      <c r="N183" s="10">
        <f t="shared" si="11"/>
        <v>2.8235308045637937</v>
      </c>
      <c r="O183" s="10">
        <f t="shared" si="11"/>
        <v>2.2233703039467945</v>
      </c>
      <c r="P183" s="10">
        <f t="shared" si="11"/>
        <v>2.5566347522872457</v>
      </c>
      <c r="Q183" s="10">
        <f t="shared" si="11"/>
        <v>2.1016581734147932</v>
      </c>
    </row>
    <row r="193" spans="1:17" ht="34">
      <c r="A193" s="14"/>
    </row>
    <row r="194" spans="1:17" ht="34">
      <c r="A194" s="51" t="s">
        <v>97</v>
      </c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</row>
    <row r="197" spans="1:17">
      <c r="A197" t="s">
        <v>102</v>
      </c>
      <c r="B197" t="s">
        <v>103</v>
      </c>
      <c r="C197" t="s">
        <v>104</v>
      </c>
      <c r="D197" t="s">
        <v>105</v>
      </c>
      <c r="E197" t="s">
        <v>106</v>
      </c>
      <c r="F197" t="s">
        <v>107</v>
      </c>
      <c r="G197" t="s">
        <v>108</v>
      </c>
      <c r="H197" t="s">
        <v>109</v>
      </c>
      <c r="I197" t="s">
        <v>110</v>
      </c>
      <c r="J197" t="s">
        <v>111</v>
      </c>
      <c r="K197" t="s">
        <v>112</v>
      </c>
      <c r="L197" t="s">
        <v>113</v>
      </c>
      <c r="M197" t="s">
        <v>114</v>
      </c>
      <c r="N197" t="s">
        <v>115</v>
      </c>
      <c r="O197" t="s">
        <v>116</v>
      </c>
      <c r="P197" t="s">
        <v>117</v>
      </c>
      <c r="Q197" t="s">
        <v>132</v>
      </c>
    </row>
    <row r="198" spans="1:17">
      <c r="A198" t="s">
        <v>48</v>
      </c>
      <c r="B198">
        <v>1</v>
      </c>
      <c r="C198">
        <v>0</v>
      </c>
      <c r="D198">
        <v>0</v>
      </c>
      <c r="E198">
        <v>3.7</v>
      </c>
      <c r="F198">
        <v>0.4</v>
      </c>
      <c r="G198">
        <v>0.8</v>
      </c>
      <c r="H198">
        <v>0.4</v>
      </c>
      <c r="I198">
        <v>0</v>
      </c>
      <c r="J198">
        <v>0</v>
      </c>
      <c r="K198">
        <v>0.3</v>
      </c>
      <c r="L198">
        <v>0.6</v>
      </c>
      <c r="M198">
        <v>0</v>
      </c>
      <c r="N198">
        <v>0.4</v>
      </c>
      <c r="O198">
        <v>0.7</v>
      </c>
      <c r="P198">
        <v>0.5</v>
      </c>
      <c r="Q198">
        <f>AVERAGE(B198:P198)</f>
        <v>0.58666666666666667</v>
      </c>
    </row>
    <row r="199" spans="1:17">
      <c r="A199" t="s">
        <v>49</v>
      </c>
      <c r="B199">
        <v>19.600000000000001</v>
      </c>
      <c r="C199">
        <v>15.8</v>
      </c>
      <c r="D199">
        <v>17.5</v>
      </c>
      <c r="E199">
        <v>10.199999999999999</v>
      </c>
      <c r="F199">
        <v>15.7</v>
      </c>
      <c r="G199">
        <v>15.8</v>
      </c>
      <c r="H199">
        <v>9.1999999999999993</v>
      </c>
      <c r="I199">
        <v>13.8</v>
      </c>
      <c r="J199">
        <v>12.7</v>
      </c>
      <c r="K199">
        <v>10.8</v>
      </c>
      <c r="L199">
        <v>13.3</v>
      </c>
      <c r="M199">
        <v>12.8</v>
      </c>
      <c r="N199">
        <v>9.5</v>
      </c>
      <c r="O199">
        <v>6.3</v>
      </c>
      <c r="P199">
        <v>10.9</v>
      </c>
      <c r="Q199">
        <f t="shared" ref="Q199:Q236" si="12">AVERAGE(B199:P199)</f>
        <v>12.926666666666671</v>
      </c>
    </row>
    <row r="200" spans="1:17">
      <c r="A200" t="s">
        <v>50</v>
      </c>
      <c r="B200">
        <v>8</v>
      </c>
      <c r="C200">
        <v>5.6</v>
      </c>
      <c r="D200">
        <v>3</v>
      </c>
      <c r="E200">
        <v>5.9</v>
      </c>
      <c r="F200">
        <v>4.5999999999999996</v>
      </c>
      <c r="G200">
        <v>5.8</v>
      </c>
      <c r="H200">
        <v>1.5</v>
      </c>
      <c r="I200">
        <v>0.3</v>
      </c>
      <c r="J200">
        <v>0.7</v>
      </c>
      <c r="K200">
        <v>12.8</v>
      </c>
      <c r="L200">
        <v>4.3</v>
      </c>
      <c r="M200">
        <v>7.8</v>
      </c>
      <c r="N200">
        <v>1</v>
      </c>
      <c r="O200">
        <v>1.8</v>
      </c>
      <c r="P200">
        <v>2.5</v>
      </c>
      <c r="Q200">
        <f t="shared" si="12"/>
        <v>4.3733333333333331</v>
      </c>
    </row>
    <row r="201" spans="1:17">
      <c r="A201" t="s">
        <v>51</v>
      </c>
      <c r="B201">
        <v>11.3</v>
      </c>
      <c r="C201">
        <v>5</v>
      </c>
      <c r="D201">
        <v>5.6</v>
      </c>
      <c r="E201">
        <v>6.1</v>
      </c>
      <c r="F201">
        <v>6.5</v>
      </c>
      <c r="G201">
        <v>9.6</v>
      </c>
      <c r="H201">
        <v>5.6</v>
      </c>
      <c r="I201">
        <v>6.7</v>
      </c>
      <c r="J201">
        <v>14.6</v>
      </c>
      <c r="K201">
        <v>7</v>
      </c>
      <c r="L201">
        <v>8.4</v>
      </c>
      <c r="M201">
        <v>4.7</v>
      </c>
      <c r="N201">
        <v>2.8</v>
      </c>
      <c r="O201">
        <v>10.7</v>
      </c>
      <c r="P201">
        <v>3.8</v>
      </c>
      <c r="Q201">
        <f>AVERAGE(B201:P201)</f>
        <v>7.2266666666666675</v>
      </c>
    </row>
    <row r="202" spans="1:17">
      <c r="A202" t="s">
        <v>52</v>
      </c>
      <c r="B202">
        <v>6.9</v>
      </c>
      <c r="C202">
        <v>0.4</v>
      </c>
      <c r="D202">
        <v>1.4</v>
      </c>
      <c r="E202">
        <v>0.4</v>
      </c>
      <c r="F202">
        <v>0</v>
      </c>
      <c r="G202">
        <v>0</v>
      </c>
      <c r="H202">
        <v>0</v>
      </c>
      <c r="I202">
        <v>1.1000000000000001</v>
      </c>
      <c r="J202">
        <v>0.5</v>
      </c>
      <c r="K202">
        <v>1.2</v>
      </c>
      <c r="L202">
        <v>0</v>
      </c>
      <c r="M202">
        <v>0</v>
      </c>
      <c r="N202">
        <v>0</v>
      </c>
      <c r="O202">
        <v>0</v>
      </c>
      <c r="P202">
        <v>0.6</v>
      </c>
      <c r="Q202">
        <f t="shared" si="12"/>
        <v>0.83333333333333337</v>
      </c>
    </row>
    <row r="203" spans="1:17">
      <c r="A203" t="s">
        <v>53</v>
      </c>
      <c r="B203">
        <v>18.8</v>
      </c>
      <c r="C203">
        <v>16.8</v>
      </c>
      <c r="D203">
        <v>13.2</v>
      </c>
      <c r="E203">
        <v>7.3</v>
      </c>
      <c r="F203">
        <v>6.5</v>
      </c>
      <c r="G203">
        <v>11.1</v>
      </c>
      <c r="H203">
        <v>8.4</v>
      </c>
      <c r="I203">
        <v>5.2</v>
      </c>
      <c r="J203">
        <v>7.6</v>
      </c>
      <c r="K203">
        <v>12.3</v>
      </c>
      <c r="L203">
        <v>5.2</v>
      </c>
      <c r="M203">
        <v>7.2</v>
      </c>
      <c r="N203">
        <v>18.2</v>
      </c>
      <c r="O203">
        <v>13.4</v>
      </c>
      <c r="P203">
        <v>12.7</v>
      </c>
      <c r="Q203">
        <f t="shared" si="12"/>
        <v>10.926666666666666</v>
      </c>
    </row>
    <row r="204" spans="1:17">
      <c r="A204" t="s">
        <v>54</v>
      </c>
      <c r="B204">
        <v>15.2</v>
      </c>
      <c r="C204">
        <v>9.3000000000000007</v>
      </c>
      <c r="D204">
        <v>8.1</v>
      </c>
      <c r="E204">
        <v>7.7</v>
      </c>
      <c r="F204">
        <v>11.4</v>
      </c>
      <c r="G204">
        <v>9.5</v>
      </c>
      <c r="H204">
        <v>6.5</v>
      </c>
      <c r="I204">
        <v>4.0999999999999996</v>
      </c>
      <c r="J204">
        <v>3</v>
      </c>
      <c r="K204">
        <v>3.9</v>
      </c>
      <c r="L204">
        <v>0.8</v>
      </c>
      <c r="M204">
        <v>3.2</v>
      </c>
      <c r="N204">
        <v>13.9</v>
      </c>
      <c r="O204">
        <v>2.8</v>
      </c>
      <c r="P204">
        <v>1.4</v>
      </c>
      <c r="Q204">
        <f t="shared" si="12"/>
        <v>6.7200000000000006</v>
      </c>
    </row>
    <row r="205" spans="1:17">
      <c r="A205" t="s">
        <v>55</v>
      </c>
      <c r="B205">
        <v>19.600000000000001</v>
      </c>
      <c r="C205">
        <v>14.1</v>
      </c>
      <c r="D205">
        <v>9.3000000000000007</v>
      </c>
      <c r="E205">
        <v>15.3</v>
      </c>
      <c r="F205">
        <v>9.4</v>
      </c>
      <c r="G205">
        <v>12.6</v>
      </c>
      <c r="H205">
        <v>15</v>
      </c>
      <c r="I205">
        <v>11.2</v>
      </c>
      <c r="J205">
        <v>11.2</v>
      </c>
      <c r="K205">
        <v>13.2</v>
      </c>
      <c r="L205">
        <v>9.8000000000000007</v>
      </c>
      <c r="M205">
        <v>10.6</v>
      </c>
      <c r="N205">
        <v>19.2</v>
      </c>
      <c r="O205">
        <v>14</v>
      </c>
      <c r="P205">
        <v>18.3</v>
      </c>
      <c r="Q205">
        <f t="shared" si="12"/>
        <v>13.520000000000001</v>
      </c>
    </row>
    <row r="206" spans="1:17">
      <c r="A206" t="s">
        <v>56</v>
      </c>
      <c r="B206">
        <v>23.2</v>
      </c>
      <c r="C206">
        <v>19.7</v>
      </c>
      <c r="D206">
        <v>22</v>
      </c>
      <c r="E206">
        <v>7.5</v>
      </c>
      <c r="F206">
        <v>5.0999999999999996</v>
      </c>
      <c r="G206">
        <v>11.4</v>
      </c>
      <c r="H206">
        <v>22.5</v>
      </c>
      <c r="I206">
        <v>3.9</v>
      </c>
      <c r="J206">
        <v>6.6</v>
      </c>
      <c r="K206">
        <v>1</v>
      </c>
      <c r="L206">
        <v>5.2</v>
      </c>
      <c r="M206">
        <v>1.2</v>
      </c>
      <c r="N206">
        <v>0</v>
      </c>
      <c r="O206">
        <v>0.6</v>
      </c>
      <c r="P206">
        <v>1.5</v>
      </c>
      <c r="Q206">
        <f t="shared" si="12"/>
        <v>8.759999999999998</v>
      </c>
    </row>
    <row r="207" spans="1:17">
      <c r="A207" t="s">
        <v>57</v>
      </c>
      <c r="B207">
        <v>13.4</v>
      </c>
      <c r="C207">
        <v>9.1</v>
      </c>
      <c r="D207">
        <v>9.1999999999999993</v>
      </c>
      <c r="E207">
        <v>12.8</v>
      </c>
      <c r="F207">
        <v>8.5</v>
      </c>
      <c r="G207">
        <v>11.4</v>
      </c>
      <c r="H207">
        <v>7.8</v>
      </c>
      <c r="I207">
        <v>8</v>
      </c>
      <c r="J207">
        <v>9.3000000000000007</v>
      </c>
      <c r="K207">
        <v>16.600000000000001</v>
      </c>
      <c r="L207">
        <v>3.7</v>
      </c>
      <c r="M207">
        <v>3.6</v>
      </c>
      <c r="N207">
        <v>5.8</v>
      </c>
      <c r="O207">
        <v>6.1</v>
      </c>
      <c r="P207">
        <v>9.4</v>
      </c>
      <c r="Q207">
        <f t="shared" si="12"/>
        <v>8.9799999999999986</v>
      </c>
    </row>
    <row r="208" spans="1:17">
      <c r="A208" t="s">
        <v>58</v>
      </c>
      <c r="B208">
        <v>11.6</v>
      </c>
      <c r="C208">
        <v>13.9</v>
      </c>
      <c r="D208">
        <v>10.7</v>
      </c>
      <c r="E208">
        <v>8.9</v>
      </c>
      <c r="F208">
        <v>9.9</v>
      </c>
      <c r="G208">
        <v>3.6</v>
      </c>
      <c r="H208">
        <v>5.5</v>
      </c>
      <c r="I208">
        <v>9</v>
      </c>
      <c r="J208">
        <v>3.2</v>
      </c>
      <c r="K208">
        <v>6.4</v>
      </c>
      <c r="L208">
        <v>4.2</v>
      </c>
      <c r="M208">
        <v>7.6</v>
      </c>
      <c r="N208">
        <v>5.6</v>
      </c>
      <c r="O208">
        <v>2.4</v>
      </c>
      <c r="P208">
        <v>6.4</v>
      </c>
      <c r="Q208">
        <f t="shared" si="12"/>
        <v>7.2600000000000007</v>
      </c>
    </row>
    <row r="209" spans="1:17">
      <c r="A209" t="s">
        <v>59</v>
      </c>
      <c r="B209">
        <v>6.5</v>
      </c>
      <c r="C209">
        <v>4</v>
      </c>
      <c r="D209">
        <v>6.4</v>
      </c>
      <c r="E209">
        <v>7.8</v>
      </c>
      <c r="F209">
        <v>12</v>
      </c>
      <c r="G209">
        <v>7.2</v>
      </c>
      <c r="H209">
        <v>4.7</v>
      </c>
      <c r="I209">
        <v>11.9</v>
      </c>
      <c r="J209">
        <v>9.8000000000000007</v>
      </c>
      <c r="K209">
        <v>1.4</v>
      </c>
      <c r="L209">
        <v>4.5999999999999996</v>
      </c>
      <c r="M209">
        <v>7.1</v>
      </c>
      <c r="N209">
        <v>4.2</v>
      </c>
      <c r="O209">
        <v>7</v>
      </c>
      <c r="P209">
        <v>6.4</v>
      </c>
      <c r="Q209">
        <f t="shared" si="12"/>
        <v>6.7333333333333343</v>
      </c>
    </row>
    <row r="210" spans="1:17">
      <c r="A210" t="s">
        <v>60</v>
      </c>
      <c r="B210">
        <v>21.3</v>
      </c>
      <c r="C210">
        <v>15.3</v>
      </c>
      <c r="D210">
        <v>16.2</v>
      </c>
      <c r="E210">
        <v>9.6</v>
      </c>
      <c r="F210">
        <v>4.3</v>
      </c>
      <c r="G210">
        <v>6.4</v>
      </c>
      <c r="H210">
        <v>6.6</v>
      </c>
      <c r="I210">
        <v>9.5</v>
      </c>
      <c r="J210">
        <v>3.6</v>
      </c>
      <c r="K210">
        <v>1.7</v>
      </c>
      <c r="L210">
        <v>1.3</v>
      </c>
      <c r="M210">
        <v>3.7</v>
      </c>
      <c r="N210">
        <v>1.3</v>
      </c>
      <c r="O210">
        <v>2.2999999999999998</v>
      </c>
      <c r="P210">
        <v>8.5</v>
      </c>
      <c r="Q210">
        <f t="shared" si="12"/>
        <v>7.4399999999999995</v>
      </c>
    </row>
    <row r="211" spans="1:17">
      <c r="A211" t="s">
        <v>61</v>
      </c>
      <c r="B211">
        <v>13.3</v>
      </c>
      <c r="C211">
        <v>19</v>
      </c>
      <c r="D211">
        <v>9</v>
      </c>
      <c r="E211">
        <v>14.4</v>
      </c>
      <c r="F211">
        <v>14.5</v>
      </c>
      <c r="G211">
        <v>6.1</v>
      </c>
      <c r="H211">
        <v>2.2999999999999998</v>
      </c>
      <c r="I211">
        <v>4.0999999999999996</v>
      </c>
      <c r="J211">
        <v>8.9</v>
      </c>
      <c r="K211">
        <v>2.9</v>
      </c>
      <c r="L211">
        <v>0.7</v>
      </c>
      <c r="M211">
        <v>4.9000000000000004</v>
      </c>
      <c r="N211">
        <v>0.3</v>
      </c>
      <c r="O211">
        <v>9.5</v>
      </c>
      <c r="P211">
        <v>1.2</v>
      </c>
      <c r="Q211">
        <f t="shared" si="12"/>
        <v>7.4066666666666663</v>
      </c>
    </row>
    <row r="212" spans="1:17">
      <c r="A212" s="2" t="s">
        <v>134</v>
      </c>
      <c r="B212" s="3">
        <v>10.9</v>
      </c>
      <c r="C212" s="3">
        <v>7.8</v>
      </c>
      <c r="D212" s="3">
        <v>8.6999999999999993</v>
      </c>
      <c r="E212" s="3">
        <v>9.1999999999999993</v>
      </c>
      <c r="F212" s="3">
        <v>11.5</v>
      </c>
      <c r="G212" s="3">
        <v>14.1</v>
      </c>
      <c r="H212" s="3">
        <v>13.9</v>
      </c>
      <c r="I212" s="3">
        <v>11.6</v>
      </c>
      <c r="J212" s="3">
        <v>13.1</v>
      </c>
      <c r="K212" s="3">
        <v>12.9</v>
      </c>
      <c r="L212" s="3">
        <v>13</v>
      </c>
      <c r="M212" s="3">
        <v>14.5</v>
      </c>
      <c r="N212" s="3">
        <v>12</v>
      </c>
      <c r="O212" s="3">
        <v>16.899999999999999</v>
      </c>
      <c r="P212" s="3">
        <v>10.6</v>
      </c>
      <c r="Q212">
        <f t="shared" si="12"/>
        <v>12.046666666666665</v>
      </c>
    </row>
    <row r="213" spans="1:17">
      <c r="A213" s="2" t="s">
        <v>135</v>
      </c>
      <c r="B213" s="3">
        <v>6.4</v>
      </c>
      <c r="C213" s="3">
        <v>5.2</v>
      </c>
      <c r="D213" s="3">
        <v>0.8</v>
      </c>
      <c r="E213" s="3">
        <v>4.7</v>
      </c>
      <c r="F213" s="3">
        <v>1.2</v>
      </c>
      <c r="G213" s="3">
        <v>0</v>
      </c>
      <c r="H213" s="3">
        <v>0.9</v>
      </c>
      <c r="I213" s="3">
        <v>0.9</v>
      </c>
      <c r="J213" s="3">
        <v>0.7</v>
      </c>
      <c r="K213" s="3">
        <v>2.5</v>
      </c>
      <c r="L213" s="3">
        <v>3.5</v>
      </c>
      <c r="M213" s="3">
        <v>2</v>
      </c>
      <c r="N213" s="3">
        <v>4.3</v>
      </c>
      <c r="O213" s="3">
        <v>3.2</v>
      </c>
      <c r="P213" s="3">
        <v>0</v>
      </c>
      <c r="Q213">
        <f t="shared" si="12"/>
        <v>2.42</v>
      </c>
    </row>
    <row r="214" spans="1:17">
      <c r="A214" s="2" t="s">
        <v>136</v>
      </c>
      <c r="B214" s="3">
        <v>3.2</v>
      </c>
      <c r="C214" s="3">
        <v>7.4</v>
      </c>
      <c r="D214" s="3">
        <v>6.3</v>
      </c>
      <c r="E214" s="3">
        <v>7.8</v>
      </c>
      <c r="F214" s="3">
        <v>4</v>
      </c>
      <c r="G214" s="3">
        <v>6.3</v>
      </c>
      <c r="H214" s="3">
        <v>8.9</v>
      </c>
      <c r="I214" s="3">
        <v>5</v>
      </c>
      <c r="J214" s="3">
        <v>9.4</v>
      </c>
      <c r="K214" s="3">
        <v>4.5</v>
      </c>
      <c r="L214" s="3">
        <v>10.5</v>
      </c>
      <c r="M214" s="3">
        <v>6.9</v>
      </c>
      <c r="N214" s="3">
        <v>5.4</v>
      </c>
      <c r="O214" s="3">
        <v>1.2</v>
      </c>
      <c r="P214" s="3">
        <v>5.5</v>
      </c>
      <c r="Q214">
        <f t="shared" si="12"/>
        <v>6.1533333333333342</v>
      </c>
    </row>
    <row r="215" spans="1:17">
      <c r="A215" s="2" t="s">
        <v>137</v>
      </c>
      <c r="B215" s="3">
        <v>14.8</v>
      </c>
      <c r="C215" s="3">
        <v>4.2</v>
      </c>
      <c r="D215" s="3">
        <v>10.199999999999999</v>
      </c>
      <c r="E215" s="3">
        <v>11.3</v>
      </c>
      <c r="F215" s="3">
        <v>9.6</v>
      </c>
      <c r="G215" s="3">
        <v>6.4</v>
      </c>
      <c r="H215" s="3">
        <v>10.6</v>
      </c>
      <c r="I215" s="3">
        <v>2.2999999999999998</v>
      </c>
      <c r="J215" s="3">
        <v>14.2</v>
      </c>
      <c r="K215" s="3">
        <v>8</v>
      </c>
      <c r="L215" s="3">
        <v>13.8</v>
      </c>
      <c r="M215" s="3">
        <v>9.5</v>
      </c>
      <c r="N215" s="3">
        <v>11.5</v>
      </c>
      <c r="O215" s="3">
        <v>14.8</v>
      </c>
      <c r="P215" s="3">
        <v>6</v>
      </c>
      <c r="Q215">
        <f t="shared" si="12"/>
        <v>9.8133333333333326</v>
      </c>
    </row>
    <row r="216" spans="1:17">
      <c r="A216" s="2" t="s">
        <v>138</v>
      </c>
      <c r="B216" s="3">
        <v>7</v>
      </c>
      <c r="C216" s="3">
        <v>3.9</v>
      </c>
      <c r="D216" s="3">
        <v>1.9</v>
      </c>
      <c r="E216" s="3">
        <v>4.5</v>
      </c>
      <c r="F216" s="3">
        <v>0.4</v>
      </c>
      <c r="G216" s="3">
        <v>1.7</v>
      </c>
      <c r="H216" s="3">
        <v>6.8</v>
      </c>
      <c r="I216" s="3">
        <v>2.2000000000000002</v>
      </c>
      <c r="J216" s="3">
        <v>8.9</v>
      </c>
      <c r="K216" s="3">
        <v>0</v>
      </c>
      <c r="L216" s="3">
        <v>3.3</v>
      </c>
      <c r="M216" s="3">
        <v>1.1000000000000001</v>
      </c>
      <c r="N216" s="3">
        <v>10</v>
      </c>
      <c r="O216" s="3">
        <v>4.9000000000000004</v>
      </c>
      <c r="P216" s="3">
        <v>7.3</v>
      </c>
      <c r="Q216">
        <f t="shared" si="12"/>
        <v>4.26</v>
      </c>
    </row>
    <row r="217" spans="1:17">
      <c r="A217" s="2" t="s">
        <v>139</v>
      </c>
      <c r="B217" s="3">
        <v>14.6</v>
      </c>
      <c r="C217" s="3">
        <v>12.5</v>
      </c>
      <c r="D217" s="3">
        <v>7.8</v>
      </c>
      <c r="E217" s="3">
        <v>10.1</v>
      </c>
      <c r="F217" s="3">
        <v>2.4</v>
      </c>
      <c r="G217" s="3">
        <v>8.5</v>
      </c>
      <c r="H217" s="3">
        <v>0.8</v>
      </c>
      <c r="I217" s="3">
        <v>5.0999999999999996</v>
      </c>
      <c r="J217" s="3">
        <v>2.8</v>
      </c>
      <c r="K217" s="3">
        <v>3.3</v>
      </c>
      <c r="L217" s="3">
        <v>5.8</v>
      </c>
      <c r="M217" s="3">
        <v>5.0999999999999996</v>
      </c>
      <c r="N217" s="3">
        <v>3</v>
      </c>
      <c r="O217" s="3">
        <v>21.7</v>
      </c>
      <c r="P217" s="3">
        <v>1.9</v>
      </c>
      <c r="Q217">
        <f t="shared" si="12"/>
        <v>7.0266666666666664</v>
      </c>
    </row>
    <row r="218" spans="1:17">
      <c r="A218" s="2" t="s">
        <v>140</v>
      </c>
      <c r="B218" s="3">
        <v>4.9000000000000004</v>
      </c>
      <c r="C218" s="3">
        <v>7.1</v>
      </c>
      <c r="D218" s="3">
        <v>6.9</v>
      </c>
      <c r="E218" s="3">
        <v>10.9</v>
      </c>
      <c r="F218" s="3">
        <v>13.4</v>
      </c>
      <c r="G218" s="3">
        <v>7.5</v>
      </c>
      <c r="H218" s="3">
        <v>17</v>
      </c>
      <c r="I218" s="3">
        <v>5</v>
      </c>
      <c r="J218" s="3">
        <v>4.8</v>
      </c>
      <c r="K218" s="3">
        <v>2.6</v>
      </c>
      <c r="L218" s="3">
        <v>5.4</v>
      </c>
      <c r="M218" s="3">
        <v>5.9</v>
      </c>
      <c r="N218" s="3">
        <v>0.7</v>
      </c>
      <c r="O218" s="3">
        <v>8.6</v>
      </c>
      <c r="P218" s="3">
        <v>8.6</v>
      </c>
      <c r="Q218">
        <f t="shared" si="12"/>
        <v>7.2866666666666653</v>
      </c>
    </row>
    <row r="219" spans="1:17">
      <c r="A219" s="2" t="s">
        <v>141</v>
      </c>
      <c r="B219" s="3">
        <v>1.6</v>
      </c>
      <c r="C219" s="3">
        <v>0.7</v>
      </c>
      <c r="D219" s="3">
        <v>0.4</v>
      </c>
      <c r="E219" s="3">
        <v>4.4000000000000004</v>
      </c>
      <c r="F219" s="3">
        <v>0.6</v>
      </c>
      <c r="G219" s="3">
        <v>2.8</v>
      </c>
      <c r="H219" s="3">
        <v>3</v>
      </c>
      <c r="I219" s="3">
        <v>3.7</v>
      </c>
      <c r="J219" s="3">
        <v>2.5</v>
      </c>
      <c r="K219" s="3">
        <v>4.7</v>
      </c>
      <c r="L219" s="3">
        <v>4.3</v>
      </c>
      <c r="M219" s="3">
        <v>2.9</v>
      </c>
      <c r="N219" s="3">
        <v>8.4</v>
      </c>
      <c r="O219" s="3">
        <v>6.6</v>
      </c>
      <c r="P219" s="3">
        <v>5.8</v>
      </c>
      <c r="Q219">
        <f t="shared" si="12"/>
        <v>3.4933333333333332</v>
      </c>
    </row>
    <row r="220" spans="1:17">
      <c r="A220" s="2" t="s">
        <v>142</v>
      </c>
      <c r="B220" s="3">
        <v>22.9</v>
      </c>
      <c r="C220" s="3">
        <v>10</v>
      </c>
      <c r="D220" s="3">
        <v>4.3</v>
      </c>
      <c r="E220" s="3">
        <v>13.8</v>
      </c>
      <c r="F220" s="3">
        <v>10.199999999999999</v>
      </c>
      <c r="G220" s="3">
        <v>11.2</v>
      </c>
      <c r="H220" s="3">
        <v>6.5</v>
      </c>
      <c r="I220" s="3">
        <v>8.6</v>
      </c>
      <c r="J220" s="3">
        <v>7.1</v>
      </c>
      <c r="K220" s="3">
        <v>8.5</v>
      </c>
      <c r="L220" s="3">
        <v>10.3</v>
      </c>
      <c r="M220" s="3">
        <v>10.1</v>
      </c>
      <c r="N220" s="3">
        <v>6.3</v>
      </c>
      <c r="O220" s="3">
        <v>1.8</v>
      </c>
      <c r="P220" s="3">
        <v>7.9</v>
      </c>
      <c r="Q220">
        <f t="shared" si="12"/>
        <v>9.3000000000000007</v>
      </c>
    </row>
    <row r="221" spans="1:17">
      <c r="A221" s="2" t="s">
        <v>143</v>
      </c>
      <c r="B221" s="3">
        <v>11.9</v>
      </c>
      <c r="C221" s="3">
        <v>5.8</v>
      </c>
      <c r="D221" s="3">
        <v>6.8</v>
      </c>
      <c r="E221" s="3">
        <v>9</v>
      </c>
      <c r="F221" s="3">
        <v>8.8000000000000007</v>
      </c>
      <c r="G221" s="3">
        <v>5.8</v>
      </c>
      <c r="H221" s="3">
        <v>9.3000000000000007</v>
      </c>
      <c r="I221" s="3">
        <v>2.9</v>
      </c>
      <c r="J221" s="3">
        <v>8.6999999999999993</v>
      </c>
      <c r="K221" s="3">
        <v>6.6</v>
      </c>
      <c r="L221" s="3">
        <v>9.9</v>
      </c>
      <c r="M221" s="3">
        <v>6.7</v>
      </c>
      <c r="N221" s="3">
        <v>3.5</v>
      </c>
      <c r="O221" s="3">
        <v>8.3000000000000007</v>
      </c>
      <c r="P221" s="3">
        <v>4.2</v>
      </c>
      <c r="Q221">
        <f t="shared" si="12"/>
        <v>7.2133333333333329</v>
      </c>
    </row>
    <row r="222" spans="1:17">
      <c r="A222" s="2" t="s">
        <v>144</v>
      </c>
      <c r="B222" s="3">
        <v>11.5</v>
      </c>
      <c r="C222" s="3">
        <v>12.4</v>
      </c>
      <c r="D222" s="3">
        <v>12.1</v>
      </c>
      <c r="E222" s="3">
        <v>10</v>
      </c>
      <c r="F222" s="3">
        <v>6.2</v>
      </c>
      <c r="G222" s="3">
        <v>14</v>
      </c>
      <c r="H222" s="3">
        <v>7.2</v>
      </c>
      <c r="I222" s="3">
        <v>4.5999999999999996</v>
      </c>
      <c r="J222" s="3">
        <v>16.600000000000001</v>
      </c>
      <c r="K222" s="3">
        <v>3.5</v>
      </c>
      <c r="L222" s="3">
        <v>6.6</v>
      </c>
      <c r="M222" s="3">
        <v>2.2000000000000002</v>
      </c>
      <c r="N222" s="3">
        <v>5.7</v>
      </c>
      <c r="O222" s="3">
        <v>3.4</v>
      </c>
      <c r="P222" s="3">
        <v>4.0999999999999996</v>
      </c>
      <c r="Q222">
        <f t="shared" si="12"/>
        <v>8.0066666666666659</v>
      </c>
    </row>
    <row r="223" spans="1:17">
      <c r="A223" s="2" t="s">
        <v>145</v>
      </c>
      <c r="B223" s="3">
        <v>3.2</v>
      </c>
      <c r="C223" s="3">
        <v>1.5</v>
      </c>
      <c r="D223" s="3">
        <v>2.7</v>
      </c>
      <c r="E223" s="3">
        <v>6.8</v>
      </c>
      <c r="F223" s="3">
        <v>2.2999999999999998</v>
      </c>
      <c r="G223" s="3">
        <v>6.7</v>
      </c>
      <c r="H223" s="3">
        <v>2.2999999999999998</v>
      </c>
      <c r="I223" s="3">
        <v>1.8</v>
      </c>
      <c r="J223" s="3">
        <v>3.4</v>
      </c>
      <c r="K223" s="3">
        <v>6.8</v>
      </c>
      <c r="L223" s="3">
        <v>1.6</v>
      </c>
      <c r="M223" s="3">
        <v>1.3</v>
      </c>
      <c r="N223" s="3">
        <v>4.7</v>
      </c>
      <c r="O223" s="3">
        <v>8.5</v>
      </c>
      <c r="P223" s="3">
        <v>1.1000000000000001</v>
      </c>
      <c r="Q223">
        <f t="shared" si="12"/>
        <v>3.6466666666666669</v>
      </c>
    </row>
    <row r="224" spans="1:17">
      <c r="A224" t="s">
        <v>146</v>
      </c>
      <c r="B224">
        <v>15.2</v>
      </c>
      <c r="C224">
        <v>27.6</v>
      </c>
      <c r="D224">
        <v>15.9</v>
      </c>
      <c r="E224">
        <v>11.6</v>
      </c>
      <c r="F224">
        <v>20.3</v>
      </c>
      <c r="G224">
        <v>18.3</v>
      </c>
      <c r="H224">
        <v>12.3</v>
      </c>
      <c r="I224">
        <v>16.2</v>
      </c>
      <c r="J224">
        <v>16.600000000000001</v>
      </c>
      <c r="K224">
        <v>23</v>
      </c>
      <c r="L224">
        <v>12.9</v>
      </c>
      <c r="M224">
        <v>5.7</v>
      </c>
      <c r="N224">
        <v>26.7</v>
      </c>
      <c r="O224">
        <v>5.2</v>
      </c>
      <c r="P224">
        <v>18.2</v>
      </c>
      <c r="Q224">
        <f t="shared" si="12"/>
        <v>16.379999999999995</v>
      </c>
    </row>
    <row r="225" spans="1:17">
      <c r="A225" t="s">
        <v>147</v>
      </c>
      <c r="B225">
        <v>17.600000000000001</v>
      </c>
      <c r="C225">
        <v>11</v>
      </c>
      <c r="D225">
        <v>9.9</v>
      </c>
      <c r="E225">
        <v>9.9</v>
      </c>
      <c r="F225">
        <v>18.600000000000001</v>
      </c>
      <c r="G225">
        <v>9.6999999999999993</v>
      </c>
      <c r="H225">
        <v>13.8</v>
      </c>
      <c r="I225">
        <v>7.9</v>
      </c>
      <c r="J225">
        <v>14.4</v>
      </c>
      <c r="K225">
        <v>12.7</v>
      </c>
      <c r="L225">
        <v>12.8</v>
      </c>
      <c r="M225">
        <v>17.7</v>
      </c>
      <c r="N225">
        <v>30</v>
      </c>
      <c r="O225">
        <v>19.600000000000001</v>
      </c>
      <c r="P225">
        <v>17.100000000000001</v>
      </c>
      <c r="Q225">
        <f t="shared" si="12"/>
        <v>14.846666666666666</v>
      </c>
    </row>
    <row r="226" spans="1:17">
      <c r="A226" t="s">
        <v>148</v>
      </c>
      <c r="B226">
        <v>16.399999999999999</v>
      </c>
      <c r="C226">
        <v>15.1</v>
      </c>
      <c r="D226">
        <v>6.2</v>
      </c>
      <c r="E226">
        <v>14.7</v>
      </c>
      <c r="F226">
        <v>21</v>
      </c>
      <c r="G226">
        <v>21.2</v>
      </c>
      <c r="H226">
        <v>13.3</v>
      </c>
      <c r="I226">
        <v>24.2</v>
      </c>
      <c r="J226">
        <v>18.899999999999999</v>
      </c>
      <c r="K226">
        <v>11.8</v>
      </c>
      <c r="L226">
        <v>4.3</v>
      </c>
      <c r="M226">
        <v>18.100000000000001</v>
      </c>
      <c r="N226">
        <v>14.6</v>
      </c>
      <c r="O226">
        <v>17.5</v>
      </c>
      <c r="P226">
        <v>16.8</v>
      </c>
      <c r="Q226">
        <f t="shared" si="12"/>
        <v>15.606666666666667</v>
      </c>
    </row>
    <row r="227" spans="1:17">
      <c r="A227" t="s">
        <v>149</v>
      </c>
      <c r="B227">
        <v>3.3</v>
      </c>
      <c r="C227">
        <v>8</v>
      </c>
      <c r="D227">
        <v>14.7</v>
      </c>
      <c r="E227">
        <v>9</v>
      </c>
      <c r="F227">
        <v>16.2</v>
      </c>
      <c r="G227">
        <v>17.3</v>
      </c>
      <c r="H227">
        <v>13.9</v>
      </c>
      <c r="I227">
        <v>8.6999999999999993</v>
      </c>
      <c r="J227">
        <v>20.9</v>
      </c>
      <c r="K227">
        <v>10.8</v>
      </c>
      <c r="L227">
        <v>18</v>
      </c>
      <c r="M227">
        <v>8.1999999999999993</v>
      </c>
      <c r="N227">
        <v>7.7</v>
      </c>
      <c r="O227">
        <v>10.6</v>
      </c>
      <c r="P227">
        <v>6.5</v>
      </c>
      <c r="Q227">
        <f t="shared" si="12"/>
        <v>11.586666666666666</v>
      </c>
    </row>
    <row r="228" spans="1:17">
      <c r="A228" t="s">
        <v>150</v>
      </c>
      <c r="B228">
        <v>17.899999999999999</v>
      </c>
      <c r="C228">
        <v>21.4</v>
      </c>
      <c r="D228">
        <v>14.3</v>
      </c>
      <c r="E228">
        <v>10.9</v>
      </c>
      <c r="F228">
        <v>21.8</v>
      </c>
      <c r="G228">
        <v>8.1</v>
      </c>
      <c r="H228">
        <v>6.7</v>
      </c>
      <c r="I228">
        <v>15</v>
      </c>
      <c r="J228">
        <v>10.1</v>
      </c>
      <c r="K228">
        <v>9.3000000000000007</v>
      </c>
      <c r="L228">
        <v>5.5</v>
      </c>
      <c r="M228">
        <v>6.1</v>
      </c>
      <c r="N228">
        <v>6.9</v>
      </c>
      <c r="O228">
        <v>12.9</v>
      </c>
      <c r="P228">
        <v>10.8</v>
      </c>
      <c r="Q228">
        <f t="shared" si="12"/>
        <v>11.846666666666668</v>
      </c>
    </row>
    <row r="229" spans="1:17">
      <c r="A229" t="s">
        <v>151</v>
      </c>
      <c r="B229">
        <v>3.5</v>
      </c>
      <c r="C229">
        <v>3.7</v>
      </c>
      <c r="D229">
        <v>8.6</v>
      </c>
      <c r="E229">
        <v>7.5</v>
      </c>
      <c r="F229">
        <v>8.6</v>
      </c>
      <c r="G229">
        <v>11.7</v>
      </c>
      <c r="H229">
        <v>13.5</v>
      </c>
      <c r="I229">
        <v>14</v>
      </c>
      <c r="J229">
        <v>7.1</v>
      </c>
      <c r="K229">
        <v>13.5</v>
      </c>
      <c r="L229">
        <v>9.5</v>
      </c>
      <c r="M229">
        <v>12.2</v>
      </c>
      <c r="N229">
        <v>20</v>
      </c>
      <c r="O229">
        <v>14.5</v>
      </c>
      <c r="P229">
        <v>8.1999999999999993</v>
      </c>
      <c r="Q229">
        <f t="shared" si="12"/>
        <v>10.406666666666665</v>
      </c>
    </row>
    <row r="230" spans="1:17">
      <c r="A230" t="s">
        <v>152</v>
      </c>
      <c r="B230">
        <v>13.3</v>
      </c>
      <c r="C230">
        <v>13.1</v>
      </c>
      <c r="D230">
        <v>6.5</v>
      </c>
      <c r="E230">
        <v>9.4</v>
      </c>
      <c r="F230">
        <v>12.7</v>
      </c>
      <c r="G230">
        <v>8.9</v>
      </c>
      <c r="H230">
        <v>11.9</v>
      </c>
      <c r="I230">
        <v>2.4</v>
      </c>
      <c r="J230">
        <v>7</v>
      </c>
      <c r="K230">
        <v>5</v>
      </c>
      <c r="L230">
        <v>4.8</v>
      </c>
      <c r="M230">
        <v>2.8</v>
      </c>
      <c r="N230">
        <v>6.6</v>
      </c>
      <c r="O230">
        <v>10.3</v>
      </c>
      <c r="P230">
        <v>5.2</v>
      </c>
      <c r="Q230">
        <f t="shared" si="12"/>
        <v>7.9933333333333332</v>
      </c>
    </row>
    <row r="231" spans="1:17">
      <c r="A231" t="s">
        <v>153</v>
      </c>
      <c r="B231">
        <v>10.3</v>
      </c>
      <c r="C231">
        <v>4.8</v>
      </c>
      <c r="D231">
        <v>4.4000000000000004</v>
      </c>
      <c r="E231">
        <v>3.6</v>
      </c>
      <c r="F231">
        <v>6.2</v>
      </c>
      <c r="G231">
        <v>5.6</v>
      </c>
      <c r="H231">
        <v>2.4</v>
      </c>
      <c r="I231">
        <v>9.3000000000000007</v>
      </c>
      <c r="J231">
        <v>10.5</v>
      </c>
      <c r="K231">
        <v>10.6</v>
      </c>
      <c r="L231">
        <v>7.3</v>
      </c>
      <c r="M231">
        <v>9.6</v>
      </c>
      <c r="N231">
        <v>7.8</v>
      </c>
      <c r="O231">
        <v>12.6</v>
      </c>
      <c r="P231">
        <v>5.7</v>
      </c>
      <c r="Q231">
        <f t="shared" si="12"/>
        <v>7.3799999999999981</v>
      </c>
    </row>
    <row r="232" spans="1:17">
      <c r="A232" t="s">
        <v>154</v>
      </c>
      <c r="B232">
        <v>18.2</v>
      </c>
      <c r="C232">
        <v>20.6</v>
      </c>
      <c r="D232">
        <v>22.3</v>
      </c>
      <c r="E232">
        <v>19.3</v>
      </c>
      <c r="F232">
        <v>16.600000000000001</v>
      </c>
      <c r="G232">
        <v>16.100000000000001</v>
      </c>
      <c r="H232">
        <v>16.399999999999999</v>
      </c>
      <c r="I232">
        <v>18.7</v>
      </c>
      <c r="J232">
        <v>14.7</v>
      </c>
      <c r="K232">
        <v>9</v>
      </c>
      <c r="L232">
        <v>11.8</v>
      </c>
      <c r="M232">
        <v>12.3</v>
      </c>
      <c r="N232">
        <v>10.5</v>
      </c>
      <c r="O232">
        <v>16</v>
      </c>
      <c r="P232">
        <v>13.9</v>
      </c>
      <c r="Q232">
        <f t="shared" si="12"/>
        <v>15.76</v>
      </c>
    </row>
    <row r="233" spans="1:17">
      <c r="A233" t="s">
        <v>155</v>
      </c>
      <c r="B233">
        <v>21.8</v>
      </c>
      <c r="C233">
        <v>20.399999999999999</v>
      </c>
      <c r="D233">
        <v>21.1</v>
      </c>
      <c r="E233">
        <v>22.8</v>
      </c>
      <c r="F233">
        <v>21.2</v>
      </c>
      <c r="G233">
        <v>20.8</v>
      </c>
      <c r="H233">
        <v>25.5</v>
      </c>
      <c r="I233">
        <v>22.4</v>
      </c>
      <c r="J233">
        <v>20.399999999999999</v>
      </c>
      <c r="K233">
        <v>23.3</v>
      </c>
      <c r="L233">
        <v>18.899999999999999</v>
      </c>
      <c r="M233">
        <v>14.6</v>
      </c>
      <c r="N233">
        <v>21.1</v>
      </c>
      <c r="O233">
        <v>16.600000000000001</v>
      </c>
      <c r="P233">
        <v>15.4</v>
      </c>
      <c r="Q233">
        <f t="shared" si="12"/>
        <v>20.420000000000005</v>
      </c>
    </row>
    <row r="234" spans="1:17">
      <c r="A234" t="s">
        <v>156</v>
      </c>
      <c r="B234">
        <v>11.1</v>
      </c>
      <c r="C234">
        <v>15.7</v>
      </c>
      <c r="D234">
        <v>10.7</v>
      </c>
      <c r="E234">
        <v>11.3</v>
      </c>
      <c r="F234">
        <v>17.7</v>
      </c>
      <c r="G234">
        <v>13.4</v>
      </c>
      <c r="H234">
        <v>15.7</v>
      </c>
      <c r="I234">
        <v>17.2</v>
      </c>
      <c r="J234">
        <v>12.8</v>
      </c>
      <c r="K234">
        <v>15.8</v>
      </c>
      <c r="L234">
        <v>14.9</v>
      </c>
      <c r="M234">
        <v>16.8</v>
      </c>
      <c r="N234">
        <v>18.7</v>
      </c>
      <c r="O234">
        <v>21.1</v>
      </c>
      <c r="P234">
        <v>20.9</v>
      </c>
      <c r="Q234">
        <f t="shared" si="12"/>
        <v>15.586666666666668</v>
      </c>
    </row>
    <row r="235" spans="1:17">
      <c r="A235" t="s">
        <v>157</v>
      </c>
      <c r="B235">
        <v>10.1</v>
      </c>
      <c r="C235">
        <v>8</v>
      </c>
      <c r="D235">
        <v>12.5</v>
      </c>
      <c r="E235">
        <v>23.8</v>
      </c>
      <c r="F235">
        <v>23.8</v>
      </c>
      <c r="G235">
        <v>17.899999999999999</v>
      </c>
      <c r="H235">
        <v>21.9</v>
      </c>
      <c r="I235">
        <v>27.4</v>
      </c>
      <c r="J235">
        <v>26.2</v>
      </c>
      <c r="K235">
        <v>17.2</v>
      </c>
      <c r="L235">
        <v>21.1</v>
      </c>
      <c r="M235">
        <v>14.7</v>
      </c>
      <c r="N235">
        <v>17</v>
      </c>
      <c r="O235">
        <v>18.8</v>
      </c>
      <c r="P235">
        <v>18.2</v>
      </c>
      <c r="Q235">
        <f t="shared" si="12"/>
        <v>18.573333333333331</v>
      </c>
    </row>
    <row r="236" spans="1:17">
      <c r="A236" t="s">
        <v>158</v>
      </c>
      <c r="B236">
        <v>19.8</v>
      </c>
      <c r="C236">
        <v>11</v>
      </c>
      <c r="D236">
        <v>17.3</v>
      </c>
      <c r="E236">
        <v>20.3</v>
      </c>
      <c r="F236">
        <v>18.8</v>
      </c>
      <c r="G236">
        <v>17.600000000000001</v>
      </c>
      <c r="H236">
        <v>8.9</v>
      </c>
      <c r="I236">
        <v>15.5</v>
      </c>
      <c r="J236">
        <v>16.3</v>
      </c>
      <c r="K236">
        <v>20.100000000000001</v>
      </c>
      <c r="L236">
        <v>15.1</v>
      </c>
      <c r="M236">
        <v>5.3</v>
      </c>
      <c r="N236">
        <v>15.2</v>
      </c>
      <c r="O236">
        <v>15.5</v>
      </c>
      <c r="P236">
        <v>23.2</v>
      </c>
      <c r="Q236">
        <f t="shared" si="12"/>
        <v>15.993333333333334</v>
      </c>
    </row>
    <row r="237" spans="1:17">
      <c r="A237" t="s">
        <v>159</v>
      </c>
      <c r="B237">
        <v>10.7</v>
      </c>
      <c r="C237">
        <v>14.3</v>
      </c>
      <c r="D237">
        <v>12.8</v>
      </c>
      <c r="E237">
        <v>16.399999999999999</v>
      </c>
      <c r="F237">
        <v>12.6</v>
      </c>
      <c r="G237">
        <v>11.3</v>
      </c>
      <c r="H237">
        <v>12.7</v>
      </c>
      <c r="I237">
        <v>17.5</v>
      </c>
      <c r="J237">
        <v>20</v>
      </c>
      <c r="K237">
        <v>23.3</v>
      </c>
      <c r="L237">
        <v>16.600000000000001</v>
      </c>
      <c r="M237">
        <v>16.2</v>
      </c>
      <c r="N237">
        <v>15.3</v>
      </c>
      <c r="O237">
        <v>24.2</v>
      </c>
      <c r="P237">
        <v>16.600000000000001</v>
      </c>
      <c r="Q237">
        <f>AVERAGE(B237:P237)</f>
        <v>16.033333333333335</v>
      </c>
    </row>
    <row r="238" spans="1:17">
      <c r="A238" t="s">
        <v>133</v>
      </c>
      <c r="B238" s="13">
        <f>AVERAGE(B198:B237)/30*100</f>
        <v>40.983333333333334</v>
      </c>
      <c r="C238" s="13">
        <f t="shared" ref="C238:P238" si="13">AVERAGE(C198:C237)/30*100</f>
        <v>35.1</v>
      </c>
      <c r="D238" s="13">
        <f t="shared" si="13"/>
        <v>31.475000000000009</v>
      </c>
      <c r="E238" s="13">
        <f t="shared" si="13"/>
        <v>34.216666666666676</v>
      </c>
      <c r="F238" s="13">
        <f t="shared" si="13"/>
        <v>34.625000000000007</v>
      </c>
      <c r="G238" s="13">
        <f t="shared" si="13"/>
        <v>32.85</v>
      </c>
      <c r="H238" s="13">
        <f t="shared" si="13"/>
        <v>31.008333333333326</v>
      </c>
      <c r="I238" s="13">
        <f t="shared" si="13"/>
        <v>29.908333333333324</v>
      </c>
      <c r="J238" s="13">
        <f t="shared" si="13"/>
        <v>33.31666666666667</v>
      </c>
      <c r="K238" s="13">
        <f t="shared" si="13"/>
        <v>30.06666666666667</v>
      </c>
      <c r="L238" s="13">
        <f t="shared" si="13"/>
        <v>26.966666666666679</v>
      </c>
      <c r="M238" s="13">
        <f t="shared" si="13"/>
        <v>25.241666666666667</v>
      </c>
      <c r="N238" s="13">
        <f t="shared" si="13"/>
        <v>31.316666666666666</v>
      </c>
      <c r="O238" s="13">
        <f t="shared" si="13"/>
        <v>32.741666666666674</v>
      </c>
      <c r="P238" s="13">
        <f t="shared" si="13"/>
        <v>28.65</v>
      </c>
      <c r="Q238" s="13">
        <f>AVERAGE(Q198:Q237)/30*100</f>
        <v>31.897777777777776</v>
      </c>
    </row>
    <row r="239" spans="1:17">
      <c r="A239" t="s">
        <v>99</v>
      </c>
      <c r="B239" s="13">
        <f>STDEV(B198:B237)/SQRT(40)/30*100</f>
        <v>3.3037350441833611</v>
      </c>
      <c r="C239" s="13">
        <f t="shared" ref="C239:O239" si="14">STDEV(C198:C237)/SQRT(40)/30*100</f>
        <v>3.4832975502190173</v>
      </c>
      <c r="D239" s="13">
        <f t="shared" si="14"/>
        <v>3.0991425957931997</v>
      </c>
      <c r="E239" s="13">
        <f t="shared" si="14"/>
        <v>2.7063697681464944</v>
      </c>
      <c r="F239" s="13">
        <f t="shared" si="14"/>
        <v>3.5844350820666087</v>
      </c>
      <c r="G239" s="13">
        <f t="shared" si="14"/>
        <v>2.9296828003286133</v>
      </c>
      <c r="H239" s="13">
        <f t="shared" si="14"/>
        <v>3.324271603698576</v>
      </c>
      <c r="I239" s="13">
        <f t="shared" si="14"/>
        <v>3.6597835063553048</v>
      </c>
      <c r="J239" s="13">
        <f t="shared" si="14"/>
        <v>3.4056043554178483</v>
      </c>
      <c r="K239" s="13">
        <f t="shared" si="14"/>
        <v>3.4669830559106432</v>
      </c>
      <c r="L239" s="13">
        <f t="shared" si="14"/>
        <v>2.9416887604797268</v>
      </c>
      <c r="M239" s="13">
        <f t="shared" si="14"/>
        <v>2.7265442969845193</v>
      </c>
      <c r="N239" s="13">
        <f t="shared" si="14"/>
        <v>4.0060664467864706</v>
      </c>
      <c r="O239" s="13">
        <f t="shared" si="14"/>
        <v>3.5626562543830369</v>
      </c>
      <c r="P239" s="13">
        <f>STDEV(P198:P237)/SQRT(40)/30*100</f>
        <v>3.3487453533518257</v>
      </c>
      <c r="Q239" s="13">
        <f>STDEV(Q198:Q237)/SQRT(40)</f>
        <v>0.76925637678174219</v>
      </c>
    </row>
    <row r="242" spans="1:17">
      <c r="A242" t="s">
        <v>48</v>
      </c>
      <c r="B242">
        <v>5.2</v>
      </c>
      <c r="C242">
        <v>17.7</v>
      </c>
      <c r="D242">
        <v>12</v>
      </c>
      <c r="E242">
        <v>12.4</v>
      </c>
      <c r="F242">
        <v>6.4</v>
      </c>
      <c r="G242">
        <v>11</v>
      </c>
      <c r="H242">
        <v>6.8</v>
      </c>
      <c r="I242">
        <v>7.2</v>
      </c>
      <c r="J242">
        <v>2.6</v>
      </c>
      <c r="K242">
        <v>4.4000000000000004</v>
      </c>
      <c r="L242">
        <v>7.7</v>
      </c>
      <c r="M242">
        <v>4</v>
      </c>
      <c r="N242">
        <v>6.7</v>
      </c>
      <c r="O242">
        <v>7.4</v>
      </c>
      <c r="P242">
        <v>5.6</v>
      </c>
      <c r="Q242">
        <f>AVERAGE(B242:P242)</f>
        <v>7.8066666666666666</v>
      </c>
    </row>
    <row r="243" spans="1:17">
      <c r="A243" t="s">
        <v>49</v>
      </c>
      <c r="B243">
        <v>19</v>
      </c>
      <c r="C243">
        <v>12.3</v>
      </c>
      <c r="D243">
        <v>23.6</v>
      </c>
      <c r="E243">
        <v>15.3</v>
      </c>
      <c r="F243">
        <v>13</v>
      </c>
      <c r="G243">
        <v>18.899999999999999</v>
      </c>
      <c r="H243">
        <v>8.5</v>
      </c>
      <c r="I243">
        <v>15.7</v>
      </c>
      <c r="J243">
        <v>13.9</v>
      </c>
      <c r="K243">
        <v>12.6</v>
      </c>
      <c r="L243">
        <v>21</v>
      </c>
      <c r="M243">
        <v>12.4</v>
      </c>
      <c r="N243">
        <v>17</v>
      </c>
      <c r="O243">
        <v>10.7</v>
      </c>
      <c r="P243">
        <v>10.9</v>
      </c>
      <c r="Q243">
        <f t="shared" ref="Q243:Q280" si="15">AVERAGE(B243:P243)</f>
        <v>14.986666666666666</v>
      </c>
    </row>
    <row r="244" spans="1:17">
      <c r="A244" t="s">
        <v>50</v>
      </c>
      <c r="B244">
        <v>10.6</v>
      </c>
      <c r="C244">
        <v>4.5999999999999996</v>
      </c>
      <c r="D244">
        <v>10.5</v>
      </c>
      <c r="E244">
        <v>6.1</v>
      </c>
      <c r="F244">
        <v>8.1</v>
      </c>
      <c r="G244">
        <v>8.1</v>
      </c>
      <c r="H244">
        <v>7.5</v>
      </c>
      <c r="I244">
        <v>13</v>
      </c>
      <c r="J244">
        <v>12.2</v>
      </c>
      <c r="K244">
        <v>4.4000000000000004</v>
      </c>
      <c r="L244">
        <v>9</v>
      </c>
      <c r="M244">
        <v>7.5</v>
      </c>
      <c r="N244">
        <v>7.9</v>
      </c>
      <c r="O244">
        <v>13.9</v>
      </c>
      <c r="P244">
        <v>10.9</v>
      </c>
      <c r="Q244">
        <f t="shared" si="15"/>
        <v>8.9533333333333349</v>
      </c>
    </row>
    <row r="245" spans="1:17">
      <c r="A245" t="s">
        <v>51</v>
      </c>
      <c r="B245">
        <v>6.3</v>
      </c>
      <c r="C245">
        <v>2</v>
      </c>
      <c r="D245">
        <v>1.9</v>
      </c>
      <c r="E245">
        <v>11.2</v>
      </c>
      <c r="F245">
        <v>0.8</v>
      </c>
      <c r="G245">
        <v>4</v>
      </c>
      <c r="H245">
        <v>7.5</v>
      </c>
      <c r="I245">
        <v>0.4</v>
      </c>
      <c r="J245">
        <v>11.3</v>
      </c>
      <c r="K245">
        <v>13</v>
      </c>
      <c r="L245">
        <v>2.4</v>
      </c>
      <c r="M245">
        <v>4.4000000000000004</v>
      </c>
      <c r="N245">
        <v>7.8</v>
      </c>
      <c r="O245">
        <v>7.2</v>
      </c>
      <c r="P245">
        <v>10.7</v>
      </c>
      <c r="Q245">
        <f>AVERAGE(B245:P245)</f>
        <v>6.0600000000000005</v>
      </c>
    </row>
    <row r="246" spans="1:17">
      <c r="A246" t="s">
        <v>52</v>
      </c>
      <c r="B246">
        <v>10.9</v>
      </c>
      <c r="C246">
        <v>0.5</v>
      </c>
      <c r="D246">
        <v>2.4</v>
      </c>
      <c r="E246">
        <v>4.8</v>
      </c>
      <c r="F246">
        <v>4.5999999999999996</v>
      </c>
      <c r="G246">
        <v>5.2</v>
      </c>
      <c r="H246">
        <v>1.9</v>
      </c>
      <c r="I246">
        <v>2.8</v>
      </c>
      <c r="J246">
        <v>2.5</v>
      </c>
      <c r="K246">
        <v>6.6</v>
      </c>
      <c r="L246">
        <v>5.9</v>
      </c>
      <c r="M246">
        <v>3.7</v>
      </c>
      <c r="N246">
        <v>6.3</v>
      </c>
      <c r="O246">
        <v>8.6</v>
      </c>
      <c r="P246">
        <v>6.1</v>
      </c>
      <c r="Q246">
        <f t="shared" si="15"/>
        <v>4.8533333333333335</v>
      </c>
    </row>
    <row r="247" spans="1:17">
      <c r="A247" t="s">
        <v>53</v>
      </c>
      <c r="B247">
        <v>13.8</v>
      </c>
      <c r="C247">
        <v>10.7</v>
      </c>
      <c r="D247">
        <v>8.6</v>
      </c>
      <c r="E247">
        <v>8</v>
      </c>
      <c r="F247">
        <v>3</v>
      </c>
      <c r="G247">
        <v>11.6</v>
      </c>
      <c r="H247">
        <v>8.5</v>
      </c>
      <c r="I247">
        <v>14.3</v>
      </c>
      <c r="J247">
        <v>10.8</v>
      </c>
      <c r="K247">
        <v>13.2</v>
      </c>
      <c r="L247">
        <v>11.3</v>
      </c>
      <c r="M247">
        <v>8</v>
      </c>
      <c r="N247">
        <v>11.5</v>
      </c>
      <c r="O247">
        <v>10.8</v>
      </c>
      <c r="P247">
        <v>12</v>
      </c>
      <c r="Q247">
        <f t="shared" si="15"/>
        <v>10.406666666666668</v>
      </c>
    </row>
    <row r="248" spans="1:17">
      <c r="A248" t="s">
        <v>54</v>
      </c>
      <c r="B248">
        <v>19.3</v>
      </c>
      <c r="C248">
        <v>6.4</v>
      </c>
      <c r="D248">
        <v>11.5</v>
      </c>
      <c r="E248">
        <v>13.7</v>
      </c>
      <c r="F248">
        <v>15.5</v>
      </c>
      <c r="G248">
        <v>5.0999999999999996</v>
      </c>
      <c r="H248">
        <v>8.8000000000000007</v>
      </c>
      <c r="I248">
        <v>8.6</v>
      </c>
      <c r="J248">
        <v>6.9</v>
      </c>
      <c r="K248">
        <v>5.2</v>
      </c>
      <c r="L248">
        <v>5.8</v>
      </c>
      <c r="M248">
        <v>3.9</v>
      </c>
      <c r="N248">
        <v>12.6</v>
      </c>
      <c r="O248">
        <v>6.9</v>
      </c>
      <c r="P248">
        <v>11.8</v>
      </c>
      <c r="Q248">
        <f t="shared" si="15"/>
        <v>9.4666666666666668</v>
      </c>
    </row>
    <row r="249" spans="1:17">
      <c r="A249" t="s">
        <v>55</v>
      </c>
      <c r="B249">
        <v>13.5</v>
      </c>
      <c r="C249">
        <v>13.4</v>
      </c>
      <c r="D249">
        <v>12.6</v>
      </c>
      <c r="E249">
        <v>21.9</v>
      </c>
      <c r="F249">
        <v>20.7</v>
      </c>
      <c r="G249">
        <v>21.3</v>
      </c>
      <c r="H249">
        <v>23.3</v>
      </c>
      <c r="I249">
        <v>23.2</v>
      </c>
      <c r="J249">
        <v>24.5</v>
      </c>
      <c r="K249">
        <v>24.1</v>
      </c>
      <c r="L249">
        <v>23.4</v>
      </c>
      <c r="M249">
        <v>22</v>
      </c>
      <c r="N249">
        <v>21.7</v>
      </c>
      <c r="O249">
        <v>18.899999999999999</v>
      </c>
      <c r="P249">
        <v>22.4</v>
      </c>
      <c r="Q249">
        <f t="shared" si="15"/>
        <v>20.459999999999994</v>
      </c>
    </row>
    <row r="250" spans="1:17">
      <c r="A250" t="s">
        <v>56</v>
      </c>
      <c r="B250">
        <v>17.399999999999999</v>
      </c>
      <c r="C250">
        <v>13.8</v>
      </c>
      <c r="D250">
        <v>23.8</v>
      </c>
      <c r="E250">
        <v>3.6</v>
      </c>
      <c r="F250">
        <v>5.4</v>
      </c>
      <c r="G250">
        <v>3.3</v>
      </c>
      <c r="H250">
        <v>2.4</v>
      </c>
      <c r="I250">
        <v>7.8</v>
      </c>
      <c r="J250">
        <v>19.899999999999999</v>
      </c>
      <c r="K250">
        <v>20.3</v>
      </c>
      <c r="L250">
        <v>3.5</v>
      </c>
      <c r="M250">
        <v>0.9</v>
      </c>
      <c r="N250">
        <v>6.2</v>
      </c>
      <c r="O250">
        <v>8.5</v>
      </c>
      <c r="P250">
        <v>1.5</v>
      </c>
      <c r="Q250">
        <f t="shared" si="15"/>
        <v>9.2200000000000006</v>
      </c>
    </row>
    <row r="251" spans="1:17">
      <c r="A251" t="s">
        <v>57</v>
      </c>
      <c r="B251">
        <v>20.5</v>
      </c>
      <c r="C251">
        <v>13.4</v>
      </c>
      <c r="D251">
        <v>10.9</v>
      </c>
      <c r="E251">
        <v>13.8</v>
      </c>
      <c r="F251">
        <v>7.1</v>
      </c>
      <c r="G251">
        <v>8.3000000000000007</v>
      </c>
      <c r="H251">
        <v>5.0999999999999996</v>
      </c>
      <c r="I251">
        <v>5.0999999999999996</v>
      </c>
      <c r="J251">
        <v>7</v>
      </c>
      <c r="K251">
        <v>5.8</v>
      </c>
      <c r="L251">
        <v>5.7</v>
      </c>
      <c r="M251">
        <v>11.7</v>
      </c>
      <c r="N251">
        <v>10.4</v>
      </c>
      <c r="O251">
        <v>9.8000000000000007</v>
      </c>
      <c r="P251">
        <v>9.1999999999999993</v>
      </c>
      <c r="Q251">
        <f t="shared" si="15"/>
        <v>9.586666666666666</v>
      </c>
    </row>
    <row r="252" spans="1:17">
      <c r="A252" t="s">
        <v>58</v>
      </c>
      <c r="B252">
        <v>5.4</v>
      </c>
      <c r="C252">
        <v>8.6</v>
      </c>
      <c r="D252">
        <v>11.2</v>
      </c>
      <c r="E252">
        <v>12.7</v>
      </c>
      <c r="F252">
        <v>4.9000000000000004</v>
      </c>
      <c r="G252">
        <v>11.5</v>
      </c>
      <c r="H252">
        <v>17.100000000000001</v>
      </c>
      <c r="I252">
        <v>9.3000000000000007</v>
      </c>
      <c r="J252">
        <v>12.7</v>
      </c>
      <c r="K252">
        <v>13.6</v>
      </c>
      <c r="L252">
        <v>7.5</v>
      </c>
      <c r="M252">
        <v>22.5</v>
      </c>
      <c r="N252">
        <v>8.1999999999999993</v>
      </c>
      <c r="O252">
        <v>9.3000000000000007</v>
      </c>
      <c r="P252">
        <v>7.4</v>
      </c>
      <c r="Q252">
        <f t="shared" si="15"/>
        <v>10.793333333333333</v>
      </c>
    </row>
    <row r="253" spans="1:17">
      <c r="A253" t="s">
        <v>59</v>
      </c>
      <c r="B253">
        <v>7.5</v>
      </c>
      <c r="C253">
        <v>7.7</v>
      </c>
      <c r="D253">
        <v>6.1</v>
      </c>
      <c r="E253">
        <v>1.5</v>
      </c>
      <c r="F253">
        <v>3.1</v>
      </c>
      <c r="G253">
        <v>3.7</v>
      </c>
      <c r="H253">
        <v>2.8</v>
      </c>
      <c r="I253">
        <v>3.7</v>
      </c>
      <c r="J253">
        <v>2.2999999999999998</v>
      </c>
      <c r="K253">
        <v>4.9000000000000004</v>
      </c>
      <c r="L253">
        <v>2.9</v>
      </c>
      <c r="M253">
        <v>4.2</v>
      </c>
      <c r="N253">
        <v>8.1999999999999993</v>
      </c>
      <c r="O253">
        <v>5.5</v>
      </c>
      <c r="P253">
        <v>2.9</v>
      </c>
      <c r="Q253">
        <f t="shared" si="15"/>
        <v>4.4666666666666668</v>
      </c>
    </row>
    <row r="254" spans="1:17">
      <c r="A254" t="s">
        <v>60</v>
      </c>
      <c r="B254">
        <v>9.1999999999999993</v>
      </c>
      <c r="C254">
        <v>11.7</v>
      </c>
      <c r="D254">
        <v>6.4</v>
      </c>
      <c r="E254">
        <v>11.2</v>
      </c>
      <c r="F254">
        <v>5.3</v>
      </c>
      <c r="G254">
        <v>2</v>
      </c>
      <c r="H254">
        <v>4.5</v>
      </c>
      <c r="I254">
        <v>3.2</v>
      </c>
      <c r="J254">
        <v>8.1</v>
      </c>
      <c r="K254">
        <v>3.1</v>
      </c>
      <c r="L254">
        <v>0.8</v>
      </c>
      <c r="M254">
        <v>0.9</v>
      </c>
      <c r="N254">
        <v>1.4</v>
      </c>
      <c r="O254">
        <v>1.3</v>
      </c>
      <c r="P254">
        <v>2.4</v>
      </c>
      <c r="Q254">
        <f t="shared" si="15"/>
        <v>4.7666666666666675</v>
      </c>
    </row>
    <row r="255" spans="1:17">
      <c r="A255" t="s">
        <v>61</v>
      </c>
      <c r="B255">
        <v>18.399999999999999</v>
      </c>
      <c r="C255">
        <v>14.5</v>
      </c>
      <c r="D255">
        <v>6.8</v>
      </c>
      <c r="E255">
        <v>5.0999999999999996</v>
      </c>
      <c r="F255">
        <v>9.1</v>
      </c>
      <c r="G255">
        <v>9</v>
      </c>
      <c r="H255">
        <v>2.9</v>
      </c>
      <c r="I255">
        <v>5.9</v>
      </c>
      <c r="J255">
        <v>5.4</v>
      </c>
      <c r="K255">
        <v>12.6</v>
      </c>
      <c r="L255">
        <v>4.4000000000000004</v>
      </c>
      <c r="M255">
        <v>5.7</v>
      </c>
      <c r="N255">
        <v>14.1</v>
      </c>
      <c r="O255">
        <v>12.3</v>
      </c>
      <c r="P255">
        <v>7.3</v>
      </c>
      <c r="Q255">
        <f t="shared" si="15"/>
        <v>8.9</v>
      </c>
    </row>
    <row r="256" spans="1:17">
      <c r="A256" s="2" t="s">
        <v>134</v>
      </c>
      <c r="B256" s="3">
        <v>11.3</v>
      </c>
      <c r="C256" s="3">
        <v>9.4</v>
      </c>
      <c r="D256" s="3">
        <v>17.600000000000001</v>
      </c>
      <c r="E256" s="3">
        <v>7</v>
      </c>
      <c r="F256" s="3">
        <v>6.9</v>
      </c>
      <c r="G256" s="3">
        <v>5.4</v>
      </c>
      <c r="H256" s="3">
        <v>7.4</v>
      </c>
      <c r="I256" s="3">
        <v>17.3</v>
      </c>
      <c r="J256" s="3">
        <v>12.4</v>
      </c>
      <c r="K256" s="3">
        <v>10.9</v>
      </c>
      <c r="L256" s="3">
        <v>8.6999999999999993</v>
      </c>
      <c r="M256" s="3">
        <v>10.5</v>
      </c>
      <c r="N256" s="3">
        <v>4.0999999999999996</v>
      </c>
      <c r="O256" s="3">
        <v>4.3</v>
      </c>
      <c r="P256" s="3">
        <v>10.4</v>
      </c>
      <c r="Q256">
        <f t="shared" si="15"/>
        <v>9.5733333333333341</v>
      </c>
    </row>
    <row r="257" spans="1:17">
      <c r="A257" s="2" t="s">
        <v>135</v>
      </c>
      <c r="B257" s="3">
        <v>0</v>
      </c>
      <c r="C257" s="3">
        <v>0</v>
      </c>
      <c r="D257" s="3">
        <v>0</v>
      </c>
      <c r="E257" s="3">
        <v>0</v>
      </c>
      <c r="F257" s="3">
        <v>0.9</v>
      </c>
      <c r="G257" s="3">
        <v>0.5</v>
      </c>
      <c r="H257" s="3">
        <v>0</v>
      </c>
      <c r="I257" s="3">
        <v>1.1000000000000001</v>
      </c>
      <c r="J257" s="3">
        <v>0</v>
      </c>
      <c r="K257" s="3">
        <v>0.4</v>
      </c>
      <c r="L257" s="3">
        <v>0</v>
      </c>
      <c r="M257" s="3">
        <v>0.4</v>
      </c>
      <c r="N257" s="3">
        <v>0.4</v>
      </c>
      <c r="O257" s="3">
        <v>2.1</v>
      </c>
      <c r="P257" s="3">
        <v>0</v>
      </c>
      <c r="Q257">
        <f t="shared" si="15"/>
        <v>0.38666666666666666</v>
      </c>
    </row>
    <row r="258" spans="1:17">
      <c r="A258" s="2" t="s">
        <v>136</v>
      </c>
      <c r="B258" s="3">
        <v>4.5999999999999996</v>
      </c>
      <c r="C258" s="3">
        <v>6</v>
      </c>
      <c r="D258" s="3">
        <v>7.9</v>
      </c>
      <c r="E258" s="3">
        <v>13.4</v>
      </c>
      <c r="F258" s="3">
        <v>5.7</v>
      </c>
      <c r="G258" s="3">
        <v>7.3</v>
      </c>
      <c r="H258" s="3">
        <v>2.2999999999999998</v>
      </c>
      <c r="I258" s="3">
        <v>9.5</v>
      </c>
      <c r="J258" s="3">
        <v>8</v>
      </c>
      <c r="K258" s="3">
        <v>5.4</v>
      </c>
      <c r="L258" s="3">
        <v>3.9</v>
      </c>
      <c r="M258" s="3">
        <v>2.2000000000000002</v>
      </c>
      <c r="N258" s="3">
        <v>3</v>
      </c>
      <c r="O258" s="3">
        <v>4.5</v>
      </c>
      <c r="P258" s="3">
        <v>2.7</v>
      </c>
      <c r="Q258">
        <f t="shared" si="15"/>
        <v>5.7600000000000007</v>
      </c>
    </row>
    <row r="259" spans="1:17">
      <c r="A259" s="2" t="s">
        <v>137</v>
      </c>
      <c r="B259" s="3">
        <v>13.8</v>
      </c>
      <c r="C259" s="3">
        <v>9.9</v>
      </c>
      <c r="D259" s="3">
        <v>11.8</v>
      </c>
      <c r="E259" s="3">
        <v>9.1</v>
      </c>
      <c r="F259" s="3">
        <v>7.9</v>
      </c>
      <c r="G259" s="3">
        <v>14.9</v>
      </c>
      <c r="H259" s="3">
        <v>13</v>
      </c>
      <c r="I259" s="3">
        <v>7.3</v>
      </c>
      <c r="J259" s="3">
        <v>7.3</v>
      </c>
      <c r="K259" s="3">
        <v>8.8000000000000007</v>
      </c>
      <c r="L259" s="3">
        <v>7.8</v>
      </c>
      <c r="M259" s="3">
        <v>6.8</v>
      </c>
      <c r="N259" s="3">
        <v>9.4</v>
      </c>
      <c r="O259" s="3">
        <v>5.3</v>
      </c>
      <c r="P259" s="3">
        <v>6.8</v>
      </c>
      <c r="Q259">
        <f t="shared" si="15"/>
        <v>9.3266666666666662</v>
      </c>
    </row>
    <row r="260" spans="1:17">
      <c r="A260" s="2" t="s">
        <v>138</v>
      </c>
      <c r="B260" s="3">
        <v>17.2</v>
      </c>
      <c r="C260" s="3">
        <v>6</v>
      </c>
      <c r="D260" s="3">
        <v>2.2999999999999998</v>
      </c>
      <c r="E260" s="3">
        <v>3.5</v>
      </c>
      <c r="F260" s="3">
        <v>1.5</v>
      </c>
      <c r="G260" s="3">
        <v>4.0999999999999996</v>
      </c>
      <c r="H260" s="3">
        <v>3.4</v>
      </c>
      <c r="I260" s="3">
        <v>0.5</v>
      </c>
      <c r="J260" s="3">
        <v>2.5</v>
      </c>
      <c r="K260" s="3">
        <v>2.5</v>
      </c>
      <c r="L260" s="3">
        <v>3</v>
      </c>
      <c r="M260" s="3">
        <v>2.7</v>
      </c>
      <c r="N260" s="3">
        <v>8.6999999999999993</v>
      </c>
      <c r="O260" s="3">
        <v>2.5</v>
      </c>
      <c r="P260" s="3">
        <v>3</v>
      </c>
      <c r="Q260">
        <f t="shared" si="15"/>
        <v>4.2266666666666675</v>
      </c>
    </row>
    <row r="261" spans="1:17">
      <c r="A261" s="2" t="s">
        <v>139</v>
      </c>
      <c r="B261" s="3">
        <v>11</v>
      </c>
      <c r="C261" s="3">
        <v>2</v>
      </c>
      <c r="D261" s="3">
        <v>4.7</v>
      </c>
      <c r="E261" s="3">
        <v>1</v>
      </c>
      <c r="F261" s="3">
        <v>2</v>
      </c>
      <c r="G261" s="3">
        <v>3.3</v>
      </c>
      <c r="H261" s="3">
        <v>2.2000000000000002</v>
      </c>
      <c r="I261" s="3">
        <v>4.5</v>
      </c>
      <c r="J261" s="3">
        <v>15.5</v>
      </c>
      <c r="K261" s="3">
        <v>3.8</v>
      </c>
      <c r="L261" s="3">
        <v>1.6</v>
      </c>
      <c r="M261" s="3">
        <v>9.9</v>
      </c>
      <c r="N261" s="3">
        <v>9.1999999999999993</v>
      </c>
      <c r="O261" s="3">
        <v>5.6</v>
      </c>
      <c r="P261" s="3">
        <v>4.0999999999999996</v>
      </c>
      <c r="Q261">
        <f t="shared" si="15"/>
        <v>5.3599999999999994</v>
      </c>
    </row>
    <row r="262" spans="1:17">
      <c r="A262" s="2" t="s">
        <v>140</v>
      </c>
      <c r="B262" s="3">
        <v>2.9</v>
      </c>
      <c r="C262" s="3">
        <v>5</v>
      </c>
      <c r="D262" s="3">
        <v>4.7</v>
      </c>
      <c r="E262" s="3">
        <v>12.8</v>
      </c>
      <c r="F262" s="3">
        <v>10.3</v>
      </c>
      <c r="G262" s="3">
        <v>6.1</v>
      </c>
      <c r="H262" s="3">
        <v>8.6999999999999993</v>
      </c>
      <c r="I262" s="3">
        <v>6.2</v>
      </c>
      <c r="J262" s="3">
        <v>9.5</v>
      </c>
      <c r="K262" s="3">
        <v>4.8</v>
      </c>
      <c r="L262" s="3">
        <v>3.9</v>
      </c>
      <c r="M262" s="3">
        <v>9.4</v>
      </c>
      <c r="N262" s="3">
        <v>10.5</v>
      </c>
      <c r="O262" s="3">
        <v>8</v>
      </c>
      <c r="P262" s="3">
        <v>8</v>
      </c>
      <c r="Q262">
        <f t="shared" si="15"/>
        <v>7.3866666666666676</v>
      </c>
    </row>
    <row r="263" spans="1:17">
      <c r="A263" s="2" t="s">
        <v>141</v>
      </c>
      <c r="B263" s="3">
        <v>2.8</v>
      </c>
      <c r="C263" s="3">
        <v>2.6</v>
      </c>
      <c r="D263" s="3">
        <v>3.1</v>
      </c>
      <c r="E263" s="3">
        <v>2.5</v>
      </c>
      <c r="F263" s="3">
        <v>1.8</v>
      </c>
      <c r="G263" s="3">
        <v>1.5</v>
      </c>
      <c r="H263" s="3">
        <v>1.2</v>
      </c>
      <c r="I263" s="3">
        <v>3.5</v>
      </c>
      <c r="J263" s="3">
        <v>6.3</v>
      </c>
      <c r="K263" s="3">
        <v>4.5999999999999996</v>
      </c>
      <c r="L263" s="3">
        <v>2.6</v>
      </c>
      <c r="M263" s="3">
        <v>0.9</v>
      </c>
      <c r="N263" s="3">
        <v>16.399999999999999</v>
      </c>
      <c r="O263" s="3">
        <v>4.9000000000000004</v>
      </c>
      <c r="P263" s="3">
        <v>5.8</v>
      </c>
      <c r="Q263">
        <f t="shared" si="15"/>
        <v>4.0333333333333332</v>
      </c>
    </row>
    <row r="264" spans="1:17">
      <c r="A264" s="2" t="s">
        <v>142</v>
      </c>
      <c r="B264" s="3">
        <v>26</v>
      </c>
      <c r="C264" s="3">
        <v>13.5</v>
      </c>
      <c r="D264" s="3">
        <v>0</v>
      </c>
      <c r="E264" s="3">
        <v>3</v>
      </c>
      <c r="F264" s="3">
        <v>0.8</v>
      </c>
      <c r="G264" s="3">
        <v>2.1</v>
      </c>
      <c r="H264" s="3">
        <v>4.5999999999999996</v>
      </c>
      <c r="I264" s="3">
        <v>3.5</v>
      </c>
      <c r="J264" s="3">
        <v>6.4</v>
      </c>
      <c r="K264" s="3">
        <v>4.5</v>
      </c>
      <c r="L264" s="3">
        <v>2.8</v>
      </c>
      <c r="M264" s="3">
        <v>6.3</v>
      </c>
      <c r="N264" s="3">
        <v>0.3</v>
      </c>
      <c r="O264" s="3">
        <v>1.2</v>
      </c>
      <c r="P264" s="3">
        <v>1.3</v>
      </c>
      <c r="Q264">
        <f t="shared" si="15"/>
        <v>5.0866666666666669</v>
      </c>
    </row>
    <row r="265" spans="1:17">
      <c r="A265" s="2" t="s">
        <v>143</v>
      </c>
      <c r="B265" s="3">
        <v>7.9</v>
      </c>
      <c r="C265" s="3">
        <v>6.6</v>
      </c>
      <c r="D265" s="3">
        <v>1.8</v>
      </c>
      <c r="E265" s="3">
        <v>2.5</v>
      </c>
      <c r="F265" s="3">
        <v>6.4</v>
      </c>
      <c r="G265" s="3">
        <v>3.7</v>
      </c>
      <c r="H265" s="3">
        <v>0.8</v>
      </c>
      <c r="I265" s="3">
        <v>4.4000000000000004</v>
      </c>
      <c r="J265" s="3">
        <v>4.0999999999999996</v>
      </c>
      <c r="K265" s="3">
        <v>2.6</v>
      </c>
      <c r="L265" s="3">
        <v>6.8</v>
      </c>
      <c r="M265" s="3">
        <v>3.6</v>
      </c>
      <c r="N265" s="3">
        <v>5.2</v>
      </c>
      <c r="O265" s="3">
        <v>2.6</v>
      </c>
      <c r="P265" s="3">
        <v>3.9</v>
      </c>
      <c r="Q265">
        <f t="shared" si="15"/>
        <v>4.1933333333333334</v>
      </c>
    </row>
    <row r="266" spans="1:17">
      <c r="A266" s="2" t="s">
        <v>144</v>
      </c>
      <c r="B266" s="3">
        <v>15.7</v>
      </c>
      <c r="C266" s="3">
        <v>9.1</v>
      </c>
      <c r="D266" s="3">
        <v>15</v>
      </c>
      <c r="E266" s="3">
        <v>15.4</v>
      </c>
      <c r="F266" s="3">
        <v>12.1</v>
      </c>
      <c r="G266" s="3">
        <v>13.6</v>
      </c>
      <c r="H266" s="3">
        <v>12.2</v>
      </c>
      <c r="I266" s="3">
        <v>9.8000000000000007</v>
      </c>
      <c r="J266" s="3">
        <v>5.6</v>
      </c>
      <c r="K266" s="3">
        <v>7.1</v>
      </c>
      <c r="L266" s="3">
        <v>7</v>
      </c>
      <c r="M266" s="3">
        <v>10.7</v>
      </c>
      <c r="N266" s="3">
        <v>11.9</v>
      </c>
      <c r="O266" s="3">
        <v>13.8</v>
      </c>
      <c r="P266" s="3">
        <v>4.7</v>
      </c>
      <c r="Q266">
        <f t="shared" si="15"/>
        <v>10.913333333333332</v>
      </c>
    </row>
    <row r="267" spans="1:17">
      <c r="A267" s="2" t="s">
        <v>145</v>
      </c>
      <c r="B267" s="3">
        <v>2.9</v>
      </c>
      <c r="C267" s="3">
        <v>6.1</v>
      </c>
      <c r="D267" s="3">
        <v>5</v>
      </c>
      <c r="E267" s="3">
        <v>3.6</v>
      </c>
      <c r="F267" s="3">
        <v>7.2</v>
      </c>
      <c r="G267" s="3">
        <v>5.6</v>
      </c>
      <c r="H267" s="3">
        <v>2.1</v>
      </c>
      <c r="I267" s="3">
        <v>0.7</v>
      </c>
      <c r="J267" s="3">
        <v>8.1</v>
      </c>
      <c r="K267" s="3">
        <v>6.4</v>
      </c>
      <c r="L267" s="3">
        <v>4.0999999999999996</v>
      </c>
      <c r="M267" s="3">
        <v>4.3</v>
      </c>
      <c r="N267" s="3">
        <v>1.1000000000000001</v>
      </c>
      <c r="O267" s="3">
        <v>2.7</v>
      </c>
      <c r="P267" s="3">
        <v>1.8</v>
      </c>
      <c r="Q267">
        <f t="shared" si="15"/>
        <v>4.1133333333333333</v>
      </c>
    </row>
    <row r="268" spans="1:17">
      <c r="A268" t="s">
        <v>146</v>
      </c>
      <c r="B268">
        <v>7.4</v>
      </c>
      <c r="C268">
        <v>3.1</v>
      </c>
      <c r="D268">
        <v>23.6</v>
      </c>
      <c r="E268">
        <v>20.5</v>
      </c>
      <c r="F268">
        <v>17.5</v>
      </c>
      <c r="G268">
        <v>13.8</v>
      </c>
      <c r="H268">
        <v>5.3</v>
      </c>
      <c r="I268">
        <v>3.5</v>
      </c>
      <c r="J268">
        <v>9.3000000000000007</v>
      </c>
      <c r="K268">
        <v>8.5</v>
      </c>
      <c r="L268">
        <v>5.5</v>
      </c>
      <c r="M268">
        <v>1.4</v>
      </c>
      <c r="N268">
        <v>4</v>
      </c>
      <c r="O268">
        <v>2</v>
      </c>
      <c r="P268">
        <v>10.199999999999999</v>
      </c>
      <c r="Q268">
        <f t="shared" si="15"/>
        <v>9.0399999999999991</v>
      </c>
    </row>
    <row r="269" spans="1:17">
      <c r="A269" t="s">
        <v>147</v>
      </c>
      <c r="B269">
        <v>22.5</v>
      </c>
      <c r="C269">
        <v>23.4</v>
      </c>
      <c r="D269">
        <v>14.2</v>
      </c>
      <c r="E269">
        <v>20.2</v>
      </c>
      <c r="F269">
        <v>20.7</v>
      </c>
      <c r="G269">
        <v>25.2</v>
      </c>
      <c r="H269">
        <v>20</v>
      </c>
      <c r="I269">
        <v>16.100000000000001</v>
      </c>
      <c r="J269">
        <v>22.1</v>
      </c>
      <c r="K269">
        <v>15.9</v>
      </c>
      <c r="L269">
        <v>16.5</v>
      </c>
      <c r="M269">
        <v>26.1</v>
      </c>
      <c r="N269">
        <v>15.4</v>
      </c>
      <c r="O269">
        <v>23.9</v>
      </c>
      <c r="P269">
        <v>8.8000000000000007</v>
      </c>
      <c r="Q269">
        <f t="shared" si="15"/>
        <v>19.399999999999995</v>
      </c>
    </row>
    <row r="270" spans="1:17">
      <c r="A270" t="s">
        <v>148</v>
      </c>
      <c r="B270">
        <v>20.8</v>
      </c>
      <c r="C270">
        <v>14.4</v>
      </c>
      <c r="D270">
        <v>19.3</v>
      </c>
      <c r="E270">
        <v>23.8</v>
      </c>
      <c r="F270">
        <v>20.6</v>
      </c>
      <c r="G270">
        <v>10.7</v>
      </c>
      <c r="H270">
        <v>26.6</v>
      </c>
      <c r="I270">
        <v>21.3</v>
      </c>
      <c r="J270">
        <v>13.3</v>
      </c>
      <c r="K270">
        <v>17.8</v>
      </c>
      <c r="L270">
        <v>13.4</v>
      </c>
      <c r="M270">
        <v>11.1</v>
      </c>
      <c r="N270">
        <v>14.8</v>
      </c>
      <c r="O270">
        <v>23.3</v>
      </c>
      <c r="P270">
        <v>25.4</v>
      </c>
      <c r="Q270">
        <f t="shared" si="15"/>
        <v>18.440000000000005</v>
      </c>
    </row>
    <row r="271" spans="1:17">
      <c r="A271" t="s">
        <v>149</v>
      </c>
      <c r="B271">
        <v>4.4000000000000004</v>
      </c>
      <c r="C271">
        <v>16.2</v>
      </c>
      <c r="D271">
        <v>14.3</v>
      </c>
      <c r="E271">
        <v>8</v>
      </c>
      <c r="F271">
        <v>17.399999999999999</v>
      </c>
      <c r="G271">
        <v>9.6</v>
      </c>
      <c r="H271">
        <v>11.1</v>
      </c>
      <c r="I271">
        <v>17.600000000000001</v>
      </c>
      <c r="J271">
        <v>8.5</v>
      </c>
      <c r="K271">
        <v>6</v>
      </c>
      <c r="L271">
        <v>2.1</v>
      </c>
      <c r="M271">
        <v>7.8</v>
      </c>
      <c r="N271">
        <v>10</v>
      </c>
      <c r="O271">
        <v>6.4</v>
      </c>
      <c r="P271">
        <v>13.9</v>
      </c>
      <c r="Q271">
        <f t="shared" si="15"/>
        <v>10.220000000000001</v>
      </c>
    </row>
    <row r="272" spans="1:17">
      <c r="A272" t="s">
        <v>150</v>
      </c>
      <c r="B272">
        <v>8.6</v>
      </c>
      <c r="C272">
        <v>3.6</v>
      </c>
      <c r="D272">
        <v>2.4</v>
      </c>
      <c r="E272">
        <v>1.3</v>
      </c>
      <c r="F272">
        <v>2.4</v>
      </c>
      <c r="G272">
        <v>2.9</v>
      </c>
      <c r="H272">
        <v>4.3</v>
      </c>
      <c r="I272">
        <v>2.1</v>
      </c>
      <c r="J272">
        <v>0.8</v>
      </c>
      <c r="K272">
        <v>4.5999999999999996</v>
      </c>
      <c r="L272">
        <v>3.5</v>
      </c>
      <c r="M272">
        <v>4.4000000000000004</v>
      </c>
      <c r="N272">
        <v>8.6999999999999993</v>
      </c>
      <c r="O272">
        <v>0.8</v>
      </c>
      <c r="P272">
        <v>6.4</v>
      </c>
      <c r="Q272">
        <f t="shared" si="15"/>
        <v>3.7866666666666662</v>
      </c>
    </row>
    <row r="273" spans="1:17">
      <c r="A273" t="s">
        <v>151</v>
      </c>
      <c r="B273">
        <v>9.4</v>
      </c>
      <c r="C273">
        <v>3.8</v>
      </c>
      <c r="D273">
        <v>15.4</v>
      </c>
      <c r="E273">
        <v>14.5</v>
      </c>
      <c r="F273">
        <v>11.9</v>
      </c>
      <c r="G273">
        <v>7.5</v>
      </c>
      <c r="H273">
        <v>16.100000000000001</v>
      </c>
      <c r="I273">
        <v>13.8</v>
      </c>
      <c r="J273">
        <v>19.600000000000001</v>
      </c>
      <c r="K273">
        <v>23.2</v>
      </c>
      <c r="L273">
        <v>17.2</v>
      </c>
      <c r="M273">
        <v>16.399999999999999</v>
      </c>
      <c r="N273">
        <v>22.3</v>
      </c>
      <c r="O273">
        <v>16.3</v>
      </c>
      <c r="P273">
        <v>19.399999999999999</v>
      </c>
      <c r="Q273">
        <f t="shared" si="15"/>
        <v>15.120000000000001</v>
      </c>
    </row>
    <row r="274" spans="1:17">
      <c r="A274" t="s">
        <v>152</v>
      </c>
      <c r="B274">
        <v>10</v>
      </c>
      <c r="C274">
        <v>11.1</v>
      </c>
      <c r="D274">
        <v>13.1</v>
      </c>
      <c r="E274">
        <v>6.4</v>
      </c>
      <c r="F274">
        <v>12</v>
      </c>
      <c r="G274">
        <v>7.5</v>
      </c>
      <c r="H274">
        <v>9.1</v>
      </c>
      <c r="I274">
        <v>8.8000000000000007</v>
      </c>
      <c r="J274">
        <v>10.5</v>
      </c>
      <c r="K274">
        <v>12.4</v>
      </c>
      <c r="L274">
        <v>6.9</v>
      </c>
      <c r="M274">
        <v>7.2</v>
      </c>
      <c r="N274">
        <v>17.100000000000001</v>
      </c>
      <c r="O274">
        <v>6.8</v>
      </c>
      <c r="P274">
        <v>6.4</v>
      </c>
      <c r="Q274">
        <f t="shared" si="15"/>
        <v>9.6866666666666692</v>
      </c>
    </row>
    <row r="275" spans="1:17">
      <c r="A275" t="s">
        <v>153</v>
      </c>
      <c r="B275">
        <v>21.4</v>
      </c>
      <c r="C275">
        <v>16.600000000000001</v>
      </c>
      <c r="D275">
        <v>21.8</v>
      </c>
      <c r="E275">
        <v>18.8</v>
      </c>
      <c r="F275">
        <v>20.8</v>
      </c>
      <c r="G275">
        <v>16.899999999999999</v>
      </c>
      <c r="H275">
        <v>21.2</v>
      </c>
      <c r="I275">
        <v>21.1</v>
      </c>
      <c r="J275">
        <v>17</v>
      </c>
      <c r="K275">
        <v>16.600000000000001</v>
      </c>
      <c r="L275">
        <v>17.399999999999999</v>
      </c>
      <c r="M275">
        <v>15</v>
      </c>
      <c r="N275">
        <v>17.2</v>
      </c>
      <c r="O275">
        <v>19.899999999999999</v>
      </c>
      <c r="P275">
        <v>12.2</v>
      </c>
      <c r="Q275">
        <f t="shared" si="15"/>
        <v>18.259999999999994</v>
      </c>
    </row>
    <row r="276" spans="1:17">
      <c r="A276" t="s">
        <v>154</v>
      </c>
      <c r="B276">
        <v>18.600000000000001</v>
      </c>
      <c r="C276">
        <v>24.1</v>
      </c>
      <c r="D276">
        <v>20.7</v>
      </c>
      <c r="E276">
        <v>14</v>
      </c>
      <c r="F276">
        <v>15</v>
      </c>
      <c r="G276">
        <v>6.7</v>
      </c>
      <c r="H276">
        <v>12.5</v>
      </c>
      <c r="I276">
        <v>8.4</v>
      </c>
      <c r="J276">
        <v>11.7</v>
      </c>
      <c r="K276">
        <v>2</v>
      </c>
      <c r="L276">
        <v>13</v>
      </c>
      <c r="M276">
        <v>1.7</v>
      </c>
      <c r="N276">
        <v>18.2</v>
      </c>
      <c r="O276">
        <v>1.2</v>
      </c>
      <c r="P276">
        <v>2.9</v>
      </c>
      <c r="Q276">
        <f t="shared" si="15"/>
        <v>11.379999999999999</v>
      </c>
    </row>
    <row r="277" spans="1:17">
      <c r="A277" t="s">
        <v>155</v>
      </c>
      <c r="B277">
        <v>18.3</v>
      </c>
      <c r="C277">
        <v>16.5</v>
      </c>
      <c r="D277">
        <v>15.6</v>
      </c>
      <c r="E277">
        <v>20.100000000000001</v>
      </c>
      <c r="F277">
        <v>17</v>
      </c>
      <c r="G277">
        <v>18.100000000000001</v>
      </c>
      <c r="H277">
        <v>21.1</v>
      </c>
      <c r="I277">
        <v>16.899999999999999</v>
      </c>
      <c r="J277">
        <v>21.6</v>
      </c>
      <c r="K277">
        <v>15.2</v>
      </c>
      <c r="L277">
        <v>15.5</v>
      </c>
      <c r="M277">
        <v>20.5</v>
      </c>
      <c r="N277">
        <v>16.8</v>
      </c>
      <c r="O277">
        <v>21</v>
      </c>
      <c r="P277">
        <v>20</v>
      </c>
      <c r="Q277">
        <f t="shared" si="15"/>
        <v>18.279999999999998</v>
      </c>
    </row>
    <row r="278" spans="1:17">
      <c r="A278" t="s">
        <v>156</v>
      </c>
      <c r="B278">
        <v>2.5</v>
      </c>
      <c r="C278">
        <v>9.1</v>
      </c>
      <c r="D278">
        <v>9</v>
      </c>
      <c r="E278">
        <v>7.6</v>
      </c>
      <c r="F278">
        <v>3.8</v>
      </c>
      <c r="G278">
        <v>5.4</v>
      </c>
      <c r="H278">
        <v>10.3</v>
      </c>
      <c r="I278">
        <v>14.1</v>
      </c>
      <c r="J278">
        <v>21.1</v>
      </c>
      <c r="K278">
        <v>8.8000000000000007</v>
      </c>
      <c r="L278">
        <v>20.3</v>
      </c>
      <c r="M278">
        <v>16.7</v>
      </c>
      <c r="N278">
        <v>10.1</v>
      </c>
      <c r="O278">
        <v>20</v>
      </c>
      <c r="P278">
        <v>25.6</v>
      </c>
      <c r="Q278">
        <f t="shared" si="15"/>
        <v>12.293333333333331</v>
      </c>
    </row>
    <row r="279" spans="1:17">
      <c r="A279" t="s">
        <v>157</v>
      </c>
      <c r="B279">
        <v>18.3</v>
      </c>
      <c r="C279">
        <v>13.6</v>
      </c>
      <c r="D279">
        <v>16.5</v>
      </c>
      <c r="E279">
        <v>20.2</v>
      </c>
      <c r="F279">
        <v>22.3</v>
      </c>
      <c r="G279">
        <v>14.6</v>
      </c>
      <c r="H279">
        <v>15.5</v>
      </c>
      <c r="I279">
        <v>22.8</v>
      </c>
      <c r="J279">
        <v>25</v>
      </c>
      <c r="K279">
        <v>8.6</v>
      </c>
      <c r="L279">
        <v>10</v>
      </c>
      <c r="M279">
        <v>6.2</v>
      </c>
      <c r="N279">
        <v>8.9</v>
      </c>
      <c r="O279">
        <v>13.7</v>
      </c>
      <c r="P279">
        <v>8.6</v>
      </c>
      <c r="Q279">
        <f t="shared" si="15"/>
        <v>14.986666666666663</v>
      </c>
    </row>
    <row r="280" spans="1:17">
      <c r="A280" t="s">
        <v>158</v>
      </c>
      <c r="B280">
        <v>17.5</v>
      </c>
      <c r="C280">
        <v>20.6</v>
      </c>
      <c r="D280">
        <v>18</v>
      </c>
      <c r="E280">
        <v>19.5</v>
      </c>
      <c r="F280">
        <v>15.5</v>
      </c>
      <c r="G280">
        <v>6.5</v>
      </c>
      <c r="H280">
        <v>9.4</v>
      </c>
      <c r="I280">
        <v>11.5</v>
      </c>
      <c r="J280">
        <v>12.4</v>
      </c>
      <c r="K280">
        <v>8</v>
      </c>
      <c r="L280">
        <v>8.6</v>
      </c>
      <c r="M280">
        <v>5.4</v>
      </c>
      <c r="N280">
        <v>9.9</v>
      </c>
      <c r="O280">
        <v>13.6</v>
      </c>
      <c r="P280">
        <v>16.899999999999999</v>
      </c>
      <c r="Q280">
        <f t="shared" si="15"/>
        <v>12.886666666666667</v>
      </c>
    </row>
    <row r="281" spans="1:17">
      <c r="A281" t="s">
        <v>159</v>
      </c>
      <c r="B281">
        <v>10.5</v>
      </c>
      <c r="C281">
        <v>18.600000000000001</v>
      </c>
      <c r="D281">
        <v>20.9</v>
      </c>
      <c r="E281">
        <v>11.7</v>
      </c>
      <c r="F281">
        <v>21.5</v>
      </c>
      <c r="G281">
        <v>16.600000000000001</v>
      </c>
      <c r="H281">
        <v>23.3</v>
      </c>
      <c r="I281">
        <v>22.9</v>
      </c>
      <c r="J281">
        <v>24.5</v>
      </c>
      <c r="K281">
        <v>25.9</v>
      </c>
      <c r="L281">
        <v>21.5</v>
      </c>
      <c r="M281">
        <v>21</v>
      </c>
      <c r="N281">
        <v>23.6</v>
      </c>
      <c r="O281">
        <v>22.8</v>
      </c>
      <c r="P281">
        <v>24.7</v>
      </c>
      <c r="Q281">
        <f>AVERAGE(B281:P281)</f>
        <v>20.666666666666668</v>
      </c>
    </row>
    <row r="282" spans="1:17">
      <c r="B282" s="10">
        <f>AVERAGE(B242:B281)/30*100</f>
        <v>40.274999999999999</v>
      </c>
      <c r="C282" s="10">
        <f t="shared" ref="C282:P282" si="16">AVERAGE(C242:C281)/30*100</f>
        <v>34.016666666666687</v>
      </c>
      <c r="D282" s="10">
        <f t="shared" si="16"/>
        <v>37.25</v>
      </c>
      <c r="E282" s="10">
        <f t="shared" si="16"/>
        <v>35.141666666666666</v>
      </c>
      <c r="F282" s="10">
        <f t="shared" si="16"/>
        <v>32.408333333333331</v>
      </c>
      <c r="G282" s="10">
        <f t="shared" si="16"/>
        <v>29.424999999999997</v>
      </c>
      <c r="H282" s="10">
        <f t="shared" si="16"/>
        <v>30.941666666666666</v>
      </c>
      <c r="I282" s="10">
        <f t="shared" si="16"/>
        <v>32.449999999999996</v>
      </c>
      <c r="J282" s="10">
        <f t="shared" si="16"/>
        <v>36.933333333333337</v>
      </c>
      <c r="K282" s="10">
        <f t="shared" si="16"/>
        <v>31.591666666666669</v>
      </c>
      <c r="L282" s="10">
        <f t="shared" si="16"/>
        <v>27.908333333333335</v>
      </c>
      <c r="M282" s="10">
        <f t="shared" si="16"/>
        <v>28.366666666666674</v>
      </c>
      <c r="N282" s="10">
        <f t="shared" si="16"/>
        <v>34.766666666666673</v>
      </c>
      <c r="O282" s="10">
        <f t="shared" si="16"/>
        <v>31.691666666666666</v>
      </c>
      <c r="P282" s="10">
        <f t="shared" si="16"/>
        <v>31.25</v>
      </c>
      <c r="Q282" s="10">
        <f>AVERAGE(Q242:Q281)/30*100</f>
        <v>32.961111111111109</v>
      </c>
    </row>
    <row r="283" spans="1:17">
      <c r="B283" s="10">
        <f>STDEV(B242:B281)/SQRT(40)/30*100</f>
        <v>3.5140111799266633</v>
      </c>
      <c r="C283" s="10">
        <f t="shared" ref="C283:P283" si="17">STDEV(C242:C281)/SQRT(40)/30*100</f>
        <v>3.2620137366715047</v>
      </c>
      <c r="D283" s="10">
        <f t="shared" si="17"/>
        <v>3.7367191225150678</v>
      </c>
      <c r="E283" s="10">
        <f t="shared" si="17"/>
        <v>3.566181121595311</v>
      </c>
      <c r="F283" s="10">
        <f t="shared" si="17"/>
        <v>3.6112456418070038</v>
      </c>
      <c r="G283" s="10">
        <f t="shared" si="17"/>
        <v>3.126510745934588</v>
      </c>
      <c r="H283" s="10">
        <f t="shared" si="17"/>
        <v>3.761741116168313</v>
      </c>
      <c r="I283" s="10">
        <f t="shared" si="17"/>
        <v>3.6403005026079587</v>
      </c>
      <c r="J283" s="10">
        <f t="shared" si="17"/>
        <v>3.6601963112703433</v>
      </c>
      <c r="K283" s="10">
        <f t="shared" si="17"/>
        <v>3.3957717864487043</v>
      </c>
      <c r="L283" s="10">
        <f t="shared" si="17"/>
        <v>3.3374331091176574</v>
      </c>
      <c r="M283" s="10">
        <f t="shared" si="17"/>
        <v>3.5855002392709396</v>
      </c>
      <c r="N283" s="10">
        <f t="shared" si="17"/>
        <v>3.1533729059152957</v>
      </c>
      <c r="O283" s="10">
        <f t="shared" si="17"/>
        <v>3.6175692579662284</v>
      </c>
      <c r="P283" s="10">
        <f t="shared" si="17"/>
        <v>3.6660207278748413</v>
      </c>
      <c r="Q283" s="10">
        <f>STDEV(Q242:Q281)/SQRT(40)</f>
        <v>0.82463925463495846</v>
      </c>
    </row>
    <row r="286" spans="1:17">
      <c r="A286" t="s">
        <v>48</v>
      </c>
      <c r="B286">
        <v>2.7</v>
      </c>
      <c r="C286">
        <v>4.9000000000000004</v>
      </c>
      <c r="D286">
        <v>2.9</v>
      </c>
      <c r="E286">
        <v>2</v>
      </c>
      <c r="F286">
        <v>5.7</v>
      </c>
      <c r="G286">
        <v>2.2999999999999998</v>
      </c>
      <c r="H286">
        <v>7.7</v>
      </c>
      <c r="I286">
        <v>4.0999999999999996</v>
      </c>
      <c r="J286">
        <v>5</v>
      </c>
      <c r="K286">
        <v>7.3</v>
      </c>
      <c r="L286">
        <v>4.4000000000000004</v>
      </c>
      <c r="M286">
        <v>5.0999999999999996</v>
      </c>
      <c r="N286">
        <v>3.2</v>
      </c>
      <c r="O286">
        <v>5</v>
      </c>
      <c r="P286">
        <v>6.1</v>
      </c>
      <c r="Q286">
        <f>AVERAGE(B286:P286)</f>
        <v>4.5599999999999996</v>
      </c>
    </row>
    <row r="287" spans="1:17">
      <c r="A287" t="s">
        <v>49</v>
      </c>
      <c r="B287">
        <v>18.7</v>
      </c>
      <c r="C287">
        <v>11.1</v>
      </c>
      <c r="D287">
        <v>7.2</v>
      </c>
      <c r="E287">
        <v>13.8</v>
      </c>
      <c r="F287">
        <v>15.5</v>
      </c>
      <c r="G287">
        <v>11.4</v>
      </c>
      <c r="H287">
        <v>9.9</v>
      </c>
      <c r="I287">
        <v>17.5</v>
      </c>
      <c r="J287">
        <v>13.9</v>
      </c>
      <c r="K287">
        <v>14.8</v>
      </c>
      <c r="L287">
        <v>11.6</v>
      </c>
      <c r="M287">
        <v>10.6</v>
      </c>
      <c r="N287">
        <v>13.2</v>
      </c>
      <c r="O287">
        <v>20.8</v>
      </c>
      <c r="P287">
        <v>12.5</v>
      </c>
      <c r="Q287">
        <f t="shared" ref="Q287:Q324" si="18">AVERAGE(B287:P287)</f>
        <v>13.5</v>
      </c>
    </row>
    <row r="288" spans="1:17">
      <c r="A288" t="s">
        <v>50</v>
      </c>
      <c r="B288">
        <v>5.5</v>
      </c>
      <c r="C288">
        <v>10.5</v>
      </c>
      <c r="D288">
        <v>4.5999999999999996</v>
      </c>
      <c r="E288">
        <v>5.9</v>
      </c>
      <c r="F288">
        <v>10.6</v>
      </c>
      <c r="G288">
        <v>7.9</v>
      </c>
      <c r="H288">
        <v>14.4</v>
      </c>
      <c r="I288">
        <v>4.7</v>
      </c>
      <c r="J288">
        <v>5.5</v>
      </c>
      <c r="K288">
        <v>8.9</v>
      </c>
      <c r="L288">
        <v>14.8</v>
      </c>
      <c r="M288">
        <v>12.8</v>
      </c>
      <c r="N288">
        <v>4.4000000000000004</v>
      </c>
      <c r="O288">
        <v>4.9000000000000004</v>
      </c>
      <c r="P288">
        <v>7.6</v>
      </c>
      <c r="Q288">
        <f t="shared" si="18"/>
        <v>8.1999999999999993</v>
      </c>
    </row>
    <row r="289" spans="1:17">
      <c r="A289" t="s">
        <v>51</v>
      </c>
      <c r="B289">
        <v>9.6999999999999993</v>
      </c>
      <c r="C289">
        <v>3.8</v>
      </c>
      <c r="D289">
        <v>8.3000000000000007</v>
      </c>
      <c r="E289">
        <v>2.1</v>
      </c>
      <c r="F289">
        <v>5</v>
      </c>
      <c r="G289">
        <v>5.7</v>
      </c>
      <c r="H289">
        <v>11.6</v>
      </c>
      <c r="I289">
        <v>6.1</v>
      </c>
      <c r="J289">
        <v>3.5</v>
      </c>
      <c r="K289">
        <v>10.5</v>
      </c>
      <c r="L289">
        <v>3.4</v>
      </c>
      <c r="M289">
        <v>6.1</v>
      </c>
      <c r="N289">
        <v>19.5</v>
      </c>
      <c r="O289">
        <v>10.6</v>
      </c>
      <c r="P289">
        <v>10.3</v>
      </c>
      <c r="Q289">
        <f>AVERAGE(B289:P289)</f>
        <v>7.746666666666667</v>
      </c>
    </row>
    <row r="290" spans="1:17">
      <c r="A290" t="s">
        <v>52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1.9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1.7</v>
      </c>
      <c r="P290">
        <v>0</v>
      </c>
      <c r="Q290">
        <f t="shared" si="18"/>
        <v>0.23999999999999996</v>
      </c>
    </row>
    <row r="291" spans="1:17">
      <c r="A291" t="s">
        <v>53</v>
      </c>
      <c r="B291">
        <v>11.8</v>
      </c>
      <c r="C291">
        <v>5.9</v>
      </c>
      <c r="D291">
        <v>10.4</v>
      </c>
      <c r="E291">
        <v>8.6999999999999993</v>
      </c>
      <c r="F291">
        <v>7</v>
      </c>
      <c r="G291">
        <v>9.6</v>
      </c>
      <c r="H291">
        <v>13.3</v>
      </c>
      <c r="I291">
        <v>14.9</v>
      </c>
      <c r="J291">
        <v>10.5</v>
      </c>
      <c r="K291">
        <v>12.3</v>
      </c>
      <c r="L291">
        <v>19.899999999999999</v>
      </c>
      <c r="M291">
        <v>23.1</v>
      </c>
      <c r="N291">
        <v>15.7</v>
      </c>
      <c r="O291">
        <v>17.8</v>
      </c>
      <c r="P291">
        <v>18.399999999999999</v>
      </c>
      <c r="Q291">
        <f t="shared" si="18"/>
        <v>13.286666666666667</v>
      </c>
    </row>
    <row r="292" spans="1:17">
      <c r="A292" t="s">
        <v>54</v>
      </c>
      <c r="B292">
        <v>9.1</v>
      </c>
      <c r="C292">
        <v>12.3</v>
      </c>
      <c r="D292">
        <v>11.3</v>
      </c>
      <c r="E292">
        <v>5.5</v>
      </c>
      <c r="F292">
        <v>7.5</v>
      </c>
      <c r="G292">
        <v>9.1999999999999993</v>
      </c>
      <c r="H292">
        <v>10.199999999999999</v>
      </c>
      <c r="I292">
        <v>8.4</v>
      </c>
      <c r="J292">
        <v>7.2</v>
      </c>
      <c r="K292">
        <v>6.3</v>
      </c>
      <c r="L292">
        <v>2.5</v>
      </c>
      <c r="M292">
        <v>4.5999999999999996</v>
      </c>
      <c r="N292">
        <v>4.5999999999999996</v>
      </c>
      <c r="O292">
        <v>9.1999999999999993</v>
      </c>
      <c r="P292">
        <v>5.7</v>
      </c>
      <c r="Q292">
        <f t="shared" si="18"/>
        <v>7.5733333333333341</v>
      </c>
    </row>
    <row r="293" spans="1:17">
      <c r="A293" t="s">
        <v>55</v>
      </c>
      <c r="B293">
        <v>10.1</v>
      </c>
      <c r="C293">
        <v>19.899999999999999</v>
      </c>
      <c r="D293">
        <v>19</v>
      </c>
      <c r="E293">
        <v>19.5</v>
      </c>
      <c r="F293">
        <v>26.5</v>
      </c>
      <c r="G293">
        <v>23.4</v>
      </c>
      <c r="H293">
        <v>19.600000000000001</v>
      </c>
      <c r="I293">
        <v>17.5</v>
      </c>
      <c r="J293">
        <v>20.100000000000001</v>
      </c>
      <c r="K293">
        <v>24.9</v>
      </c>
      <c r="L293">
        <v>21.9</v>
      </c>
      <c r="M293">
        <v>19.7</v>
      </c>
      <c r="N293">
        <v>18.8</v>
      </c>
      <c r="O293">
        <v>16.5</v>
      </c>
      <c r="P293">
        <v>18.7</v>
      </c>
      <c r="Q293">
        <f t="shared" si="18"/>
        <v>19.739999999999998</v>
      </c>
    </row>
    <row r="294" spans="1:17">
      <c r="A294" t="s">
        <v>56</v>
      </c>
      <c r="B294">
        <v>0</v>
      </c>
      <c r="C294">
        <v>6.9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16.3</v>
      </c>
      <c r="J294">
        <v>1.4</v>
      </c>
      <c r="K294">
        <v>0</v>
      </c>
      <c r="L294">
        <v>0</v>
      </c>
      <c r="M294">
        <v>0</v>
      </c>
      <c r="N294">
        <v>1.6</v>
      </c>
      <c r="O294">
        <v>0.6</v>
      </c>
      <c r="P294">
        <v>0</v>
      </c>
      <c r="Q294">
        <f t="shared" si="18"/>
        <v>1.7866666666666668</v>
      </c>
    </row>
    <row r="295" spans="1:17">
      <c r="A295" t="s">
        <v>57</v>
      </c>
      <c r="B295">
        <v>20.8</v>
      </c>
      <c r="C295">
        <v>10.5</v>
      </c>
      <c r="D295">
        <v>12.2</v>
      </c>
      <c r="E295">
        <v>9.8000000000000007</v>
      </c>
      <c r="F295">
        <v>8</v>
      </c>
      <c r="G295">
        <v>10.6</v>
      </c>
      <c r="H295">
        <v>13.9</v>
      </c>
      <c r="I295">
        <v>13.3</v>
      </c>
      <c r="J295">
        <v>10.7</v>
      </c>
      <c r="K295">
        <v>8.6</v>
      </c>
      <c r="L295">
        <v>4.8</v>
      </c>
      <c r="M295">
        <v>8.9</v>
      </c>
      <c r="N295">
        <v>7.5</v>
      </c>
      <c r="O295">
        <v>7.8</v>
      </c>
      <c r="P295">
        <v>11.6</v>
      </c>
      <c r="Q295">
        <f t="shared" si="18"/>
        <v>10.6</v>
      </c>
    </row>
    <row r="296" spans="1:17">
      <c r="A296" t="s">
        <v>58</v>
      </c>
      <c r="B296">
        <v>0.7</v>
      </c>
      <c r="C296">
        <v>0.4</v>
      </c>
      <c r="D296">
        <v>3.5</v>
      </c>
      <c r="E296">
        <v>4.5</v>
      </c>
      <c r="F296">
        <v>3.7</v>
      </c>
      <c r="G296">
        <v>8.8000000000000007</v>
      </c>
      <c r="H296">
        <v>10.1</v>
      </c>
      <c r="I296">
        <v>13</v>
      </c>
      <c r="J296">
        <v>19.3</v>
      </c>
      <c r="K296">
        <v>4.9000000000000004</v>
      </c>
      <c r="L296">
        <v>5.8</v>
      </c>
      <c r="M296">
        <v>8</v>
      </c>
      <c r="N296">
        <v>4.9000000000000004</v>
      </c>
      <c r="O296">
        <v>9.8000000000000007</v>
      </c>
      <c r="P296">
        <v>5.3</v>
      </c>
      <c r="Q296">
        <f t="shared" si="18"/>
        <v>6.8466666666666667</v>
      </c>
    </row>
    <row r="297" spans="1:17">
      <c r="A297" t="s">
        <v>59</v>
      </c>
      <c r="B297">
        <v>1.3</v>
      </c>
      <c r="C297">
        <v>6.6</v>
      </c>
      <c r="D297">
        <v>2.1</v>
      </c>
      <c r="E297">
        <v>5.2</v>
      </c>
      <c r="F297">
        <v>4.3</v>
      </c>
      <c r="G297">
        <v>1.8</v>
      </c>
      <c r="H297">
        <v>5.7</v>
      </c>
      <c r="I297">
        <v>6.8</v>
      </c>
      <c r="J297">
        <v>5.6</v>
      </c>
      <c r="K297">
        <v>3.1</v>
      </c>
      <c r="L297">
        <v>6.3</v>
      </c>
      <c r="M297">
        <v>3.5</v>
      </c>
      <c r="N297">
        <v>3.1</v>
      </c>
      <c r="O297">
        <v>1.8</v>
      </c>
      <c r="P297">
        <v>4.5</v>
      </c>
      <c r="Q297">
        <f t="shared" si="18"/>
        <v>4.1133333333333333</v>
      </c>
    </row>
    <row r="298" spans="1:17">
      <c r="A298" t="s">
        <v>60</v>
      </c>
      <c r="B298">
        <v>0.6</v>
      </c>
      <c r="C298">
        <v>1.7</v>
      </c>
      <c r="D298">
        <v>0.3</v>
      </c>
      <c r="E298">
        <v>1.1000000000000001</v>
      </c>
      <c r="F298">
        <v>4.2</v>
      </c>
      <c r="G298">
        <v>3.4</v>
      </c>
      <c r="H298">
        <v>3.1</v>
      </c>
      <c r="I298">
        <v>1.1000000000000001</v>
      </c>
      <c r="J298">
        <v>3.6</v>
      </c>
      <c r="K298">
        <v>1.1000000000000001</v>
      </c>
      <c r="L298">
        <v>0.3</v>
      </c>
      <c r="M298">
        <v>0</v>
      </c>
      <c r="N298">
        <v>1.1000000000000001</v>
      </c>
      <c r="O298">
        <v>0</v>
      </c>
      <c r="P298">
        <v>0.8</v>
      </c>
      <c r="Q298">
        <f t="shared" si="18"/>
        <v>1.4933333333333336</v>
      </c>
    </row>
    <row r="299" spans="1:17">
      <c r="A299" t="s">
        <v>61</v>
      </c>
      <c r="B299">
        <v>16.7</v>
      </c>
      <c r="C299">
        <v>6.8</v>
      </c>
      <c r="D299">
        <v>14.7</v>
      </c>
      <c r="E299">
        <v>9.6</v>
      </c>
      <c r="F299">
        <v>4</v>
      </c>
      <c r="G299">
        <v>1.8</v>
      </c>
      <c r="H299">
        <v>7</v>
      </c>
      <c r="I299">
        <v>9.3000000000000007</v>
      </c>
      <c r="J299">
        <v>5.2</v>
      </c>
      <c r="K299">
        <v>6</v>
      </c>
      <c r="L299">
        <v>5.4</v>
      </c>
      <c r="M299">
        <v>5.6</v>
      </c>
      <c r="N299">
        <v>3.6</v>
      </c>
      <c r="O299">
        <v>13</v>
      </c>
      <c r="P299">
        <v>7.4</v>
      </c>
      <c r="Q299">
        <f t="shared" si="18"/>
        <v>7.74</v>
      </c>
    </row>
    <row r="300" spans="1:17">
      <c r="A300" s="2" t="s">
        <v>134</v>
      </c>
      <c r="B300" s="3">
        <v>0</v>
      </c>
      <c r="C300" s="3">
        <v>0</v>
      </c>
      <c r="D300" s="3">
        <v>0</v>
      </c>
      <c r="E300" s="3">
        <v>0</v>
      </c>
      <c r="F300" s="3">
        <v>0.4</v>
      </c>
      <c r="G300" s="3">
        <v>2.4</v>
      </c>
      <c r="H300" s="3">
        <v>0.9</v>
      </c>
      <c r="I300" s="3">
        <v>5.0999999999999996</v>
      </c>
      <c r="J300" s="3">
        <v>2.5</v>
      </c>
      <c r="K300" s="3">
        <v>4.2</v>
      </c>
      <c r="L300" s="3">
        <v>7.6</v>
      </c>
      <c r="M300" s="3">
        <v>0.6</v>
      </c>
      <c r="N300" s="3">
        <v>0</v>
      </c>
      <c r="O300" s="3">
        <v>6.8</v>
      </c>
      <c r="P300" s="3">
        <v>2.7</v>
      </c>
      <c r="Q300">
        <f t="shared" si="18"/>
        <v>2.2133333333333334</v>
      </c>
    </row>
    <row r="301" spans="1:17">
      <c r="A301" s="2" t="s">
        <v>135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1.2</v>
      </c>
      <c r="K301" s="3">
        <v>0.4</v>
      </c>
      <c r="L301" s="3">
        <v>0</v>
      </c>
      <c r="M301" s="3">
        <v>0.5</v>
      </c>
      <c r="N301" s="3">
        <v>2.8</v>
      </c>
      <c r="O301" s="3">
        <v>0</v>
      </c>
      <c r="P301" s="3">
        <v>0.4</v>
      </c>
      <c r="Q301">
        <f t="shared" si="18"/>
        <v>0.35333333333333339</v>
      </c>
    </row>
    <row r="302" spans="1:17">
      <c r="A302" s="2" t="s">
        <v>136</v>
      </c>
      <c r="B302" s="3">
        <v>1.4</v>
      </c>
      <c r="C302" s="3">
        <v>0.8</v>
      </c>
      <c r="D302" s="3">
        <v>0.3</v>
      </c>
      <c r="E302" s="3">
        <v>0.8</v>
      </c>
      <c r="F302" s="3">
        <v>0.8</v>
      </c>
      <c r="G302" s="3">
        <v>1.7</v>
      </c>
      <c r="H302" s="3">
        <v>3.9</v>
      </c>
      <c r="I302" s="3">
        <v>2.2999999999999998</v>
      </c>
      <c r="J302" s="3">
        <v>0.8</v>
      </c>
      <c r="K302" s="3">
        <v>0</v>
      </c>
      <c r="L302" s="3">
        <v>1.2</v>
      </c>
      <c r="M302" s="3">
        <v>1.5</v>
      </c>
      <c r="N302" s="3">
        <v>2.1</v>
      </c>
      <c r="O302" s="3">
        <v>2.5</v>
      </c>
      <c r="P302" s="3">
        <v>1.9</v>
      </c>
      <c r="Q302">
        <f t="shared" si="18"/>
        <v>1.4666666666666666</v>
      </c>
    </row>
    <row r="303" spans="1:17">
      <c r="A303" s="2" t="s">
        <v>137</v>
      </c>
      <c r="B303" s="3">
        <v>10.3</v>
      </c>
      <c r="C303" s="3">
        <v>6.8</v>
      </c>
      <c r="D303" s="3">
        <v>7</v>
      </c>
      <c r="E303" s="3">
        <v>4.2</v>
      </c>
      <c r="F303" s="3">
        <v>4.2</v>
      </c>
      <c r="G303" s="3">
        <v>6.9</v>
      </c>
      <c r="H303" s="3">
        <v>11.1</v>
      </c>
      <c r="I303" s="3">
        <v>3.7</v>
      </c>
      <c r="J303" s="3">
        <v>15.9</v>
      </c>
      <c r="K303" s="3">
        <v>15.2</v>
      </c>
      <c r="L303" s="3">
        <v>4.0999999999999996</v>
      </c>
      <c r="M303" s="3">
        <v>3.2</v>
      </c>
      <c r="N303" s="3">
        <v>8</v>
      </c>
      <c r="O303" s="3">
        <v>4.5</v>
      </c>
      <c r="P303" s="3">
        <v>4.8</v>
      </c>
      <c r="Q303">
        <f t="shared" si="18"/>
        <v>7.3266666666666671</v>
      </c>
    </row>
    <row r="304" spans="1:17">
      <c r="A304" s="2" t="s">
        <v>138</v>
      </c>
      <c r="B304" s="3">
        <v>0</v>
      </c>
      <c r="C304" s="3">
        <v>0</v>
      </c>
      <c r="D304" s="3">
        <v>1.8</v>
      </c>
      <c r="E304" s="3">
        <v>0</v>
      </c>
      <c r="F304" s="3">
        <v>2.2999999999999998</v>
      </c>
      <c r="G304" s="3">
        <v>9.4</v>
      </c>
      <c r="H304" s="3">
        <v>1.6</v>
      </c>
      <c r="I304" s="3">
        <v>3.1</v>
      </c>
      <c r="J304" s="3">
        <v>2</v>
      </c>
      <c r="K304" s="3">
        <v>2.4</v>
      </c>
      <c r="L304" s="3">
        <v>0</v>
      </c>
      <c r="M304" s="3">
        <v>9.1</v>
      </c>
      <c r="N304" s="3">
        <v>1.2</v>
      </c>
      <c r="O304" s="3">
        <v>1.4</v>
      </c>
      <c r="P304" s="3">
        <v>1.5</v>
      </c>
      <c r="Q304">
        <f t="shared" si="18"/>
        <v>2.3866666666666663</v>
      </c>
    </row>
    <row r="305" spans="1:17">
      <c r="A305" s="2" t="s">
        <v>139</v>
      </c>
      <c r="B305" s="3">
        <v>2.2000000000000002</v>
      </c>
      <c r="C305" s="3">
        <v>0.3</v>
      </c>
      <c r="D305" s="3">
        <v>2.6</v>
      </c>
      <c r="E305" s="3">
        <v>0</v>
      </c>
      <c r="F305" s="3">
        <v>0</v>
      </c>
      <c r="G305" s="3">
        <v>3.9</v>
      </c>
      <c r="H305" s="3">
        <v>2.1</v>
      </c>
      <c r="I305" s="3">
        <v>0.3</v>
      </c>
      <c r="J305" s="3">
        <v>1.2</v>
      </c>
      <c r="K305" s="3">
        <v>13.1</v>
      </c>
      <c r="L305" s="3">
        <v>0.4</v>
      </c>
      <c r="M305" s="3">
        <v>2.6</v>
      </c>
      <c r="N305" s="3">
        <v>2.6</v>
      </c>
      <c r="O305" s="3">
        <v>5.0999999999999996</v>
      </c>
      <c r="P305" s="3">
        <v>3.6</v>
      </c>
      <c r="Q305">
        <f t="shared" si="18"/>
        <v>2.6666666666666665</v>
      </c>
    </row>
    <row r="306" spans="1:17">
      <c r="A306" s="2" t="s">
        <v>140</v>
      </c>
      <c r="B306" s="3">
        <v>0</v>
      </c>
      <c r="C306" s="3">
        <v>2.7</v>
      </c>
      <c r="D306" s="3">
        <v>7.7</v>
      </c>
      <c r="E306" s="3">
        <v>0.8</v>
      </c>
      <c r="F306" s="3">
        <v>2.6</v>
      </c>
      <c r="G306" s="3">
        <v>6.5</v>
      </c>
      <c r="H306" s="3">
        <v>2.8</v>
      </c>
      <c r="I306" s="3">
        <v>1.6</v>
      </c>
      <c r="J306" s="3">
        <v>3.3</v>
      </c>
      <c r="K306" s="3">
        <v>0.5</v>
      </c>
      <c r="L306" s="3">
        <v>6.7</v>
      </c>
      <c r="M306" s="3">
        <v>0.6</v>
      </c>
      <c r="N306" s="3">
        <v>1.5</v>
      </c>
      <c r="O306" s="3">
        <v>0.7</v>
      </c>
      <c r="P306" s="3">
        <v>2.2000000000000002</v>
      </c>
      <c r="Q306">
        <f t="shared" si="18"/>
        <v>2.6800000000000006</v>
      </c>
    </row>
    <row r="307" spans="1:17">
      <c r="A307" s="2" t="s">
        <v>141</v>
      </c>
      <c r="B307" s="3">
        <v>2.1</v>
      </c>
      <c r="C307" s="3">
        <v>1.9</v>
      </c>
      <c r="D307" s="3">
        <v>1.1000000000000001</v>
      </c>
      <c r="E307" s="3">
        <v>2.2999999999999998</v>
      </c>
      <c r="F307" s="3">
        <v>2</v>
      </c>
      <c r="G307" s="3">
        <v>1.6</v>
      </c>
      <c r="H307" s="3">
        <v>3.7</v>
      </c>
      <c r="I307" s="3">
        <v>6.9</v>
      </c>
      <c r="J307" s="3">
        <v>0</v>
      </c>
      <c r="K307" s="3">
        <v>1.2</v>
      </c>
      <c r="L307" s="3">
        <v>0.4</v>
      </c>
      <c r="M307" s="3">
        <v>2.1</v>
      </c>
      <c r="N307" s="3">
        <v>0.9</v>
      </c>
      <c r="O307" s="3">
        <v>7.3</v>
      </c>
      <c r="P307" s="3">
        <v>2</v>
      </c>
      <c r="Q307">
        <f t="shared" si="18"/>
        <v>2.3666666666666667</v>
      </c>
    </row>
    <row r="308" spans="1:17">
      <c r="A308" s="2" t="s">
        <v>142</v>
      </c>
      <c r="B308" s="3">
        <v>0.5</v>
      </c>
      <c r="C308" s="3">
        <v>0</v>
      </c>
      <c r="D308" s="3">
        <v>0</v>
      </c>
      <c r="E308" s="3">
        <v>0</v>
      </c>
      <c r="F308" s="3">
        <v>1.2</v>
      </c>
      <c r="G308" s="3">
        <v>3.3</v>
      </c>
      <c r="H308" s="3">
        <v>1.6</v>
      </c>
      <c r="I308" s="3">
        <v>0.4</v>
      </c>
      <c r="J308" s="3">
        <v>6.9</v>
      </c>
      <c r="K308" s="3">
        <v>2.9</v>
      </c>
      <c r="L308" s="3">
        <v>4</v>
      </c>
      <c r="M308" s="3">
        <v>1.7</v>
      </c>
      <c r="N308" s="3">
        <v>5.4</v>
      </c>
      <c r="O308" s="3">
        <v>4.5</v>
      </c>
      <c r="P308" s="3">
        <v>2.9</v>
      </c>
      <c r="Q308">
        <f t="shared" si="18"/>
        <v>2.3533333333333331</v>
      </c>
    </row>
    <row r="309" spans="1:17">
      <c r="A309" s="2" t="s">
        <v>143</v>
      </c>
      <c r="B309" s="3">
        <v>2.1</v>
      </c>
      <c r="C309" s="3">
        <v>2.2000000000000002</v>
      </c>
      <c r="D309" s="3">
        <v>2.5</v>
      </c>
      <c r="E309" s="3">
        <v>0.8</v>
      </c>
      <c r="F309" s="3">
        <v>1.1000000000000001</v>
      </c>
      <c r="G309" s="3">
        <v>2.2000000000000002</v>
      </c>
      <c r="H309" s="3">
        <v>2.8</v>
      </c>
      <c r="I309" s="3">
        <v>3.4</v>
      </c>
      <c r="J309" s="3">
        <v>2.6</v>
      </c>
      <c r="K309" s="3">
        <v>2</v>
      </c>
      <c r="L309" s="3">
        <v>2.8</v>
      </c>
      <c r="M309" s="3">
        <v>4</v>
      </c>
      <c r="N309" s="3">
        <v>4.5999999999999996</v>
      </c>
      <c r="O309" s="3">
        <v>3.9</v>
      </c>
      <c r="P309" s="3">
        <v>6.3</v>
      </c>
      <c r="Q309">
        <f t="shared" si="18"/>
        <v>2.8866666666666663</v>
      </c>
    </row>
    <row r="310" spans="1:17">
      <c r="A310" s="2" t="s">
        <v>144</v>
      </c>
      <c r="B310" s="3">
        <v>7.3</v>
      </c>
      <c r="C310" s="3">
        <v>2.2000000000000002</v>
      </c>
      <c r="D310" s="3">
        <v>12.4</v>
      </c>
      <c r="E310" s="3">
        <v>6</v>
      </c>
      <c r="F310" s="3">
        <v>10.1</v>
      </c>
      <c r="G310" s="3">
        <v>7.9</v>
      </c>
      <c r="H310" s="3">
        <v>7.4</v>
      </c>
      <c r="I310" s="3">
        <v>2.7</v>
      </c>
      <c r="J310" s="3">
        <v>10.4</v>
      </c>
      <c r="K310" s="3">
        <v>5.7</v>
      </c>
      <c r="L310" s="3">
        <v>9.8000000000000007</v>
      </c>
      <c r="M310" s="3">
        <v>9.1999999999999993</v>
      </c>
      <c r="N310" s="3">
        <v>7.7</v>
      </c>
      <c r="O310" s="3">
        <v>5.8</v>
      </c>
      <c r="P310" s="3">
        <v>9.5</v>
      </c>
      <c r="Q310">
        <f t="shared" si="18"/>
        <v>7.6066666666666674</v>
      </c>
    </row>
    <row r="311" spans="1:17">
      <c r="A311" s="2" t="s">
        <v>145</v>
      </c>
      <c r="B311" s="3">
        <v>0</v>
      </c>
      <c r="C311" s="3">
        <v>0</v>
      </c>
      <c r="D311" s="3">
        <v>1.2</v>
      </c>
      <c r="E311" s="3">
        <v>0</v>
      </c>
      <c r="F311" s="3">
        <v>0.8</v>
      </c>
      <c r="G311" s="3">
        <v>0</v>
      </c>
      <c r="H311" s="3">
        <v>0.7</v>
      </c>
      <c r="I311" s="3">
        <v>0.3</v>
      </c>
      <c r="J311" s="3">
        <v>0.4</v>
      </c>
      <c r="K311" s="3">
        <v>1.2</v>
      </c>
      <c r="L311" s="3">
        <v>2.2000000000000002</v>
      </c>
      <c r="M311" s="3">
        <v>0.9</v>
      </c>
      <c r="N311" s="3">
        <v>1</v>
      </c>
      <c r="O311" s="3">
        <v>8</v>
      </c>
      <c r="P311" s="3">
        <v>1.6</v>
      </c>
      <c r="Q311">
        <f t="shared" si="18"/>
        <v>1.22</v>
      </c>
    </row>
    <row r="312" spans="1:17">
      <c r="A312" t="s">
        <v>146</v>
      </c>
      <c r="B312">
        <v>25.2</v>
      </c>
      <c r="C312">
        <v>17</v>
      </c>
      <c r="D312">
        <v>8</v>
      </c>
      <c r="E312">
        <v>13.9</v>
      </c>
      <c r="F312">
        <v>13.4</v>
      </c>
      <c r="G312">
        <v>17.7</v>
      </c>
      <c r="H312">
        <v>12.9</v>
      </c>
      <c r="I312">
        <v>10.6</v>
      </c>
      <c r="J312">
        <v>5.2</v>
      </c>
      <c r="K312">
        <v>14.3</v>
      </c>
      <c r="L312">
        <v>9.1999999999999993</v>
      </c>
      <c r="M312">
        <v>16.2</v>
      </c>
      <c r="N312">
        <v>1.2</v>
      </c>
      <c r="O312">
        <v>6.5</v>
      </c>
      <c r="P312">
        <v>9.3000000000000007</v>
      </c>
      <c r="Q312">
        <f t="shared" si="18"/>
        <v>12.04</v>
      </c>
    </row>
    <row r="313" spans="1:17">
      <c r="A313" t="s">
        <v>147</v>
      </c>
      <c r="B313">
        <v>25.2</v>
      </c>
      <c r="C313">
        <v>18.899999999999999</v>
      </c>
      <c r="D313">
        <v>16</v>
      </c>
      <c r="E313">
        <v>14.7</v>
      </c>
      <c r="F313">
        <v>16.8</v>
      </c>
      <c r="G313">
        <v>18.100000000000001</v>
      </c>
      <c r="H313">
        <v>22.3</v>
      </c>
      <c r="I313">
        <v>23.3</v>
      </c>
      <c r="J313">
        <v>24</v>
      </c>
      <c r="K313">
        <v>23.7</v>
      </c>
      <c r="L313">
        <v>23.7</v>
      </c>
      <c r="M313">
        <v>19.3</v>
      </c>
      <c r="N313">
        <v>19.7</v>
      </c>
      <c r="O313">
        <v>22.3</v>
      </c>
      <c r="P313">
        <v>22.2</v>
      </c>
      <c r="Q313">
        <f t="shared" si="18"/>
        <v>20.68</v>
      </c>
    </row>
    <row r="314" spans="1:17">
      <c r="A314" t="s">
        <v>148</v>
      </c>
      <c r="B314">
        <v>7.5</v>
      </c>
      <c r="C314">
        <v>7.6</v>
      </c>
      <c r="D314">
        <v>4.0999999999999996</v>
      </c>
      <c r="E314">
        <v>9.8000000000000007</v>
      </c>
      <c r="F314">
        <v>6.3</v>
      </c>
      <c r="G314">
        <v>14.2</v>
      </c>
      <c r="H314">
        <v>11.4</v>
      </c>
      <c r="I314">
        <v>19.600000000000001</v>
      </c>
      <c r="J314">
        <v>11.7</v>
      </c>
      <c r="K314">
        <v>20.3</v>
      </c>
      <c r="L314">
        <v>13.7</v>
      </c>
      <c r="M314">
        <v>7.9</v>
      </c>
      <c r="N314">
        <v>9.9</v>
      </c>
      <c r="O314">
        <v>11.7</v>
      </c>
      <c r="P314">
        <v>8</v>
      </c>
      <c r="Q314">
        <f t="shared" si="18"/>
        <v>10.913333333333332</v>
      </c>
    </row>
    <row r="315" spans="1:17">
      <c r="A315" t="s">
        <v>149</v>
      </c>
      <c r="B315">
        <v>4.2</v>
      </c>
      <c r="C315">
        <v>7.6</v>
      </c>
      <c r="D315">
        <v>3.4</v>
      </c>
      <c r="E315">
        <v>4</v>
      </c>
      <c r="F315">
        <v>5.4</v>
      </c>
      <c r="G315">
        <v>2.2000000000000002</v>
      </c>
      <c r="H315">
        <v>4.9000000000000004</v>
      </c>
      <c r="I315">
        <v>7.4</v>
      </c>
      <c r="J315">
        <v>2.9</v>
      </c>
      <c r="K315">
        <v>3.8</v>
      </c>
      <c r="L315">
        <v>13.9</v>
      </c>
      <c r="M315">
        <v>13</v>
      </c>
      <c r="N315">
        <v>3.7</v>
      </c>
      <c r="O315">
        <v>3.5</v>
      </c>
      <c r="P315">
        <v>7.7</v>
      </c>
      <c r="Q315">
        <f t="shared" si="18"/>
        <v>5.84</v>
      </c>
    </row>
    <row r="316" spans="1:17">
      <c r="A316" t="s">
        <v>150</v>
      </c>
      <c r="B316">
        <v>3.6</v>
      </c>
      <c r="C316">
        <v>1.7</v>
      </c>
      <c r="D316">
        <v>0.9</v>
      </c>
      <c r="E316">
        <v>2</v>
      </c>
      <c r="F316">
        <v>0.4</v>
      </c>
      <c r="G316">
        <v>2.1</v>
      </c>
      <c r="H316">
        <v>5.0999999999999996</v>
      </c>
      <c r="I316">
        <v>2</v>
      </c>
      <c r="J316">
        <v>4.3</v>
      </c>
      <c r="K316">
        <v>4.5</v>
      </c>
      <c r="L316">
        <v>2.9</v>
      </c>
      <c r="M316">
        <v>1.3</v>
      </c>
      <c r="N316">
        <v>0.9</v>
      </c>
      <c r="O316">
        <v>4.2</v>
      </c>
      <c r="P316">
        <v>5.8</v>
      </c>
      <c r="Q316">
        <f t="shared" si="18"/>
        <v>2.78</v>
      </c>
    </row>
    <row r="317" spans="1:17">
      <c r="A317" t="s">
        <v>151</v>
      </c>
      <c r="B317">
        <v>14.5</v>
      </c>
      <c r="C317">
        <v>17.399999999999999</v>
      </c>
      <c r="D317">
        <v>15.2</v>
      </c>
      <c r="E317">
        <v>10.199999999999999</v>
      </c>
      <c r="F317">
        <v>10.9</v>
      </c>
      <c r="G317">
        <v>19.100000000000001</v>
      </c>
      <c r="H317">
        <v>13.1</v>
      </c>
      <c r="I317">
        <v>18.600000000000001</v>
      </c>
      <c r="J317">
        <v>14.6</v>
      </c>
      <c r="K317">
        <v>17.2</v>
      </c>
      <c r="L317">
        <v>19.8</v>
      </c>
      <c r="M317">
        <v>15.5</v>
      </c>
      <c r="N317">
        <v>16.3</v>
      </c>
      <c r="O317">
        <v>12.8</v>
      </c>
      <c r="P317">
        <v>15.2</v>
      </c>
      <c r="Q317">
        <f t="shared" si="18"/>
        <v>15.360000000000001</v>
      </c>
    </row>
    <row r="318" spans="1:17">
      <c r="A318" t="s">
        <v>152</v>
      </c>
      <c r="B318">
        <v>12.9</v>
      </c>
      <c r="C318">
        <v>4.5</v>
      </c>
      <c r="D318">
        <v>2.9</v>
      </c>
      <c r="E318">
        <v>0.6</v>
      </c>
      <c r="F318">
        <v>4.3</v>
      </c>
      <c r="G318">
        <v>0.9</v>
      </c>
      <c r="H318">
        <v>4.8</v>
      </c>
      <c r="I318">
        <v>4</v>
      </c>
      <c r="J318">
        <v>2.4</v>
      </c>
      <c r="K318">
        <v>4.5999999999999996</v>
      </c>
      <c r="L318">
        <v>10</v>
      </c>
      <c r="M318">
        <v>7.1</v>
      </c>
      <c r="N318">
        <v>6.3</v>
      </c>
      <c r="O318">
        <v>4.0999999999999996</v>
      </c>
      <c r="P318">
        <v>3.8</v>
      </c>
      <c r="Q318">
        <f t="shared" si="18"/>
        <v>4.879999999999999</v>
      </c>
    </row>
    <row r="319" spans="1:17">
      <c r="A319" t="s">
        <v>153</v>
      </c>
      <c r="B319">
        <v>19.600000000000001</v>
      </c>
      <c r="C319">
        <v>17.3</v>
      </c>
      <c r="D319">
        <v>19.899999999999999</v>
      </c>
      <c r="E319">
        <v>18.8</v>
      </c>
      <c r="F319">
        <v>10.6</v>
      </c>
      <c r="G319">
        <v>10.8</v>
      </c>
      <c r="H319">
        <v>22</v>
      </c>
      <c r="I319">
        <v>7.7</v>
      </c>
      <c r="J319">
        <v>11.3</v>
      </c>
      <c r="K319">
        <v>9.6</v>
      </c>
      <c r="L319">
        <v>12.9</v>
      </c>
      <c r="M319">
        <v>4.0999999999999996</v>
      </c>
      <c r="N319">
        <v>12.7</v>
      </c>
      <c r="O319">
        <v>14.1</v>
      </c>
      <c r="P319">
        <v>5.9</v>
      </c>
      <c r="Q319">
        <f t="shared" si="18"/>
        <v>13.153333333333332</v>
      </c>
    </row>
    <row r="320" spans="1:17">
      <c r="A320" t="s">
        <v>154</v>
      </c>
      <c r="B320">
        <v>14</v>
      </c>
      <c r="C320">
        <v>16.100000000000001</v>
      </c>
      <c r="D320">
        <v>9.1</v>
      </c>
      <c r="E320">
        <v>6.7</v>
      </c>
      <c r="F320">
        <v>9</v>
      </c>
      <c r="G320">
        <v>13.9</v>
      </c>
      <c r="H320">
        <v>5.3</v>
      </c>
      <c r="I320">
        <v>9.8000000000000007</v>
      </c>
      <c r="J320">
        <v>9.6999999999999993</v>
      </c>
      <c r="K320">
        <v>17</v>
      </c>
      <c r="L320">
        <v>2.2999999999999998</v>
      </c>
      <c r="M320">
        <v>10.5</v>
      </c>
      <c r="N320">
        <v>5.4</v>
      </c>
      <c r="O320">
        <v>8.6999999999999993</v>
      </c>
      <c r="P320">
        <v>5.7</v>
      </c>
      <c r="Q320">
        <f t="shared" si="18"/>
        <v>9.5466666666666651</v>
      </c>
    </row>
    <row r="321" spans="1:17">
      <c r="A321" t="s">
        <v>155</v>
      </c>
      <c r="B321">
        <v>16.899999999999999</v>
      </c>
      <c r="C321">
        <v>8.8000000000000007</v>
      </c>
      <c r="D321">
        <v>17.5</v>
      </c>
      <c r="E321">
        <v>19.600000000000001</v>
      </c>
      <c r="F321">
        <v>21.2</v>
      </c>
      <c r="G321">
        <v>19.899999999999999</v>
      </c>
      <c r="H321">
        <v>21.2</v>
      </c>
      <c r="I321">
        <v>19.7</v>
      </c>
      <c r="J321">
        <v>17.8</v>
      </c>
      <c r="K321">
        <v>23.2</v>
      </c>
      <c r="L321">
        <v>16.899999999999999</v>
      </c>
      <c r="M321">
        <v>15.3</v>
      </c>
      <c r="N321">
        <v>14.6</v>
      </c>
      <c r="O321">
        <v>19.7</v>
      </c>
      <c r="P321">
        <v>18.3</v>
      </c>
      <c r="Q321">
        <f t="shared" si="18"/>
        <v>18.040000000000003</v>
      </c>
    </row>
    <row r="322" spans="1:17">
      <c r="A322" t="s">
        <v>156</v>
      </c>
      <c r="B322">
        <v>6</v>
      </c>
      <c r="C322">
        <v>4.8</v>
      </c>
      <c r="D322">
        <v>6.9</v>
      </c>
      <c r="E322">
        <v>5.9</v>
      </c>
      <c r="F322">
        <v>13.5</v>
      </c>
      <c r="G322">
        <v>12.5</v>
      </c>
      <c r="H322">
        <v>10.6</v>
      </c>
      <c r="I322">
        <v>11.9</v>
      </c>
      <c r="J322">
        <v>10.9</v>
      </c>
      <c r="K322">
        <v>8.5</v>
      </c>
      <c r="L322">
        <v>4.4000000000000004</v>
      </c>
      <c r="M322">
        <v>6.1</v>
      </c>
      <c r="N322">
        <v>3.2</v>
      </c>
      <c r="O322">
        <v>12.1</v>
      </c>
      <c r="P322">
        <v>5.5</v>
      </c>
      <c r="Q322">
        <f t="shared" si="18"/>
        <v>8.1866666666666674</v>
      </c>
    </row>
    <row r="323" spans="1:17">
      <c r="A323" t="s">
        <v>157</v>
      </c>
      <c r="B323">
        <v>8.1</v>
      </c>
      <c r="C323">
        <v>6.1</v>
      </c>
      <c r="D323">
        <v>11.7</v>
      </c>
      <c r="E323">
        <v>9.6999999999999993</v>
      </c>
      <c r="F323">
        <v>17.600000000000001</v>
      </c>
      <c r="G323">
        <v>14.3</v>
      </c>
      <c r="H323">
        <v>12</v>
      </c>
      <c r="I323">
        <v>10.5</v>
      </c>
      <c r="J323">
        <v>17.8</v>
      </c>
      <c r="K323">
        <v>12.5</v>
      </c>
      <c r="L323">
        <v>10.9</v>
      </c>
      <c r="M323">
        <v>8.9</v>
      </c>
      <c r="N323">
        <v>12</v>
      </c>
      <c r="O323">
        <v>12.7</v>
      </c>
      <c r="P323">
        <v>5.8</v>
      </c>
      <c r="Q323">
        <f t="shared" si="18"/>
        <v>11.373333333333333</v>
      </c>
    </row>
    <row r="324" spans="1:17">
      <c r="A324" t="s">
        <v>158</v>
      </c>
      <c r="B324">
        <v>16.3</v>
      </c>
      <c r="C324">
        <v>17.399999999999999</v>
      </c>
      <c r="D324">
        <v>12.2</v>
      </c>
      <c r="E324">
        <v>10.199999999999999</v>
      </c>
      <c r="F324">
        <v>16.7</v>
      </c>
      <c r="G324">
        <v>14.7</v>
      </c>
      <c r="H324">
        <v>22.8</v>
      </c>
      <c r="I324">
        <v>15.2</v>
      </c>
      <c r="J324">
        <v>16.2</v>
      </c>
      <c r="K324">
        <v>12.3</v>
      </c>
      <c r="L324">
        <v>14</v>
      </c>
      <c r="M324">
        <v>3.8</v>
      </c>
      <c r="N324">
        <v>19.2</v>
      </c>
      <c r="O324">
        <v>5</v>
      </c>
      <c r="P324">
        <v>17.899999999999999</v>
      </c>
      <c r="Q324">
        <f t="shared" si="18"/>
        <v>14.260000000000002</v>
      </c>
    </row>
    <row r="325" spans="1:17">
      <c r="A325" t="s">
        <v>159</v>
      </c>
      <c r="B325">
        <v>11.6</v>
      </c>
      <c r="C325">
        <v>16.600000000000001</v>
      </c>
      <c r="D325">
        <v>21.7</v>
      </c>
      <c r="E325">
        <v>21.4</v>
      </c>
      <c r="F325">
        <v>19.600000000000001</v>
      </c>
      <c r="G325">
        <v>14.9</v>
      </c>
      <c r="H325">
        <v>20.2</v>
      </c>
      <c r="I325">
        <v>17.5</v>
      </c>
      <c r="J325">
        <v>21.5</v>
      </c>
      <c r="K325">
        <v>18.899999999999999</v>
      </c>
      <c r="L325">
        <v>22.6</v>
      </c>
      <c r="M325">
        <v>17.5</v>
      </c>
      <c r="N325">
        <v>21.5</v>
      </c>
      <c r="O325">
        <v>20.9</v>
      </c>
      <c r="P325">
        <v>18</v>
      </c>
      <c r="Q325">
        <f>AVERAGE(B325:P325)</f>
        <v>18.959999999999997</v>
      </c>
    </row>
    <row r="326" spans="1:17">
      <c r="B326" s="10">
        <f>AVERAGE(B286:B325)/30*100</f>
        <v>26.599999999999994</v>
      </c>
      <c r="C326" s="10">
        <f t="shared" ref="C326:P326" si="19">AVERAGE(C286:C325)/30*100</f>
        <v>23.333333333333339</v>
      </c>
      <c r="D326" s="10">
        <f t="shared" si="19"/>
        <v>23.549999999999997</v>
      </c>
      <c r="E326" s="10">
        <f t="shared" si="19"/>
        <v>20.841666666666665</v>
      </c>
      <c r="F326" s="10">
        <f t="shared" si="19"/>
        <v>24.433333333333337</v>
      </c>
      <c r="G326" s="10">
        <f t="shared" si="19"/>
        <v>26.416666666666661</v>
      </c>
      <c r="H326" s="10">
        <f t="shared" si="19"/>
        <v>29.633333333333333</v>
      </c>
      <c r="I326" s="10">
        <f t="shared" si="19"/>
        <v>28.383333333333322</v>
      </c>
      <c r="J326" s="10">
        <f t="shared" si="19"/>
        <v>27.416666666666668</v>
      </c>
      <c r="K326" s="10">
        <f t="shared" si="19"/>
        <v>28.991666666666667</v>
      </c>
      <c r="L326" s="10">
        <f t="shared" si="19"/>
        <v>26.458333333333332</v>
      </c>
      <c r="M326" s="10">
        <f t="shared" si="19"/>
        <v>24.208333333333336</v>
      </c>
      <c r="N326" s="10">
        <f t="shared" si="19"/>
        <v>23.799999999999997</v>
      </c>
      <c r="O326" s="10">
        <f t="shared" si="19"/>
        <v>27.358333333333334</v>
      </c>
      <c r="P326" s="10">
        <f t="shared" si="19"/>
        <v>24.783333333333331</v>
      </c>
      <c r="Q326" s="10">
        <f>AVERAGE(Q286:Q325)/30*100</f>
        <v>25.74722222222222</v>
      </c>
    </row>
    <row r="327" spans="1:17">
      <c r="B327" s="10">
        <f>STDEV(B286:B325)/SQRT(40)/30*100</f>
        <v>4.0020507563510801</v>
      </c>
      <c r="C327" s="10">
        <f t="shared" ref="C327:P327" si="20">STDEV(C286:C325)/SQRT(40)/30*100</f>
        <v>3.3487038781919276</v>
      </c>
      <c r="D327" s="10">
        <f t="shared" si="20"/>
        <v>3.3665344393090844</v>
      </c>
      <c r="E327" s="10">
        <f t="shared" si="20"/>
        <v>3.3298911179721573</v>
      </c>
      <c r="F327" s="10">
        <f t="shared" si="20"/>
        <v>3.5845744223232128</v>
      </c>
      <c r="G327" s="10">
        <f t="shared" si="20"/>
        <v>3.4333447431558821</v>
      </c>
      <c r="H327" s="10">
        <f t="shared" si="20"/>
        <v>3.5909390561304857</v>
      </c>
      <c r="I327" s="10">
        <f t="shared" si="20"/>
        <v>3.5235784953801468</v>
      </c>
      <c r="J327" s="10">
        <f t="shared" si="20"/>
        <v>3.5864923463500316</v>
      </c>
      <c r="K327" s="10">
        <f t="shared" si="20"/>
        <v>3.823295804926139</v>
      </c>
      <c r="L327" s="10">
        <f t="shared" si="20"/>
        <v>3.7245946164623152</v>
      </c>
      <c r="M327" s="10">
        <f t="shared" si="20"/>
        <v>3.2990477668701863</v>
      </c>
      <c r="N327" s="10">
        <f t="shared" si="20"/>
        <v>3.4456256590547065</v>
      </c>
      <c r="O327" s="10">
        <f t="shared" si="20"/>
        <v>3.2819194643333902</v>
      </c>
      <c r="P327" s="10">
        <f t="shared" si="20"/>
        <v>3.1537873491842534</v>
      </c>
      <c r="Q327" s="10">
        <f>STDEV(Q286:Q325)/SQRT(40)</f>
        <v>0.91660256768897241</v>
      </c>
    </row>
    <row r="330" spans="1:17">
      <c r="A330" t="s">
        <v>48</v>
      </c>
      <c r="B330">
        <v>4.8</v>
      </c>
      <c r="C330">
        <v>1.1000000000000001</v>
      </c>
      <c r="D330">
        <v>0.4</v>
      </c>
      <c r="E330">
        <v>1.7</v>
      </c>
      <c r="F330">
        <v>3.2</v>
      </c>
      <c r="G330">
        <v>2</v>
      </c>
      <c r="H330">
        <v>4.3</v>
      </c>
      <c r="I330">
        <v>2.2000000000000002</v>
      </c>
      <c r="J330">
        <v>1.5</v>
      </c>
      <c r="K330">
        <v>0.5</v>
      </c>
      <c r="L330">
        <v>1</v>
      </c>
      <c r="M330">
        <v>1.5</v>
      </c>
      <c r="N330">
        <v>1.4</v>
      </c>
      <c r="O330">
        <v>2.5</v>
      </c>
      <c r="P330">
        <v>3.6</v>
      </c>
      <c r="Q330">
        <f>AVERAGE(B330:P330)</f>
        <v>2.1133333333333333</v>
      </c>
    </row>
    <row r="331" spans="1:17">
      <c r="A331" t="s">
        <v>49</v>
      </c>
      <c r="B331">
        <v>9.3000000000000007</v>
      </c>
      <c r="C331">
        <v>10.199999999999999</v>
      </c>
      <c r="D331">
        <v>10.6</v>
      </c>
      <c r="E331">
        <v>11.6</v>
      </c>
      <c r="F331">
        <v>13.7</v>
      </c>
      <c r="G331">
        <v>10.5</v>
      </c>
      <c r="H331">
        <v>16</v>
      </c>
      <c r="I331">
        <v>11.5</v>
      </c>
      <c r="J331">
        <v>11.2</v>
      </c>
      <c r="K331">
        <v>14.2</v>
      </c>
      <c r="L331">
        <v>12.7</v>
      </c>
      <c r="M331">
        <v>18.5</v>
      </c>
      <c r="N331">
        <v>13.3</v>
      </c>
      <c r="O331">
        <v>14.2</v>
      </c>
      <c r="P331">
        <v>16.899999999999999</v>
      </c>
      <c r="Q331">
        <f t="shared" ref="Q331:Q368" si="21">AVERAGE(B331:P331)</f>
        <v>12.96</v>
      </c>
    </row>
    <row r="332" spans="1:17">
      <c r="A332" t="s">
        <v>50</v>
      </c>
      <c r="B332">
        <v>10.1</v>
      </c>
      <c r="C332">
        <v>5.6</v>
      </c>
      <c r="D332">
        <v>6.8</v>
      </c>
      <c r="E332">
        <v>11.5</v>
      </c>
      <c r="F332">
        <v>3.6</v>
      </c>
      <c r="G332">
        <v>4.5999999999999996</v>
      </c>
      <c r="H332">
        <v>8.6999999999999993</v>
      </c>
      <c r="I332">
        <v>12.5</v>
      </c>
      <c r="J332">
        <v>11.4</v>
      </c>
      <c r="K332">
        <v>8.9</v>
      </c>
      <c r="L332">
        <v>8.6</v>
      </c>
      <c r="M332">
        <v>13.9</v>
      </c>
      <c r="N332">
        <v>8.1</v>
      </c>
      <c r="O332">
        <v>13.1</v>
      </c>
      <c r="P332">
        <v>15.2</v>
      </c>
      <c r="Q332">
        <f t="shared" si="21"/>
        <v>9.5066666666666659</v>
      </c>
    </row>
    <row r="333" spans="1:17">
      <c r="A333" t="s">
        <v>51</v>
      </c>
      <c r="B333">
        <v>10.4</v>
      </c>
      <c r="C333">
        <v>9.5</v>
      </c>
      <c r="D333">
        <v>15.2</v>
      </c>
      <c r="E333">
        <v>12</v>
      </c>
      <c r="F333">
        <v>6.4</v>
      </c>
      <c r="G333">
        <v>11.8</v>
      </c>
      <c r="H333">
        <v>10.1</v>
      </c>
      <c r="I333">
        <v>7.4</v>
      </c>
      <c r="J333">
        <v>10.199999999999999</v>
      </c>
      <c r="K333">
        <v>12.2</v>
      </c>
      <c r="L333">
        <v>14.2</v>
      </c>
      <c r="M333">
        <v>17.8</v>
      </c>
      <c r="N333">
        <v>9.1999999999999993</v>
      </c>
      <c r="O333">
        <v>9.8000000000000007</v>
      </c>
      <c r="P333">
        <v>12</v>
      </c>
      <c r="Q333">
        <f>AVERAGE(B333:P333)</f>
        <v>11.213333333333335</v>
      </c>
    </row>
    <row r="334" spans="1:17">
      <c r="A334" t="s">
        <v>52</v>
      </c>
      <c r="B334">
        <v>0.9</v>
      </c>
      <c r="C334">
        <v>0</v>
      </c>
      <c r="D334">
        <v>0.6</v>
      </c>
      <c r="E334">
        <v>0</v>
      </c>
      <c r="F334">
        <v>1.7</v>
      </c>
      <c r="G334">
        <v>1.8</v>
      </c>
      <c r="H334">
        <v>2.1</v>
      </c>
      <c r="I334">
        <v>2.5</v>
      </c>
      <c r="J334">
        <v>0.7</v>
      </c>
      <c r="K334">
        <v>3.3</v>
      </c>
      <c r="L334">
        <v>3.3</v>
      </c>
      <c r="M334">
        <v>2.8</v>
      </c>
      <c r="N334">
        <v>1.7</v>
      </c>
      <c r="O334">
        <v>2.7</v>
      </c>
      <c r="P334">
        <v>0.8</v>
      </c>
      <c r="Q334">
        <f t="shared" si="21"/>
        <v>1.66</v>
      </c>
    </row>
    <row r="335" spans="1:17">
      <c r="A335" t="s">
        <v>53</v>
      </c>
      <c r="B335">
        <v>11.2</v>
      </c>
      <c r="C335">
        <v>5.2</v>
      </c>
      <c r="D335">
        <v>5.5</v>
      </c>
      <c r="E335">
        <v>8.9</v>
      </c>
      <c r="F335">
        <v>13.7</v>
      </c>
      <c r="G335">
        <v>12.9</v>
      </c>
      <c r="H335">
        <v>11.2</v>
      </c>
      <c r="I335">
        <v>21</v>
      </c>
      <c r="J335">
        <v>14.3</v>
      </c>
      <c r="K335">
        <v>23.6</v>
      </c>
      <c r="L335">
        <v>16.899999999999999</v>
      </c>
      <c r="M335">
        <v>19.3</v>
      </c>
      <c r="N335">
        <v>7.7</v>
      </c>
      <c r="O335">
        <v>22.3</v>
      </c>
      <c r="P335">
        <v>15.4</v>
      </c>
      <c r="Q335">
        <f t="shared" si="21"/>
        <v>13.940000000000001</v>
      </c>
    </row>
    <row r="336" spans="1:17">
      <c r="A336" t="s">
        <v>54</v>
      </c>
      <c r="B336">
        <v>7.7</v>
      </c>
      <c r="C336">
        <v>3</v>
      </c>
      <c r="D336">
        <v>7.3</v>
      </c>
      <c r="E336">
        <v>3.3</v>
      </c>
      <c r="F336">
        <v>3.4</v>
      </c>
      <c r="G336">
        <v>3.4</v>
      </c>
      <c r="H336">
        <v>0.3</v>
      </c>
      <c r="I336">
        <v>0.5</v>
      </c>
      <c r="J336">
        <v>3</v>
      </c>
      <c r="K336">
        <v>1.1000000000000001</v>
      </c>
      <c r="L336">
        <v>4</v>
      </c>
      <c r="M336">
        <v>2.4</v>
      </c>
      <c r="N336">
        <v>3.4</v>
      </c>
      <c r="O336">
        <v>4.3</v>
      </c>
      <c r="P336">
        <v>2.1</v>
      </c>
      <c r="Q336">
        <f t="shared" si="21"/>
        <v>3.28</v>
      </c>
    </row>
    <row r="337" spans="1:17">
      <c r="A337" t="s">
        <v>55</v>
      </c>
      <c r="B337">
        <v>11</v>
      </c>
      <c r="C337">
        <v>6.6</v>
      </c>
      <c r="D337">
        <v>10.7</v>
      </c>
      <c r="E337">
        <v>11.2</v>
      </c>
      <c r="F337">
        <v>11.6</v>
      </c>
      <c r="G337">
        <v>12.2</v>
      </c>
      <c r="H337">
        <v>11.9</v>
      </c>
      <c r="I337">
        <v>12.5</v>
      </c>
      <c r="J337">
        <v>11.5</v>
      </c>
      <c r="K337">
        <v>10.9</v>
      </c>
      <c r="L337">
        <v>13.2</v>
      </c>
      <c r="M337">
        <v>13.9</v>
      </c>
      <c r="N337">
        <v>11.6</v>
      </c>
      <c r="O337">
        <v>12.3</v>
      </c>
      <c r="P337">
        <v>16.899999999999999</v>
      </c>
      <c r="Q337">
        <f t="shared" si="21"/>
        <v>11.866666666666669</v>
      </c>
    </row>
    <row r="338" spans="1:17">
      <c r="A338" t="s">
        <v>56</v>
      </c>
      <c r="B338">
        <v>11.7</v>
      </c>
      <c r="C338">
        <v>0.6</v>
      </c>
      <c r="D338">
        <v>8</v>
      </c>
      <c r="E338">
        <v>21.8</v>
      </c>
      <c r="F338">
        <v>4.7</v>
      </c>
      <c r="G338">
        <v>1.6</v>
      </c>
      <c r="H338">
        <v>0</v>
      </c>
      <c r="I338">
        <v>0.9</v>
      </c>
      <c r="J338">
        <v>2</v>
      </c>
      <c r="K338">
        <v>1.6</v>
      </c>
      <c r="L338">
        <v>1.2</v>
      </c>
      <c r="M338">
        <v>2.9</v>
      </c>
      <c r="N338">
        <v>0</v>
      </c>
      <c r="O338">
        <v>0.7</v>
      </c>
      <c r="P338">
        <v>2.1</v>
      </c>
      <c r="Q338">
        <f t="shared" si="21"/>
        <v>3.9866666666666668</v>
      </c>
    </row>
    <row r="339" spans="1:17">
      <c r="A339" t="s">
        <v>57</v>
      </c>
      <c r="B339">
        <v>17.7</v>
      </c>
      <c r="C339">
        <v>12.7</v>
      </c>
      <c r="D339">
        <v>11.4</v>
      </c>
      <c r="E339">
        <v>11.3</v>
      </c>
      <c r="F339">
        <v>9.1999999999999993</v>
      </c>
      <c r="G339">
        <v>7.5</v>
      </c>
      <c r="H339">
        <v>8.1</v>
      </c>
      <c r="I339">
        <v>6.5</v>
      </c>
      <c r="J339">
        <v>13.6</v>
      </c>
      <c r="K339">
        <v>12</v>
      </c>
      <c r="L339">
        <v>15</v>
      </c>
      <c r="M339">
        <v>10.3</v>
      </c>
      <c r="N339">
        <v>13.8</v>
      </c>
      <c r="O339">
        <v>11.5</v>
      </c>
      <c r="P339">
        <v>8</v>
      </c>
      <c r="Q339">
        <f t="shared" si="21"/>
        <v>11.24</v>
      </c>
    </row>
    <row r="340" spans="1:17">
      <c r="A340" t="s">
        <v>58</v>
      </c>
      <c r="B340">
        <v>5</v>
      </c>
      <c r="C340">
        <v>6.6</v>
      </c>
      <c r="D340">
        <v>4.3</v>
      </c>
      <c r="E340">
        <v>13.9</v>
      </c>
      <c r="F340">
        <v>4.7</v>
      </c>
      <c r="G340">
        <v>6.6</v>
      </c>
      <c r="H340">
        <v>11.5</v>
      </c>
      <c r="I340">
        <v>11</v>
      </c>
      <c r="J340">
        <v>7.7</v>
      </c>
      <c r="K340">
        <v>10.9</v>
      </c>
      <c r="L340">
        <v>8.3000000000000007</v>
      </c>
      <c r="M340">
        <v>12.1</v>
      </c>
      <c r="N340">
        <v>4</v>
      </c>
      <c r="O340">
        <v>14.8</v>
      </c>
      <c r="P340">
        <v>17.7</v>
      </c>
      <c r="Q340">
        <f t="shared" si="21"/>
        <v>9.2733333333333334</v>
      </c>
    </row>
    <row r="341" spans="1:17">
      <c r="A341" t="s">
        <v>59</v>
      </c>
      <c r="B341">
        <v>12.8</v>
      </c>
      <c r="C341">
        <v>2.7</v>
      </c>
      <c r="D341">
        <v>5.3</v>
      </c>
      <c r="E341">
        <v>6.4</v>
      </c>
      <c r="F341">
        <v>10.6</v>
      </c>
      <c r="G341">
        <v>10.199999999999999</v>
      </c>
      <c r="H341">
        <v>6</v>
      </c>
      <c r="I341">
        <v>13</v>
      </c>
      <c r="J341">
        <v>19.2</v>
      </c>
      <c r="K341">
        <v>16.3</v>
      </c>
      <c r="L341">
        <v>7.3</v>
      </c>
      <c r="M341">
        <v>11.7</v>
      </c>
      <c r="N341">
        <v>4.9000000000000004</v>
      </c>
      <c r="O341">
        <v>6.4</v>
      </c>
      <c r="P341">
        <v>12</v>
      </c>
      <c r="Q341">
        <f t="shared" si="21"/>
        <v>9.6533333333333342</v>
      </c>
    </row>
    <row r="342" spans="1:17">
      <c r="A342" t="s">
        <v>60</v>
      </c>
      <c r="B342">
        <v>14</v>
      </c>
      <c r="C342">
        <v>3.3</v>
      </c>
      <c r="D342">
        <v>1.7</v>
      </c>
      <c r="E342">
        <v>0</v>
      </c>
      <c r="F342">
        <v>0</v>
      </c>
      <c r="G342">
        <v>0.4</v>
      </c>
      <c r="H342">
        <v>4.3</v>
      </c>
      <c r="I342">
        <v>0.7</v>
      </c>
      <c r="J342">
        <v>0.5</v>
      </c>
      <c r="K342">
        <v>0</v>
      </c>
      <c r="L342">
        <v>0.8</v>
      </c>
      <c r="M342">
        <v>3.8</v>
      </c>
      <c r="N342">
        <v>0.4</v>
      </c>
      <c r="O342">
        <v>3</v>
      </c>
      <c r="P342">
        <v>4.2</v>
      </c>
      <c r="Q342">
        <f t="shared" si="21"/>
        <v>2.4733333333333336</v>
      </c>
    </row>
    <row r="343" spans="1:17">
      <c r="A343" t="s">
        <v>61</v>
      </c>
      <c r="B343">
        <v>15.2</v>
      </c>
      <c r="C343">
        <v>8.1999999999999993</v>
      </c>
      <c r="D343">
        <v>1.9</v>
      </c>
      <c r="E343">
        <v>6.1</v>
      </c>
      <c r="F343">
        <v>4</v>
      </c>
      <c r="G343">
        <v>8.6</v>
      </c>
      <c r="H343">
        <v>4.9000000000000004</v>
      </c>
      <c r="I343">
        <v>5.5</v>
      </c>
      <c r="J343">
        <v>7.6</v>
      </c>
      <c r="K343">
        <v>4.5</v>
      </c>
      <c r="L343">
        <v>2.9</v>
      </c>
      <c r="M343">
        <v>2.7</v>
      </c>
      <c r="N343">
        <v>4.5</v>
      </c>
      <c r="O343">
        <v>4.8</v>
      </c>
      <c r="P343">
        <v>6.9</v>
      </c>
      <c r="Q343">
        <f t="shared" si="21"/>
        <v>5.8866666666666676</v>
      </c>
    </row>
    <row r="344" spans="1:17">
      <c r="A344" s="2" t="s">
        <v>134</v>
      </c>
      <c r="B344" s="3">
        <v>0.8</v>
      </c>
      <c r="C344" s="3">
        <v>1.6</v>
      </c>
      <c r="D344" s="3">
        <v>4.5999999999999996</v>
      </c>
      <c r="E344" s="3">
        <v>14.2</v>
      </c>
      <c r="F344" s="3">
        <v>17.100000000000001</v>
      </c>
      <c r="G344" s="3">
        <v>5.3</v>
      </c>
      <c r="H344" s="3">
        <v>8.5</v>
      </c>
      <c r="I344" s="3">
        <v>11.5</v>
      </c>
      <c r="J344" s="3">
        <v>15.4</v>
      </c>
      <c r="K344" s="3">
        <v>9</v>
      </c>
      <c r="L344" s="3">
        <v>15.5</v>
      </c>
      <c r="M344" s="3">
        <v>12.5</v>
      </c>
      <c r="N344" s="3">
        <v>10.8</v>
      </c>
      <c r="O344" s="3">
        <v>15.9</v>
      </c>
      <c r="P344" s="3">
        <v>14.8</v>
      </c>
      <c r="Q344">
        <f t="shared" si="21"/>
        <v>10.5</v>
      </c>
    </row>
    <row r="345" spans="1:17">
      <c r="A345" s="2" t="s">
        <v>135</v>
      </c>
      <c r="B345" s="3">
        <v>0.8</v>
      </c>
      <c r="C345" s="3">
        <v>0.9</v>
      </c>
      <c r="D345" s="3">
        <v>0</v>
      </c>
      <c r="E345" s="3">
        <v>0.6</v>
      </c>
      <c r="F345" s="3">
        <v>0.8</v>
      </c>
      <c r="G345" s="3">
        <v>0</v>
      </c>
      <c r="H345" s="3">
        <v>0.3</v>
      </c>
      <c r="I345" s="3">
        <v>0</v>
      </c>
      <c r="J345" s="3">
        <v>0.3</v>
      </c>
      <c r="K345" s="3">
        <v>0</v>
      </c>
      <c r="L345" s="3">
        <v>0.7</v>
      </c>
      <c r="M345" s="3">
        <v>0.3</v>
      </c>
      <c r="N345" s="3">
        <v>0.4</v>
      </c>
      <c r="O345" s="3">
        <v>0.6</v>
      </c>
      <c r="P345" s="3">
        <v>0</v>
      </c>
      <c r="Q345">
        <f t="shared" si="21"/>
        <v>0.38</v>
      </c>
    </row>
    <row r="346" spans="1:17">
      <c r="A346" s="2" t="s">
        <v>136</v>
      </c>
      <c r="B346" s="3">
        <v>3.7</v>
      </c>
      <c r="C346" s="3">
        <v>1.5</v>
      </c>
      <c r="D346" s="3">
        <v>4.5999999999999996</v>
      </c>
      <c r="E346" s="3">
        <v>3.4</v>
      </c>
      <c r="F346" s="3">
        <v>3.4</v>
      </c>
      <c r="G346" s="3">
        <v>1.7</v>
      </c>
      <c r="H346" s="3">
        <v>6.2</v>
      </c>
      <c r="I346" s="3">
        <v>4.8</v>
      </c>
      <c r="J346" s="3">
        <v>0.9</v>
      </c>
      <c r="K346" s="3">
        <v>4.9000000000000004</v>
      </c>
      <c r="L346" s="3">
        <v>17.7</v>
      </c>
      <c r="M346" s="3">
        <v>8.5</v>
      </c>
      <c r="N346" s="3">
        <v>10.1</v>
      </c>
      <c r="O346" s="3">
        <v>2.9</v>
      </c>
      <c r="P346" s="3">
        <v>4.0999999999999996</v>
      </c>
      <c r="Q346">
        <f t="shared" si="21"/>
        <v>5.2266666666666657</v>
      </c>
    </row>
    <row r="347" spans="1:17">
      <c r="A347" s="2" t="s">
        <v>137</v>
      </c>
      <c r="B347" s="3">
        <v>12.3</v>
      </c>
      <c r="C347" s="3">
        <v>6.7</v>
      </c>
      <c r="D347" s="3">
        <v>5.4</v>
      </c>
      <c r="E347" s="3">
        <v>11.2</v>
      </c>
      <c r="F347" s="3">
        <v>17.2</v>
      </c>
      <c r="G347" s="3">
        <v>6</v>
      </c>
      <c r="H347" s="3">
        <v>5.7</v>
      </c>
      <c r="I347" s="3">
        <v>11.2</v>
      </c>
      <c r="J347" s="3">
        <v>8.9</v>
      </c>
      <c r="K347" s="3">
        <v>6.2</v>
      </c>
      <c r="L347" s="3">
        <v>11.5</v>
      </c>
      <c r="M347" s="3">
        <v>7</v>
      </c>
      <c r="N347" s="3">
        <v>12.2</v>
      </c>
      <c r="O347" s="3">
        <v>2</v>
      </c>
      <c r="P347" s="3">
        <v>9.6</v>
      </c>
      <c r="Q347">
        <f t="shared" si="21"/>
        <v>8.8733333333333348</v>
      </c>
    </row>
    <row r="348" spans="1:17">
      <c r="A348" s="2" t="s">
        <v>138</v>
      </c>
      <c r="B348" s="3">
        <v>0.5</v>
      </c>
      <c r="C348" s="3">
        <v>2.2999999999999998</v>
      </c>
      <c r="D348" s="3">
        <v>2.2000000000000002</v>
      </c>
      <c r="E348" s="3">
        <v>0</v>
      </c>
      <c r="F348" s="3">
        <v>1.1000000000000001</v>
      </c>
      <c r="G348" s="3">
        <v>1</v>
      </c>
      <c r="H348" s="3">
        <v>0.4</v>
      </c>
      <c r="I348" s="3">
        <v>2</v>
      </c>
      <c r="J348" s="3">
        <v>1</v>
      </c>
      <c r="K348" s="3">
        <v>0.8</v>
      </c>
      <c r="L348" s="3">
        <v>5.4</v>
      </c>
      <c r="M348" s="3">
        <v>1.1000000000000001</v>
      </c>
      <c r="N348" s="3">
        <v>16.100000000000001</v>
      </c>
      <c r="O348" s="3">
        <v>5.9</v>
      </c>
      <c r="P348" s="3">
        <v>6.6</v>
      </c>
      <c r="Q348">
        <f t="shared" si="21"/>
        <v>3.0933333333333337</v>
      </c>
    </row>
    <row r="349" spans="1:17">
      <c r="A349" s="2" t="s">
        <v>139</v>
      </c>
      <c r="B349" s="3">
        <v>0.3</v>
      </c>
      <c r="C349" s="3">
        <v>0</v>
      </c>
      <c r="D349" s="3">
        <v>3.9</v>
      </c>
      <c r="E349" s="3">
        <v>0</v>
      </c>
      <c r="F349" s="3">
        <v>1.6</v>
      </c>
      <c r="G349" s="3">
        <v>1.2</v>
      </c>
      <c r="H349" s="3">
        <v>0.6</v>
      </c>
      <c r="I349" s="3">
        <v>6</v>
      </c>
      <c r="J349" s="3">
        <v>1.5</v>
      </c>
      <c r="K349" s="3">
        <v>4.2</v>
      </c>
      <c r="L349" s="3">
        <v>6.5</v>
      </c>
      <c r="M349" s="3">
        <v>0.6</v>
      </c>
      <c r="N349" s="3">
        <v>3</v>
      </c>
      <c r="O349" s="3">
        <v>2</v>
      </c>
      <c r="P349" s="3">
        <v>1.1000000000000001</v>
      </c>
      <c r="Q349">
        <f t="shared" si="21"/>
        <v>2.1666666666666665</v>
      </c>
    </row>
    <row r="350" spans="1:17">
      <c r="A350" s="2" t="s">
        <v>140</v>
      </c>
      <c r="B350" s="3">
        <v>2.6</v>
      </c>
      <c r="C350" s="3">
        <v>0.6</v>
      </c>
      <c r="D350" s="3">
        <v>0.8</v>
      </c>
      <c r="E350" s="3">
        <v>3.7</v>
      </c>
      <c r="F350" s="3">
        <v>9.4</v>
      </c>
      <c r="G350" s="3">
        <v>16.100000000000001</v>
      </c>
      <c r="H350" s="3">
        <v>6.5</v>
      </c>
      <c r="I350" s="3">
        <v>13.2</v>
      </c>
      <c r="J350" s="3">
        <v>3.8</v>
      </c>
      <c r="K350" s="3">
        <v>2</v>
      </c>
      <c r="L350" s="3">
        <v>0.8</v>
      </c>
      <c r="M350" s="3">
        <v>1.9</v>
      </c>
      <c r="N350" s="3">
        <v>2.4</v>
      </c>
      <c r="O350" s="3">
        <v>3.6</v>
      </c>
      <c r="P350" s="3">
        <v>2.2000000000000002</v>
      </c>
      <c r="Q350">
        <f t="shared" si="21"/>
        <v>4.6399999999999997</v>
      </c>
    </row>
    <row r="351" spans="1:17">
      <c r="A351" s="2" t="s">
        <v>141</v>
      </c>
      <c r="B351" s="3">
        <v>1.8</v>
      </c>
      <c r="C351" s="3">
        <v>0.6</v>
      </c>
      <c r="D351" s="3">
        <v>0.5</v>
      </c>
      <c r="E351" s="3">
        <v>1.2</v>
      </c>
      <c r="F351" s="3">
        <v>2.2000000000000002</v>
      </c>
      <c r="G351" s="3">
        <v>4.4000000000000004</v>
      </c>
      <c r="H351" s="3">
        <v>5</v>
      </c>
      <c r="I351" s="3">
        <v>4.0999999999999996</v>
      </c>
      <c r="J351" s="3">
        <v>7.5</v>
      </c>
      <c r="K351" s="3">
        <v>5.6</v>
      </c>
      <c r="L351" s="3">
        <v>7.9</v>
      </c>
      <c r="M351" s="3">
        <v>7.5</v>
      </c>
      <c r="N351" s="3">
        <v>2.6</v>
      </c>
      <c r="O351" s="3">
        <v>7.2</v>
      </c>
      <c r="P351" s="3">
        <v>0.5</v>
      </c>
      <c r="Q351">
        <f t="shared" si="21"/>
        <v>3.9066666666666667</v>
      </c>
    </row>
    <row r="352" spans="1:17">
      <c r="A352" s="2" t="s">
        <v>142</v>
      </c>
      <c r="B352" s="3">
        <v>0.8</v>
      </c>
      <c r="C352" s="3">
        <v>0</v>
      </c>
      <c r="D352" s="3">
        <v>0.4</v>
      </c>
      <c r="E352" s="3">
        <v>1</v>
      </c>
      <c r="F352" s="3">
        <v>2.5</v>
      </c>
      <c r="G352" s="3">
        <v>2.8</v>
      </c>
      <c r="H352" s="3">
        <v>2.5</v>
      </c>
      <c r="I352" s="3">
        <v>3.6</v>
      </c>
      <c r="J352" s="3">
        <v>3.4</v>
      </c>
      <c r="K352" s="3">
        <v>8.4</v>
      </c>
      <c r="L352" s="3">
        <v>4.7</v>
      </c>
      <c r="M352" s="3">
        <v>8.3000000000000007</v>
      </c>
      <c r="N352" s="3">
        <v>16.399999999999999</v>
      </c>
      <c r="O352" s="3">
        <v>9.1999999999999993</v>
      </c>
      <c r="P352" s="3">
        <v>3.3</v>
      </c>
      <c r="Q352">
        <f t="shared" si="21"/>
        <v>4.4866666666666664</v>
      </c>
    </row>
    <row r="353" spans="1:17">
      <c r="A353" s="2" t="s">
        <v>143</v>
      </c>
      <c r="B353" s="3">
        <v>8.3000000000000007</v>
      </c>
      <c r="C353" s="3">
        <v>2.2999999999999998</v>
      </c>
      <c r="D353" s="3">
        <v>2.5</v>
      </c>
      <c r="E353" s="3">
        <v>7.1</v>
      </c>
      <c r="F353" s="3">
        <v>1.4</v>
      </c>
      <c r="G353" s="3">
        <v>7.2</v>
      </c>
      <c r="H353" s="3">
        <v>2.4</v>
      </c>
      <c r="I353" s="3">
        <v>3.6</v>
      </c>
      <c r="J353" s="3">
        <v>5.8</v>
      </c>
      <c r="K353" s="3">
        <v>1.8</v>
      </c>
      <c r="L353" s="3">
        <v>0.8</v>
      </c>
      <c r="M353" s="3">
        <v>0</v>
      </c>
      <c r="N353" s="3">
        <v>0.4</v>
      </c>
      <c r="O353" s="3">
        <v>1.7</v>
      </c>
      <c r="P353" s="3">
        <v>5.9</v>
      </c>
      <c r="Q353">
        <f t="shared" si="21"/>
        <v>3.4133333333333327</v>
      </c>
    </row>
    <row r="354" spans="1:17">
      <c r="A354" s="2" t="s">
        <v>144</v>
      </c>
      <c r="B354" s="3">
        <v>6.6</v>
      </c>
      <c r="C354" s="3">
        <v>11.6</v>
      </c>
      <c r="D354" s="3">
        <v>8.1</v>
      </c>
      <c r="E354" s="3">
        <v>0.9</v>
      </c>
      <c r="F354" s="3">
        <v>3</v>
      </c>
      <c r="G354" s="3">
        <v>7.2</v>
      </c>
      <c r="H354" s="3">
        <v>7.5</v>
      </c>
      <c r="I354" s="3">
        <v>9.5</v>
      </c>
      <c r="J354" s="3">
        <v>7.5</v>
      </c>
      <c r="K354" s="3">
        <v>4.9000000000000004</v>
      </c>
      <c r="L354" s="3">
        <v>2.6</v>
      </c>
      <c r="M354" s="3">
        <v>5.5</v>
      </c>
      <c r="N354" s="3">
        <v>4.4000000000000004</v>
      </c>
      <c r="O354" s="3">
        <v>10</v>
      </c>
      <c r="P354" s="3">
        <v>6.1</v>
      </c>
      <c r="Q354">
        <f t="shared" si="21"/>
        <v>6.3599999999999994</v>
      </c>
    </row>
    <row r="355" spans="1:17">
      <c r="A355" s="2" t="s">
        <v>145</v>
      </c>
      <c r="B355" s="3">
        <v>1.1000000000000001</v>
      </c>
      <c r="C355" s="3">
        <v>2.2999999999999998</v>
      </c>
      <c r="D355" s="3">
        <v>3.6</v>
      </c>
      <c r="E355" s="3">
        <v>0.8</v>
      </c>
      <c r="F355" s="3">
        <v>1.5</v>
      </c>
      <c r="G355" s="3">
        <v>6.2</v>
      </c>
      <c r="H355" s="3">
        <v>3.7</v>
      </c>
      <c r="I355" s="3">
        <v>5.3</v>
      </c>
      <c r="J355" s="3">
        <v>0</v>
      </c>
      <c r="K355" s="3">
        <v>0.8</v>
      </c>
      <c r="L355" s="3">
        <v>3.8</v>
      </c>
      <c r="M355" s="3">
        <v>4.7</v>
      </c>
      <c r="N355" s="3">
        <v>2.2000000000000002</v>
      </c>
      <c r="O355" s="3">
        <v>0.3</v>
      </c>
      <c r="P355" s="3">
        <v>0</v>
      </c>
      <c r="Q355">
        <f t="shared" si="21"/>
        <v>2.4200000000000004</v>
      </c>
    </row>
    <row r="356" spans="1:17">
      <c r="A356" t="s">
        <v>146</v>
      </c>
      <c r="B356">
        <v>14.2</v>
      </c>
      <c r="C356">
        <v>9.9</v>
      </c>
      <c r="D356">
        <v>6.3</v>
      </c>
      <c r="E356">
        <v>7.9</v>
      </c>
      <c r="F356">
        <v>7.1</v>
      </c>
      <c r="G356">
        <v>14.4</v>
      </c>
      <c r="H356">
        <v>15.9</v>
      </c>
      <c r="I356">
        <v>9.4</v>
      </c>
      <c r="J356">
        <v>14</v>
      </c>
      <c r="K356">
        <v>3.2</v>
      </c>
      <c r="L356">
        <v>7.5</v>
      </c>
      <c r="M356">
        <v>16.3</v>
      </c>
      <c r="N356">
        <v>16.899999999999999</v>
      </c>
      <c r="O356">
        <v>13.7</v>
      </c>
      <c r="P356">
        <v>24.3</v>
      </c>
      <c r="Q356">
        <f t="shared" si="21"/>
        <v>12.066666666666666</v>
      </c>
    </row>
    <row r="357" spans="1:17">
      <c r="A357" t="s">
        <v>147</v>
      </c>
      <c r="B357">
        <v>19.399999999999999</v>
      </c>
      <c r="C357">
        <v>17</v>
      </c>
      <c r="D357">
        <v>18.399999999999999</v>
      </c>
      <c r="E357">
        <v>21.3</v>
      </c>
      <c r="F357">
        <v>17.7</v>
      </c>
      <c r="G357">
        <v>20.399999999999999</v>
      </c>
      <c r="H357">
        <v>12.4</v>
      </c>
      <c r="I357">
        <v>21.3</v>
      </c>
      <c r="J357">
        <v>15.5</v>
      </c>
      <c r="K357">
        <v>17.100000000000001</v>
      </c>
      <c r="L357">
        <v>17.100000000000001</v>
      </c>
      <c r="M357">
        <v>15.7</v>
      </c>
      <c r="N357">
        <v>17.8</v>
      </c>
      <c r="O357">
        <v>18.2</v>
      </c>
      <c r="P357">
        <v>29.2</v>
      </c>
      <c r="Q357">
        <f t="shared" si="21"/>
        <v>18.566666666666666</v>
      </c>
    </row>
    <row r="358" spans="1:17">
      <c r="A358" t="s">
        <v>148</v>
      </c>
      <c r="B358">
        <v>3.6</v>
      </c>
      <c r="C358">
        <v>12.9</v>
      </c>
      <c r="D358">
        <v>12.9</v>
      </c>
      <c r="E358">
        <v>10.9</v>
      </c>
      <c r="F358">
        <v>2.2999999999999998</v>
      </c>
      <c r="G358">
        <v>15.6</v>
      </c>
      <c r="H358">
        <v>7.5</v>
      </c>
      <c r="I358">
        <v>6.9</v>
      </c>
      <c r="J358">
        <v>0.5</v>
      </c>
      <c r="K358">
        <v>0</v>
      </c>
      <c r="L358">
        <v>3.1</v>
      </c>
      <c r="M358">
        <v>12.9</v>
      </c>
      <c r="N358">
        <v>0</v>
      </c>
      <c r="O358">
        <v>3.4</v>
      </c>
      <c r="P358">
        <v>9</v>
      </c>
      <c r="Q358">
        <f t="shared" si="21"/>
        <v>6.7666666666666666</v>
      </c>
    </row>
    <row r="359" spans="1:17">
      <c r="A359" t="s">
        <v>149</v>
      </c>
      <c r="B359">
        <v>2.2999999999999998</v>
      </c>
      <c r="C359">
        <v>7.4</v>
      </c>
      <c r="D359">
        <v>4.9000000000000004</v>
      </c>
      <c r="E359">
        <v>0.8</v>
      </c>
      <c r="F359">
        <v>8.6999999999999993</v>
      </c>
      <c r="G359">
        <v>7.9</v>
      </c>
      <c r="H359">
        <v>6.9</v>
      </c>
      <c r="I359">
        <v>5.8</v>
      </c>
      <c r="J359">
        <v>11.9</v>
      </c>
      <c r="K359">
        <v>12.1</v>
      </c>
      <c r="L359">
        <v>9</v>
      </c>
      <c r="M359">
        <v>4.8</v>
      </c>
      <c r="N359">
        <v>7.3</v>
      </c>
      <c r="O359">
        <v>4.4000000000000004</v>
      </c>
      <c r="P359">
        <v>4.3</v>
      </c>
      <c r="Q359">
        <f t="shared" si="21"/>
        <v>6.5666666666666655</v>
      </c>
    </row>
    <row r="360" spans="1:17">
      <c r="A360" t="s">
        <v>150</v>
      </c>
      <c r="B360">
        <v>0</v>
      </c>
      <c r="C360">
        <v>0.8</v>
      </c>
      <c r="D360">
        <v>1.3</v>
      </c>
      <c r="E360">
        <v>0</v>
      </c>
      <c r="F360">
        <v>0.6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21"/>
        <v>0.18000000000000002</v>
      </c>
    </row>
    <row r="361" spans="1:17">
      <c r="A361" t="s">
        <v>151</v>
      </c>
      <c r="B361">
        <v>6.7</v>
      </c>
      <c r="C361">
        <v>11.7</v>
      </c>
      <c r="D361">
        <v>10.199999999999999</v>
      </c>
      <c r="E361">
        <v>7.7</v>
      </c>
      <c r="F361">
        <v>12.3</v>
      </c>
      <c r="G361">
        <v>12.6</v>
      </c>
      <c r="H361">
        <v>9.8000000000000007</v>
      </c>
      <c r="I361">
        <v>7.4</v>
      </c>
      <c r="J361">
        <v>12.6</v>
      </c>
      <c r="K361">
        <v>8.8000000000000007</v>
      </c>
      <c r="L361">
        <v>14.3</v>
      </c>
      <c r="M361">
        <v>10.3</v>
      </c>
      <c r="N361">
        <v>8.1</v>
      </c>
      <c r="O361">
        <v>13</v>
      </c>
      <c r="P361">
        <v>9.9</v>
      </c>
      <c r="Q361">
        <f t="shared" si="21"/>
        <v>10.360000000000001</v>
      </c>
    </row>
    <row r="362" spans="1:17">
      <c r="A362" t="s">
        <v>152</v>
      </c>
      <c r="B362">
        <v>2.6</v>
      </c>
      <c r="C362">
        <v>0.7</v>
      </c>
      <c r="D362">
        <v>0</v>
      </c>
      <c r="E362">
        <v>0</v>
      </c>
      <c r="F362">
        <v>0.6</v>
      </c>
      <c r="G362">
        <v>3.4</v>
      </c>
      <c r="H362">
        <v>4.3</v>
      </c>
      <c r="I362">
        <v>0</v>
      </c>
      <c r="J362">
        <v>0</v>
      </c>
      <c r="K362">
        <v>0.4</v>
      </c>
      <c r="L362">
        <v>3.5</v>
      </c>
      <c r="M362">
        <v>0.6</v>
      </c>
      <c r="N362">
        <v>7.4</v>
      </c>
      <c r="O362">
        <v>3.4</v>
      </c>
      <c r="P362">
        <v>3.6</v>
      </c>
      <c r="Q362">
        <f t="shared" si="21"/>
        <v>2.0333333333333332</v>
      </c>
    </row>
    <row r="363" spans="1:17">
      <c r="A363" t="s">
        <v>153</v>
      </c>
      <c r="B363">
        <v>14.8</v>
      </c>
      <c r="C363">
        <v>6.3</v>
      </c>
      <c r="D363">
        <v>6.5</v>
      </c>
      <c r="E363">
        <v>11.9</v>
      </c>
      <c r="F363">
        <v>8.1</v>
      </c>
      <c r="G363">
        <v>5.5</v>
      </c>
      <c r="H363">
        <v>11</v>
      </c>
      <c r="I363">
        <v>9.8000000000000007</v>
      </c>
      <c r="J363">
        <v>12.4</v>
      </c>
      <c r="K363">
        <v>7.8</v>
      </c>
      <c r="L363">
        <v>6.6</v>
      </c>
      <c r="M363">
        <v>4.3</v>
      </c>
      <c r="N363">
        <v>6</v>
      </c>
      <c r="O363">
        <v>6.3</v>
      </c>
      <c r="P363">
        <v>3.9</v>
      </c>
      <c r="Q363">
        <f t="shared" si="21"/>
        <v>8.08</v>
      </c>
    </row>
    <row r="364" spans="1:17">
      <c r="A364" t="s">
        <v>154</v>
      </c>
      <c r="B364">
        <v>10.7</v>
      </c>
      <c r="C364">
        <v>9</v>
      </c>
      <c r="D364">
        <v>17.8</v>
      </c>
      <c r="E364">
        <v>9.6999999999999993</v>
      </c>
      <c r="F364">
        <v>2.7</v>
      </c>
      <c r="G364">
        <v>8.1999999999999993</v>
      </c>
      <c r="H364">
        <v>12.3</v>
      </c>
      <c r="I364">
        <v>10.3</v>
      </c>
      <c r="J364">
        <v>6.2</v>
      </c>
      <c r="K364">
        <v>17.8</v>
      </c>
      <c r="L364">
        <v>20.399999999999999</v>
      </c>
      <c r="M364">
        <v>7.4</v>
      </c>
      <c r="N364">
        <v>7.4</v>
      </c>
      <c r="O364">
        <v>13.7</v>
      </c>
      <c r="P364">
        <v>5.8</v>
      </c>
      <c r="Q364">
        <f t="shared" si="21"/>
        <v>10.626666666666667</v>
      </c>
    </row>
    <row r="365" spans="1:17">
      <c r="A365" t="s">
        <v>155</v>
      </c>
      <c r="B365">
        <v>9.8000000000000007</v>
      </c>
      <c r="C365">
        <v>9.6</v>
      </c>
      <c r="D365">
        <v>13.7</v>
      </c>
      <c r="E365">
        <v>10.9</v>
      </c>
      <c r="F365">
        <v>8.6999999999999993</v>
      </c>
      <c r="G365">
        <v>13.2</v>
      </c>
      <c r="H365">
        <v>11.4</v>
      </c>
      <c r="I365">
        <v>14.6</v>
      </c>
      <c r="J365">
        <v>13.5</v>
      </c>
      <c r="K365">
        <v>18.8</v>
      </c>
      <c r="L365">
        <v>15.5</v>
      </c>
      <c r="M365">
        <v>6.1</v>
      </c>
      <c r="N365">
        <v>12.6</v>
      </c>
      <c r="O365">
        <v>5.5</v>
      </c>
      <c r="P365">
        <v>9.1999999999999993</v>
      </c>
      <c r="Q365">
        <f t="shared" si="21"/>
        <v>11.539999999999997</v>
      </c>
    </row>
    <row r="366" spans="1:17">
      <c r="A366" t="s">
        <v>156</v>
      </c>
      <c r="B366">
        <v>6.8</v>
      </c>
      <c r="C366">
        <v>3.6</v>
      </c>
      <c r="D366">
        <v>5.4</v>
      </c>
      <c r="E366">
        <v>8.1</v>
      </c>
      <c r="F366">
        <v>10.4</v>
      </c>
      <c r="G366">
        <v>9.8000000000000007</v>
      </c>
      <c r="H366">
        <v>13.5</v>
      </c>
      <c r="I366">
        <v>8.6999999999999993</v>
      </c>
      <c r="J366">
        <v>11.6</v>
      </c>
      <c r="K366">
        <v>10.8</v>
      </c>
      <c r="L366">
        <v>8.6</v>
      </c>
      <c r="M366">
        <v>10.8</v>
      </c>
      <c r="N366">
        <v>4.2</v>
      </c>
      <c r="O366">
        <v>10.5</v>
      </c>
      <c r="P366">
        <v>9.1</v>
      </c>
      <c r="Q366">
        <f t="shared" si="21"/>
        <v>8.7933333333333312</v>
      </c>
    </row>
    <row r="367" spans="1:17">
      <c r="A367" t="s">
        <v>157</v>
      </c>
      <c r="B367">
        <v>13.6</v>
      </c>
      <c r="C367">
        <v>10.5</v>
      </c>
      <c r="D367">
        <v>17.399999999999999</v>
      </c>
      <c r="E367">
        <v>10.7</v>
      </c>
      <c r="F367">
        <v>14.9</v>
      </c>
      <c r="G367">
        <v>7.1</v>
      </c>
      <c r="H367">
        <v>19.8</v>
      </c>
      <c r="I367">
        <v>17.100000000000001</v>
      </c>
      <c r="J367">
        <v>20.8</v>
      </c>
      <c r="K367">
        <v>7.7</v>
      </c>
      <c r="L367">
        <v>14.6</v>
      </c>
      <c r="M367">
        <v>14.7</v>
      </c>
      <c r="N367">
        <v>27.7</v>
      </c>
      <c r="O367">
        <v>17.8</v>
      </c>
      <c r="P367">
        <v>16</v>
      </c>
      <c r="Q367">
        <f t="shared" si="21"/>
        <v>15.359999999999998</v>
      </c>
    </row>
    <row r="368" spans="1:17">
      <c r="A368" t="s">
        <v>158</v>
      </c>
      <c r="B368">
        <v>16.600000000000001</v>
      </c>
      <c r="C368">
        <v>14.7</v>
      </c>
      <c r="D368">
        <v>13.9</v>
      </c>
      <c r="E368">
        <v>16</v>
      </c>
      <c r="F368">
        <v>17.5</v>
      </c>
      <c r="G368">
        <v>23</v>
      </c>
      <c r="H368">
        <v>9.3000000000000007</v>
      </c>
      <c r="I368">
        <v>9.9</v>
      </c>
      <c r="J368">
        <v>8.6999999999999993</v>
      </c>
      <c r="K368">
        <v>10</v>
      </c>
      <c r="L368">
        <v>7.3</v>
      </c>
      <c r="M368">
        <v>9.4</v>
      </c>
      <c r="N368">
        <v>5.6</v>
      </c>
      <c r="O368">
        <v>8.1999999999999993</v>
      </c>
      <c r="P368">
        <v>6.5</v>
      </c>
      <c r="Q368">
        <f t="shared" si="21"/>
        <v>11.773333333333333</v>
      </c>
    </row>
    <row r="369" spans="1:17">
      <c r="A369" t="s">
        <v>159</v>
      </c>
      <c r="B369">
        <v>17.8</v>
      </c>
      <c r="C369">
        <v>15.1</v>
      </c>
      <c r="D369">
        <v>17.100000000000001</v>
      </c>
      <c r="E369">
        <v>24.5</v>
      </c>
      <c r="F369">
        <v>14.6</v>
      </c>
      <c r="G369">
        <v>23.4</v>
      </c>
      <c r="H369">
        <v>17.8</v>
      </c>
      <c r="I369">
        <v>21.7</v>
      </c>
      <c r="J369">
        <v>15</v>
      </c>
      <c r="K369">
        <v>17.100000000000001</v>
      </c>
      <c r="L369">
        <v>20.5</v>
      </c>
      <c r="M369">
        <v>15.6</v>
      </c>
      <c r="N369">
        <v>25.6</v>
      </c>
      <c r="O369">
        <v>21.8</v>
      </c>
      <c r="P369">
        <v>30</v>
      </c>
      <c r="Q369">
        <f>AVERAGE(B369:P369)</f>
        <v>19.839999999999996</v>
      </c>
    </row>
    <row r="370" spans="1:17">
      <c r="B370" s="10">
        <f>AVERAGE(B330:B369)/30*100</f>
        <v>26.691666666666681</v>
      </c>
      <c r="C370" s="10">
        <f t="shared" ref="C370:P370" si="22">AVERAGE(C330:C369)/30*100</f>
        <v>19.574999999999999</v>
      </c>
      <c r="D370" s="10">
        <f t="shared" si="22"/>
        <v>22.675000000000001</v>
      </c>
      <c r="E370" s="10">
        <f t="shared" si="22"/>
        <v>25.35</v>
      </c>
      <c r="F370" s="10">
        <f t="shared" si="22"/>
        <v>23.158333333333335</v>
      </c>
      <c r="G370" s="10">
        <f t="shared" si="22"/>
        <v>26.474999999999998</v>
      </c>
      <c r="H370" s="10">
        <f t="shared" si="22"/>
        <v>25.050000000000004</v>
      </c>
      <c r="I370" s="10">
        <f t="shared" si="22"/>
        <v>27.116666666666671</v>
      </c>
      <c r="J370" s="10">
        <f t="shared" si="22"/>
        <v>26.091666666666669</v>
      </c>
      <c r="K370" s="10">
        <f t="shared" si="22"/>
        <v>25.016666666666669</v>
      </c>
      <c r="L370" s="10">
        <f t="shared" si="22"/>
        <v>27.941666666666677</v>
      </c>
      <c r="M370" s="10">
        <f t="shared" si="22"/>
        <v>26.700000000000006</v>
      </c>
      <c r="N370" s="10">
        <f t="shared" si="22"/>
        <v>25.966666666666672</v>
      </c>
      <c r="O370" s="10">
        <f t="shared" si="22"/>
        <v>26.966666666666665</v>
      </c>
      <c r="P370" s="10">
        <f t="shared" si="22"/>
        <v>29.06666666666667</v>
      </c>
      <c r="Q370" s="10">
        <f>AVERAGE(Q330:Q369)/30*100</f>
        <v>25.589444444444435</v>
      </c>
    </row>
    <row r="371" spans="1:17">
      <c r="B371" s="10">
        <f>STDEV(B330:B369)/SQRT(40)/30*100</f>
        <v>3.0656024607397212</v>
      </c>
      <c r="C371" s="10">
        <f t="shared" ref="C371:P371" si="23">STDEV(C330:C369)/SQRT(40)/30*100</f>
        <v>2.5952780785193927</v>
      </c>
      <c r="D371" s="10">
        <f t="shared" si="23"/>
        <v>2.9240014610392273</v>
      </c>
      <c r="E371" s="10">
        <f t="shared" si="23"/>
        <v>3.4620438852284732</v>
      </c>
      <c r="F371" s="10">
        <f t="shared" si="23"/>
        <v>2.9559440212866108</v>
      </c>
      <c r="G371" s="10">
        <f t="shared" si="23"/>
        <v>3.2183122645120723</v>
      </c>
      <c r="H371" s="10">
        <f t="shared" si="23"/>
        <v>2.7202299529912888</v>
      </c>
      <c r="I371" s="10">
        <f t="shared" si="23"/>
        <v>3.1065033796639012</v>
      </c>
      <c r="J371" s="10">
        <f t="shared" si="23"/>
        <v>3.162164759885381</v>
      </c>
      <c r="K371" s="10">
        <f t="shared" si="23"/>
        <v>3.3095078003144018</v>
      </c>
      <c r="L371" s="10">
        <f t="shared" si="23"/>
        <v>3.2169398382743997</v>
      </c>
      <c r="M371" s="10">
        <f t="shared" si="23"/>
        <v>3.078063179090536</v>
      </c>
      <c r="N371" s="10">
        <f t="shared" si="23"/>
        <v>3.5804510371780833</v>
      </c>
      <c r="O371" s="10">
        <f t="shared" si="23"/>
        <v>3.2370451863484293</v>
      </c>
      <c r="P371" s="10">
        <f t="shared" si="23"/>
        <v>4.0295949334437235</v>
      </c>
      <c r="Q371" s="10">
        <f>STDEV(Q330:Q369)/SQRT(40)</f>
        <v>0.7742760606470851</v>
      </c>
    </row>
  </sheetData>
  <mergeCells count="18">
    <mergeCell ref="T14:BF14"/>
    <mergeCell ref="A14:Q14"/>
    <mergeCell ref="A194:Q194"/>
    <mergeCell ref="T16:BF16"/>
    <mergeCell ref="U17:BF17"/>
    <mergeCell ref="T37:BF37"/>
    <mergeCell ref="T58:BF58"/>
    <mergeCell ref="T79:BF79"/>
    <mergeCell ref="B5:P5"/>
    <mergeCell ref="R5:AF5"/>
    <mergeCell ref="AH5:AV5"/>
    <mergeCell ref="AX5:BL5"/>
    <mergeCell ref="B4:BL4"/>
    <mergeCell ref="B9:P9"/>
    <mergeCell ref="R9:AF9"/>
    <mergeCell ref="AH9:AV9"/>
    <mergeCell ref="AX9:BL9"/>
    <mergeCell ref="B8:BL8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9164-31E0-A846-B6EA-B26C383B81B8}">
  <dimension ref="A3:CQ89"/>
  <sheetViews>
    <sheetView topLeftCell="D43" zoomScale="75" workbookViewId="0">
      <selection activeCell="K48" sqref="K48:K87"/>
    </sheetView>
  </sheetViews>
  <sheetFormatPr baseColWidth="10" defaultRowHeight="16"/>
  <cols>
    <col min="3" max="3" width="27.1640625" customWidth="1"/>
    <col min="4" max="4" width="21.5" customWidth="1"/>
    <col min="5" max="5" width="22.83203125" customWidth="1"/>
    <col min="7" max="8" width="19.33203125" customWidth="1"/>
    <col min="9" max="9" width="16" customWidth="1"/>
    <col min="10" max="10" width="25.33203125" customWidth="1"/>
    <col min="11" max="11" width="17.33203125" customWidth="1"/>
    <col min="14" max="14" width="27.5" customWidth="1"/>
    <col min="54" max="54" width="21.33203125" customWidth="1"/>
    <col min="55" max="55" width="21.6640625" customWidth="1"/>
  </cols>
  <sheetData>
    <row r="3" spans="1:92">
      <c r="A3" t="s">
        <v>173</v>
      </c>
    </row>
    <row r="4" spans="1:92">
      <c r="B4" t="s">
        <v>102</v>
      </c>
      <c r="C4" t="s">
        <v>174</v>
      </c>
      <c r="D4" t="s">
        <v>179</v>
      </c>
      <c r="E4" s="6" t="s">
        <v>170</v>
      </c>
      <c r="F4" t="s">
        <v>171</v>
      </c>
      <c r="H4" t="s">
        <v>175</v>
      </c>
      <c r="I4" t="s">
        <v>178</v>
      </c>
      <c r="J4" s="16" t="s">
        <v>103</v>
      </c>
      <c r="K4" t="s">
        <v>176</v>
      </c>
      <c r="N4" s="7" t="s">
        <v>393</v>
      </c>
      <c r="O4">
        <v>35.8333333333333</v>
      </c>
      <c r="P4">
        <v>29.5</v>
      </c>
      <c r="Q4">
        <v>8.5</v>
      </c>
      <c r="R4">
        <v>5.5</v>
      </c>
      <c r="S4">
        <v>4.3333333333333339</v>
      </c>
      <c r="T4">
        <v>6.5</v>
      </c>
      <c r="U4">
        <v>3.6666666666666665</v>
      </c>
      <c r="V4">
        <v>10.166666666666666</v>
      </c>
      <c r="W4">
        <v>24.833333333333336</v>
      </c>
      <c r="X4">
        <v>6.5</v>
      </c>
      <c r="Y4">
        <v>24.833333333333336</v>
      </c>
      <c r="Z4">
        <v>9.8333333333333339</v>
      </c>
      <c r="AA4">
        <v>0</v>
      </c>
      <c r="AB4">
        <v>50</v>
      </c>
      <c r="AC4">
        <v>13.499999999999998</v>
      </c>
      <c r="AD4">
        <v>23.333333333333332</v>
      </c>
      <c r="AE4">
        <v>6.0000000000000009</v>
      </c>
      <c r="AF4">
        <v>12.666666666666664</v>
      </c>
      <c r="AG4">
        <v>14.499999999999998</v>
      </c>
      <c r="AH4">
        <v>10.666666666666668</v>
      </c>
      <c r="AI4">
        <v>0</v>
      </c>
      <c r="AJ4">
        <v>25.666666666666664</v>
      </c>
      <c r="AK4">
        <v>33.5</v>
      </c>
      <c r="AL4">
        <v>5.3333333333333339</v>
      </c>
      <c r="AM4">
        <v>33</v>
      </c>
      <c r="AN4">
        <v>3.3333333333333335</v>
      </c>
      <c r="AO4">
        <v>0.16666666666666669</v>
      </c>
      <c r="AP4">
        <v>1.6666666666666667</v>
      </c>
      <c r="AQ4">
        <v>8.6666666666666679</v>
      </c>
      <c r="AR4">
        <v>13.833333333333334</v>
      </c>
      <c r="AS4">
        <v>8.6666666666666679</v>
      </c>
      <c r="AT4">
        <v>11.5</v>
      </c>
      <c r="AU4">
        <v>0</v>
      </c>
      <c r="AV4">
        <v>9.1666666666666661</v>
      </c>
      <c r="AW4">
        <v>40.5</v>
      </c>
      <c r="AX4">
        <v>19.333333333333332</v>
      </c>
      <c r="AY4">
        <v>0</v>
      </c>
      <c r="AZ4">
        <v>7.5</v>
      </c>
      <c r="BB4" s="7" t="s">
        <v>394</v>
      </c>
      <c r="BC4">
        <v>84.3333333333333</v>
      </c>
      <c r="BD4">
        <v>15.333333333333332</v>
      </c>
      <c r="BE4">
        <v>75.333333333333343</v>
      </c>
      <c r="BF4">
        <v>5.6666666666666661</v>
      </c>
      <c r="BG4">
        <v>94</v>
      </c>
      <c r="BH4">
        <v>48.000000000000007</v>
      </c>
      <c r="BI4">
        <v>0</v>
      </c>
      <c r="BJ4">
        <v>32.666666666666671</v>
      </c>
      <c r="BK4">
        <v>16.666666666666664</v>
      </c>
      <c r="BL4">
        <v>27.333333333333332</v>
      </c>
      <c r="BM4">
        <v>60.333333333333336</v>
      </c>
      <c r="BN4">
        <v>20.333333333333332</v>
      </c>
      <c r="BO4">
        <v>46.666666666666664</v>
      </c>
      <c r="BP4">
        <v>37.666666666666671</v>
      </c>
      <c r="BQ4">
        <v>21.666666666666668</v>
      </c>
      <c r="BR4">
        <v>90.333333333333343</v>
      </c>
      <c r="BS4">
        <v>56.000000000000007</v>
      </c>
      <c r="BT4">
        <v>99</v>
      </c>
      <c r="BU4">
        <v>0</v>
      </c>
      <c r="BV4">
        <v>0</v>
      </c>
      <c r="BW4">
        <v>77.666666666666671</v>
      </c>
      <c r="BX4">
        <v>75.666666666666657</v>
      </c>
      <c r="BY4">
        <v>44</v>
      </c>
      <c r="BZ4">
        <v>37</v>
      </c>
      <c r="CA4">
        <v>13</v>
      </c>
      <c r="CB4">
        <v>65.333333333333343</v>
      </c>
      <c r="CC4">
        <v>0</v>
      </c>
      <c r="CD4">
        <v>96.333333333333329</v>
      </c>
      <c r="CE4">
        <v>67.333333333333329</v>
      </c>
      <c r="CF4">
        <v>86</v>
      </c>
      <c r="CG4">
        <v>0</v>
      </c>
      <c r="CH4">
        <v>72.333333333333329</v>
      </c>
      <c r="CI4">
        <v>0</v>
      </c>
      <c r="CJ4">
        <v>0</v>
      </c>
      <c r="CK4">
        <v>96.666666666666671</v>
      </c>
      <c r="CL4">
        <v>97.000000000000014</v>
      </c>
      <c r="CM4">
        <v>90.333333333333343</v>
      </c>
      <c r="CN4">
        <v>88.333333333333329</v>
      </c>
    </row>
    <row r="5" spans="1:92">
      <c r="B5" s="9">
        <v>9.9999999999999993E+44</v>
      </c>
      <c r="C5">
        <v>21.5</v>
      </c>
      <c r="D5">
        <f>C5/60*100</f>
        <v>35.833333333333336</v>
      </c>
      <c r="E5" s="6">
        <v>25.3</v>
      </c>
      <c r="F5">
        <f>E5/30*100</f>
        <v>84.333333333333343</v>
      </c>
      <c r="H5">
        <v>1.9</v>
      </c>
      <c r="I5">
        <f>H5/60*100</f>
        <v>3.1666666666666661</v>
      </c>
      <c r="J5" s="16">
        <v>3.9</v>
      </c>
      <c r="K5">
        <f>((J5)/30)*100</f>
        <v>13</v>
      </c>
      <c r="N5">
        <v>35.833333333333336</v>
      </c>
      <c r="BB5">
        <v>84.3333333333333</v>
      </c>
    </row>
    <row r="6" spans="1:92">
      <c r="B6" s="9">
        <v>1.9999999999999999E+45</v>
      </c>
      <c r="C6">
        <v>17.7</v>
      </c>
      <c r="D6">
        <f t="shared" ref="D6:D42" si="0">C6/60*100</f>
        <v>29.5</v>
      </c>
      <c r="E6" s="6">
        <v>4.5999999999999996</v>
      </c>
      <c r="F6">
        <f t="shared" ref="F6:F42" si="1">E6/30*100</f>
        <v>15.333333333333332</v>
      </c>
      <c r="H6">
        <v>0.5</v>
      </c>
      <c r="I6">
        <f t="shared" ref="I6:I42" si="2">H6/60*100</f>
        <v>0.83333333333333337</v>
      </c>
      <c r="J6" s="16">
        <v>11.3</v>
      </c>
      <c r="K6">
        <f t="shared" ref="K6:K42" si="3">((J6)/30)*100</f>
        <v>37.666666666666671</v>
      </c>
      <c r="N6">
        <v>29.5</v>
      </c>
      <c r="BB6">
        <v>15.333333333333332</v>
      </c>
    </row>
    <row r="7" spans="1:92">
      <c r="B7" s="9">
        <v>3.0000000000000001E+45</v>
      </c>
      <c r="C7">
        <v>5.0999999999999996</v>
      </c>
      <c r="D7">
        <f t="shared" si="0"/>
        <v>8.5</v>
      </c>
      <c r="E7" s="6">
        <v>22.6</v>
      </c>
      <c r="F7">
        <f>E7/30*100</f>
        <v>75.333333333333343</v>
      </c>
      <c r="H7">
        <v>0.4</v>
      </c>
      <c r="I7">
        <f t="shared" si="2"/>
        <v>0.66666666666666674</v>
      </c>
      <c r="J7" s="16">
        <v>5.4</v>
      </c>
      <c r="K7">
        <f t="shared" si="3"/>
        <v>18.000000000000004</v>
      </c>
      <c r="N7">
        <v>8.5</v>
      </c>
      <c r="BB7">
        <v>75.333333333333343</v>
      </c>
    </row>
    <row r="8" spans="1:92">
      <c r="B8" s="9">
        <v>3.9999999999999997E+45</v>
      </c>
      <c r="C8">
        <v>3.3</v>
      </c>
      <c r="D8">
        <f t="shared" si="0"/>
        <v>5.5</v>
      </c>
      <c r="E8" s="6">
        <v>1.7</v>
      </c>
      <c r="F8">
        <f t="shared" si="1"/>
        <v>5.6666666666666661</v>
      </c>
      <c r="H8">
        <v>0.4</v>
      </c>
      <c r="I8">
        <f t="shared" si="2"/>
        <v>0.66666666666666674</v>
      </c>
      <c r="J8" s="16">
        <v>0</v>
      </c>
      <c r="K8">
        <f t="shared" si="3"/>
        <v>0</v>
      </c>
      <c r="N8">
        <v>5.5</v>
      </c>
      <c r="BB8">
        <v>5.6666666666666661</v>
      </c>
    </row>
    <row r="9" spans="1:92">
      <c r="B9" s="9">
        <v>5E+45</v>
      </c>
      <c r="C9">
        <v>2.6</v>
      </c>
      <c r="D9">
        <f t="shared" si="0"/>
        <v>4.3333333333333339</v>
      </c>
      <c r="E9" s="6">
        <v>28.2</v>
      </c>
      <c r="F9">
        <f t="shared" si="1"/>
        <v>94</v>
      </c>
      <c r="H9">
        <v>0.6</v>
      </c>
      <c r="I9">
        <f t="shared" si="2"/>
        <v>1</v>
      </c>
      <c r="J9" s="16">
        <v>13.7</v>
      </c>
      <c r="K9">
        <f t="shared" si="3"/>
        <v>45.666666666666664</v>
      </c>
      <c r="N9">
        <v>4.3333333333333339</v>
      </c>
      <c r="BB9">
        <v>94</v>
      </c>
    </row>
    <row r="10" spans="1:92">
      <c r="B10" s="9">
        <v>6.0000000000000002E+45</v>
      </c>
      <c r="C10">
        <v>3.9</v>
      </c>
      <c r="D10">
        <f t="shared" si="0"/>
        <v>6.5</v>
      </c>
      <c r="E10" s="6">
        <v>14.4</v>
      </c>
      <c r="F10">
        <f t="shared" si="1"/>
        <v>48.000000000000007</v>
      </c>
      <c r="H10">
        <v>1.6</v>
      </c>
      <c r="I10">
        <f t="shared" si="2"/>
        <v>2.666666666666667</v>
      </c>
      <c r="J10" s="16">
        <v>1.6</v>
      </c>
      <c r="K10">
        <f t="shared" si="3"/>
        <v>5.3333333333333339</v>
      </c>
      <c r="N10">
        <v>6.5</v>
      </c>
      <c r="BB10">
        <v>48.000000000000007</v>
      </c>
    </row>
    <row r="11" spans="1:92">
      <c r="B11" s="9">
        <v>7.0000000000000005E+45</v>
      </c>
      <c r="C11">
        <v>2.2000000000000002</v>
      </c>
      <c r="D11">
        <f t="shared" si="0"/>
        <v>3.6666666666666665</v>
      </c>
      <c r="E11" s="6">
        <v>0</v>
      </c>
      <c r="F11">
        <f t="shared" si="1"/>
        <v>0</v>
      </c>
      <c r="H11">
        <v>0</v>
      </c>
      <c r="I11">
        <f t="shared" si="2"/>
        <v>0</v>
      </c>
      <c r="J11" s="16">
        <v>0</v>
      </c>
      <c r="K11">
        <f t="shared" si="3"/>
        <v>0</v>
      </c>
      <c r="N11">
        <v>3.6666666666666665</v>
      </c>
      <c r="BB11">
        <v>0</v>
      </c>
    </row>
    <row r="12" spans="1:92">
      <c r="B12" s="9">
        <v>7.9999999999999994E+45</v>
      </c>
      <c r="C12">
        <v>6.1</v>
      </c>
      <c r="D12">
        <f t="shared" si="0"/>
        <v>10.166666666666666</v>
      </c>
      <c r="E12" s="6">
        <v>9.8000000000000007</v>
      </c>
      <c r="F12">
        <f t="shared" si="1"/>
        <v>32.666666666666671</v>
      </c>
      <c r="H12">
        <v>0</v>
      </c>
      <c r="I12">
        <f t="shared" si="2"/>
        <v>0</v>
      </c>
      <c r="J12" s="16">
        <v>2.7</v>
      </c>
      <c r="K12">
        <f t="shared" si="3"/>
        <v>9.0000000000000018</v>
      </c>
      <c r="N12">
        <v>10.166666666666666</v>
      </c>
      <c r="BB12">
        <v>32.666666666666671</v>
      </c>
    </row>
    <row r="13" spans="1:92">
      <c r="B13" s="9">
        <v>8.9999999999999997E+45</v>
      </c>
      <c r="C13">
        <v>14.9</v>
      </c>
      <c r="D13">
        <f t="shared" si="0"/>
        <v>24.833333333333336</v>
      </c>
      <c r="E13" s="6">
        <v>5</v>
      </c>
      <c r="F13">
        <f t="shared" si="1"/>
        <v>16.666666666666664</v>
      </c>
      <c r="H13">
        <v>0</v>
      </c>
      <c r="I13">
        <f t="shared" si="2"/>
        <v>0</v>
      </c>
      <c r="J13" s="16">
        <v>0</v>
      </c>
      <c r="K13">
        <f t="shared" si="3"/>
        <v>0</v>
      </c>
      <c r="N13">
        <v>24.833333333333336</v>
      </c>
      <c r="BB13">
        <v>16.666666666666664</v>
      </c>
    </row>
    <row r="14" spans="1:92">
      <c r="B14" s="9">
        <v>9.9999999999999999E+45</v>
      </c>
      <c r="C14">
        <v>3.9</v>
      </c>
      <c r="D14">
        <f t="shared" si="0"/>
        <v>6.5</v>
      </c>
      <c r="E14" s="6">
        <v>8.1999999999999993</v>
      </c>
      <c r="F14">
        <f t="shared" si="1"/>
        <v>27.333333333333332</v>
      </c>
      <c r="H14">
        <v>0</v>
      </c>
      <c r="I14">
        <f t="shared" si="2"/>
        <v>0</v>
      </c>
      <c r="J14" s="16">
        <v>0</v>
      </c>
      <c r="K14">
        <f t="shared" si="3"/>
        <v>0</v>
      </c>
      <c r="N14">
        <v>6.5</v>
      </c>
      <c r="BB14">
        <v>27.333333333333332</v>
      </c>
    </row>
    <row r="15" spans="1:92">
      <c r="B15" s="9">
        <v>1.1E+46</v>
      </c>
      <c r="C15">
        <v>14.9</v>
      </c>
      <c r="D15">
        <f t="shared" si="0"/>
        <v>24.833333333333336</v>
      </c>
      <c r="E15" s="6">
        <v>18.100000000000001</v>
      </c>
      <c r="F15">
        <f t="shared" si="1"/>
        <v>60.333333333333336</v>
      </c>
      <c r="H15">
        <v>17.5</v>
      </c>
      <c r="I15">
        <f t="shared" si="2"/>
        <v>29.166666666666668</v>
      </c>
      <c r="J15" s="16">
        <v>5.4</v>
      </c>
      <c r="K15">
        <f t="shared" si="3"/>
        <v>18.000000000000004</v>
      </c>
      <c r="N15">
        <v>24.833333333333336</v>
      </c>
      <c r="BB15">
        <v>60.333333333333336</v>
      </c>
    </row>
    <row r="16" spans="1:92">
      <c r="B16" s="9">
        <v>1.2E+46</v>
      </c>
      <c r="C16">
        <v>5.9</v>
      </c>
      <c r="D16">
        <f t="shared" si="0"/>
        <v>9.8333333333333339</v>
      </c>
      <c r="E16" s="6">
        <v>6.1</v>
      </c>
      <c r="F16">
        <f t="shared" si="1"/>
        <v>20.333333333333332</v>
      </c>
      <c r="H16">
        <v>3.4</v>
      </c>
      <c r="I16">
        <f t="shared" si="2"/>
        <v>5.6666666666666661</v>
      </c>
      <c r="J16" s="16">
        <v>5.0999999999999996</v>
      </c>
      <c r="K16">
        <f t="shared" si="3"/>
        <v>17</v>
      </c>
      <c r="N16">
        <v>9.8333333333333339</v>
      </c>
      <c r="BB16">
        <v>20.333333333333332</v>
      </c>
    </row>
    <row r="17" spans="2:54">
      <c r="B17" t="s">
        <v>118</v>
      </c>
      <c r="C17">
        <v>0</v>
      </c>
      <c r="D17">
        <f t="shared" si="0"/>
        <v>0</v>
      </c>
      <c r="E17" s="6">
        <v>14</v>
      </c>
      <c r="F17">
        <f t="shared" si="1"/>
        <v>46.666666666666664</v>
      </c>
      <c r="H17">
        <v>0</v>
      </c>
      <c r="I17">
        <f t="shared" si="2"/>
        <v>0</v>
      </c>
      <c r="J17" s="16">
        <v>5.4</v>
      </c>
      <c r="K17">
        <f t="shared" si="3"/>
        <v>18.000000000000004</v>
      </c>
      <c r="N17">
        <v>0</v>
      </c>
      <c r="BB17">
        <v>46.666666666666664</v>
      </c>
    </row>
    <row r="18" spans="2:54">
      <c r="B18" t="s">
        <v>119</v>
      </c>
      <c r="C18">
        <v>30</v>
      </c>
      <c r="D18">
        <f t="shared" si="0"/>
        <v>50</v>
      </c>
      <c r="E18" s="6">
        <v>11.3</v>
      </c>
      <c r="F18">
        <f t="shared" si="1"/>
        <v>37.666666666666671</v>
      </c>
      <c r="H18">
        <v>0</v>
      </c>
      <c r="I18">
        <f t="shared" si="2"/>
        <v>0</v>
      </c>
      <c r="J18" s="16">
        <v>13.1</v>
      </c>
      <c r="K18">
        <f t="shared" si="3"/>
        <v>43.666666666666664</v>
      </c>
      <c r="N18">
        <v>50</v>
      </c>
      <c r="BB18">
        <v>37.666666666666671</v>
      </c>
    </row>
    <row r="19" spans="2:54">
      <c r="B19" s="2" t="s">
        <v>120</v>
      </c>
      <c r="C19" s="3">
        <v>8.1</v>
      </c>
      <c r="D19">
        <f t="shared" si="0"/>
        <v>13.499999999999998</v>
      </c>
      <c r="E19" s="15">
        <v>6.5</v>
      </c>
      <c r="F19">
        <f t="shared" si="1"/>
        <v>21.666666666666668</v>
      </c>
      <c r="H19">
        <v>0.4</v>
      </c>
      <c r="I19">
        <f t="shared" si="2"/>
        <v>0.66666666666666674</v>
      </c>
      <c r="J19" s="17">
        <v>1</v>
      </c>
      <c r="K19">
        <f t="shared" si="3"/>
        <v>3.3333333333333335</v>
      </c>
      <c r="N19">
        <v>13.499999999999998</v>
      </c>
      <c r="BB19">
        <v>21.666666666666668</v>
      </c>
    </row>
    <row r="20" spans="2:54">
      <c r="B20" s="2" t="s">
        <v>121</v>
      </c>
      <c r="C20" s="3">
        <v>14</v>
      </c>
      <c r="D20">
        <f t="shared" si="0"/>
        <v>23.333333333333332</v>
      </c>
      <c r="E20" s="15">
        <v>27.1</v>
      </c>
      <c r="F20">
        <f t="shared" si="1"/>
        <v>90.333333333333343</v>
      </c>
      <c r="H20">
        <v>4.5999999999999996</v>
      </c>
      <c r="I20">
        <f t="shared" si="2"/>
        <v>7.6666666666666661</v>
      </c>
      <c r="J20" s="17">
        <v>7.3</v>
      </c>
      <c r="K20">
        <f t="shared" si="3"/>
        <v>24.333333333333332</v>
      </c>
      <c r="N20">
        <v>23.333333333333332</v>
      </c>
      <c r="BB20">
        <v>90.333333333333343</v>
      </c>
    </row>
    <row r="21" spans="2:54">
      <c r="B21" s="2" t="s">
        <v>122</v>
      </c>
      <c r="C21" s="3">
        <v>3.6</v>
      </c>
      <c r="D21">
        <f t="shared" si="0"/>
        <v>6.0000000000000009</v>
      </c>
      <c r="E21" s="15">
        <v>16.8</v>
      </c>
      <c r="F21">
        <f t="shared" si="1"/>
        <v>56.000000000000007</v>
      </c>
      <c r="H21">
        <v>5.9</v>
      </c>
      <c r="I21">
        <f t="shared" si="2"/>
        <v>9.8333333333333339</v>
      </c>
      <c r="J21" s="17">
        <v>1.2</v>
      </c>
      <c r="K21">
        <f t="shared" si="3"/>
        <v>4</v>
      </c>
      <c r="N21">
        <v>6.0000000000000009</v>
      </c>
      <c r="BB21">
        <v>56.000000000000007</v>
      </c>
    </row>
    <row r="22" spans="2:54">
      <c r="B22" s="2" t="s">
        <v>123</v>
      </c>
      <c r="C22" s="3">
        <v>7.6</v>
      </c>
      <c r="D22">
        <f t="shared" si="0"/>
        <v>12.666666666666664</v>
      </c>
      <c r="E22" s="15">
        <v>29.7</v>
      </c>
      <c r="F22">
        <f t="shared" si="1"/>
        <v>99</v>
      </c>
      <c r="H22">
        <v>0</v>
      </c>
      <c r="I22">
        <f t="shared" si="2"/>
        <v>0</v>
      </c>
      <c r="J22" s="17">
        <v>14.1</v>
      </c>
      <c r="K22">
        <f t="shared" si="3"/>
        <v>47</v>
      </c>
      <c r="N22">
        <v>12.666666666666664</v>
      </c>
      <c r="BB22">
        <v>99</v>
      </c>
    </row>
    <row r="23" spans="2:54">
      <c r="B23" s="2" t="s">
        <v>124</v>
      </c>
      <c r="C23" s="3">
        <v>8.6999999999999993</v>
      </c>
      <c r="D23">
        <f t="shared" si="0"/>
        <v>14.499999999999998</v>
      </c>
      <c r="E23" s="15">
        <v>0</v>
      </c>
      <c r="F23">
        <f t="shared" si="1"/>
        <v>0</v>
      </c>
      <c r="H23">
        <v>2.1</v>
      </c>
      <c r="I23">
        <f t="shared" si="2"/>
        <v>3.5000000000000004</v>
      </c>
      <c r="J23" s="17">
        <v>1.4</v>
      </c>
      <c r="K23">
        <f t="shared" si="3"/>
        <v>4.6666666666666661</v>
      </c>
      <c r="N23">
        <v>14.499999999999998</v>
      </c>
      <c r="BB23">
        <v>0</v>
      </c>
    </row>
    <row r="24" spans="2:54">
      <c r="B24" s="2" t="s">
        <v>125</v>
      </c>
      <c r="C24" s="3">
        <v>6.4</v>
      </c>
      <c r="D24">
        <f t="shared" si="0"/>
        <v>10.666666666666668</v>
      </c>
      <c r="E24" s="15">
        <v>0</v>
      </c>
      <c r="F24">
        <f t="shared" si="1"/>
        <v>0</v>
      </c>
      <c r="H24">
        <v>5.3</v>
      </c>
      <c r="I24">
        <f t="shared" si="2"/>
        <v>8.8333333333333339</v>
      </c>
      <c r="J24" s="17">
        <v>19.2</v>
      </c>
      <c r="K24">
        <f t="shared" si="3"/>
        <v>64</v>
      </c>
      <c r="N24">
        <v>10.666666666666668</v>
      </c>
      <c r="BB24">
        <v>0</v>
      </c>
    </row>
    <row r="25" spans="2:54">
      <c r="B25" s="2" t="s">
        <v>126</v>
      </c>
      <c r="C25" s="3">
        <v>0</v>
      </c>
      <c r="D25">
        <f t="shared" si="0"/>
        <v>0</v>
      </c>
      <c r="E25" s="15">
        <v>23.3</v>
      </c>
      <c r="F25">
        <f t="shared" si="1"/>
        <v>77.666666666666671</v>
      </c>
      <c r="H25">
        <v>4.0999999999999996</v>
      </c>
      <c r="I25">
        <f t="shared" si="2"/>
        <v>6.833333333333333</v>
      </c>
      <c r="J25" s="17">
        <v>1.5</v>
      </c>
      <c r="K25">
        <f t="shared" si="3"/>
        <v>5</v>
      </c>
      <c r="N25">
        <v>0</v>
      </c>
      <c r="BB25">
        <v>77.666666666666671</v>
      </c>
    </row>
    <row r="26" spans="2:54">
      <c r="B26" s="2" t="s">
        <v>127</v>
      </c>
      <c r="C26" s="3">
        <v>15.4</v>
      </c>
      <c r="D26">
        <f t="shared" si="0"/>
        <v>25.666666666666664</v>
      </c>
      <c r="E26" s="15">
        <v>22.7</v>
      </c>
      <c r="F26">
        <f t="shared" si="1"/>
        <v>75.666666666666657</v>
      </c>
      <c r="H26">
        <v>1</v>
      </c>
      <c r="I26">
        <f t="shared" si="2"/>
        <v>1.6666666666666667</v>
      </c>
      <c r="J26" s="17">
        <v>7.8</v>
      </c>
      <c r="K26">
        <f t="shared" si="3"/>
        <v>26</v>
      </c>
      <c r="N26">
        <v>25.666666666666664</v>
      </c>
      <c r="BB26">
        <v>75.666666666666657</v>
      </c>
    </row>
    <row r="27" spans="2:54">
      <c r="B27" s="2" t="s">
        <v>128</v>
      </c>
      <c r="C27" s="3">
        <v>20.100000000000001</v>
      </c>
      <c r="D27">
        <f t="shared" si="0"/>
        <v>33.5</v>
      </c>
      <c r="E27" s="15">
        <v>13.2</v>
      </c>
      <c r="F27">
        <f t="shared" si="1"/>
        <v>44</v>
      </c>
      <c r="H27">
        <v>1.7</v>
      </c>
      <c r="I27">
        <f t="shared" si="2"/>
        <v>2.833333333333333</v>
      </c>
      <c r="J27" s="17">
        <v>0.3</v>
      </c>
      <c r="K27">
        <f t="shared" si="3"/>
        <v>1</v>
      </c>
      <c r="N27">
        <v>33.5</v>
      </c>
      <c r="BB27">
        <v>44</v>
      </c>
    </row>
    <row r="28" spans="2:54">
      <c r="B28" s="2" t="s">
        <v>129</v>
      </c>
      <c r="C28" s="3">
        <v>3.2</v>
      </c>
      <c r="D28">
        <f t="shared" si="0"/>
        <v>5.3333333333333339</v>
      </c>
      <c r="E28" s="15">
        <v>11.1</v>
      </c>
      <c r="F28">
        <f t="shared" si="1"/>
        <v>37</v>
      </c>
      <c r="H28">
        <v>3.2</v>
      </c>
      <c r="I28">
        <f t="shared" si="2"/>
        <v>5.3333333333333339</v>
      </c>
      <c r="J28" s="17">
        <v>2.2999999999999998</v>
      </c>
      <c r="K28">
        <f t="shared" si="3"/>
        <v>7.6666666666666661</v>
      </c>
      <c r="N28">
        <v>5.3333333333333339</v>
      </c>
      <c r="BB28">
        <v>37</v>
      </c>
    </row>
    <row r="29" spans="2:54">
      <c r="B29" s="2" t="s">
        <v>130</v>
      </c>
      <c r="C29" s="3">
        <v>19.8</v>
      </c>
      <c r="D29">
        <f t="shared" si="0"/>
        <v>33</v>
      </c>
      <c r="E29" s="15">
        <v>3.9</v>
      </c>
      <c r="F29">
        <f t="shared" si="1"/>
        <v>13</v>
      </c>
      <c r="H29">
        <v>0</v>
      </c>
      <c r="I29">
        <f t="shared" si="2"/>
        <v>0</v>
      </c>
      <c r="J29" s="17">
        <v>0</v>
      </c>
      <c r="K29">
        <f t="shared" si="3"/>
        <v>0</v>
      </c>
      <c r="N29">
        <v>33</v>
      </c>
      <c r="BB29">
        <v>13</v>
      </c>
    </row>
    <row r="30" spans="2:54">
      <c r="B30" s="2" t="s">
        <v>131</v>
      </c>
      <c r="C30" s="3">
        <v>2</v>
      </c>
      <c r="D30">
        <f t="shared" si="0"/>
        <v>3.3333333333333335</v>
      </c>
      <c r="E30" s="15">
        <v>19.600000000000001</v>
      </c>
      <c r="F30">
        <f t="shared" si="1"/>
        <v>65.333333333333343</v>
      </c>
      <c r="H30">
        <v>2.4</v>
      </c>
      <c r="I30">
        <f t="shared" si="2"/>
        <v>4</v>
      </c>
      <c r="J30" s="17">
        <v>5</v>
      </c>
      <c r="K30">
        <f t="shared" si="3"/>
        <v>16.666666666666664</v>
      </c>
      <c r="N30">
        <v>3.3333333333333335</v>
      </c>
      <c r="BB30">
        <v>65.333333333333343</v>
      </c>
    </row>
    <row r="31" spans="2:54">
      <c r="B31" t="s">
        <v>30</v>
      </c>
      <c r="C31">
        <v>0.1</v>
      </c>
      <c r="D31">
        <f t="shared" si="0"/>
        <v>0.16666666666666669</v>
      </c>
      <c r="E31" s="6">
        <v>0</v>
      </c>
      <c r="F31">
        <f t="shared" si="1"/>
        <v>0</v>
      </c>
      <c r="H31">
        <v>7.6</v>
      </c>
      <c r="I31">
        <f t="shared" si="2"/>
        <v>12.666666666666664</v>
      </c>
      <c r="J31" s="16">
        <v>27</v>
      </c>
      <c r="K31">
        <f t="shared" si="3"/>
        <v>90</v>
      </c>
      <c r="N31">
        <v>0.16666666666666669</v>
      </c>
      <c r="BB31">
        <v>0</v>
      </c>
    </row>
    <row r="32" spans="2:54">
      <c r="B32" t="s">
        <v>31</v>
      </c>
      <c r="C32">
        <v>1</v>
      </c>
      <c r="D32">
        <f t="shared" si="0"/>
        <v>1.6666666666666667</v>
      </c>
      <c r="E32" s="6">
        <v>28.9</v>
      </c>
      <c r="F32">
        <f t="shared" si="1"/>
        <v>96.333333333333329</v>
      </c>
      <c r="H32">
        <v>14.1</v>
      </c>
      <c r="I32">
        <f t="shared" si="2"/>
        <v>23.5</v>
      </c>
      <c r="J32" s="16">
        <v>20.399999999999999</v>
      </c>
      <c r="K32">
        <f t="shared" si="3"/>
        <v>68</v>
      </c>
      <c r="N32">
        <v>1.6666666666666667</v>
      </c>
      <c r="BB32">
        <v>96.333333333333329</v>
      </c>
    </row>
    <row r="33" spans="1:95">
      <c r="B33" t="s">
        <v>32</v>
      </c>
      <c r="C33">
        <v>5.2</v>
      </c>
      <c r="D33">
        <f t="shared" si="0"/>
        <v>8.6666666666666679</v>
      </c>
      <c r="E33" s="6">
        <v>20.2</v>
      </c>
      <c r="F33">
        <f t="shared" si="1"/>
        <v>67.333333333333329</v>
      </c>
      <c r="H33">
        <v>2.5</v>
      </c>
      <c r="I33">
        <f t="shared" si="2"/>
        <v>4.1666666666666661</v>
      </c>
      <c r="J33" s="16">
        <v>2</v>
      </c>
      <c r="K33">
        <f t="shared" si="3"/>
        <v>6.666666666666667</v>
      </c>
      <c r="N33">
        <v>8.6666666666666679</v>
      </c>
      <c r="BB33">
        <v>67.333333333333329</v>
      </c>
    </row>
    <row r="34" spans="1:95">
      <c r="B34" t="s">
        <v>33</v>
      </c>
      <c r="C34">
        <v>8.3000000000000007</v>
      </c>
      <c r="D34">
        <f t="shared" si="0"/>
        <v>13.833333333333334</v>
      </c>
      <c r="E34" s="6">
        <v>25.8</v>
      </c>
      <c r="F34">
        <f t="shared" si="1"/>
        <v>86</v>
      </c>
      <c r="H34">
        <v>4</v>
      </c>
      <c r="I34">
        <f t="shared" si="2"/>
        <v>6.666666666666667</v>
      </c>
      <c r="J34" s="16">
        <v>4.5</v>
      </c>
      <c r="K34">
        <f t="shared" si="3"/>
        <v>15</v>
      </c>
      <c r="N34">
        <v>13.833333333333334</v>
      </c>
      <c r="BB34">
        <v>86</v>
      </c>
    </row>
    <row r="35" spans="1:95">
      <c r="B35" t="s">
        <v>34</v>
      </c>
      <c r="C35">
        <v>5.2</v>
      </c>
      <c r="D35">
        <f t="shared" si="0"/>
        <v>8.6666666666666679</v>
      </c>
      <c r="E35" s="6">
        <v>0</v>
      </c>
      <c r="F35">
        <f t="shared" si="1"/>
        <v>0</v>
      </c>
      <c r="H35">
        <v>0.8</v>
      </c>
      <c r="I35">
        <f t="shared" si="2"/>
        <v>1.3333333333333335</v>
      </c>
      <c r="J35" s="16">
        <v>11</v>
      </c>
      <c r="K35">
        <f t="shared" si="3"/>
        <v>36.666666666666664</v>
      </c>
      <c r="N35">
        <v>8.6666666666666679</v>
      </c>
      <c r="BB35">
        <v>0</v>
      </c>
    </row>
    <row r="36" spans="1:95">
      <c r="B36" t="s">
        <v>35</v>
      </c>
      <c r="C36">
        <v>6.9</v>
      </c>
      <c r="D36">
        <f t="shared" si="0"/>
        <v>11.5</v>
      </c>
      <c r="E36" s="6">
        <v>21.7</v>
      </c>
      <c r="F36">
        <f t="shared" si="1"/>
        <v>72.333333333333329</v>
      </c>
      <c r="H36">
        <v>8.9</v>
      </c>
      <c r="I36">
        <f t="shared" si="2"/>
        <v>14.833333333333334</v>
      </c>
      <c r="J36" s="16">
        <v>14.6</v>
      </c>
      <c r="K36">
        <f t="shared" si="3"/>
        <v>48.666666666666664</v>
      </c>
      <c r="N36">
        <v>11.5</v>
      </c>
      <c r="BB36">
        <v>72.333333333333329</v>
      </c>
    </row>
    <row r="37" spans="1:95">
      <c r="B37" t="s">
        <v>36</v>
      </c>
      <c r="C37">
        <v>0</v>
      </c>
      <c r="D37">
        <f t="shared" si="0"/>
        <v>0</v>
      </c>
      <c r="E37" s="6">
        <v>0</v>
      </c>
      <c r="F37">
        <f t="shared" si="1"/>
        <v>0</v>
      </c>
      <c r="H37">
        <v>8.1999999999999993</v>
      </c>
      <c r="I37">
        <f t="shared" si="2"/>
        <v>13.666666666666666</v>
      </c>
      <c r="J37" s="16">
        <v>14.7</v>
      </c>
      <c r="K37">
        <f t="shared" si="3"/>
        <v>49</v>
      </c>
      <c r="N37">
        <v>0</v>
      </c>
      <c r="BB37">
        <v>0</v>
      </c>
    </row>
    <row r="38" spans="1:95">
      <c r="B38" t="s">
        <v>37</v>
      </c>
      <c r="C38">
        <v>5.5</v>
      </c>
      <c r="D38">
        <f t="shared" si="0"/>
        <v>9.1666666666666661</v>
      </c>
      <c r="E38" s="6">
        <v>0</v>
      </c>
      <c r="F38">
        <f t="shared" si="1"/>
        <v>0</v>
      </c>
      <c r="H38">
        <v>5.7</v>
      </c>
      <c r="I38">
        <f t="shared" si="2"/>
        <v>9.5</v>
      </c>
      <c r="J38" s="16">
        <v>13.8</v>
      </c>
      <c r="K38">
        <f t="shared" si="3"/>
        <v>46</v>
      </c>
      <c r="N38">
        <v>9.1666666666666661</v>
      </c>
      <c r="BB38">
        <v>0</v>
      </c>
    </row>
    <row r="39" spans="1:95">
      <c r="B39" t="s">
        <v>38</v>
      </c>
      <c r="C39">
        <v>24.3</v>
      </c>
      <c r="D39">
        <f t="shared" si="0"/>
        <v>40.5</v>
      </c>
      <c r="E39" s="6">
        <v>29</v>
      </c>
      <c r="F39">
        <f t="shared" si="1"/>
        <v>96.666666666666671</v>
      </c>
      <c r="H39">
        <v>2.1</v>
      </c>
      <c r="I39">
        <f t="shared" si="2"/>
        <v>3.5000000000000004</v>
      </c>
      <c r="J39" s="16">
        <v>21.4</v>
      </c>
      <c r="K39">
        <f t="shared" si="3"/>
        <v>71.333333333333329</v>
      </c>
      <c r="N39">
        <v>40.5</v>
      </c>
      <c r="BB39">
        <v>96.666666666666671</v>
      </c>
    </row>
    <row r="40" spans="1:95">
      <c r="B40" t="s">
        <v>39</v>
      </c>
      <c r="C40">
        <v>11.6</v>
      </c>
      <c r="D40">
        <f t="shared" si="0"/>
        <v>19.333333333333332</v>
      </c>
      <c r="E40" s="6">
        <v>29.1</v>
      </c>
      <c r="F40">
        <f t="shared" si="1"/>
        <v>97.000000000000014</v>
      </c>
      <c r="H40">
        <v>3.6</v>
      </c>
      <c r="I40">
        <f t="shared" si="2"/>
        <v>6.0000000000000009</v>
      </c>
      <c r="J40" s="16">
        <v>15.1</v>
      </c>
      <c r="K40">
        <f t="shared" si="3"/>
        <v>50.333333333333329</v>
      </c>
      <c r="N40">
        <v>19.333333333333332</v>
      </c>
      <c r="BB40">
        <v>97.000000000000014</v>
      </c>
    </row>
    <row r="41" spans="1:95">
      <c r="B41" t="s">
        <v>40</v>
      </c>
      <c r="C41">
        <v>0</v>
      </c>
      <c r="D41">
        <f t="shared" si="0"/>
        <v>0</v>
      </c>
      <c r="E41" s="6">
        <v>27.1</v>
      </c>
      <c r="F41">
        <f t="shared" si="1"/>
        <v>90.333333333333343</v>
      </c>
      <c r="H41">
        <v>7.4</v>
      </c>
      <c r="I41">
        <f t="shared" si="2"/>
        <v>12.333333333333334</v>
      </c>
      <c r="J41" s="16">
        <v>15.9</v>
      </c>
      <c r="K41">
        <f t="shared" si="3"/>
        <v>53</v>
      </c>
      <c r="N41">
        <v>0</v>
      </c>
      <c r="BB41">
        <v>90.333333333333343</v>
      </c>
    </row>
    <row r="42" spans="1:95">
      <c r="B42" t="s">
        <v>41</v>
      </c>
      <c r="C42">
        <v>4.5</v>
      </c>
      <c r="D42">
        <f t="shared" si="0"/>
        <v>7.5</v>
      </c>
      <c r="E42" s="6">
        <v>26.5</v>
      </c>
      <c r="F42">
        <f t="shared" si="1"/>
        <v>88.333333333333329</v>
      </c>
      <c r="H42">
        <v>11.8</v>
      </c>
      <c r="I42">
        <f t="shared" si="2"/>
        <v>19.666666666666668</v>
      </c>
      <c r="J42" s="16">
        <v>14.1</v>
      </c>
      <c r="K42">
        <f t="shared" si="3"/>
        <v>47</v>
      </c>
      <c r="N42">
        <v>7.5</v>
      </c>
      <c r="BB42">
        <v>88.333333333333329</v>
      </c>
    </row>
    <row r="43" spans="1:95">
      <c r="A43" t="s">
        <v>177</v>
      </c>
      <c r="C43" s="10">
        <f>AVERAGE(C5:C42)/60*100</f>
        <v>13.750000000000002</v>
      </c>
      <c r="D43" s="19">
        <f>AVERAGE(D5:D42)</f>
        <v>13.750000000000004</v>
      </c>
      <c r="E43" s="13">
        <f>AVERAGE(E5:E42)</f>
        <v>14.513157894736842</v>
      </c>
      <c r="F43" s="10">
        <f>AVERAGE(F5:F42)</f>
        <v>48.37719298245613</v>
      </c>
      <c r="H43" s="10">
        <f>AVERAGE(H5:H42)</f>
        <v>3.5184210526315787</v>
      </c>
      <c r="I43" s="19">
        <f>AVERAGE(I5:I42)</f>
        <v>5.8640350877192979</v>
      </c>
      <c r="J43" s="18">
        <f>AVERAGE(J5:J42)</f>
        <v>7.9789473684210526</v>
      </c>
      <c r="K43" s="19">
        <f>AVERAGE(K5:K42)</f>
        <v>26.596491228070175</v>
      </c>
    </row>
    <row r="44" spans="1:95">
      <c r="A44" t="s">
        <v>181</v>
      </c>
      <c r="C44" s="10">
        <f>STDEV(C5:C42)/SQRT(38)/60*100</f>
        <v>2.0502686721363457</v>
      </c>
      <c r="D44" s="19">
        <f>_xlfn.STDEV.S(D5:D42)/SQRT(38)</f>
        <v>2.0502686721363452</v>
      </c>
      <c r="E44" s="13">
        <f>STDEV(E5:E42)/SQRT(38)</f>
        <v>1.7387155829565144</v>
      </c>
      <c r="F44" s="10">
        <f>STDEV(F5:F42)/SQRT(38)</f>
        <v>5.7957186098550491</v>
      </c>
      <c r="H44" s="10">
        <f>STDEV(H5:H42)/SQRT(38)</f>
        <v>0.67971895354326006</v>
      </c>
      <c r="I44" s="19">
        <f>_xlfn.STDEV.S(I5:I42)/SQRT(38)</f>
        <v>1.1328649225720999</v>
      </c>
      <c r="J44" s="18">
        <f>((STDEV(J5:J42)/SQRT(38)))</f>
        <v>1.1844845581468904</v>
      </c>
      <c r="K44" s="19">
        <f>((_xlfn.STDEV.S(K5:K42)/SQRT(38)))</f>
        <v>3.9482818604896339</v>
      </c>
    </row>
    <row r="45" spans="1:95">
      <c r="J45" s="16"/>
    </row>
    <row r="46" spans="1:95">
      <c r="J46" s="16"/>
    </row>
    <row r="47" spans="1:95">
      <c r="A47" t="s">
        <v>172</v>
      </c>
      <c r="J47" s="16"/>
    </row>
    <row r="48" spans="1:95">
      <c r="B48" t="s">
        <v>48</v>
      </c>
      <c r="C48">
        <v>14.8</v>
      </c>
      <c r="D48">
        <f>C48/60*100</f>
        <v>24.666666666666668</v>
      </c>
      <c r="E48" s="6">
        <v>13.9</v>
      </c>
      <c r="F48">
        <f>E48/30*100</f>
        <v>46.333333333333329</v>
      </c>
      <c r="H48">
        <v>0.5</v>
      </c>
      <c r="I48">
        <f>H48/60*100</f>
        <v>0.83333333333333337</v>
      </c>
      <c r="J48" s="16">
        <v>5.4</v>
      </c>
      <c r="K48">
        <f>((J48)/30)*100</f>
        <v>18.000000000000004</v>
      </c>
      <c r="N48" s="7" t="s">
        <v>393</v>
      </c>
      <c r="O48">
        <v>24.666666666666668</v>
      </c>
      <c r="P48">
        <v>0</v>
      </c>
      <c r="Q48">
        <v>71.833333333333343</v>
      </c>
      <c r="R48">
        <v>25</v>
      </c>
      <c r="S48">
        <v>20.666666666666668</v>
      </c>
      <c r="T48">
        <v>25.833333333333336</v>
      </c>
      <c r="U48">
        <v>6.166666666666667</v>
      </c>
      <c r="V48">
        <v>4.1666666666666661</v>
      </c>
      <c r="W48">
        <v>23.333333333333332</v>
      </c>
      <c r="X48">
        <v>26</v>
      </c>
      <c r="Y48">
        <v>41.833333333333336</v>
      </c>
      <c r="Z48">
        <v>27.500000000000004</v>
      </c>
      <c r="AA48">
        <v>36.000000000000007</v>
      </c>
      <c r="AB48">
        <v>75.166666666666671</v>
      </c>
      <c r="AC48">
        <v>5</v>
      </c>
      <c r="AD48">
        <v>20.166666666666664</v>
      </c>
      <c r="AE48">
        <v>7.0000000000000009</v>
      </c>
      <c r="AF48">
        <v>0</v>
      </c>
      <c r="AG48">
        <v>29.833333333333329</v>
      </c>
      <c r="AH48">
        <v>32.833333333333329</v>
      </c>
      <c r="AI48">
        <v>9.8333333333333339</v>
      </c>
      <c r="AJ48">
        <v>20</v>
      </c>
      <c r="AK48">
        <v>36.5</v>
      </c>
      <c r="AL48">
        <v>13.833333333333334</v>
      </c>
      <c r="AM48">
        <v>8.5</v>
      </c>
      <c r="AN48">
        <v>24.666666666666668</v>
      </c>
      <c r="AO48">
        <v>8.1666666666666679</v>
      </c>
      <c r="AP48">
        <v>78.166666666666657</v>
      </c>
      <c r="AQ48">
        <v>35.500000000000007</v>
      </c>
      <c r="AR48">
        <v>42.333333333333329</v>
      </c>
      <c r="AS48">
        <v>0</v>
      </c>
      <c r="AT48">
        <v>21.833333333333332</v>
      </c>
      <c r="AU48">
        <v>8.3333333333333321</v>
      </c>
      <c r="AV48">
        <v>15.5</v>
      </c>
      <c r="AW48">
        <v>47.833333333333336</v>
      </c>
      <c r="AX48">
        <v>22.5</v>
      </c>
      <c r="AY48">
        <v>55.499999999999993</v>
      </c>
      <c r="AZ48">
        <v>20</v>
      </c>
      <c r="BA48">
        <v>95.833333333333343</v>
      </c>
      <c r="BB48">
        <v>20</v>
      </c>
      <c r="BC48" s="7" t="s">
        <v>394</v>
      </c>
      <c r="BD48">
        <v>46.333333333333329</v>
      </c>
      <c r="BE48">
        <v>57.666666666666664</v>
      </c>
      <c r="BF48">
        <v>94.666666666666671</v>
      </c>
      <c r="BG48">
        <v>28.999999999999996</v>
      </c>
      <c r="BH48">
        <v>86</v>
      </c>
      <c r="BI48">
        <v>93</v>
      </c>
      <c r="BJ48">
        <v>12.666666666666664</v>
      </c>
      <c r="BK48">
        <v>77.999999999999986</v>
      </c>
      <c r="BL48">
        <v>57.666666666666664</v>
      </c>
      <c r="BM48">
        <v>84.333333333333343</v>
      </c>
      <c r="BN48">
        <v>76.666666666666671</v>
      </c>
      <c r="BO48">
        <v>93</v>
      </c>
      <c r="BP48">
        <v>93</v>
      </c>
      <c r="BQ48">
        <v>95.666666666666671</v>
      </c>
      <c r="BR48">
        <v>80.666666666666657</v>
      </c>
      <c r="BS48">
        <v>45.666666666666664</v>
      </c>
      <c r="BT48">
        <v>87</v>
      </c>
      <c r="BU48">
        <v>96.333333333333329</v>
      </c>
      <c r="BV48">
        <v>18.666666666666664</v>
      </c>
      <c r="BW48">
        <v>97.000000000000014</v>
      </c>
      <c r="BX48">
        <v>69.666666666666671</v>
      </c>
      <c r="BY48">
        <v>22</v>
      </c>
      <c r="BZ48">
        <v>36.666666666666664</v>
      </c>
      <c r="CA48">
        <v>78.999999999999986</v>
      </c>
      <c r="CB48">
        <v>98.333333333333329</v>
      </c>
      <c r="CC48">
        <v>96.666666666666671</v>
      </c>
      <c r="CD48">
        <v>75.666666666666657</v>
      </c>
      <c r="CE48">
        <v>95.333333333333343</v>
      </c>
      <c r="CF48">
        <v>96.666666666666671</v>
      </c>
      <c r="CG48">
        <v>72.000000000000014</v>
      </c>
      <c r="CH48">
        <v>94.333333333333343</v>
      </c>
      <c r="CI48">
        <v>95.666666666666671</v>
      </c>
      <c r="CJ48">
        <v>95.333333333333343</v>
      </c>
      <c r="CK48">
        <v>97.666666666666671</v>
      </c>
      <c r="CL48">
        <v>100</v>
      </c>
      <c r="CM48">
        <v>64.333333333333329</v>
      </c>
      <c r="CN48">
        <v>73</v>
      </c>
      <c r="CO48">
        <v>93.666666666666671</v>
      </c>
      <c r="CP48">
        <v>94.333333333333343</v>
      </c>
      <c r="CQ48">
        <v>80</v>
      </c>
    </row>
    <row r="49" spans="2:55">
      <c r="B49" t="s">
        <v>49</v>
      </c>
      <c r="C49">
        <v>0</v>
      </c>
      <c r="D49">
        <f t="shared" ref="D49:D87" si="4">C49/60*100</f>
        <v>0</v>
      </c>
      <c r="E49" s="6">
        <v>17.3</v>
      </c>
      <c r="F49">
        <f t="shared" ref="F49:F87" si="5">E49/30*100</f>
        <v>57.666666666666664</v>
      </c>
      <c r="H49">
        <v>3.6</v>
      </c>
      <c r="I49">
        <f t="shared" ref="I49:I87" si="6">H49/60*100</f>
        <v>6.0000000000000009</v>
      </c>
      <c r="J49" s="16">
        <v>4.5999999999999996</v>
      </c>
      <c r="K49">
        <f t="shared" ref="K49:K87" si="7">((J49)/30)*100</f>
        <v>15.333333333333332</v>
      </c>
      <c r="N49">
        <v>24.666666666666668</v>
      </c>
      <c r="BC49">
        <v>46.333333333333329</v>
      </c>
    </row>
    <row r="50" spans="2:55">
      <c r="B50" t="s">
        <v>50</v>
      </c>
      <c r="C50">
        <v>43.1</v>
      </c>
      <c r="D50">
        <f t="shared" si="4"/>
        <v>71.833333333333343</v>
      </c>
      <c r="E50" s="6">
        <v>28.4</v>
      </c>
      <c r="F50">
        <f t="shared" si="5"/>
        <v>94.666666666666671</v>
      </c>
      <c r="H50">
        <v>4.5</v>
      </c>
      <c r="I50">
        <f t="shared" si="6"/>
        <v>7.5</v>
      </c>
      <c r="J50" s="16">
        <v>2.9</v>
      </c>
      <c r="K50">
        <f t="shared" si="7"/>
        <v>9.6666666666666661</v>
      </c>
      <c r="N50">
        <v>0</v>
      </c>
      <c r="BC50">
        <v>57.666666666666664</v>
      </c>
    </row>
    <row r="51" spans="2:55">
      <c r="B51" t="s">
        <v>51</v>
      </c>
      <c r="C51">
        <v>15</v>
      </c>
      <c r="D51">
        <f t="shared" si="4"/>
        <v>25</v>
      </c>
      <c r="E51" s="6">
        <v>8.6999999999999993</v>
      </c>
      <c r="F51">
        <f t="shared" si="5"/>
        <v>28.999999999999996</v>
      </c>
      <c r="H51">
        <v>2.9</v>
      </c>
      <c r="I51">
        <f t="shared" si="6"/>
        <v>4.833333333333333</v>
      </c>
      <c r="J51" s="16">
        <v>8.6</v>
      </c>
      <c r="K51">
        <f t="shared" si="7"/>
        <v>28.666666666666668</v>
      </c>
      <c r="N51">
        <v>71.833333333333343</v>
      </c>
      <c r="BC51">
        <v>94.666666666666671</v>
      </c>
    </row>
    <row r="52" spans="2:55">
      <c r="B52" t="s">
        <v>52</v>
      </c>
      <c r="C52">
        <v>12.4</v>
      </c>
      <c r="D52">
        <f t="shared" si="4"/>
        <v>20.666666666666668</v>
      </c>
      <c r="E52" s="6">
        <v>25.8</v>
      </c>
      <c r="F52">
        <f t="shared" si="5"/>
        <v>86</v>
      </c>
      <c r="H52">
        <v>0.4</v>
      </c>
      <c r="I52">
        <f t="shared" si="6"/>
        <v>0.66666666666666674</v>
      </c>
      <c r="J52" s="16">
        <v>3.7</v>
      </c>
      <c r="K52">
        <f t="shared" si="7"/>
        <v>12.333333333333334</v>
      </c>
      <c r="N52">
        <v>25</v>
      </c>
      <c r="BC52">
        <v>28.999999999999996</v>
      </c>
    </row>
    <row r="53" spans="2:55">
      <c r="B53" t="s">
        <v>53</v>
      </c>
      <c r="C53">
        <v>15.5</v>
      </c>
      <c r="D53">
        <f t="shared" si="4"/>
        <v>25.833333333333336</v>
      </c>
      <c r="E53" s="6">
        <v>27.9</v>
      </c>
      <c r="F53">
        <f t="shared" si="5"/>
        <v>93</v>
      </c>
      <c r="H53">
        <v>3.4</v>
      </c>
      <c r="I53">
        <f t="shared" si="6"/>
        <v>5.6666666666666661</v>
      </c>
      <c r="J53" s="16">
        <v>8.3000000000000007</v>
      </c>
      <c r="K53">
        <f t="shared" si="7"/>
        <v>27.666666666666668</v>
      </c>
      <c r="N53">
        <v>20.666666666666668</v>
      </c>
      <c r="BC53">
        <v>86</v>
      </c>
    </row>
    <row r="54" spans="2:55">
      <c r="B54" t="s">
        <v>54</v>
      </c>
      <c r="C54">
        <v>3.7</v>
      </c>
      <c r="D54">
        <f t="shared" si="4"/>
        <v>6.166666666666667</v>
      </c>
      <c r="E54" s="6">
        <v>3.8</v>
      </c>
      <c r="F54">
        <f t="shared" si="5"/>
        <v>12.666666666666664</v>
      </c>
      <c r="H54">
        <v>0</v>
      </c>
      <c r="I54">
        <f t="shared" si="6"/>
        <v>0</v>
      </c>
      <c r="J54" s="16">
        <v>2.6</v>
      </c>
      <c r="K54">
        <f t="shared" si="7"/>
        <v>8.6666666666666679</v>
      </c>
      <c r="N54">
        <v>25.833333333333336</v>
      </c>
      <c r="BC54">
        <v>93</v>
      </c>
    </row>
    <row r="55" spans="2:55">
      <c r="B55" t="s">
        <v>55</v>
      </c>
      <c r="C55">
        <v>2.5</v>
      </c>
      <c r="D55">
        <f t="shared" si="4"/>
        <v>4.1666666666666661</v>
      </c>
      <c r="E55" s="6">
        <v>23.4</v>
      </c>
      <c r="F55">
        <f t="shared" si="5"/>
        <v>77.999999999999986</v>
      </c>
      <c r="H55">
        <v>0.4</v>
      </c>
      <c r="I55">
        <f t="shared" si="6"/>
        <v>0.66666666666666674</v>
      </c>
      <c r="J55" s="16">
        <v>0.6</v>
      </c>
      <c r="K55">
        <f t="shared" si="7"/>
        <v>2</v>
      </c>
      <c r="N55">
        <v>6.166666666666667</v>
      </c>
      <c r="BC55">
        <v>12.666666666666664</v>
      </c>
    </row>
    <row r="56" spans="2:55">
      <c r="B56" t="s">
        <v>56</v>
      </c>
      <c r="C56">
        <v>14</v>
      </c>
      <c r="D56">
        <f t="shared" si="4"/>
        <v>23.333333333333332</v>
      </c>
      <c r="E56" s="6">
        <v>17.3</v>
      </c>
      <c r="F56">
        <f t="shared" si="5"/>
        <v>57.666666666666664</v>
      </c>
      <c r="H56">
        <v>0.3</v>
      </c>
      <c r="I56">
        <f t="shared" si="6"/>
        <v>0.5</v>
      </c>
      <c r="J56" s="16">
        <v>10</v>
      </c>
      <c r="K56">
        <f t="shared" si="7"/>
        <v>33.333333333333329</v>
      </c>
      <c r="N56">
        <v>4.1666666666666661</v>
      </c>
      <c r="BC56">
        <v>77.999999999999986</v>
      </c>
    </row>
    <row r="57" spans="2:55">
      <c r="B57" t="s">
        <v>57</v>
      </c>
      <c r="C57">
        <v>15.6</v>
      </c>
      <c r="D57">
        <f t="shared" si="4"/>
        <v>26</v>
      </c>
      <c r="E57" s="6">
        <v>25.3</v>
      </c>
      <c r="F57">
        <f t="shared" si="5"/>
        <v>84.333333333333343</v>
      </c>
      <c r="H57">
        <v>0.8</v>
      </c>
      <c r="I57">
        <f t="shared" si="6"/>
        <v>1.3333333333333335</v>
      </c>
      <c r="J57" s="16">
        <v>14.3</v>
      </c>
      <c r="K57">
        <f t="shared" si="7"/>
        <v>47.666666666666671</v>
      </c>
      <c r="N57">
        <v>23.333333333333332</v>
      </c>
      <c r="BC57">
        <v>57.666666666666664</v>
      </c>
    </row>
    <row r="58" spans="2:55">
      <c r="B58" t="s">
        <v>58</v>
      </c>
      <c r="C58">
        <v>25.1</v>
      </c>
      <c r="D58">
        <f t="shared" si="4"/>
        <v>41.833333333333336</v>
      </c>
      <c r="E58" s="6">
        <v>23</v>
      </c>
      <c r="F58">
        <f t="shared" si="5"/>
        <v>76.666666666666671</v>
      </c>
      <c r="H58">
        <v>5.2</v>
      </c>
      <c r="I58">
        <f t="shared" si="6"/>
        <v>8.6666666666666679</v>
      </c>
      <c r="J58" s="16">
        <v>0.8</v>
      </c>
      <c r="K58">
        <f t="shared" si="7"/>
        <v>2.666666666666667</v>
      </c>
      <c r="N58">
        <v>26</v>
      </c>
      <c r="BC58">
        <v>84.333333333333343</v>
      </c>
    </row>
    <row r="59" spans="2:55">
      <c r="B59" t="s">
        <v>59</v>
      </c>
      <c r="C59">
        <v>16.5</v>
      </c>
      <c r="D59">
        <f t="shared" si="4"/>
        <v>27.500000000000004</v>
      </c>
      <c r="E59" s="6">
        <v>27.9</v>
      </c>
      <c r="F59">
        <f t="shared" si="5"/>
        <v>93</v>
      </c>
      <c r="H59">
        <v>0</v>
      </c>
      <c r="I59">
        <f t="shared" si="6"/>
        <v>0</v>
      </c>
      <c r="J59" s="16">
        <v>4.2</v>
      </c>
      <c r="K59">
        <f t="shared" si="7"/>
        <v>14.000000000000002</v>
      </c>
      <c r="N59">
        <v>41.833333333333336</v>
      </c>
      <c r="BC59">
        <v>76.666666666666671</v>
      </c>
    </row>
    <row r="60" spans="2:55">
      <c r="B60" t="s">
        <v>60</v>
      </c>
      <c r="C60">
        <v>21.6</v>
      </c>
      <c r="D60">
        <f t="shared" si="4"/>
        <v>36.000000000000007</v>
      </c>
      <c r="E60" s="6">
        <v>27.9</v>
      </c>
      <c r="F60">
        <f t="shared" si="5"/>
        <v>93</v>
      </c>
      <c r="H60">
        <v>1.4</v>
      </c>
      <c r="I60">
        <f t="shared" si="6"/>
        <v>2.333333333333333</v>
      </c>
      <c r="J60" s="16">
        <v>22.4</v>
      </c>
      <c r="K60">
        <f t="shared" si="7"/>
        <v>74.666666666666657</v>
      </c>
      <c r="N60">
        <v>27.500000000000004</v>
      </c>
      <c r="BC60">
        <v>93</v>
      </c>
    </row>
    <row r="61" spans="2:55">
      <c r="B61" t="s">
        <v>61</v>
      </c>
      <c r="C61">
        <v>45.1</v>
      </c>
      <c r="D61">
        <f t="shared" si="4"/>
        <v>75.166666666666671</v>
      </c>
      <c r="E61" s="6">
        <v>28.7</v>
      </c>
      <c r="F61">
        <f t="shared" si="5"/>
        <v>95.666666666666671</v>
      </c>
      <c r="H61">
        <v>9.6</v>
      </c>
      <c r="I61">
        <f t="shared" si="6"/>
        <v>16</v>
      </c>
      <c r="J61" s="16">
        <v>18.100000000000001</v>
      </c>
      <c r="K61">
        <f t="shared" si="7"/>
        <v>60.333333333333336</v>
      </c>
      <c r="N61">
        <v>36.000000000000007</v>
      </c>
      <c r="BC61">
        <v>93</v>
      </c>
    </row>
    <row r="62" spans="2:55">
      <c r="B62" s="2" t="s">
        <v>134</v>
      </c>
      <c r="C62" s="3">
        <v>3</v>
      </c>
      <c r="D62">
        <f t="shared" si="4"/>
        <v>5</v>
      </c>
      <c r="E62" s="15">
        <v>24.2</v>
      </c>
      <c r="F62">
        <f t="shared" si="5"/>
        <v>80.666666666666657</v>
      </c>
      <c r="H62">
        <v>3.3</v>
      </c>
      <c r="I62">
        <f t="shared" si="6"/>
        <v>5.5</v>
      </c>
      <c r="J62" s="17">
        <v>2.7</v>
      </c>
      <c r="K62">
        <f t="shared" si="7"/>
        <v>9.0000000000000018</v>
      </c>
      <c r="N62">
        <v>75.166666666666671</v>
      </c>
      <c r="BC62">
        <v>95.666666666666671</v>
      </c>
    </row>
    <row r="63" spans="2:55">
      <c r="B63" s="2" t="s">
        <v>135</v>
      </c>
      <c r="C63" s="3">
        <v>12.1</v>
      </c>
      <c r="D63">
        <f t="shared" si="4"/>
        <v>20.166666666666664</v>
      </c>
      <c r="E63" s="15">
        <v>13.7</v>
      </c>
      <c r="F63">
        <f t="shared" si="5"/>
        <v>45.666666666666664</v>
      </c>
      <c r="H63">
        <v>0.3</v>
      </c>
      <c r="I63">
        <f t="shared" si="6"/>
        <v>0.5</v>
      </c>
      <c r="J63" s="17">
        <v>0</v>
      </c>
      <c r="K63">
        <f t="shared" si="7"/>
        <v>0</v>
      </c>
      <c r="N63">
        <v>5</v>
      </c>
      <c r="BC63">
        <v>80.666666666666657</v>
      </c>
    </row>
    <row r="64" spans="2:55">
      <c r="B64" s="2" t="s">
        <v>136</v>
      </c>
      <c r="C64" s="3">
        <v>4.2</v>
      </c>
      <c r="D64">
        <f t="shared" si="4"/>
        <v>7.0000000000000009</v>
      </c>
      <c r="E64" s="15">
        <v>26.1</v>
      </c>
      <c r="F64">
        <f t="shared" si="5"/>
        <v>87</v>
      </c>
      <c r="H64">
        <v>0.5</v>
      </c>
      <c r="I64">
        <f t="shared" si="6"/>
        <v>0.83333333333333337</v>
      </c>
      <c r="J64" s="17">
        <v>5.8</v>
      </c>
      <c r="K64">
        <f t="shared" si="7"/>
        <v>19.333333333333332</v>
      </c>
      <c r="N64">
        <v>20.166666666666664</v>
      </c>
      <c r="BC64">
        <v>45.666666666666664</v>
      </c>
    </row>
    <row r="65" spans="2:55">
      <c r="B65" s="2" t="s">
        <v>137</v>
      </c>
      <c r="C65" s="3">
        <v>0</v>
      </c>
      <c r="D65">
        <f t="shared" si="4"/>
        <v>0</v>
      </c>
      <c r="E65" s="15">
        <v>28.9</v>
      </c>
      <c r="F65">
        <f t="shared" si="5"/>
        <v>96.333333333333329</v>
      </c>
      <c r="H65">
        <v>3.8</v>
      </c>
      <c r="I65">
        <f t="shared" si="6"/>
        <v>6.3333333333333321</v>
      </c>
      <c r="J65" s="17">
        <v>10.8</v>
      </c>
      <c r="K65">
        <f t="shared" si="7"/>
        <v>36.000000000000007</v>
      </c>
      <c r="N65">
        <v>7.0000000000000009</v>
      </c>
      <c r="BC65">
        <v>87</v>
      </c>
    </row>
    <row r="66" spans="2:55">
      <c r="B66" s="2" t="s">
        <v>138</v>
      </c>
      <c r="C66" s="3">
        <v>17.899999999999999</v>
      </c>
      <c r="D66">
        <f t="shared" si="4"/>
        <v>29.833333333333329</v>
      </c>
      <c r="E66" s="15">
        <v>5.6</v>
      </c>
      <c r="F66">
        <f t="shared" si="5"/>
        <v>18.666666666666664</v>
      </c>
      <c r="H66">
        <v>1.8</v>
      </c>
      <c r="I66">
        <f t="shared" si="6"/>
        <v>3.0000000000000004</v>
      </c>
      <c r="J66" s="17">
        <v>3.9</v>
      </c>
      <c r="K66">
        <f t="shared" si="7"/>
        <v>13</v>
      </c>
      <c r="N66">
        <v>0</v>
      </c>
      <c r="BC66">
        <v>96.333333333333329</v>
      </c>
    </row>
    <row r="67" spans="2:55">
      <c r="B67" s="2" t="s">
        <v>139</v>
      </c>
      <c r="C67" s="3">
        <v>19.7</v>
      </c>
      <c r="D67">
        <f t="shared" si="4"/>
        <v>32.833333333333329</v>
      </c>
      <c r="E67" s="15">
        <v>29.1</v>
      </c>
      <c r="F67">
        <f t="shared" si="5"/>
        <v>97.000000000000014</v>
      </c>
      <c r="H67">
        <v>1</v>
      </c>
      <c r="I67">
        <f t="shared" si="6"/>
        <v>1.6666666666666667</v>
      </c>
      <c r="J67" s="17">
        <v>5.4</v>
      </c>
      <c r="K67">
        <f t="shared" si="7"/>
        <v>18.000000000000004</v>
      </c>
      <c r="N67">
        <v>29.833333333333329</v>
      </c>
      <c r="BC67">
        <v>18.666666666666664</v>
      </c>
    </row>
    <row r="68" spans="2:55">
      <c r="B68" s="2" t="s">
        <v>140</v>
      </c>
      <c r="C68" s="3">
        <v>5.9</v>
      </c>
      <c r="D68">
        <f t="shared" si="4"/>
        <v>9.8333333333333339</v>
      </c>
      <c r="E68" s="15">
        <v>20.9</v>
      </c>
      <c r="F68">
        <f t="shared" si="5"/>
        <v>69.666666666666671</v>
      </c>
      <c r="H68">
        <v>1</v>
      </c>
      <c r="I68">
        <f t="shared" si="6"/>
        <v>1.6666666666666667</v>
      </c>
      <c r="J68" s="17">
        <v>5.9</v>
      </c>
      <c r="K68">
        <f t="shared" si="7"/>
        <v>19.666666666666668</v>
      </c>
      <c r="N68">
        <v>32.833333333333329</v>
      </c>
      <c r="BC68">
        <v>97.000000000000014</v>
      </c>
    </row>
    <row r="69" spans="2:55">
      <c r="B69" s="2" t="s">
        <v>141</v>
      </c>
      <c r="C69" s="3">
        <v>12</v>
      </c>
      <c r="D69">
        <f t="shared" si="4"/>
        <v>20</v>
      </c>
      <c r="E69" s="15">
        <v>6.6</v>
      </c>
      <c r="F69">
        <f t="shared" si="5"/>
        <v>22</v>
      </c>
      <c r="H69">
        <v>2</v>
      </c>
      <c r="I69">
        <f t="shared" si="6"/>
        <v>3.3333333333333335</v>
      </c>
      <c r="J69" s="17">
        <v>5.6</v>
      </c>
      <c r="K69">
        <f t="shared" si="7"/>
        <v>18.666666666666664</v>
      </c>
      <c r="N69">
        <v>9.8333333333333339</v>
      </c>
      <c r="BC69">
        <v>69.666666666666671</v>
      </c>
    </row>
    <row r="70" spans="2:55">
      <c r="B70" s="2" t="s">
        <v>142</v>
      </c>
      <c r="C70" s="3">
        <v>21.9</v>
      </c>
      <c r="D70">
        <f t="shared" si="4"/>
        <v>36.5</v>
      </c>
      <c r="E70" s="15">
        <v>11</v>
      </c>
      <c r="F70">
        <f t="shared" si="5"/>
        <v>36.666666666666664</v>
      </c>
      <c r="H70">
        <v>0.8</v>
      </c>
      <c r="I70">
        <f t="shared" si="6"/>
        <v>1.3333333333333335</v>
      </c>
      <c r="J70" s="17">
        <v>2.7</v>
      </c>
      <c r="K70">
        <f t="shared" si="7"/>
        <v>9.0000000000000018</v>
      </c>
      <c r="N70">
        <v>20</v>
      </c>
      <c r="BC70">
        <v>22</v>
      </c>
    </row>
    <row r="71" spans="2:55">
      <c r="B71" s="2" t="s">
        <v>143</v>
      </c>
      <c r="C71" s="3">
        <v>8.3000000000000007</v>
      </c>
      <c r="D71">
        <f t="shared" si="4"/>
        <v>13.833333333333334</v>
      </c>
      <c r="E71" s="15">
        <v>23.7</v>
      </c>
      <c r="F71">
        <f t="shared" si="5"/>
        <v>78.999999999999986</v>
      </c>
      <c r="H71">
        <v>0.8</v>
      </c>
      <c r="I71">
        <f t="shared" si="6"/>
        <v>1.3333333333333335</v>
      </c>
      <c r="J71" s="17">
        <v>3.5</v>
      </c>
      <c r="K71">
        <f t="shared" si="7"/>
        <v>11.666666666666666</v>
      </c>
      <c r="N71">
        <v>36.5</v>
      </c>
      <c r="BC71">
        <v>36.666666666666664</v>
      </c>
    </row>
    <row r="72" spans="2:55">
      <c r="B72" s="2" t="s">
        <v>144</v>
      </c>
      <c r="C72" s="3">
        <v>5.0999999999999996</v>
      </c>
      <c r="D72">
        <f t="shared" si="4"/>
        <v>8.5</v>
      </c>
      <c r="E72" s="15">
        <v>29.5</v>
      </c>
      <c r="F72">
        <f t="shared" si="5"/>
        <v>98.333333333333329</v>
      </c>
      <c r="H72">
        <v>0.6</v>
      </c>
      <c r="I72">
        <f t="shared" si="6"/>
        <v>1</v>
      </c>
      <c r="J72" s="17">
        <v>4.8</v>
      </c>
      <c r="K72">
        <f t="shared" si="7"/>
        <v>16</v>
      </c>
      <c r="N72">
        <v>13.833333333333334</v>
      </c>
      <c r="BC72">
        <v>78.999999999999986</v>
      </c>
    </row>
    <row r="73" spans="2:55">
      <c r="B73" s="2" t="s">
        <v>145</v>
      </c>
      <c r="C73" s="3">
        <v>14.8</v>
      </c>
      <c r="D73">
        <f t="shared" si="4"/>
        <v>24.666666666666668</v>
      </c>
      <c r="E73" s="15">
        <v>29</v>
      </c>
      <c r="F73">
        <f t="shared" si="5"/>
        <v>96.666666666666671</v>
      </c>
      <c r="H73">
        <v>2.1</v>
      </c>
      <c r="I73">
        <f t="shared" si="6"/>
        <v>3.5000000000000004</v>
      </c>
      <c r="J73" s="17">
        <v>5.6</v>
      </c>
      <c r="K73">
        <f t="shared" si="7"/>
        <v>18.666666666666664</v>
      </c>
      <c r="N73">
        <v>8.5</v>
      </c>
      <c r="BC73">
        <v>98.333333333333329</v>
      </c>
    </row>
    <row r="74" spans="2:55">
      <c r="B74" t="s">
        <v>146</v>
      </c>
      <c r="C74">
        <v>4.9000000000000004</v>
      </c>
      <c r="D74">
        <f t="shared" si="4"/>
        <v>8.1666666666666679</v>
      </c>
      <c r="E74" s="6">
        <v>22.7</v>
      </c>
      <c r="F74">
        <f t="shared" si="5"/>
        <v>75.666666666666657</v>
      </c>
      <c r="H74">
        <v>7.7</v>
      </c>
      <c r="I74">
        <f t="shared" si="6"/>
        <v>12.833333333333332</v>
      </c>
      <c r="J74" s="16">
        <v>17.3</v>
      </c>
      <c r="K74">
        <f t="shared" si="7"/>
        <v>57.666666666666664</v>
      </c>
      <c r="N74">
        <v>24.666666666666668</v>
      </c>
      <c r="BC74">
        <v>96.666666666666671</v>
      </c>
    </row>
    <row r="75" spans="2:55">
      <c r="B75" t="s">
        <v>163</v>
      </c>
      <c r="C75">
        <v>46.9</v>
      </c>
      <c r="D75">
        <f t="shared" si="4"/>
        <v>78.166666666666657</v>
      </c>
      <c r="E75" s="6">
        <v>28.6</v>
      </c>
      <c r="F75">
        <f t="shared" si="5"/>
        <v>95.333333333333343</v>
      </c>
      <c r="H75">
        <v>18.600000000000001</v>
      </c>
      <c r="I75">
        <f t="shared" si="6"/>
        <v>31</v>
      </c>
      <c r="J75" s="16">
        <v>11.2</v>
      </c>
      <c r="K75">
        <f t="shared" si="7"/>
        <v>37.333333333333329</v>
      </c>
      <c r="N75">
        <v>8.1666666666666679</v>
      </c>
      <c r="BC75">
        <v>75.666666666666657</v>
      </c>
    </row>
    <row r="76" spans="2:55">
      <c r="B76" t="s">
        <v>164</v>
      </c>
      <c r="C76">
        <v>21.3</v>
      </c>
      <c r="D76">
        <f t="shared" si="4"/>
        <v>35.500000000000007</v>
      </c>
      <c r="E76" s="6">
        <v>29</v>
      </c>
      <c r="F76">
        <f t="shared" si="5"/>
        <v>96.666666666666671</v>
      </c>
      <c r="H76">
        <v>4.9000000000000004</v>
      </c>
      <c r="I76">
        <f t="shared" si="6"/>
        <v>8.1666666666666679</v>
      </c>
      <c r="J76" s="16">
        <v>17.899999999999999</v>
      </c>
      <c r="K76">
        <f t="shared" si="7"/>
        <v>59.666666666666657</v>
      </c>
      <c r="N76">
        <v>78.166666666666657</v>
      </c>
      <c r="BC76">
        <v>95.333333333333343</v>
      </c>
    </row>
    <row r="77" spans="2:55">
      <c r="B77" t="s">
        <v>165</v>
      </c>
      <c r="C77">
        <v>25.4</v>
      </c>
      <c r="D77">
        <f t="shared" si="4"/>
        <v>42.333333333333329</v>
      </c>
      <c r="E77" s="6">
        <v>21.6</v>
      </c>
      <c r="F77">
        <f t="shared" si="5"/>
        <v>72.000000000000014</v>
      </c>
      <c r="H77">
        <v>0</v>
      </c>
      <c r="I77">
        <f t="shared" si="6"/>
        <v>0</v>
      </c>
      <c r="J77" s="16">
        <v>5.3</v>
      </c>
      <c r="K77">
        <f t="shared" si="7"/>
        <v>17.666666666666668</v>
      </c>
      <c r="N77">
        <v>35.500000000000007</v>
      </c>
      <c r="BC77">
        <v>96.666666666666671</v>
      </c>
    </row>
    <row r="78" spans="2:55">
      <c r="B78" t="s">
        <v>166</v>
      </c>
      <c r="C78">
        <v>0</v>
      </c>
      <c r="D78">
        <f t="shared" si="4"/>
        <v>0</v>
      </c>
      <c r="E78" s="6">
        <v>28.3</v>
      </c>
      <c r="F78">
        <f t="shared" si="5"/>
        <v>94.333333333333343</v>
      </c>
      <c r="H78">
        <v>2.2000000000000002</v>
      </c>
      <c r="I78">
        <f t="shared" si="6"/>
        <v>3.6666666666666665</v>
      </c>
      <c r="J78" s="16">
        <v>14.1</v>
      </c>
      <c r="K78">
        <f t="shared" si="7"/>
        <v>47</v>
      </c>
      <c r="N78">
        <v>42.333333333333329</v>
      </c>
      <c r="BC78">
        <v>72.000000000000014</v>
      </c>
    </row>
    <row r="79" spans="2:55">
      <c r="B79" t="s">
        <v>167</v>
      </c>
      <c r="C79">
        <v>13.1</v>
      </c>
      <c r="D79">
        <f t="shared" si="4"/>
        <v>21.833333333333332</v>
      </c>
      <c r="E79" s="6">
        <v>28.7</v>
      </c>
      <c r="F79">
        <f t="shared" si="5"/>
        <v>95.666666666666671</v>
      </c>
      <c r="H79">
        <v>3.2</v>
      </c>
      <c r="I79">
        <f t="shared" si="6"/>
        <v>5.3333333333333339</v>
      </c>
      <c r="J79" s="16">
        <v>7.8</v>
      </c>
      <c r="K79">
        <f t="shared" si="7"/>
        <v>26</v>
      </c>
      <c r="N79">
        <v>0</v>
      </c>
      <c r="BC79">
        <v>94.333333333333343</v>
      </c>
    </row>
    <row r="80" spans="2:55">
      <c r="B80" t="s">
        <v>168</v>
      </c>
      <c r="C80">
        <v>5</v>
      </c>
      <c r="D80">
        <f t="shared" si="4"/>
        <v>8.3333333333333321</v>
      </c>
      <c r="E80" s="6">
        <v>28.6</v>
      </c>
      <c r="F80">
        <f t="shared" si="5"/>
        <v>95.333333333333343</v>
      </c>
      <c r="H80">
        <v>5.5</v>
      </c>
      <c r="I80">
        <f t="shared" si="6"/>
        <v>9.1666666666666661</v>
      </c>
      <c r="J80" s="16">
        <v>6.4</v>
      </c>
      <c r="K80">
        <f t="shared" si="7"/>
        <v>21.333333333333336</v>
      </c>
      <c r="N80">
        <v>21.833333333333332</v>
      </c>
      <c r="BC80">
        <v>95.666666666666671</v>
      </c>
    </row>
    <row r="81" spans="1:55">
      <c r="B81" t="s">
        <v>169</v>
      </c>
      <c r="C81">
        <v>9.3000000000000007</v>
      </c>
      <c r="D81">
        <f t="shared" si="4"/>
        <v>15.5</v>
      </c>
      <c r="E81" s="6">
        <v>29.3</v>
      </c>
      <c r="F81">
        <f t="shared" si="5"/>
        <v>97.666666666666671</v>
      </c>
      <c r="H81">
        <v>0.6</v>
      </c>
      <c r="I81">
        <f t="shared" si="6"/>
        <v>1</v>
      </c>
      <c r="J81" s="16">
        <v>6.4</v>
      </c>
      <c r="K81">
        <f t="shared" si="7"/>
        <v>21.333333333333336</v>
      </c>
      <c r="N81">
        <v>8.3333333333333321</v>
      </c>
      <c r="BC81">
        <v>95.333333333333343</v>
      </c>
    </row>
    <row r="82" spans="1:55">
      <c r="B82" t="s">
        <v>82</v>
      </c>
      <c r="C82">
        <v>28.7</v>
      </c>
      <c r="D82">
        <f t="shared" si="4"/>
        <v>47.833333333333336</v>
      </c>
      <c r="E82" s="6">
        <v>30</v>
      </c>
      <c r="F82">
        <f t="shared" si="5"/>
        <v>100</v>
      </c>
      <c r="H82">
        <v>2.1</v>
      </c>
      <c r="I82">
        <f t="shared" si="6"/>
        <v>3.5000000000000004</v>
      </c>
      <c r="J82" s="16">
        <v>14</v>
      </c>
      <c r="K82">
        <f t="shared" si="7"/>
        <v>46.666666666666664</v>
      </c>
      <c r="N82">
        <v>15.5</v>
      </c>
      <c r="BC82">
        <v>97.666666666666671</v>
      </c>
    </row>
    <row r="83" spans="1:55">
      <c r="B83" t="s">
        <v>83</v>
      </c>
      <c r="C83">
        <v>13.5</v>
      </c>
      <c r="D83">
        <f t="shared" si="4"/>
        <v>22.5</v>
      </c>
      <c r="E83" s="6">
        <v>19.3</v>
      </c>
      <c r="F83">
        <f>E83/30*100</f>
        <v>64.333333333333329</v>
      </c>
      <c r="H83">
        <v>11.5</v>
      </c>
      <c r="I83">
        <f t="shared" si="6"/>
        <v>19.166666666666668</v>
      </c>
      <c r="J83" s="16">
        <v>11.1</v>
      </c>
      <c r="K83">
        <f t="shared" si="7"/>
        <v>37</v>
      </c>
      <c r="N83">
        <v>47.833333333333336</v>
      </c>
      <c r="BC83">
        <v>100</v>
      </c>
    </row>
    <row r="84" spans="1:55">
      <c r="B84" t="s">
        <v>84</v>
      </c>
      <c r="C84">
        <v>33.299999999999997</v>
      </c>
      <c r="D84">
        <f t="shared" si="4"/>
        <v>55.499999999999993</v>
      </c>
      <c r="E84" s="6">
        <v>21.9</v>
      </c>
      <c r="F84">
        <f t="shared" si="5"/>
        <v>73</v>
      </c>
      <c r="H84">
        <v>9.1</v>
      </c>
      <c r="I84">
        <f t="shared" si="6"/>
        <v>15.166666666666668</v>
      </c>
      <c r="J84" s="16">
        <v>5.2</v>
      </c>
      <c r="K84">
        <f t="shared" si="7"/>
        <v>17.333333333333336</v>
      </c>
      <c r="N84">
        <v>22.5</v>
      </c>
      <c r="BC84">
        <v>64.333333333333329</v>
      </c>
    </row>
    <row r="85" spans="1:55">
      <c r="B85" t="s">
        <v>85</v>
      </c>
      <c r="C85">
        <v>12</v>
      </c>
      <c r="D85">
        <f t="shared" si="4"/>
        <v>20</v>
      </c>
      <c r="E85" s="6">
        <v>28.1</v>
      </c>
      <c r="F85">
        <f t="shared" si="5"/>
        <v>93.666666666666671</v>
      </c>
      <c r="H85">
        <v>9.1</v>
      </c>
      <c r="I85">
        <f t="shared" si="6"/>
        <v>15.166666666666668</v>
      </c>
      <c r="J85" s="16">
        <v>10.3</v>
      </c>
      <c r="K85">
        <f t="shared" si="7"/>
        <v>34.333333333333336</v>
      </c>
      <c r="N85">
        <v>55.499999999999993</v>
      </c>
      <c r="BC85">
        <v>73</v>
      </c>
    </row>
    <row r="86" spans="1:55">
      <c r="B86" t="s">
        <v>86</v>
      </c>
      <c r="C86">
        <v>57.5</v>
      </c>
      <c r="D86">
        <f t="shared" si="4"/>
        <v>95.833333333333343</v>
      </c>
      <c r="E86" s="6">
        <v>28.3</v>
      </c>
      <c r="F86">
        <f t="shared" si="5"/>
        <v>94.333333333333343</v>
      </c>
      <c r="H86">
        <v>6</v>
      </c>
      <c r="I86">
        <f t="shared" si="6"/>
        <v>10</v>
      </c>
      <c r="J86" s="16">
        <v>4.3</v>
      </c>
      <c r="K86">
        <f t="shared" si="7"/>
        <v>14.333333333333334</v>
      </c>
      <c r="N86">
        <v>20</v>
      </c>
      <c r="BC86">
        <v>93.666666666666671</v>
      </c>
    </row>
    <row r="87" spans="1:55">
      <c r="B87" t="s">
        <v>87</v>
      </c>
      <c r="C87">
        <v>12</v>
      </c>
      <c r="D87">
        <f t="shared" si="4"/>
        <v>20</v>
      </c>
      <c r="E87" s="6">
        <v>24</v>
      </c>
      <c r="F87">
        <f t="shared" si="5"/>
        <v>80</v>
      </c>
      <c r="H87">
        <v>14.5</v>
      </c>
      <c r="I87">
        <f t="shared" si="6"/>
        <v>24.166666666666668</v>
      </c>
      <c r="J87" s="16">
        <v>12.4</v>
      </c>
      <c r="K87">
        <f t="shared" si="7"/>
        <v>41.333333333333336</v>
      </c>
      <c r="N87">
        <v>95.833333333333343</v>
      </c>
      <c r="BC87">
        <v>94.333333333333343</v>
      </c>
    </row>
    <row r="88" spans="1:55">
      <c r="A88" t="s">
        <v>182</v>
      </c>
      <c r="C88" s="10">
        <f>AVERAGE(C48:C87)/60*100</f>
        <v>27.195833333333329</v>
      </c>
      <c r="D88" s="19">
        <f>AVERAGE(D48:D87)</f>
        <v>27.195833333333336</v>
      </c>
      <c r="E88" s="10">
        <f>AVERAGE(E48:E87)</f>
        <v>22.9</v>
      </c>
      <c r="F88" s="19">
        <f>AVERAGE(F48:F87)</f>
        <v>76.333333333333343</v>
      </c>
      <c r="H88" s="10">
        <f>AVERAGE(H48:H87)</f>
        <v>3.6499999999999995</v>
      </c>
      <c r="I88" s="19">
        <f>AVERAGE(I48:I87)</f>
        <v>6.0833333333333313</v>
      </c>
      <c r="J88" s="18">
        <f>AVERAGE(J48:J87)</f>
        <v>7.6725000000000012</v>
      </c>
      <c r="K88" s="19">
        <f>AVERAGE(K48:K87)</f>
        <v>25.575000000000003</v>
      </c>
      <c r="N88">
        <v>20</v>
      </c>
      <c r="BC88">
        <v>80</v>
      </c>
    </row>
    <row r="89" spans="1:55">
      <c r="A89" t="s">
        <v>181</v>
      </c>
      <c r="C89" s="10">
        <f>STDEV(C48:C87)/SQRT(40)/60*100</f>
        <v>3.5495871088286313</v>
      </c>
      <c r="D89" s="19">
        <f>STDEV(D48:D87)/SQRT(40)</f>
        <v>3.5495871088286295</v>
      </c>
      <c r="E89" s="10">
        <f>STDEV(E48:E87)/SQRT(40)</f>
        <v>1.1755958663697488</v>
      </c>
      <c r="F89" s="19">
        <f>_xlfn.STDEV.S(F48:F87)/SQRT(40)</f>
        <v>3.9186528878991576</v>
      </c>
      <c r="H89" s="10">
        <f>STDEV(H48:H87)/SQRT(40)</f>
        <v>0.67329080850737355</v>
      </c>
      <c r="I89" s="19">
        <f>_xlfn.STDEV.S(I48:I87)/SQRT(40)</f>
        <v>1.1221513475122897</v>
      </c>
      <c r="J89" s="18">
        <f>STDEV(J48:J87)/SQRT(40)</f>
        <v>0.84020744920067647</v>
      </c>
      <c r="K89" s="19">
        <f>_xlfn.STDEV.S(K48:K87)/SQRT(40)</f>
        <v>2.8006914973355879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45C2-CD67-6146-98C4-53D3B754A92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BC48-4E26-C148-929F-B63B94CF540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4F06-BFD1-0747-BC13-C5447AE140F5}">
  <dimension ref="A1:K41"/>
  <sheetViews>
    <sheetView zoomScale="97" workbookViewId="0">
      <selection activeCell="I16" sqref="I16:I22"/>
    </sheetView>
  </sheetViews>
  <sheetFormatPr baseColWidth="10" defaultRowHeight="16"/>
  <cols>
    <col min="3" max="3" width="20.1640625" customWidth="1"/>
    <col min="4" max="4" width="28.5" customWidth="1"/>
    <col min="5" max="5" width="25.83203125" customWidth="1"/>
    <col min="8" max="8" width="28.5" customWidth="1"/>
    <col min="9" max="9" width="28" customWidth="1"/>
    <col min="10" max="10" width="32" customWidth="1"/>
  </cols>
  <sheetData>
    <row r="1" spans="1:11">
      <c r="A1" t="s">
        <v>102</v>
      </c>
      <c r="B1" t="s">
        <v>376</v>
      </c>
      <c r="C1" t="s">
        <v>377</v>
      </c>
      <c r="D1" t="s">
        <v>378</v>
      </c>
      <c r="E1" t="s">
        <v>379</v>
      </c>
      <c r="H1" t="s">
        <v>380</v>
      </c>
      <c r="I1" t="s">
        <v>402</v>
      </c>
      <c r="J1" t="s">
        <v>381</v>
      </c>
      <c r="K1" t="s">
        <v>401</v>
      </c>
    </row>
    <row r="2" spans="1:11">
      <c r="A2" t="s">
        <v>245</v>
      </c>
      <c r="B2" t="s">
        <v>246</v>
      </c>
      <c r="C2" t="s">
        <v>382</v>
      </c>
      <c r="D2">
        <v>21</v>
      </c>
      <c r="E2">
        <v>22.2</v>
      </c>
      <c r="G2" t="s">
        <v>245</v>
      </c>
      <c r="H2">
        <v>25.9</v>
      </c>
      <c r="I2">
        <f>H2/30*100</f>
        <v>86.333333333333329</v>
      </c>
      <c r="J2">
        <v>30</v>
      </c>
      <c r="K2">
        <f>J2/30*100</f>
        <v>100</v>
      </c>
    </row>
    <row r="3" spans="1:11">
      <c r="A3" t="s">
        <v>247</v>
      </c>
      <c r="B3" t="s">
        <v>246</v>
      </c>
      <c r="C3" t="s">
        <v>383</v>
      </c>
      <c r="D3">
        <v>20.399999999999999</v>
      </c>
      <c r="E3">
        <v>19.3</v>
      </c>
      <c r="G3" t="s">
        <v>247</v>
      </c>
      <c r="H3">
        <v>28.7</v>
      </c>
      <c r="I3">
        <f t="shared" ref="I3:I37" si="0">H3/30*100</f>
        <v>95.666666666666671</v>
      </c>
      <c r="J3">
        <v>29.6</v>
      </c>
      <c r="K3">
        <f t="shared" ref="K3:K37" si="1">J3/30*100</f>
        <v>98.666666666666671</v>
      </c>
    </row>
    <row r="4" spans="1:11">
      <c r="A4" t="s">
        <v>200</v>
      </c>
      <c r="B4" t="s">
        <v>246</v>
      </c>
      <c r="C4" t="s">
        <v>384</v>
      </c>
      <c r="D4">
        <v>10.4</v>
      </c>
      <c r="E4">
        <v>3.8</v>
      </c>
      <c r="G4" t="s">
        <v>200</v>
      </c>
      <c r="H4">
        <v>28</v>
      </c>
      <c r="I4">
        <f t="shared" si="0"/>
        <v>93.333333333333329</v>
      </c>
      <c r="J4">
        <v>28.8</v>
      </c>
      <c r="K4">
        <f t="shared" si="1"/>
        <v>96.000000000000014</v>
      </c>
    </row>
    <row r="5" spans="1:11">
      <c r="A5" t="s">
        <v>385</v>
      </c>
      <c r="B5" t="s">
        <v>246</v>
      </c>
      <c r="D5">
        <v>0</v>
      </c>
      <c r="E5">
        <v>0</v>
      </c>
      <c r="G5" t="s">
        <v>385</v>
      </c>
      <c r="H5">
        <v>21.5</v>
      </c>
      <c r="I5">
        <f t="shared" si="0"/>
        <v>71.666666666666671</v>
      </c>
      <c r="J5">
        <v>22.9</v>
      </c>
      <c r="K5">
        <f t="shared" si="1"/>
        <v>76.333333333333329</v>
      </c>
    </row>
    <row r="6" spans="1:11">
      <c r="A6" t="s">
        <v>386</v>
      </c>
      <c r="B6" t="s">
        <v>246</v>
      </c>
      <c r="D6">
        <v>0</v>
      </c>
      <c r="E6">
        <v>0.7</v>
      </c>
      <c r="G6" t="s">
        <v>386</v>
      </c>
      <c r="H6">
        <v>15.5</v>
      </c>
      <c r="I6">
        <f t="shared" si="0"/>
        <v>51.666666666666671</v>
      </c>
      <c r="J6">
        <v>24.2</v>
      </c>
      <c r="K6">
        <f t="shared" si="1"/>
        <v>80.666666666666657</v>
      </c>
    </row>
    <row r="7" spans="1:11">
      <c r="A7" t="s">
        <v>387</v>
      </c>
      <c r="B7" t="s">
        <v>246</v>
      </c>
      <c r="D7">
        <v>1.7</v>
      </c>
      <c r="E7">
        <v>5.2</v>
      </c>
      <c r="G7" t="s">
        <v>387</v>
      </c>
      <c r="H7">
        <v>18.8</v>
      </c>
      <c r="I7">
        <f t="shared" si="0"/>
        <v>62.666666666666671</v>
      </c>
      <c r="J7">
        <v>27.5</v>
      </c>
      <c r="K7">
        <f t="shared" si="1"/>
        <v>91.666666666666657</v>
      </c>
    </row>
    <row r="8" spans="1:11">
      <c r="A8" t="s">
        <v>388</v>
      </c>
      <c r="B8" t="s">
        <v>246</v>
      </c>
      <c r="D8">
        <v>2.6</v>
      </c>
      <c r="E8">
        <v>1.2</v>
      </c>
      <c r="G8" t="s">
        <v>388</v>
      </c>
      <c r="H8">
        <v>26.3</v>
      </c>
      <c r="I8">
        <f t="shared" si="0"/>
        <v>87.666666666666671</v>
      </c>
      <c r="J8">
        <v>30</v>
      </c>
      <c r="K8">
        <f t="shared" si="1"/>
        <v>100</v>
      </c>
    </row>
    <row r="9" spans="1:11">
      <c r="A9" t="s">
        <v>207</v>
      </c>
      <c r="B9" t="s">
        <v>246</v>
      </c>
      <c r="C9" t="s">
        <v>238</v>
      </c>
      <c r="D9">
        <v>2.1</v>
      </c>
      <c r="E9">
        <v>0</v>
      </c>
      <c r="G9" t="s">
        <v>207</v>
      </c>
      <c r="H9">
        <v>26.2</v>
      </c>
      <c r="I9">
        <f t="shared" si="0"/>
        <v>87.333333333333329</v>
      </c>
      <c r="J9">
        <v>30</v>
      </c>
      <c r="K9">
        <f t="shared" si="1"/>
        <v>100</v>
      </c>
    </row>
    <row r="10" spans="1:11">
      <c r="A10" t="s">
        <v>208</v>
      </c>
      <c r="B10" t="s">
        <v>246</v>
      </c>
      <c r="C10" t="s">
        <v>236</v>
      </c>
      <c r="D10">
        <v>0</v>
      </c>
      <c r="E10">
        <v>0</v>
      </c>
      <c r="G10" t="s">
        <v>208</v>
      </c>
      <c r="H10">
        <v>18.399999999999999</v>
      </c>
      <c r="I10">
        <f t="shared" si="0"/>
        <v>61.333333333333329</v>
      </c>
      <c r="J10">
        <v>29.4</v>
      </c>
      <c r="K10">
        <f t="shared" si="1"/>
        <v>98</v>
      </c>
    </row>
    <row r="11" spans="1:11">
      <c r="A11" t="s">
        <v>209</v>
      </c>
      <c r="B11" t="s">
        <v>246</v>
      </c>
      <c r="C11" t="s">
        <v>237</v>
      </c>
      <c r="D11">
        <v>1.6</v>
      </c>
      <c r="E11">
        <v>4.2</v>
      </c>
      <c r="G11" t="s">
        <v>209</v>
      </c>
      <c r="H11">
        <v>25.2</v>
      </c>
      <c r="I11">
        <f t="shared" si="0"/>
        <v>84</v>
      </c>
      <c r="J11">
        <v>22.2</v>
      </c>
      <c r="K11">
        <f t="shared" si="1"/>
        <v>74</v>
      </c>
    </row>
    <row r="12" spans="1:11">
      <c r="A12" t="s">
        <v>210</v>
      </c>
      <c r="B12" t="s">
        <v>246</v>
      </c>
      <c r="C12" t="s">
        <v>237</v>
      </c>
      <c r="D12">
        <v>0</v>
      </c>
      <c r="E12">
        <v>0</v>
      </c>
      <c r="G12" t="s">
        <v>210</v>
      </c>
      <c r="H12">
        <v>28.4</v>
      </c>
      <c r="I12">
        <f t="shared" si="0"/>
        <v>94.666666666666671</v>
      </c>
      <c r="J12">
        <v>17.899999999999999</v>
      </c>
      <c r="K12">
        <f t="shared" si="1"/>
        <v>59.666666666666657</v>
      </c>
    </row>
    <row r="13" spans="1:11">
      <c r="A13" s="22" t="s">
        <v>249</v>
      </c>
      <c r="B13" s="22" t="s">
        <v>238</v>
      </c>
      <c r="C13" s="46"/>
      <c r="D13" s="23">
        <v>0</v>
      </c>
      <c r="E13" s="23">
        <v>0.9</v>
      </c>
      <c r="F13" s="23"/>
      <c r="G13" s="46"/>
      <c r="H13" s="23">
        <v>9.3000000000000007</v>
      </c>
      <c r="I13">
        <f t="shared" si="0"/>
        <v>31</v>
      </c>
      <c r="J13" s="23">
        <v>0</v>
      </c>
      <c r="K13">
        <f t="shared" si="1"/>
        <v>0</v>
      </c>
    </row>
    <row r="14" spans="1:11">
      <c r="A14" s="22" t="s">
        <v>251</v>
      </c>
      <c r="B14" s="22" t="s">
        <v>239</v>
      </c>
      <c r="C14" s="46"/>
      <c r="D14" s="23">
        <v>0</v>
      </c>
      <c r="E14" s="23">
        <v>0</v>
      </c>
      <c r="F14" s="23"/>
      <c r="G14" s="46"/>
      <c r="H14" s="23">
        <v>25.2</v>
      </c>
      <c r="I14">
        <f t="shared" si="0"/>
        <v>84</v>
      </c>
      <c r="J14" s="23">
        <v>22.2</v>
      </c>
      <c r="K14">
        <f t="shared" si="1"/>
        <v>74</v>
      </c>
    </row>
    <row r="15" spans="1:11">
      <c r="A15" s="22" t="s">
        <v>250</v>
      </c>
      <c r="B15" s="22" t="s">
        <v>236</v>
      </c>
      <c r="C15" s="46"/>
      <c r="D15" s="23">
        <v>0</v>
      </c>
      <c r="E15" s="23">
        <v>6.7</v>
      </c>
      <c r="F15" s="23"/>
      <c r="G15" s="46"/>
      <c r="H15" s="23">
        <v>0</v>
      </c>
      <c r="I15">
        <f t="shared" si="0"/>
        <v>0</v>
      </c>
      <c r="J15" s="23">
        <v>0</v>
      </c>
      <c r="K15">
        <f t="shared" si="1"/>
        <v>0</v>
      </c>
    </row>
    <row r="19" spans="1:11">
      <c r="D19" s="47">
        <f>AVERAGE(D2:D15)/30*100</f>
        <v>14.238095238095239</v>
      </c>
      <c r="E19" s="47">
        <f>AVERAGE(E2:E15)/30*100</f>
        <v>15.285714285714288</v>
      </c>
      <c r="F19" s="47"/>
      <c r="H19" s="47">
        <f>AVERAGE(H2:H15)/30*100</f>
        <v>70.809523809523796</v>
      </c>
      <c r="J19" s="47"/>
    </row>
    <row r="20" spans="1:11">
      <c r="D20" s="21">
        <f>STDEV(D2:D15)/SQRT(COUNT(D2:D15))/30*100</f>
        <v>6.6598342801534409</v>
      </c>
      <c r="E20" s="21">
        <f>STDEV(E2:E15)/SQRT(COUNT(E2:E15))/30*100</f>
        <v>6.4321249166709684</v>
      </c>
      <c r="F20" s="21"/>
      <c r="H20" s="21">
        <f>STDEV(H2:H15)/SQRT(COUNT(H2:H15))/30*100</f>
        <v>7.3986199985156054</v>
      </c>
      <c r="J20" s="21"/>
    </row>
    <row r="22" spans="1:11">
      <c r="A22" s="1"/>
      <c r="B22" s="1"/>
      <c r="C22" s="1"/>
      <c r="D22" s="1"/>
      <c r="E22" s="1"/>
      <c r="F22" s="1"/>
      <c r="G22" s="1"/>
      <c r="H22" s="1"/>
      <c r="J22" s="1"/>
    </row>
    <row r="23" spans="1:11">
      <c r="A23" t="s">
        <v>233</v>
      </c>
      <c r="B23" t="s">
        <v>261</v>
      </c>
      <c r="C23" t="s">
        <v>1</v>
      </c>
      <c r="D23">
        <v>20.399999999999999</v>
      </c>
      <c r="E23">
        <v>27.6</v>
      </c>
      <c r="G23" t="s">
        <v>233</v>
      </c>
      <c r="H23">
        <v>27.3</v>
      </c>
      <c r="I23">
        <f t="shared" si="0"/>
        <v>91</v>
      </c>
      <c r="J23">
        <v>30</v>
      </c>
      <c r="K23">
        <f t="shared" si="1"/>
        <v>100</v>
      </c>
    </row>
    <row r="24" spans="1:11">
      <c r="A24" t="s">
        <v>234</v>
      </c>
      <c r="B24" t="s">
        <v>261</v>
      </c>
      <c r="C24" t="s">
        <v>389</v>
      </c>
      <c r="D24">
        <v>17.600000000000001</v>
      </c>
      <c r="E24">
        <v>20.6</v>
      </c>
      <c r="G24" t="s">
        <v>234</v>
      </c>
      <c r="H24">
        <v>27.5</v>
      </c>
      <c r="I24">
        <f t="shared" si="0"/>
        <v>91.666666666666657</v>
      </c>
      <c r="J24">
        <v>30</v>
      </c>
      <c r="K24">
        <f t="shared" si="1"/>
        <v>100</v>
      </c>
    </row>
    <row r="25" spans="1:11">
      <c r="A25" t="s">
        <v>235</v>
      </c>
      <c r="B25" t="s">
        <v>261</v>
      </c>
      <c r="C25" t="s">
        <v>5</v>
      </c>
      <c r="D25">
        <v>10.4</v>
      </c>
      <c r="E25">
        <v>5.9</v>
      </c>
      <c r="G25" t="s">
        <v>235</v>
      </c>
      <c r="H25">
        <v>26.8</v>
      </c>
      <c r="I25">
        <f t="shared" si="0"/>
        <v>89.333333333333329</v>
      </c>
      <c r="J25">
        <v>12.3</v>
      </c>
      <c r="K25">
        <f t="shared" si="1"/>
        <v>41</v>
      </c>
    </row>
    <row r="26" spans="1:11">
      <c r="A26" t="s">
        <v>218</v>
      </c>
      <c r="B26" t="s">
        <v>261</v>
      </c>
      <c r="C26" t="s">
        <v>237</v>
      </c>
      <c r="D26">
        <v>0</v>
      </c>
      <c r="E26">
        <v>0</v>
      </c>
      <c r="G26" t="s">
        <v>218</v>
      </c>
      <c r="H26">
        <v>26.8</v>
      </c>
      <c r="I26">
        <f t="shared" si="0"/>
        <v>89.333333333333329</v>
      </c>
      <c r="J26">
        <v>21</v>
      </c>
      <c r="K26">
        <f t="shared" si="1"/>
        <v>70</v>
      </c>
    </row>
    <row r="27" spans="1:11">
      <c r="A27" t="s">
        <v>219</v>
      </c>
      <c r="B27" t="s">
        <v>261</v>
      </c>
      <c r="C27" t="s">
        <v>238</v>
      </c>
      <c r="D27">
        <v>0</v>
      </c>
      <c r="E27">
        <v>9.8000000000000007</v>
      </c>
      <c r="G27" t="s">
        <v>219</v>
      </c>
      <c r="H27">
        <v>25.6</v>
      </c>
      <c r="I27">
        <f t="shared" si="0"/>
        <v>85.333333333333343</v>
      </c>
      <c r="J27">
        <v>29.3</v>
      </c>
      <c r="K27">
        <f t="shared" si="1"/>
        <v>97.666666666666671</v>
      </c>
    </row>
    <row r="28" spans="1:11">
      <c r="A28" t="s">
        <v>390</v>
      </c>
      <c r="B28" t="s">
        <v>261</v>
      </c>
      <c r="C28" t="s">
        <v>239</v>
      </c>
      <c r="D28">
        <v>5.6</v>
      </c>
      <c r="E28">
        <v>11.5</v>
      </c>
      <c r="G28" t="s">
        <v>390</v>
      </c>
      <c r="H28">
        <v>25.2</v>
      </c>
      <c r="I28">
        <f t="shared" si="0"/>
        <v>84</v>
      </c>
      <c r="J28">
        <v>30</v>
      </c>
      <c r="K28">
        <f t="shared" si="1"/>
        <v>100</v>
      </c>
    </row>
    <row r="29" spans="1:11">
      <c r="A29" t="s">
        <v>221</v>
      </c>
      <c r="B29" t="s">
        <v>261</v>
      </c>
      <c r="C29" t="s">
        <v>237</v>
      </c>
      <c r="D29">
        <v>0</v>
      </c>
      <c r="E29">
        <v>0</v>
      </c>
      <c r="G29" t="s">
        <v>221</v>
      </c>
      <c r="H29">
        <v>26.2</v>
      </c>
      <c r="I29">
        <f t="shared" si="0"/>
        <v>87.333333333333329</v>
      </c>
      <c r="J29">
        <v>29</v>
      </c>
      <c r="K29">
        <f t="shared" si="1"/>
        <v>96.666666666666671</v>
      </c>
    </row>
    <row r="30" spans="1:11">
      <c r="A30" t="s">
        <v>222</v>
      </c>
      <c r="B30">
        <v>1</v>
      </c>
      <c r="C30" t="s">
        <v>239</v>
      </c>
      <c r="D30">
        <v>4.9000000000000004</v>
      </c>
      <c r="E30">
        <v>2.6</v>
      </c>
      <c r="G30" t="s">
        <v>222</v>
      </c>
      <c r="H30">
        <v>27.2</v>
      </c>
      <c r="I30">
        <f t="shared" si="0"/>
        <v>90.666666666666657</v>
      </c>
      <c r="J30">
        <v>26</v>
      </c>
      <c r="K30">
        <f t="shared" si="1"/>
        <v>86.666666666666671</v>
      </c>
    </row>
    <row r="31" spans="1:11">
      <c r="A31" t="s">
        <v>391</v>
      </c>
      <c r="B31">
        <v>1</v>
      </c>
      <c r="C31" t="s">
        <v>237</v>
      </c>
      <c r="D31">
        <v>0</v>
      </c>
      <c r="E31">
        <v>3.5</v>
      </c>
      <c r="G31" t="s">
        <v>391</v>
      </c>
      <c r="H31">
        <v>12.5</v>
      </c>
      <c r="I31">
        <f t="shared" si="0"/>
        <v>41.666666666666671</v>
      </c>
      <c r="J31">
        <v>14.9</v>
      </c>
      <c r="K31">
        <f t="shared" si="1"/>
        <v>49.666666666666671</v>
      </c>
    </row>
    <row r="32" spans="1:11">
      <c r="A32" s="22" t="s">
        <v>240</v>
      </c>
      <c r="D32" s="23">
        <v>0</v>
      </c>
      <c r="E32" s="23">
        <v>2.8</v>
      </c>
      <c r="H32" s="23">
        <v>18.600000000000001</v>
      </c>
      <c r="I32">
        <f t="shared" si="0"/>
        <v>62</v>
      </c>
      <c r="J32" s="23">
        <v>0</v>
      </c>
      <c r="K32">
        <f t="shared" si="1"/>
        <v>0</v>
      </c>
    </row>
    <row r="33" spans="1:11">
      <c r="A33" s="22" t="s">
        <v>241</v>
      </c>
      <c r="D33" s="23">
        <v>1.8</v>
      </c>
      <c r="E33" s="23">
        <v>5</v>
      </c>
      <c r="H33" s="23">
        <v>3.3</v>
      </c>
      <c r="I33">
        <f t="shared" si="0"/>
        <v>11</v>
      </c>
      <c r="J33" s="23">
        <v>6.6</v>
      </c>
      <c r="K33">
        <f t="shared" si="1"/>
        <v>22</v>
      </c>
    </row>
    <row r="34" spans="1:11">
      <c r="A34" s="22" t="s">
        <v>242</v>
      </c>
      <c r="D34" s="23">
        <v>0</v>
      </c>
      <c r="E34" s="23">
        <v>0</v>
      </c>
      <c r="H34" s="23">
        <v>26.5</v>
      </c>
      <c r="I34">
        <f t="shared" si="0"/>
        <v>88.333333333333329</v>
      </c>
      <c r="J34" s="23">
        <v>27.2</v>
      </c>
      <c r="K34">
        <f t="shared" si="1"/>
        <v>90.666666666666657</v>
      </c>
    </row>
    <row r="35" spans="1:11">
      <c r="A35" s="22" t="s">
        <v>243</v>
      </c>
      <c r="D35" s="23">
        <v>0</v>
      </c>
      <c r="E35" s="23">
        <v>9.6</v>
      </c>
      <c r="H35" s="23">
        <v>2</v>
      </c>
      <c r="I35">
        <f t="shared" si="0"/>
        <v>6.666666666666667</v>
      </c>
      <c r="J35" s="23">
        <v>8.1</v>
      </c>
      <c r="K35">
        <f t="shared" si="1"/>
        <v>26.999999999999996</v>
      </c>
    </row>
    <row r="36" spans="1:11">
      <c r="A36" s="22" t="s">
        <v>244</v>
      </c>
      <c r="D36" s="23">
        <v>0</v>
      </c>
      <c r="E36" s="23">
        <v>7.2</v>
      </c>
      <c r="H36" s="23">
        <v>5.4</v>
      </c>
      <c r="I36">
        <f t="shared" si="0"/>
        <v>18.000000000000004</v>
      </c>
      <c r="J36" s="23">
        <v>18.100000000000001</v>
      </c>
      <c r="K36">
        <f t="shared" si="1"/>
        <v>60.333333333333336</v>
      </c>
    </row>
    <row r="37" spans="1:11">
      <c r="A37" s="22" t="s">
        <v>392</v>
      </c>
      <c r="D37" s="23">
        <v>0</v>
      </c>
      <c r="E37" s="23">
        <v>0</v>
      </c>
      <c r="H37" s="23">
        <v>23.6</v>
      </c>
      <c r="I37">
        <f t="shared" si="0"/>
        <v>78.666666666666671</v>
      </c>
      <c r="J37" s="23">
        <v>30</v>
      </c>
      <c r="K37">
        <f t="shared" si="1"/>
        <v>100</v>
      </c>
    </row>
    <row r="40" spans="1:11">
      <c r="D40" s="47">
        <f>AVERAGE(D23:D37)/30*100</f>
        <v>13.488888888888887</v>
      </c>
      <c r="E40" s="47">
        <f>AVERAGE(E23:E37)/30*100</f>
        <v>23.577777777777779</v>
      </c>
      <c r="F40" s="47"/>
      <c r="H40" s="47">
        <f>AVERAGE(H23:H37)/30*100</f>
        <v>67.666666666666657</v>
      </c>
      <c r="J40" s="47">
        <f>AVERAGE(J23:J37)/30*100</f>
        <v>69.444444444444457</v>
      </c>
    </row>
    <row r="41" spans="1:11">
      <c r="D41" s="21">
        <f>STDEV(D23:D37)/SQRT(COUNT(D23:D37))/30*100</f>
        <v>5.8511398669408354</v>
      </c>
      <c r="E41" s="21">
        <f>STDEV(E23:E37)/SQRT(COUNT(E23:E37))/30*100</f>
        <v>6.8798814640541313</v>
      </c>
      <c r="F41" s="21"/>
      <c r="H41" s="21">
        <f>STDEV(H23:H37)/SQRT(COUNT(H23:H37))/30*100</f>
        <v>8.225717832653503</v>
      </c>
      <c r="J41" s="21">
        <f>STDEV(J23:J37)/SQRT(COUNT(J23:J37))/30*100</f>
        <v>8.7770544206670387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6C05-FA21-D640-AC19-B5E3BF489BF7}">
  <dimension ref="A1:BP41"/>
  <sheetViews>
    <sheetView topLeftCell="A4" zoomScale="60" workbookViewId="0">
      <selection activeCell="R21" sqref="R21"/>
    </sheetView>
  </sheetViews>
  <sheetFormatPr baseColWidth="10" defaultRowHeight="16"/>
  <cols>
    <col min="18" max="18" width="13.6640625" customWidth="1"/>
  </cols>
  <sheetData>
    <row r="1" spans="1:68">
      <c r="A1" t="s">
        <v>183</v>
      </c>
      <c r="B1" t="s">
        <v>102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t="s">
        <v>198</v>
      </c>
      <c r="R1" s="11" t="s">
        <v>229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t="s">
        <v>197</v>
      </c>
      <c r="BP1" t="s">
        <v>198</v>
      </c>
    </row>
    <row r="2" spans="1:68">
      <c r="A2" t="s">
        <v>199</v>
      </c>
      <c r="B2" t="s">
        <v>200</v>
      </c>
      <c r="C2">
        <v>24.3</v>
      </c>
      <c r="D2">
        <v>20.6</v>
      </c>
      <c r="E2">
        <v>5.4</v>
      </c>
      <c r="F2">
        <v>5.4</v>
      </c>
      <c r="G2">
        <v>6.1</v>
      </c>
      <c r="H2">
        <v>8.3000000000000007</v>
      </c>
      <c r="I2">
        <v>2.9</v>
      </c>
      <c r="J2">
        <v>1.7</v>
      </c>
      <c r="K2">
        <v>4.4000000000000004</v>
      </c>
      <c r="L2">
        <v>5.7</v>
      </c>
      <c r="M2">
        <v>2</v>
      </c>
      <c r="N2">
        <v>1.2</v>
      </c>
      <c r="O2">
        <v>0</v>
      </c>
      <c r="P2">
        <v>1.8</v>
      </c>
      <c r="Q2">
        <v>2.8</v>
      </c>
      <c r="R2" s="11">
        <f>AVERAGE(C2:Q2)</f>
        <v>6.1733333333333347</v>
      </c>
      <c r="T2">
        <v>19.600000000000001</v>
      </c>
      <c r="U2">
        <v>18.7</v>
      </c>
      <c r="V2">
        <v>4</v>
      </c>
      <c r="W2">
        <v>0.4</v>
      </c>
      <c r="X2">
        <v>1.6</v>
      </c>
      <c r="Y2">
        <v>0.8</v>
      </c>
      <c r="Z2">
        <v>0</v>
      </c>
      <c r="AA2">
        <v>0.7</v>
      </c>
      <c r="AB2">
        <v>0.4</v>
      </c>
      <c r="AC2">
        <v>2.1</v>
      </c>
      <c r="AD2">
        <v>1.7</v>
      </c>
      <c r="AE2">
        <v>0</v>
      </c>
      <c r="AF2">
        <v>1.3</v>
      </c>
      <c r="AG2">
        <v>0.7</v>
      </c>
      <c r="AH2">
        <v>2.6</v>
      </c>
      <c r="AK2">
        <v>14.2</v>
      </c>
      <c r="AL2">
        <v>7.1</v>
      </c>
      <c r="AM2">
        <v>0.6</v>
      </c>
      <c r="AN2">
        <v>0.8</v>
      </c>
      <c r="AO2">
        <v>2.9</v>
      </c>
      <c r="AP2">
        <v>2.4</v>
      </c>
      <c r="AQ2">
        <v>0</v>
      </c>
      <c r="AR2">
        <v>0</v>
      </c>
      <c r="AS2">
        <v>1.1000000000000001</v>
      </c>
      <c r="AT2">
        <v>0</v>
      </c>
      <c r="AU2">
        <v>0</v>
      </c>
      <c r="AV2">
        <v>0</v>
      </c>
      <c r="AW2">
        <v>0.6</v>
      </c>
      <c r="AX2">
        <v>0</v>
      </c>
      <c r="AY2">
        <v>9.5</v>
      </c>
      <c r="BB2">
        <v>19.100000000000001</v>
      </c>
      <c r="BC2">
        <v>11.6</v>
      </c>
      <c r="BD2">
        <v>1.6</v>
      </c>
      <c r="BE2">
        <v>4.0999999999999996</v>
      </c>
      <c r="BF2">
        <v>1</v>
      </c>
      <c r="BG2">
        <v>1.2</v>
      </c>
      <c r="BH2">
        <v>0.9</v>
      </c>
      <c r="BI2">
        <v>1.9</v>
      </c>
      <c r="BJ2">
        <v>0.6</v>
      </c>
      <c r="BK2">
        <v>2.9</v>
      </c>
      <c r="BL2">
        <v>2.4</v>
      </c>
      <c r="BM2">
        <v>0</v>
      </c>
      <c r="BN2">
        <v>2.1</v>
      </c>
      <c r="BO2">
        <v>1.2</v>
      </c>
      <c r="BP2">
        <v>1.2</v>
      </c>
    </row>
    <row r="3" spans="1:68">
      <c r="A3" t="s">
        <v>199</v>
      </c>
      <c r="B3" t="s">
        <v>201</v>
      </c>
      <c r="C3">
        <v>20.6</v>
      </c>
      <c r="D3">
        <v>18.399999999999999</v>
      </c>
      <c r="E3">
        <v>17.5</v>
      </c>
      <c r="F3">
        <v>14.1</v>
      </c>
      <c r="G3">
        <v>14.5</v>
      </c>
      <c r="H3">
        <v>16.399999999999999</v>
      </c>
      <c r="I3">
        <v>15.6</v>
      </c>
      <c r="J3">
        <v>11.1</v>
      </c>
      <c r="K3">
        <v>12.7</v>
      </c>
      <c r="L3">
        <v>3.2</v>
      </c>
      <c r="M3">
        <v>4.5999999999999996</v>
      </c>
      <c r="N3">
        <v>5.4</v>
      </c>
      <c r="O3">
        <v>1.1000000000000001</v>
      </c>
      <c r="P3">
        <v>4.2</v>
      </c>
      <c r="Q3">
        <v>8.4</v>
      </c>
      <c r="R3" s="11">
        <f>AVERAGE(C3:Q3)</f>
        <v>11.186666666666664</v>
      </c>
      <c r="T3">
        <v>29.1</v>
      </c>
      <c r="U3">
        <v>27</v>
      </c>
      <c r="V3">
        <v>24.8</v>
      </c>
      <c r="W3">
        <v>5.2</v>
      </c>
      <c r="X3">
        <v>6.9</v>
      </c>
      <c r="Y3">
        <v>3</v>
      </c>
      <c r="Z3">
        <v>1.9</v>
      </c>
      <c r="AA3">
        <v>0.3</v>
      </c>
      <c r="AB3">
        <v>8.5</v>
      </c>
      <c r="AC3">
        <v>1.3</v>
      </c>
      <c r="AD3">
        <v>3.3</v>
      </c>
      <c r="AE3">
        <v>2.6</v>
      </c>
      <c r="AF3">
        <v>0</v>
      </c>
      <c r="AG3">
        <v>0</v>
      </c>
      <c r="AH3">
        <v>3.3</v>
      </c>
      <c r="AK3">
        <v>28.4</v>
      </c>
      <c r="AL3">
        <v>27.4</v>
      </c>
      <c r="AM3">
        <v>24.5</v>
      </c>
      <c r="AN3">
        <v>17.3</v>
      </c>
      <c r="AO3">
        <v>7.8</v>
      </c>
      <c r="AP3">
        <v>3.7</v>
      </c>
      <c r="AQ3">
        <v>2.6</v>
      </c>
      <c r="AR3">
        <v>0.8</v>
      </c>
      <c r="AS3">
        <v>1.8</v>
      </c>
      <c r="AT3">
        <v>2.2999999999999998</v>
      </c>
      <c r="AU3">
        <v>0.3</v>
      </c>
      <c r="AV3">
        <v>0.9</v>
      </c>
      <c r="AW3">
        <v>4.5</v>
      </c>
      <c r="AX3">
        <v>1.5</v>
      </c>
      <c r="AY3">
        <v>4.8</v>
      </c>
      <c r="BB3">
        <v>19.7</v>
      </c>
      <c r="BC3">
        <v>1.9</v>
      </c>
      <c r="BD3">
        <v>1.6</v>
      </c>
      <c r="BE3">
        <v>4.4000000000000004</v>
      </c>
      <c r="BF3">
        <v>0</v>
      </c>
      <c r="BG3">
        <v>2.7</v>
      </c>
      <c r="BH3">
        <v>6.5</v>
      </c>
      <c r="BI3">
        <v>2.9</v>
      </c>
      <c r="BJ3">
        <v>1.3</v>
      </c>
      <c r="BK3">
        <v>3.8</v>
      </c>
      <c r="BL3">
        <v>3.6</v>
      </c>
      <c r="BM3">
        <v>2</v>
      </c>
      <c r="BN3">
        <v>28.9</v>
      </c>
      <c r="BO3">
        <v>3</v>
      </c>
      <c r="BP3">
        <v>0.4</v>
      </c>
    </row>
    <row r="4" spans="1:68">
      <c r="A4" t="s">
        <v>199</v>
      </c>
      <c r="B4" t="s">
        <v>202</v>
      </c>
      <c r="C4">
        <v>16.399999999999999</v>
      </c>
      <c r="D4">
        <v>14.6</v>
      </c>
      <c r="E4">
        <v>18.600000000000001</v>
      </c>
      <c r="F4">
        <v>20.5</v>
      </c>
      <c r="G4">
        <v>16</v>
      </c>
      <c r="H4">
        <v>8.1999999999999993</v>
      </c>
      <c r="I4">
        <v>6.8</v>
      </c>
      <c r="J4">
        <v>5</v>
      </c>
      <c r="K4">
        <v>0.4</v>
      </c>
      <c r="L4">
        <v>3.1</v>
      </c>
      <c r="M4">
        <v>5.9</v>
      </c>
      <c r="N4">
        <v>8</v>
      </c>
      <c r="O4">
        <v>1.3</v>
      </c>
      <c r="P4">
        <v>3.2</v>
      </c>
      <c r="Q4">
        <v>3.5</v>
      </c>
      <c r="R4" s="11">
        <f t="shared" ref="R4:R15" si="0">AVERAGE(C4:Q4)</f>
        <v>8.7666666666666675</v>
      </c>
      <c r="T4">
        <v>20.8</v>
      </c>
      <c r="U4">
        <v>24.6</v>
      </c>
      <c r="V4">
        <v>19.5</v>
      </c>
      <c r="W4">
        <v>13.2</v>
      </c>
      <c r="X4">
        <v>11.4</v>
      </c>
      <c r="Y4">
        <v>7.2</v>
      </c>
      <c r="Z4">
        <v>11.5</v>
      </c>
      <c r="AA4">
        <v>8.1</v>
      </c>
      <c r="AB4">
        <v>6.2</v>
      </c>
      <c r="AC4">
        <v>6.7</v>
      </c>
      <c r="AD4">
        <v>7.7</v>
      </c>
      <c r="AE4">
        <v>5.6</v>
      </c>
      <c r="AF4">
        <v>6.8</v>
      </c>
      <c r="AG4">
        <v>2.9</v>
      </c>
      <c r="AH4">
        <v>7.5</v>
      </c>
      <c r="AK4">
        <v>24.2</v>
      </c>
      <c r="AL4">
        <v>17.3</v>
      </c>
      <c r="AM4">
        <v>14.8</v>
      </c>
      <c r="AN4">
        <v>16.7</v>
      </c>
      <c r="AO4">
        <v>13</v>
      </c>
      <c r="AP4">
        <v>9</v>
      </c>
      <c r="AQ4">
        <v>8.9</v>
      </c>
      <c r="AR4">
        <v>8.3000000000000007</v>
      </c>
      <c r="AS4">
        <v>6.1</v>
      </c>
      <c r="AT4">
        <v>13.4</v>
      </c>
      <c r="AU4">
        <v>7.2</v>
      </c>
      <c r="AV4">
        <v>5.0999999999999996</v>
      </c>
      <c r="AW4">
        <v>14.9</v>
      </c>
      <c r="AX4">
        <v>3.9</v>
      </c>
      <c r="AY4">
        <v>5.3</v>
      </c>
      <c r="BB4">
        <v>14.8</v>
      </c>
      <c r="BC4">
        <v>10.5</v>
      </c>
      <c r="BD4">
        <v>10.6</v>
      </c>
      <c r="BE4">
        <v>18.5</v>
      </c>
      <c r="BF4">
        <v>5.5</v>
      </c>
      <c r="BG4">
        <v>9.9</v>
      </c>
      <c r="BH4">
        <v>4.8</v>
      </c>
      <c r="BI4">
        <v>7.3</v>
      </c>
      <c r="BJ4">
        <v>6.1</v>
      </c>
      <c r="BK4">
        <v>6.5</v>
      </c>
      <c r="BL4">
        <v>4.0999999999999996</v>
      </c>
      <c r="BM4">
        <v>13.4</v>
      </c>
      <c r="BN4">
        <v>9.9</v>
      </c>
      <c r="BO4">
        <v>8</v>
      </c>
      <c r="BP4">
        <v>4</v>
      </c>
    </row>
    <row r="5" spans="1:68">
      <c r="A5" t="s">
        <v>199</v>
      </c>
      <c r="B5" t="s">
        <v>203</v>
      </c>
      <c r="C5">
        <v>1.1000000000000001</v>
      </c>
      <c r="D5">
        <v>5.9</v>
      </c>
      <c r="E5">
        <v>4.4000000000000004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0.7</v>
      </c>
      <c r="M5">
        <v>0</v>
      </c>
      <c r="N5">
        <v>0</v>
      </c>
      <c r="O5">
        <v>0</v>
      </c>
      <c r="P5">
        <v>0</v>
      </c>
      <c r="Q5">
        <v>0</v>
      </c>
      <c r="R5" s="11">
        <f t="shared" si="0"/>
        <v>1.1399999999999999</v>
      </c>
      <c r="T5">
        <v>3.7</v>
      </c>
      <c r="U5">
        <v>6.9</v>
      </c>
      <c r="V5">
        <v>2.6</v>
      </c>
      <c r="W5">
        <v>2.4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K5">
        <v>6.5</v>
      </c>
      <c r="AL5">
        <v>6.6</v>
      </c>
      <c r="AM5">
        <v>0.5</v>
      </c>
      <c r="AN5">
        <v>0</v>
      </c>
      <c r="AO5">
        <v>0</v>
      </c>
      <c r="AP5">
        <v>0</v>
      </c>
      <c r="AQ5">
        <v>1.5</v>
      </c>
      <c r="AR5">
        <v>0</v>
      </c>
      <c r="AS5">
        <v>0</v>
      </c>
      <c r="AT5">
        <v>1.9</v>
      </c>
      <c r="AU5">
        <v>1.6</v>
      </c>
      <c r="AV5">
        <v>0</v>
      </c>
      <c r="AW5">
        <v>0</v>
      </c>
      <c r="AX5">
        <v>0</v>
      </c>
      <c r="AY5">
        <v>0</v>
      </c>
      <c r="BB5">
        <v>0</v>
      </c>
      <c r="BC5">
        <v>0.6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>
      <c r="A6" t="s">
        <v>199</v>
      </c>
      <c r="B6" t="s">
        <v>204</v>
      </c>
      <c r="C6">
        <v>1.1000000000000001</v>
      </c>
      <c r="D6">
        <v>0</v>
      </c>
      <c r="E6">
        <v>0</v>
      </c>
      <c r="F6">
        <v>0</v>
      </c>
      <c r="G6">
        <v>1.3</v>
      </c>
      <c r="H6">
        <v>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1">
        <f t="shared" si="0"/>
        <v>0.19333333333333336</v>
      </c>
      <c r="T6">
        <v>16.899999999999999</v>
      </c>
      <c r="U6">
        <v>6.1</v>
      </c>
      <c r="V6">
        <v>3.6</v>
      </c>
      <c r="W6">
        <v>0.7</v>
      </c>
      <c r="X6">
        <v>0</v>
      </c>
      <c r="Y6">
        <v>0</v>
      </c>
      <c r="Z6">
        <v>0.8</v>
      </c>
      <c r="AA6">
        <v>1.3</v>
      </c>
      <c r="AB6">
        <v>1.3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K6">
        <v>8.6</v>
      </c>
      <c r="AL6">
        <v>1.6</v>
      </c>
      <c r="AM6">
        <v>1</v>
      </c>
      <c r="AN6">
        <v>4.8</v>
      </c>
      <c r="AO6">
        <v>0</v>
      </c>
      <c r="AP6">
        <v>2.4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B6">
        <v>9.4</v>
      </c>
      <c r="BC6">
        <v>0.7</v>
      </c>
      <c r="BD6">
        <v>0</v>
      </c>
      <c r="BE6">
        <v>1.6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>
      <c r="A7" t="s">
        <v>199</v>
      </c>
      <c r="B7" t="s">
        <v>205</v>
      </c>
      <c r="C7">
        <v>12.2</v>
      </c>
      <c r="D7">
        <v>9</v>
      </c>
      <c r="E7">
        <v>16.399999999999999</v>
      </c>
      <c r="F7">
        <v>5.6</v>
      </c>
      <c r="G7">
        <v>14</v>
      </c>
      <c r="H7">
        <v>9.1</v>
      </c>
      <c r="I7">
        <v>18.3</v>
      </c>
      <c r="J7">
        <v>6.7</v>
      </c>
      <c r="K7">
        <v>4</v>
      </c>
      <c r="L7">
        <v>9.1999999999999993</v>
      </c>
      <c r="M7">
        <v>6.7</v>
      </c>
      <c r="N7">
        <v>8.4</v>
      </c>
      <c r="O7">
        <v>11.2</v>
      </c>
      <c r="P7">
        <v>2.8</v>
      </c>
      <c r="Q7">
        <v>5.7</v>
      </c>
      <c r="R7" s="11">
        <f t="shared" si="0"/>
        <v>9.2866666666666671</v>
      </c>
      <c r="T7">
        <v>4.5999999999999996</v>
      </c>
      <c r="U7">
        <v>5.3</v>
      </c>
      <c r="V7">
        <v>6.3</v>
      </c>
      <c r="W7">
        <v>12.6</v>
      </c>
      <c r="X7">
        <v>3.7</v>
      </c>
      <c r="Y7">
        <v>7.8</v>
      </c>
      <c r="Z7">
        <v>0.7</v>
      </c>
      <c r="AA7">
        <v>0.8</v>
      </c>
      <c r="AB7">
        <v>1.6</v>
      </c>
      <c r="AC7">
        <v>1</v>
      </c>
      <c r="AD7">
        <v>1</v>
      </c>
      <c r="AE7">
        <v>0</v>
      </c>
      <c r="AF7">
        <v>0</v>
      </c>
      <c r="AG7">
        <v>4.3</v>
      </c>
      <c r="AH7">
        <v>0</v>
      </c>
      <c r="AK7">
        <v>14.3</v>
      </c>
      <c r="AL7">
        <v>4.0999999999999996</v>
      </c>
      <c r="AM7">
        <v>13.3</v>
      </c>
      <c r="AN7">
        <v>1.7</v>
      </c>
      <c r="AO7">
        <v>0.9</v>
      </c>
      <c r="AP7">
        <v>0.5</v>
      </c>
      <c r="AQ7">
        <v>7.9</v>
      </c>
      <c r="AR7">
        <v>0.4</v>
      </c>
      <c r="AS7">
        <v>0.7</v>
      </c>
      <c r="AT7">
        <v>0.5</v>
      </c>
      <c r="AU7">
        <v>0</v>
      </c>
      <c r="AV7">
        <v>0.7</v>
      </c>
      <c r="AW7">
        <v>0.5</v>
      </c>
      <c r="AX7">
        <v>0.7</v>
      </c>
      <c r="AY7">
        <v>1</v>
      </c>
      <c r="BB7">
        <v>15.6</v>
      </c>
      <c r="BC7">
        <v>2.1</v>
      </c>
      <c r="BD7">
        <v>0.7</v>
      </c>
      <c r="BE7">
        <v>3.6</v>
      </c>
      <c r="BF7">
        <v>0</v>
      </c>
      <c r="BG7">
        <v>0.5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>
      <c r="A8" t="s">
        <v>199</v>
      </c>
      <c r="B8" t="s">
        <v>206</v>
      </c>
      <c r="C8">
        <v>13.4</v>
      </c>
      <c r="D8">
        <v>2.5</v>
      </c>
      <c r="E8">
        <v>2.5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1">
        <f t="shared" si="0"/>
        <v>1.2266666666666666</v>
      </c>
      <c r="T8">
        <v>6.7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2.8</v>
      </c>
      <c r="AF8">
        <v>0.1</v>
      </c>
      <c r="AG8">
        <v>0</v>
      </c>
      <c r="AH8">
        <v>0</v>
      </c>
      <c r="AK8">
        <v>5.2</v>
      </c>
      <c r="AL8">
        <v>0.4</v>
      </c>
      <c r="AM8">
        <v>0</v>
      </c>
      <c r="AN8">
        <v>0</v>
      </c>
      <c r="AO8">
        <v>0</v>
      </c>
      <c r="AP8">
        <v>0</v>
      </c>
      <c r="AQ8">
        <v>1.2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1:68">
      <c r="A9" t="s">
        <v>199</v>
      </c>
      <c r="B9" t="s">
        <v>207</v>
      </c>
      <c r="C9">
        <v>18.7</v>
      </c>
      <c r="D9">
        <v>19</v>
      </c>
      <c r="E9">
        <v>2.7</v>
      </c>
      <c r="F9">
        <v>0</v>
      </c>
      <c r="G9">
        <v>3.6</v>
      </c>
      <c r="H9">
        <v>3.8</v>
      </c>
      <c r="I9">
        <v>1.9</v>
      </c>
      <c r="J9">
        <v>7.8</v>
      </c>
      <c r="K9">
        <v>0.9</v>
      </c>
      <c r="L9">
        <v>0</v>
      </c>
      <c r="M9">
        <v>0</v>
      </c>
      <c r="N9">
        <v>0</v>
      </c>
      <c r="O9">
        <v>2.9</v>
      </c>
      <c r="P9">
        <v>0</v>
      </c>
      <c r="Q9">
        <v>0</v>
      </c>
      <c r="R9" s="11">
        <f t="shared" si="0"/>
        <v>4.0866666666666669</v>
      </c>
      <c r="T9">
        <v>19.7</v>
      </c>
      <c r="U9">
        <v>17.7</v>
      </c>
      <c r="V9">
        <v>4.5999999999999996</v>
      </c>
      <c r="W9">
        <v>1</v>
      </c>
      <c r="X9">
        <v>0</v>
      </c>
      <c r="Y9">
        <v>0</v>
      </c>
      <c r="Z9">
        <v>0.9</v>
      </c>
      <c r="AA9">
        <v>2.4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K9">
        <v>9.5</v>
      </c>
      <c r="AL9">
        <v>2.4</v>
      </c>
      <c r="AM9">
        <v>0</v>
      </c>
      <c r="AN9">
        <v>0.4</v>
      </c>
      <c r="AO9">
        <v>0</v>
      </c>
      <c r="AP9">
        <v>0</v>
      </c>
      <c r="AQ9">
        <v>0.5</v>
      </c>
      <c r="AR9">
        <v>0.7</v>
      </c>
      <c r="AS9">
        <v>0</v>
      </c>
      <c r="AT9">
        <v>0</v>
      </c>
      <c r="AU9">
        <v>1.1000000000000001</v>
      </c>
      <c r="AV9">
        <v>0</v>
      </c>
      <c r="AW9">
        <v>0</v>
      </c>
      <c r="AX9">
        <v>0</v>
      </c>
      <c r="AY9">
        <v>0</v>
      </c>
      <c r="BB9">
        <v>14.2</v>
      </c>
      <c r="BC9">
        <v>0.5</v>
      </c>
      <c r="BD9">
        <v>0</v>
      </c>
      <c r="BE9">
        <v>0</v>
      </c>
      <c r="BF9">
        <v>0</v>
      </c>
      <c r="BG9">
        <v>0</v>
      </c>
      <c r="BH9">
        <v>0</v>
      </c>
      <c r="BI9">
        <v>0.5</v>
      </c>
      <c r="BJ9">
        <v>0</v>
      </c>
      <c r="BK9">
        <v>0</v>
      </c>
      <c r="BL9">
        <v>0.6</v>
      </c>
      <c r="BM9">
        <v>0</v>
      </c>
      <c r="BN9">
        <v>0</v>
      </c>
      <c r="BO9">
        <v>0</v>
      </c>
      <c r="BP9">
        <v>0</v>
      </c>
    </row>
    <row r="10" spans="1:68">
      <c r="A10" t="s">
        <v>199</v>
      </c>
      <c r="B10" t="s">
        <v>208</v>
      </c>
      <c r="C10">
        <v>6.1</v>
      </c>
      <c r="D10">
        <v>7.1</v>
      </c>
      <c r="E10">
        <v>6.3</v>
      </c>
      <c r="F10">
        <v>7.2</v>
      </c>
      <c r="G10">
        <v>7.5</v>
      </c>
      <c r="H10">
        <v>5.8</v>
      </c>
      <c r="I10">
        <v>9.6</v>
      </c>
      <c r="J10">
        <v>6.8</v>
      </c>
      <c r="K10">
        <v>0</v>
      </c>
      <c r="L10">
        <v>4</v>
      </c>
      <c r="M10">
        <v>0.4</v>
      </c>
      <c r="N10">
        <v>2.4</v>
      </c>
      <c r="O10">
        <v>0.8</v>
      </c>
      <c r="P10">
        <v>1.7</v>
      </c>
      <c r="Q10">
        <v>0.4</v>
      </c>
      <c r="R10" s="11">
        <f t="shared" si="0"/>
        <v>4.4066666666666663</v>
      </c>
      <c r="T10">
        <v>6.8</v>
      </c>
      <c r="U10">
        <v>1.1000000000000001</v>
      </c>
      <c r="V10">
        <v>1.7</v>
      </c>
      <c r="W10">
        <v>0</v>
      </c>
      <c r="X10">
        <v>1.2</v>
      </c>
      <c r="Y10">
        <v>0.4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0.7</v>
      </c>
      <c r="AF10">
        <v>3.3</v>
      </c>
      <c r="AG10">
        <v>4</v>
      </c>
      <c r="AH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1.2</v>
      </c>
      <c r="AQ10">
        <v>1.4</v>
      </c>
      <c r="AR10">
        <v>0</v>
      </c>
      <c r="AS10">
        <v>0.4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BB10">
        <v>2.2999999999999998</v>
      </c>
      <c r="BC10">
        <v>0</v>
      </c>
      <c r="BD10">
        <v>0</v>
      </c>
      <c r="BE10">
        <v>0</v>
      </c>
      <c r="BF10">
        <v>0.6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>
      <c r="B11" t="s">
        <v>209</v>
      </c>
      <c r="C11">
        <v>2.8</v>
      </c>
      <c r="D11">
        <v>0.4</v>
      </c>
      <c r="E11">
        <v>0.5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0.4</v>
      </c>
      <c r="O11">
        <v>0</v>
      </c>
      <c r="P11">
        <v>0</v>
      </c>
      <c r="Q11">
        <v>0</v>
      </c>
      <c r="R11" s="11">
        <f t="shared" si="0"/>
        <v>0.27333333333333332</v>
      </c>
      <c r="T11">
        <v>0.5</v>
      </c>
      <c r="U11">
        <v>0.6</v>
      </c>
      <c r="V11">
        <v>0</v>
      </c>
      <c r="W11">
        <v>2.4</v>
      </c>
      <c r="X11">
        <v>4.2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1.7</v>
      </c>
      <c r="AE11">
        <v>0</v>
      </c>
      <c r="AF11">
        <v>1</v>
      </c>
      <c r="AG11">
        <v>2</v>
      </c>
      <c r="AH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0.6</v>
      </c>
      <c r="AT11">
        <v>2.5</v>
      </c>
      <c r="AU11">
        <v>0</v>
      </c>
      <c r="AV11">
        <v>0</v>
      </c>
      <c r="AW11">
        <v>0</v>
      </c>
      <c r="AX11">
        <v>1</v>
      </c>
      <c r="AY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0.5</v>
      </c>
      <c r="BO11">
        <v>0</v>
      </c>
      <c r="BP11">
        <v>0</v>
      </c>
    </row>
    <row r="12" spans="1:68">
      <c r="B12" t="s">
        <v>210</v>
      </c>
      <c r="C12">
        <v>2.2999999999999998</v>
      </c>
      <c r="D12">
        <v>0</v>
      </c>
      <c r="E12">
        <v>0.9</v>
      </c>
      <c r="F12">
        <v>2</v>
      </c>
      <c r="G12">
        <v>3.2</v>
      </c>
      <c r="H12">
        <v>1</v>
      </c>
      <c r="I12">
        <v>1.5</v>
      </c>
      <c r="J12">
        <v>0</v>
      </c>
      <c r="K12">
        <v>1.2</v>
      </c>
      <c r="L12">
        <v>0</v>
      </c>
      <c r="M12">
        <v>0.7</v>
      </c>
      <c r="N12">
        <v>0</v>
      </c>
      <c r="O12">
        <v>0</v>
      </c>
      <c r="P12">
        <v>1.4</v>
      </c>
      <c r="Q12">
        <v>0</v>
      </c>
      <c r="R12" s="11">
        <f t="shared" si="0"/>
        <v>0.94666666666666655</v>
      </c>
      <c r="T12">
        <v>0</v>
      </c>
      <c r="U12">
        <v>0</v>
      </c>
      <c r="V12">
        <v>0</v>
      </c>
      <c r="W12">
        <v>0.5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K12">
        <v>0</v>
      </c>
      <c r="AL12">
        <v>0</v>
      </c>
      <c r="AM12">
        <v>0</v>
      </c>
      <c r="AN12">
        <v>0</v>
      </c>
      <c r="AO12">
        <v>0.7</v>
      </c>
      <c r="AP12">
        <v>0</v>
      </c>
      <c r="AQ12">
        <v>1.9</v>
      </c>
      <c r="AR12">
        <v>0</v>
      </c>
      <c r="AS12">
        <v>0</v>
      </c>
      <c r="AT12">
        <v>0</v>
      </c>
      <c r="AU12">
        <v>0.5</v>
      </c>
      <c r="AV12">
        <v>0</v>
      </c>
      <c r="AW12">
        <v>0</v>
      </c>
      <c r="AX12">
        <v>0</v>
      </c>
      <c r="AY12">
        <v>4.7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>
      <c r="B13" s="22" t="s">
        <v>211</v>
      </c>
      <c r="C13" s="23">
        <v>13.5</v>
      </c>
      <c r="D13" s="23">
        <v>16.8</v>
      </c>
      <c r="E13" s="23">
        <v>2.5</v>
      </c>
      <c r="F13" s="23">
        <v>13.5</v>
      </c>
      <c r="G13" s="23">
        <v>2</v>
      </c>
      <c r="H13" s="23">
        <v>5.7</v>
      </c>
      <c r="I13" s="23">
        <v>7.6</v>
      </c>
      <c r="J13" s="23">
        <v>6.2</v>
      </c>
      <c r="K13" s="23">
        <v>12.4</v>
      </c>
      <c r="L13" s="23">
        <v>3.6</v>
      </c>
      <c r="M13" s="23">
        <v>6.3</v>
      </c>
      <c r="N13" s="23">
        <v>9.1</v>
      </c>
      <c r="O13" s="23">
        <v>2.2000000000000002</v>
      </c>
      <c r="P13" s="23">
        <v>8.5</v>
      </c>
      <c r="Q13" s="23">
        <v>6.1</v>
      </c>
      <c r="R13" s="11">
        <f t="shared" si="0"/>
        <v>7.7333333333333325</v>
      </c>
      <c r="T13" s="23">
        <v>21.1</v>
      </c>
      <c r="U13" s="23">
        <v>19</v>
      </c>
      <c r="V13" s="23">
        <v>18.5</v>
      </c>
      <c r="W13" s="23">
        <v>17.399999999999999</v>
      </c>
      <c r="X13" s="23">
        <v>16.399999999999999</v>
      </c>
      <c r="Y13" s="23">
        <v>6.4</v>
      </c>
      <c r="Z13" s="23">
        <v>6.6</v>
      </c>
      <c r="AA13" s="23">
        <v>9.4</v>
      </c>
      <c r="AB13" s="23">
        <v>4.3</v>
      </c>
      <c r="AC13" s="23">
        <v>16.899999999999999</v>
      </c>
      <c r="AD13" s="23">
        <v>13.6</v>
      </c>
      <c r="AE13" s="23">
        <v>8.6</v>
      </c>
      <c r="AF13" s="23">
        <v>9.6</v>
      </c>
      <c r="AG13" s="23">
        <v>11.7</v>
      </c>
      <c r="AH13" s="23">
        <v>10.9</v>
      </c>
      <c r="AK13" s="23">
        <v>10.6</v>
      </c>
      <c r="AL13" s="23">
        <v>9.6</v>
      </c>
      <c r="AM13" s="23">
        <v>6.9</v>
      </c>
      <c r="AN13" s="23">
        <v>10.7</v>
      </c>
      <c r="AO13" s="23">
        <v>3.4</v>
      </c>
      <c r="AP13" s="23">
        <v>12.9</v>
      </c>
      <c r="AQ13" s="23">
        <v>16.899999999999999</v>
      </c>
      <c r="AR13" s="23">
        <v>2.4</v>
      </c>
      <c r="AS13" s="23">
        <v>12.3</v>
      </c>
      <c r="AT13" s="23">
        <v>14.9</v>
      </c>
      <c r="AU13" s="23">
        <v>3.8</v>
      </c>
      <c r="AV13" s="23">
        <v>4.8</v>
      </c>
      <c r="AW13" s="23">
        <v>5.9</v>
      </c>
      <c r="AX13" s="23">
        <v>0.8</v>
      </c>
      <c r="AY13" s="23">
        <v>10.3</v>
      </c>
      <c r="BB13" s="23">
        <v>16.3</v>
      </c>
      <c r="BC13" s="23">
        <v>15.1</v>
      </c>
      <c r="BD13" s="23">
        <v>11</v>
      </c>
      <c r="BE13" s="23">
        <v>5.9</v>
      </c>
      <c r="BF13" s="23">
        <v>7.1</v>
      </c>
      <c r="BG13" s="23">
        <v>14.7</v>
      </c>
      <c r="BH13" s="23">
        <v>22.6</v>
      </c>
      <c r="BI13" s="23">
        <v>13.2</v>
      </c>
      <c r="BJ13" s="23">
        <v>24.6</v>
      </c>
      <c r="BK13" s="23">
        <v>12.1</v>
      </c>
      <c r="BL13" s="23">
        <v>5.9</v>
      </c>
      <c r="BM13" s="23">
        <v>18.7</v>
      </c>
      <c r="BN13" s="23">
        <v>22.7</v>
      </c>
      <c r="BO13" s="23">
        <v>30</v>
      </c>
      <c r="BP13" s="23">
        <v>2.6</v>
      </c>
    </row>
    <row r="14" spans="1:68">
      <c r="B14" s="22" t="s">
        <v>212</v>
      </c>
      <c r="C14" s="23">
        <v>0</v>
      </c>
      <c r="D14" s="23">
        <v>0</v>
      </c>
      <c r="E14" s="23">
        <v>4.2</v>
      </c>
      <c r="F14" s="23">
        <v>1.4</v>
      </c>
      <c r="G14" s="23">
        <v>0.9</v>
      </c>
      <c r="H14" s="23">
        <v>0</v>
      </c>
      <c r="I14" s="23">
        <v>9.6999999999999993</v>
      </c>
      <c r="J14" s="23">
        <v>5</v>
      </c>
      <c r="K14" s="23">
        <v>8.1999999999999993</v>
      </c>
      <c r="L14" s="23">
        <v>7.4</v>
      </c>
      <c r="M14" s="23">
        <v>0.7</v>
      </c>
      <c r="N14" s="23">
        <v>7.5</v>
      </c>
      <c r="O14" s="23">
        <v>2.7</v>
      </c>
      <c r="P14" s="23">
        <v>24.1</v>
      </c>
      <c r="Q14" s="23">
        <v>16.5</v>
      </c>
      <c r="R14" s="11">
        <f t="shared" si="0"/>
        <v>5.8866666666666676</v>
      </c>
      <c r="T14" s="23">
        <v>0</v>
      </c>
      <c r="U14" s="23">
        <v>0</v>
      </c>
      <c r="V14" s="23">
        <v>0</v>
      </c>
      <c r="W14" s="23">
        <v>2.1</v>
      </c>
      <c r="X14" s="23">
        <v>4.9000000000000004</v>
      </c>
      <c r="Y14" s="23">
        <v>18.399999999999999</v>
      </c>
      <c r="Z14" s="23">
        <v>8.3000000000000007</v>
      </c>
      <c r="AA14" s="23">
        <v>11.4</v>
      </c>
      <c r="AB14" s="23">
        <v>7.9</v>
      </c>
      <c r="AC14" s="23">
        <v>4.0999999999999996</v>
      </c>
      <c r="AD14" s="23">
        <v>25.1</v>
      </c>
      <c r="AE14" s="23">
        <v>1.5</v>
      </c>
      <c r="AF14" s="23">
        <v>13.7</v>
      </c>
      <c r="AG14" s="23">
        <v>27.5</v>
      </c>
      <c r="AH14" s="23">
        <v>24.4</v>
      </c>
      <c r="AK14" s="23">
        <v>2.2000000000000002</v>
      </c>
      <c r="AL14" s="23">
        <v>1.1000000000000001</v>
      </c>
      <c r="AM14" s="23">
        <v>0</v>
      </c>
      <c r="AN14" s="23">
        <v>2.1</v>
      </c>
      <c r="AO14" s="23">
        <v>0</v>
      </c>
      <c r="AP14" s="23">
        <v>0.3</v>
      </c>
      <c r="AQ14" s="23">
        <v>4</v>
      </c>
      <c r="AR14" s="23">
        <v>1.6</v>
      </c>
      <c r="AS14" s="23">
        <v>26.8</v>
      </c>
      <c r="AT14" s="23">
        <v>4.8</v>
      </c>
      <c r="AU14" s="23">
        <v>1.5</v>
      </c>
      <c r="AV14" s="23">
        <v>1.1000000000000001</v>
      </c>
      <c r="AW14" s="23">
        <v>6.5</v>
      </c>
      <c r="AX14" s="23">
        <v>14.9</v>
      </c>
      <c r="AY14" s="23">
        <v>13.1</v>
      </c>
      <c r="BB14" s="23">
        <v>0</v>
      </c>
      <c r="BC14" s="23">
        <v>14.2</v>
      </c>
      <c r="BD14" s="23">
        <v>8.9</v>
      </c>
      <c r="BE14" s="23">
        <v>6.4</v>
      </c>
      <c r="BF14" s="23">
        <v>15.6</v>
      </c>
      <c r="BG14" s="23">
        <v>21.5</v>
      </c>
      <c r="BH14" s="23">
        <v>16.399999999999999</v>
      </c>
      <c r="BI14" s="23">
        <v>10.8</v>
      </c>
      <c r="BJ14" s="23">
        <v>2.7</v>
      </c>
      <c r="BK14" s="23">
        <v>27.8</v>
      </c>
      <c r="BL14" s="23">
        <v>10.4</v>
      </c>
      <c r="BM14" s="23">
        <v>19.8</v>
      </c>
      <c r="BN14" s="23">
        <v>2.4</v>
      </c>
      <c r="BO14" s="23">
        <v>5</v>
      </c>
      <c r="BP14" s="23">
        <v>12</v>
      </c>
    </row>
    <row r="15" spans="1:68">
      <c r="B15" s="22" t="s">
        <v>213</v>
      </c>
      <c r="C15" s="23">
        <v>28.2</v>
      </c>
      <c r="D15" s="23">
        <v>23.8</v>
      </c>
      <c r="E15" s="23">
        <v>11.8</v>
      </c>
      <c r="F15" s="23">
        <v>25.7</v>
      </c>
      <c r="G15" s="23">
        <v>21.1</v>
      </c>
      <c r="H15" s="23">
        <v>22.2</v>
      </c>
      <c r="I15" s="23">
        <v>12.1</v>
      </c>
      <c r="J15" s="23">
        <v>11.1</v>
      </c>
      <c r="K15" s="23">
        <v>23.4</v>
      </c>
      <c r="L15" s="23">
        <v>17.399999999999999</v>
      </c>
      <c r="M15" s="23">
        <v>11.4</v>
      </c>
      <c r="N15" s="23">
        <v>19.899999999999999</v>
      </c>
      <c r="O15" s="23">
        <v>16.100000000000001</v>
      </c>
      <c r="P15" s="23">
        <v>26.1</v>
      </c>
      <c r="Q15" s="23">
        <v>23.3</v>
      </c>
      <c r="R15" s="11">
        <f t="shared" si="0"/>
        <v>19.573333333333334</v>
      </c>
      <c r="T15" s="23">
        <v>27.3</v>
      </c>
      <c r="U15" s="23">
        <v>22</v>
      </c>
      <c r="V15" s="23">
        <v>28.5</v>
      </c>
      <c r="W15" s="23">
        <v>25.4</v>
      </c>
      <c r="X15" s="23">
        <v>23.2</v>
      </c>
      <c r="Y15" s="23">
        <v>24.2</v>
      </c>
      <c r="Z15" s="23">
        <v>25.6</v>
      </c>
      <c r="AA15" s="23">
        <v>11.7</v>
      </c>
      <c r="AB15" s="23">
        <v>14.5</v>
      </c>
      <c r="AC15" s="23">
        <v>18.100000000000001</v>
      </c>
      <c r="AD15" s="23">
        <v>24</v>
      </c>
      <c r="AE15" s="23">
        <v>9.1999999999999993</v>
      </c>
      <c r="AF15" s="23">
        <v>18.899999999999999</v>
      </c>
      <c r="AG15" s="23">
        <v>9.6</v>
      </c>
      <c r="AH15" s="23">
        <v>8.9</v>
      </c>
      <c r="AK15" s="23">
        <v>28.4</v>
      </c>
      <c r="AL15" s="23">
        <v>27.5</v>
      </c>
      <c r="AM15" s="23">
        <v>14.7</v>
      </c>
      <c r="AN15" s="23">
        <v>24.4</v>
      </c>
      <c r="AO15" s="23">
        <v>13.5</v>
      </c>
      <c r="AP15" s="23">
        <v>21.2</v>
      </c>
      <c r="AQ15" s="23">
        <v>19.3</v>
      </c>
      <c r="AR15" s="23">
        <v>15.1</v>
      </c>
      <c r="AS15" s="23">
        <v>12</v>
      </c>
      <c r="AT15" s="23">
        <v>17.899999999999999</v>
      </c>
      <c r="AU15" s="23">
        <v>15.1</v>
      </c>
      <c r="AV15" s="23">
        <v>15.1</v>
      </c>
      <c r="AW15" s="23">
        <v>25.5</v>
      </c>
      <c r="AX15" s="23">
        <v>11.8</v>
      </c>
      <c r="AY15" s="23">
        <v>0</v>
      </c>
      <c r="BB15" s="23">
        <v>25.4</v>
      </c>
      <c r="BC15" s="23">
        <v>12</v>
      </c>
      <c r="BD15" s="23">
        <v>0</v>
      </c>
      <c r="BE15" s="23">
        <v>12</v>
      </c>
      <c r="BF15" s="23">
        <v>14.2</v>
      </c>
      <c r="BG15" s="23">
        <v>2.2000000000000002</v>
      </c>
      <c r="BH15" s="23">
        <v>16.600000000000001</v>
      </c>
      <c r="BI15" s="23">
        <v>11.2</v>
      </c>
      <c r="BJ15" s="23">
        <v>2.6</v>
      </c>
      <c r="BK15" s="23">
        <v>17</v>
      </c>
      <c r="BL15" s="23">
        <v>8.1</v>
      </c>
      <c r="BM15" s="23">
        <v>4.0999999999999996</v>
      </c>
      <c r="BN15" s="23">
        <v>6.9</v>
      </c>
      <c r="BO15" s="23">
        <v>15.1</v>
      </c>
      <c r="BP15" s="23">
        <v>4.5999999999999996</v>
      </c>
    </row>
    <row r="16" spans="1:68">
      <c r="R16" s="11"/>
    </row>
    <row r="17" spans="1:68">
      <c r="C17">
        <f>AVERAGE(C2:C15)/30*100</f>
        <v>38.261904761904759</v>
      </c>
      <c r="D17">
        <f t="shared" ref="D17:Q17" si="1">AVERAGE(D2:D15)/30*100</f>
        <v>32.88095238095238</v>
      </c>
      <c r="E17">
        <f t="shared" si="1"/>
        <v>22.30952380952381</v>
      </c>
      <c r="F17">
        <f t="shared" si="1"/>
        <v>23.904761904761909</v>
      </c>
      <c r="G17">
        <f t="shared" si="1"/>
        <v>21.476190476190478</v>
      </c>
      <c r="H17">
        <f t="shared" si="1"/>
        <v>19.285714285714288</v>
      </c>
      <c r="I17">
        <f t="shared" si="1"/>
        <v>20.476190476190478</v>
      </c>
      <c r="J17">
        <f t="shared" si="1"/>
        <v>14.619047619047617</v>
      </c>
      <c r="K17">
        <f t="shared" si="1"/>
        <v>16.095238095238091</v>
      </c>
      <c r="L17">
        <f t="shared" si="1"/>
        <v>12.928571428571429</v>
      </c>
      <c r="M17">
        <f t="shared" si="1"/>
        <v>9.2142857142857117</v>
      </c>
      <c r="N17">
        <f t="shared" si="1"/>
        <v>14.833333333333334</v>
      </c>
      <c r="O17">
        <f t="shared" si="1"/>
        <v>9.1190476190476186</v>
      </c>
      <c r="P17">
        <f t="shared" si="1"/>
        <v>17.571428571428573</v>
      </c>
      <c r="Q17">
        <f t="shared" si="1"/>
        <v>15.880952380952381</v>
      </c>
      <c r="R17" s="11">
        <f>AVERAGE(R2:R15)</f>
        <v>5.7771428571428576</v>
      </c>
      <c r="T17">
        <f>AVERAGE(T2:T15)/30*100</f>
        <v>42.095238095238088</v>
      </c>
      <c r="U17">
        <f t="shared" ref="U17:AH17" si="2">AVERAGE(U2:U15)/30*100</f>
        <v>35.476190476190474</v>
      </c>
      <c r="V17">
        <f t="shared" si="2"/>
        <v>27.166666666666668</v>
      </c>
      <c r="W17">
        <f t="shared" si="2"/>
        <v>19.833333333333332</v>
      </c>
      <c r="X17">
        <f t="shared" si="2"/>
        <v>17.499999999999996</v>
      </c>
      <c r="Y17">
        <f t="shared" si="2"/>
        <v>16.238095238095241</v>
      </c>
      <c r="Z17">
        <f t="shared" si="2"/>
        <v>13.404761904761905</v>
      </c>
      <c r="AA17">
        <f t="shared" si="2"/>
        <v>10.976190476190474</v>
      </c>
      <c r="AB17">
        <f t="shared" si="2"/>
        <v>10.642857142857144</v>
      </c>
      <c r="AC17">
        <f t="shared" si="2"/>
        <v>11.952380952380953</v>
      </c>
      <c r="AD17">
        <f t="shared" si="2"/>
        <v>18.833333333333332</v>
      </c>
      <c r="AE17">
        <f t="shared" si="2"/>
        <v>7.3809523809523796</v>
      </c>
      <c r="AF17">
        <f t="shared" si="2"/>
        <v>13.023809523809524</v>
      </c>
      <c r="AG17">
        <f t="shared" si="2"/>
        <v>14.928571428571431</v>
      </c>
      <c r="AH17">
        <f t="shared" si="2"/>
        <v>13.714285714285715</v>
      </c>
      <c r="AK17">
        <f>AVERAGE(AK2:AK15)/30*100</f>
        <v>36.214285714285715</v>
      </c>
      <c r="AL17">
        <f t="shared" ref="AL17:AY17" si="3">AVERAGE(AL2:AL15)/30*100</f>
        <v>25.023809523809526</v>
      </c>
      <c r="AM17">
        <f t="shared" si="3"/>
        <v>18.166666666666668</v>
      </c>
      <c r="AN17">
        <f t="shared" si="3"/>
        <v>18.785714285714285</v>
      </c>
      <c r="AO17">
        <f t="shared" si="3"/>
        <v>10.047619047619046</v>
      </c>
      <c r="AP17">
        <f t="shared" si="3"/>
        <v>12.761904761904761</v>
      </c>
      <c r="AQ17">
        <f t="shared" si="3"/>
        <v>15.738095238095234</v>
      </c>
      <c r="AR17">
        <f t="shared" si="3"/>
        <v>6.9761904761904763</v>
      </c>
      <c r="AS17">
        <f t="shared" si="3"/>
        <v>14.714285714285714</v>
      </c>
      <c r="AT17">
        <f t="shared" si="3"/>
        <v>13.857142857142854</v>
      </c>
      <c r="AU17">
        <f t="shared" si="3"/>
        <v>7.404761904761906</v>
      </c>
      <c r="AV17">
        <f t="shared" si="3"/>
        <v>6.595238095238094</v>
      </c>
      <c r="AW17">
        <f t="shared" si="3"/>
        <v>13.904761904761905</v>
      </c>
      <c r="AX17">
        <f t="shared" si="3"/>
        <v>8.238095238095239</v>
      </c>
      <c r="AY17">
        <f t="shared" si="3"/>
        <v>11.595238095238097</v>
      </c>
      <c r="BB17">
        <f>AVERAGE(BB2:BB15)/30*100</f>
        <v>32.571428571428569</v>
      </c>
      <c r="BC17">
        <f t="shared" ref="BC17:BP17" si="4">AVERAGE(BC2:BC15)/30*100</f>
        <v>16.476190476190478</v>
      </c>
      <c r="BD17">
        <f t="shared" si="4"/>
        <v>8.1904761904761898</v>
      </c>
      <c r="BE17">
        <f t="shared" si="4"/>
        <v>13.452380952380953</v>
      </c>
      <c r="BF17">
        <f t="shared" si="4"/>
        <v>10.476190476190476</v>
      </c>
      <c r="BG17">
        <f t="shared" si="4"/>
        <v>12.547619047619049</v>
      </c>
      <c r="BH17">
        <f t="shared" si="4"/>
        <v>16.142857142857142</v>
      </c>
      <c r="BI17">
        <f t="shared" si="4"/>
        <v>11.38095238095238</v>
      </c>
      <c r="BJ17">
        <f t="shared" si="4"/>
        <v>9.1190476190476204</v>
      </c>
      <c r="BK17">
        <f t="shared" si="4"/>
        <v>16.690476190476193</v>
      </c>
      <c r="BL17">
        <f t="shared" si="4"/>
        <v>8.3571428571428577</v>
      </c>
      <c r="BM17">
        <f t="shared" si="4"/>
        <v>13.80952380952381</v>
      </c>
      <c r="BN17">
        <f t="shared" si="4"/>
        <v>17.476190476190474</v>
      </c>
      <c r="BO17">
        <f t="shared" si="4"/>
        <v>14.833333333333334</v>
      </c>
      <c r="BP17">
        <f t="shared" si="4"/>
        <v>5.9047619047619033</v>
      </c>
    </row>
    <row r="18" spans="1:68">
      <c r="C18">
        <f>STDEV(C2:C15)/SQRT(COUNT(C2:C15))/30*100</f>
        <v>8.3700421201639941</v>
      </c>
      <c r="D18">
        <f t="shared" ref="D18:Q18" si="5">STDEV(D2:D15)/SQRT(COUNT(D2:D15))/30*100</f>
        <v>7.7983285475386817</v>
      </c>
      <c r="E18">
        <f t="shared" si="5"/>
        <v>5.8469975269566534</v>
      </c>
      <c r="F18">
        <f t="shared" si="5"/>
        <v>7.3509137065841417</v>
      </c>
      <c r="G18">
        <f t="shared" si="5"/>
        <v>6.2968599153309688</v>
      </c>
      <c r="H18">
        <f t="shared" si="5"/>
        <v>6.0215179008374955</v>
      </c>
      <c r="I18">
        <f t="shared" si="5"/>
        <v>5.5298848742522537</v>
      </c>
      <c r="J18">
        <f t="shared" si="5"/>
        <v>3.6684739373654538</v>
      </c>
      <c r="K18">
        <f t="shared" si="5"/>
        <v>6.2566622436836665</v>
      </c>
      <c r="L18">
        <f t="shared" si="5"/>
        <v>4.3737448674286492</v>
      </c>
      <c r="M18">
        <f t="shared" si="5"/>
        <v>3.2089631688246585</v>
      </c>
      <c r="N18">
        <f t="shared" si="5"/>
        <v>5.1171561374739127</v>
      </c>
      <c r="O18">
        <f t="shared" si="5"/>
        <v>4.3077020414282883</v>
      </c>
      <c r="P18">
        <f t="shared" si="5"/>
        <v>7.7705518251402168</v>
      </c>
      <c r="Q18">
        <f t="shared" si="5"/>
        <v>6.3374391109156267</v>
      </c>
      <c r="R18" s="11">
        <f>_xlfn.STDEV.S(R2:R15)/SQRT(14)</f>
        <v>1.43847764364799</v>
      </c>
      <c r="T18">
        <f>STDEV(T2:T15)/SQRT(COUNT(T2:T15))/30*100</f>
        <v>9.3150939370834784</v>
      </c>
      <c r="U18">
        <f t="shared" ref="U18:AH18" si="6">STDEV(U2:U15)/SQRT(COUNT(U2:U15))/30*100</f>
        <v>9.1481974635648307</v>
      </c>
      <c r="V18">
        <f t="shared" si="6"/>
        <v>8.9747134937825344</v>
      </c>
      <c r="W18">
        <f t="shared" si="6"/>
        <v>7.1190598698854499</v>
      </c>
      <c r="X18">
        <f t="shared" si="6"/>
        <v>6.3391866146444178</v>
      </c>
      <c r="Y18">
        <f t="shared" si="6"/>
        <v>6.791004300061493</v>
      </c>
      <c r="Z18">
        <f t="shared" si="6"/>
        <v>6.4393648367780667</v>
      </c>
      <c r="AA18">
        <f t="shared" si="6"/>
        <v>4.1173957601626041</v>
      </c>
      <c r="AB18">
        <f t="shared" si="6"/>
        <v>4.011044624700169</v>
      </c>
      <c r="AC18">
        <f t="shared" si="6"/>
        <v>5.536079589348927</v>
      </c>
      <c r="AD18">
        <f t="shared" si="6"/>
        <v>7.8989922233205263</v>
      </c>
      <c r="AE18">
        <f t="shared" si="6"/>
        <v>2.9094719514811631</v>
      </c>
      <c r="AF18">
        <f t="shared" si="6"/>
        <v>5.4311614218665545</v>
      </c>
      <c r="AG18">
        <f t="shared" si="6"/>
        <v>6.7751411747839052</v>
      </c>
      <c r="AH18">
        <f t="shared" si="6"/>
        <v>6.2031990981353822</v>
      </c>
      <c r="AK18">
        <f>STDEV(AK2:AK15)/SQRT(COUNT(AK2:AK15))/30*100</f>
        <v>8.91943366350832</v>
      </c>
      <c r="AL18">
        <f t="shared" ref="AL18:AY18" si="7">STDEV(AL2:AL15)/SQRT(COUNT(AL2:AL15))/30*100</f>
        <v>8.6652904152206638</v>
      </c>
      <c r="AM18">
        <f t="shared" si="7"/>
        <v>7.1852132450811359</v>
      </c>
      <c r="AN18">
        <f t="shared" si="7"/>
        <v>7.306779024334066</v>
      </c>
      <c r="AO18">
        <f t="shared" si="7"/>
        <v>4.3232987708855877</v>
      </c>
      <c r="AP18">
        <f t="shared" si="7"/>
        <v>5.6269268653520133</v>
      </c>
      <c r="AQ18">
        <f t="shared" si="7"/>
        <v>5.6338392571903455</v>
      </c>
      <c r="AR18">
        <f t="shared" si="7"/>
        <v>3.8689560428722887</v>
      </c>
      <c r="AS18">
        <f t="shared" si="7"/>
        <v>6.9156665187002755</v>
      </c>
      <c r="AT18">
        <f t="shared" si="7"/>
        <v>5.6260898318231591</v>
      </c>
      <c r="AU18">
        <f t="shared" si="7"/>
        <v>3.7599162454347921</v>
      </c>
      <c r="AV18">
        <f t="shared" si="7"/>
        <v>3.7042988213080283</v>
      </c>
      <c r="AW18">
        <f t="shared" si="7"/>
        <v>6.6601092815936545</v>
      </c>
      <c r="AX18">
        <f t="shared" si="7"/>
        <v>4.2461544149431969</v>
      </c>
      <c r="AY18">
        <f t="shared" si="7"/>
        <v>4.0807147275871873</v>
      </c>
      <c r="BB18">
        <f>STDEV(BB2:BB15)/SQRT(COUNT(BB2:BB15))/30*100</f>
        <v>8.1376608744306154</v>
      </c>
      <c r="BC18">
        <f t="shared" ref="BC18:BP18" si="8">STDEV(BC2:BC15)/SQRT(COUNT(BC2:BC15))/30*100</f>
        <v>5.4444373248991429</v>
      </c>
      <c r="BD18">
        <f t="shared" si="8"/>
        <v>3.7768516528274647</v>
      </c>
      <c r="BE18">
        <f t="shared" si="8"/>
        <v>4.8524765705727466</v>
      </c>
      <c r="BF18">
        <f t="shared" si="8"/>
        <v>4.8715759128960539</v>
      </c>
      <c r="BG18">
        <f t="shared" si="8"/>
        <v>6.0107359325106788</v>
      </c>
      <c r="BH18">
        <f t="shared" si="8"/>
        <v>6.9580738396231983</v>
      </c>
      <c r="BI18">
        <f t="shared" si="8"/>
        <v>4.4108116063472496</v>
      </c>
      <c r="BJ18">
        <f t="shared" si="8"/>
        <v>5.8148694855633432</v>
      </c>
      <c r="BK18">
        <f t="shared" si="8"/>
        <v>7.5039642991113267</v>
      </c>
      <c r="BL18">
        <f t="shared" si="8"/>
        <v>3.0907053313631487</v>
      </c>
      <c r="BM18">
        <f t="shared" si="8"/>
        <v>6.545670705791891</v>
      </c>
      <c r="BN18">
        <f t="shared" si="8"/>
        <v>8.2753081890394107</v>
      </c>
      <c r="BO18">
        <f t="shared" si="8"/>
        <v>7.6164744968183111</v>
      </c>
      <c r="BP18">
        <f t="shared" si="8"/>
        <v>2.9813069573436177</v>
      </c>
    </row>
    <row r="25" spans="1:68">
      <c r="A25" t="s">
        <v>214</v>
      </c>
      <c r="B25" t="s">
        <v>215</v>
      </c>
      <c r="C25">
        <v>29.7</v>
      </c>
      <c r="D25">
        <v>30</v>
      </c>
      <c r="E25">
        <v>28.8</v>
      </c>
      <c r="F25">
        <v>29.6</v>
      </c>
      <c r="G25">
        <v>28.5</v>
      </c>
      <c r="H25">
        <v>25.5</v>
      </c>
      <c r="I25">
        <v>16.2</v>
      </c>
      <c r="J25">
        <v>20.100000000000001</v>
      </c>
      <c r="K25">
        <v>28.7</v>
      </c>
      <c r="L25">
        <v>18</v>
      </c>
      <c r="M25">
        <v>12.3</v>
      </c>
      <c r="N25">
        <v>5</v>
      </c>
      <c r="O25">
        <v>8</v>
      </c>
      <c r="P25">
        <v>8.9</v>
      </c>
      <c r="Q25">
        <v>11.1</v>
      </c>
      <c r="T25">
        <v>14</v>
      </c>
      <c r="U25">
        <v>2.6</v>
      </c>
      <c r="V25">
        <v>1.6</v>
      </c>
      <c r="W25">
        <v>3.4</v>
      </c>
      <c r="X25">
        <v>0.7</v>
      </c>
      <c r="Y25">
        <v>1.6</v>
      </c>
      <c r="Z25">
        <v>0.7</v>
      </c>
      <c r="AA25">
        <v>0</v>
      </c>
      <c r="AB25">
        <v>0.5</v>
      </c>
      <c r="AC25">
        <v>0.8</v>
      </c>
      <c r="AD25">
        <v>0</v>
      </c>
      <c r="AE25">
        <v>0.3</v>
      </c>
      <c r="AF25">
        <v>0</v>
      </c>
      <c r="AG25">
        <v>2.7</v>
      </c>
      <c r="AH25">
        <v>1.3</v>
      </c>
      <c r="AK25">
        <v>11.2</v>
      </c>
      <c r="AL25">
        <v>10.5</v>
      </c>
      <c r="AM25">
        <v>3.5</v>
      </c>
      <c r="AN25">
        <v>0</v>
      </c>
      <c r="AO25">
        <v>2.6</v>
      </c>
      <c r="AP25">
        <v>6.4</v>
      </c>
      <c r="AQ25">
        <v>3.1</v>
      </c>
      <c r="AR25">
        <v>4.9000000000000004</v>
      </c>
      <c r="AS25">
        <v>3.8</v>
      </c>
      <c r="AT25">
        <v>3.2</v>
      </c>
      <c r="AU25">
        <v>5.8</v>
      </c>
      <c r="AV25">
        <v>5.8</v>
      </c>
      <c r="AW25">
        <v>1.7</v>
      </c>
      <c r="AX25">
        <v>1.4</v>
      </c>
      <c r="AY25">
        <v>1.9</v>
      </c>
      <c r="BB25">
        <v>12.9</v>
      </c>
      <c r="BC25">
        <v>3.5</v>
      </c>
      <c r="BD25">
        <v>0.6</v>
      </c>
      <c r="BE25">
        <v>0</v>
      </c>
      <c r="BF25">
        <v>1.4</v>
      </c>
      <c r="BG25">
        <v>1.7</v>
      </c>
      <c r="BH25">
        <v>0.9</v>
      </c>
      <c r="BI25">
        <v>0.7</v>
      </c>
      <c r="BJ25">
        <v>0.4</v>
      </c>
      <c r="BK25">
        <v>1.9</v>
      </c>
      <c r="BL25">
        <v>1.2</v>
      </c>
      <c r="BM25">
        <v>2.6</v>
      </c>
      <c r="BN25">
        <v>1</v>
      </c>
      <c r="BO25">
        <v>0</v>
      </c>
      <c r="BP25">
        <v>0.4</v>
      </c>
    </row>
    <row r="26" spans="1:68">
      <c r="A26" t="s">
        <v>214</v>
      </c>
      <c r="B26" t="s">
        <v>216</v>
      </c>
      <c r="C26">
        <v>25.2</v>
      </c>
      <c r="D26">
        <v>28</v>
      </c>
      <c r="E26">
        <v>17.7</v>
      </c>
      <c r="F26">
        <v>18.100000000000001</v>
      </c>
      <c r="G26">
        <v>23.6</v>
      </c>
      <c r="H26">
        <v>14.1</v>
      </c>
      <c r="I26">
        <v>13.6</v>
      </c>
      <c r="J26">
        <v>18.5</v>
      </c>
      <c r="K26">
        <v>7</v>
      </c>
      <c r="L26">
        <v>8.1</v>
      </c>
      <c r="M26">
        <v>14.9</v>
      </c>
      <c r="N26">
        <v>3.7</v>
      </c>
      <c r="O26">
        <v>15.3</v>
      </c>
      <c r="P26">
        <v>12.1</v>
      </c>
      <c r="Q26">
        <v>9.3000000000000007</v>
      </c>
      <c r="T26">
        <v>22</v>
      </c>
      <c r="U26">
        <v>8.8000000000000007</v>
      </c>
      <c r="V26">
        <v>13.4</v>
      </c>
      <c r="W26">
        <v>11.4</v>
      </c>
      <c r="X26">
        <v>5.4</v>
      </c>
      <c r="Y26">
        <v>5.7</v>
      </c>
      <c r="Z26">
        <v>3.3</v>
      </c>
      <c r="AA26">
        <v>10.8</v>
      </c>
      <c r="AB26">
        <v>3.3</v>
      </c>
      <c r="AC26">
        <v>4</v>
      </c>
      <c r="AD26">
        <v>7.7</v>
      </c>
      <c r="AE26">
        <v>7.3</v>
      </c>
      <c r="AF26">
        <v>10.3</v>
      </c>
      <c r="AG26">
        <v>14.9</v>
      </c>
      <c r="AH26">
        <v>10.199999999999999</v>
      </c>
      <c r="AK26">
        <v>21.5</v>
      </c>
      <c r="AL26">
        <v>6.4</v>
      </c>
      <c r="AM26">
        <v>14</v>
      </c>
      <c r="AN26">
        <v>7.7</v>
      </c>
      <c r="AO26">
        <v>6</v>
      </c>
      <c r="AP26">
        <v>5.9</v>
      </c>
      <c r="AQ26">
        <v>14.2</v>
      </c>
      <c r="AR26">
        <v>1.9</v>
      </c>
      <c r="AS26">
        <v>8.1999999999999993</v>
      </c>
      <c r="AT26">
        <v>8.1999999999999993</v>
      </c>
      <c r="AU26">
        <v>4.5</v>
      </c>
      <c r="AV26">
        <v>18.899999999999999</v>
      </c>
      <c r="AW26">
        <v>10.3</v>
      </c>
      <c r="AX26">
        <v>9</v>
      </c>
      <c r="AY26">
        <v>4</v>
      </c>
      <c r="BB26">
        <v>23.3</v>
      </c>
      <c r="BC26">
        <v>10</v>
      </c>
      <c r="BD26">
        <v>4.8</v>
      </c>
      <c r="BE26">
        <v>12.3</v>
      </c>
      <c r="BF26">
        <v>8.1999999999999993</v>
      </c>
      <c r="BG26">
        <v>10.9</v>
      </c>
      <c r="BH26">
        <v>15.4</v>
      </c>
      <c r="BI26">
        <v>9.6</v>
      </c>
      <c r="BJ26">
        <v>14.2</v>
      </c>
      <c r="BK26">
        <v>11.4</v>
      </c>
      <c r="BL26">
        <v>10.6</v>
      </c>
      <c r="BM26">
        <v>5.2</v>
      </c>
      <c r="BN26">
        <v>9.4</v>
      </c>
      <c r="BO26">
        <v>22.6</v>
      </c>
      <c r="BP26">
        <v>13.3</v>
      </c>
    </row>
    <row r="27" spans="1:68">
      <c r="A27" t="s">
        <v>214</v>
      </c>
      <c r="B27" t="s">
        <v>217</v>
      </c>
      <c r="C27">
        <v>20.100000000000001</v>
      </c>
      <c r="D27">
        <v>15.8</v>
      </c>
      <c r="E27">
        <v>8.6999999999999993</v>
      </c>
      <c r="F27">
        <v>8</v>
      </c>
      <c r="G27">
        <v>3.3</v>
      </c>
      <c r="H27">
        <v>5.3</v>
      </c>
      <c r="I27">
        <v>0.5</v>
      </c>
      <c r="J27">
        <v>1.1000000000000001</v>
      </c>
      <c r="K27">
        <v>2.9</v>
      </c>
      <c r="L27">
        <v>3.5</v>
      </c>
      <c r="M27">
        <v>3.2</v>
      </c>
      <c r="N27">
        <v>4.2</v>
      </c>
      <c r="O27">
        <v>2.6</v>
      </c>
      <c r="P27">
        <v>0.8</v>
      </c>
      <c r="Q27">
        <v>4.5999999999999996</v>
      </c>
      <c r="T27">
        <v>24.8</v>
      </c>
      <c r="U27">
        <v>19.399999999999999</v>
      </c>
      <c r="V27">
        <v>14.7</v>
      </c>
      <c r="W27">
        <v>12.6</v>
      </c>
      <c r="X27">
        <v>16.399999999999999</v>
      </c>
      <c r="Y27">
        <v>7.7</v>
      </c>
      <c r="Z27">
        <v>9.9</v>
      </c>
      <c r="AA27">
        <v>10.199999999999999</v>
      </c>
      <c r="AB27">
        <v>7.6</v>
      </c>
      <c r="AC27">
        <v>3.4</v>
      </c>
      <c r="AD27">
        <v>5</v>
      </c>
      <c r="AE27">
        <v>5</v>
      </c>
      <c r="AF27">
        <v>7.7</v>
      </c>
      <c r="AG27">
        <v>4.7</v>
      </c>
      <c r="AH27">
        <v>1.7</v>
      </c>
      <c r="AK27">
        <v>28.5</v>
      </c>
      <c r="AL27">
        <v>15.5</v>
      </c>
      <c r="AM27">
        <v>13.4</v>
      </c>
      <c r="AN27">
        <v>6.8</v>
      </c>
      <c r="AO27">
        <v>9.3000000000000007</v>
      </c>
      <c r="AP27">
        <v>0.4</v>
      </c>
      <c r="AQ27">
        <v>12.5</v>
      </c>
      <c r="AR27">
        <v>8.3000000000000007</v>
      </c>
      <c r="AS27">
        <v>8.6</v>
      </c>
      <c r="AT27">
        <v>8.6</v>
      </c>
      <c r="AU27">
        <v>9.3000000000000007</v>
      </c>
      <c r="AV27">
        <v>8.3000000000000007</v>
      </c>
      <c r="AW27">
        <v>4.5</v>
      </c>
      <c r="AX27">
        <v>9.8000000000000007</v>
      </c>
      <c r="AY27">
        <v>9.3000000000000007</v>
      </c>
      <c r="BB27">
        <v>11.7</v>
      </c>
      <c r="BC27">
        <v>21</v>
      </c>
      <c r="BD27">
        <v>5</v>
      </c>
      <c r="BE27">
        <v>6.8</v>
      </c>
      <c r="BF27">
        <v>7.5</v>
      </c>
      <c r="BG27">
        <v>5</v>
      </c>
      <c r="BH27">
        <v>8.5</v>
      </c>
      <c r="BI27">
        <v>8.9</v>
      </c>
      <c r="BJ27">
        <v>4</v>
      </c>
      <c r="BK27">
        <v>1.9</v>
      </c>
      <c r="BL27">
        <v>4.3</v>
      </c>
      <c r="BM27">
        <v>5.2</v>
      </c>
      <c r="BN27">
        <v>8.3000000000000007</v>
      </c>
      <c r="BO27">
        <v>15.1</v>
      </c>
      <c r="BP27">
        <v>6.8</v>
      </c>
    </row>
    <row r="28" spans="1:68">
      <c r="A28" t="s">
        <v>214</v>
      </c>
      <c r="B28" t="s">
        <v>218</v>
      </c>
      <c r="C28">
        <v>1.6</v>
      </c>
      <c r="D28">
        <v>0</v>
      </c>
      <c r="E28">
        <v>0.7</v>
      </c>
      <c r="F28">
        <v>2.4</v>
      </c>
      <c r="G28">
        <v>0.5</v>
      </c>
      <c r="H28">
        <v>0.4</v>
      </c>
      <c r="I28">
        <v>2.4</v>
      </c>
      <c r="J28">
        <v>0</v>
      </c>
      <c r="K28">
        <v>5.5</v>
      </c>
      <c r="L28">
        <v>0</v>
      </c>
      <c r="M28">
        <v>0.4</v>
      </c>
      <c r="N28">
        <v>2</v>
      </c>
      <c r="O28">
        <v>5.2</v>
      </c>
      <c r="P28">
        <v>2.2000000000000002</v>
      </c>
      <c r="Q28">
        <v>0</v>
      </c>
      <c r="T28">
        <v>0.5</v>
      </c>
      <c r="U28">
        <v>0</v>
      </c>
      <c r="V28">
        <v>0</v>
      </c>
      <c r="W28">
        <v>1.5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0.3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>
      <c r="A29" t="s">
        <v>214</v>
      </c>
      <c r="B29" t="s">
        <v>219</v>
      </c>
      <c r="C29">
        <v>12.7</v>
      </c>
      <c r="D29">
        <v>27.2</v>
      </c>
      <c r="E29">
        <v>15.5</v>
      </c>
      <c r="F29">
        <v>6</v>
      </c>
      <c r="G29">
        <v>9.1</v>
      </c>
      <c r="H29">
        <v>0</v>
      </c>
      <c r="I29">
        <v>2.2000000000000002</v>
      </c>
      <c r="J29">
        <v>9.8000000000000007</v>
      </c>
      <c r="K29">
        <v>1</v>
      </c>
      <c r="L29">
        <v>6.2</v>
      </c>
      <c r="M29">
        <v>12.3</v>
      </c>
      <c r="N29">
        <v>0</v>
      </c>
      <c r="O29">
        <v>4.3</v>
      </c>
      <c r="P29">
        <v>11.2</v>
      </c>
      <c r="Q29">
        <v>12.7</v>
      </c>
      <c r="T29">
        <v>10.5</v>
      </c>
      <c r="U29">
        <v>1.4</v>
      </c>
      <c r="V29">
        <v>2.6</v>
      </c>
      <c r="W29">
        <v>7.4</v>
      </c>
      <c r="X29">
        <v>1.1000000000000001</v>
      </c>
      <c r="Y29">
        <v>3.4</v>
      </c>
      <c r="Z29">
        <v>5.6</v>
      </c>
      <c r="AA29">
        <v>0.8</v>
      </c>
      <c r="AB29">
        <v>0</v>
      </c>
      <c r="AC29">
        <v>1.7</v>
      </c>
      <c r="AD29">
        <v>0</v>
      </c>
      <c r="AE29">
        <v>0.8</v>
      </c>
      <c r="AF29">
        <v>0</v>
      </c>
      <c r="AG29">
        <v>0</v>
      </c>
      <c r="AH29">
        <v>0</v>
      </c>
      <c r="AK29">
        <v>8.8000000000000007</v>
      </c>
      <c r="AL29">
        <v>7.6</v>
      </c>
      <c r="AM29">
        <v>2</v>
      </c>
      <c r="AN29">
        <v>4.0999999999999996</v>
      </c>
      <c r="AO29">
        <v>10</v>
      </c>
      <c r="AP29">
        <v>3.1</v>
      </c>
      <c r="AQ29">
        <v>0</v>
      </c>
      <c r="AR29">
        <v>0.6</v>
      </c>
      <c r="AS29">
        <v>0</v>
      </c>
      <c r="AT29">
        <v>1.4</v>
      </c>
      <c r="AU29">
        <v>0</v>
      </c>
      <c r="AV29">
        <v>0</v>
      </c>
      <c r="AW29">
        <v>0</v>
      </c>
      <c r="AX29">
        <v>0</v>
      </c>
      <c r="AY29">
        <v>0</v>
      </c>
      <c r="BB29">
        <v>0</v>
      </c>
      <c r="BC29">
        <v>0.8</v>
      </c>
      <c r="BD29">
        <v>0</v>
      </c>
      <c r="BE29">
        <v>1.4</v>
      </c>
      <c r="BF29">
        <v>1.9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24.5</v>
      </c>
      <c r="BM29">
        <v>0</v>
      </c>
      <c r="BN29">
        <v>0</v>
      </c>
      <c r="BO29">
        <v>0</v>
      </c>
      <c r="BP29">
        <v>0</v>
      </c>
    </row>
    <row r="30" spans="1:68">
      <c r="A30" t="s">
        <v>214</v>
      </c>
      <c r="B30" t="s">
        <v>220</v>
      </c>
      <c r="C30">
        <v>19.7</v>
      </c>
      <c r="D30">
        <v>20.3</v>
      </c>
      <c r="E30">
        <v>15.4</v>
      </c>
      <c r="F30">
        <v>11.4</v>
      </c>
      <c r="G30">
        <v>15.3</v>
      </c>
      <c r="H30">
        <v>11.5</v>
      </c>
      <c r="I30">
        <v>10.1</v>
      </c>
      <c r="J30">
        <v>12.5</v>
      </c>
      <c r="K30">
        <v>8.4</v>
      </c>
      <c r="L30">
        <v>12.9</v>
      </c>
      <c r="M30">
        <v>19.899999999999999</v>
      </c>
      <c r="N30">
        <v>14.4</v>
      </c>
      <c r="O30">
        <v>15.6</v>
      </c>
      <c r="P30">
        <v>8.6999999999999993</v>
      </c>
      <c r="Q30">
        <v>13.2</v>
      </c>
      <c r="T30">
        <v>18.8</v>
      </c>
      <c r="U30">
        <v>20.8</v>
      </c>
      <c r="V30">
        <v>12.3</v>
      </c>
      <c r="W30">
        <v>10.9</v>
      </c>
      <c r="X30">
        <v>18.100000000000001</v>
      </c>
      <c r="Y30">
        <v>9.5</v>
      </c>
      <c r="Z30">
        <v>8.6</v>
      </c>
      <c r="AA30">
        <v>22.8</v>
      </c>
      <c r="AB30">
        <v>17.399999999999999</v>
      </c>
      <c r="AC30">
        <v>19.5</v>
      </c>
      <c r="AD30">
        <v>13.1</v>
      </c>
      <c r="AE30">
        <v>16.8</v>
      </c>
      <c r="AF30">
        <v>13.2</v>
      </c>
      <c r="AG30">
        <v>2.2000000000000002</v>
      </c>
      <c r="AH30">
        <v>8.3000000000000007</v>
      </c>
      <c r="AK30">
        <v>17.3</v>
      </c>
      <c r="AL30">
        <v>12.3</v>
      </c>
      <c r="AM30">
        <v>12.2</v>
      </c>
      <c r="AN30">
        <v>9.1</v>
      </c>
      <c r="AO30">
        <v>17.3</v>
      </c>
      <c r="AP30">
        <v>9.4</v>
      </c>
      <c r="AQ30">
        <v>9.8000000000000007</v>
      </c>
      <c r="AR30">
        <v>15.4</v>
      </c>
      <c r="AS30">
        <v>10.199999999999999</v>
      </c>
      <c r="AT30">
        <v>8.9</v>
      </c>
      <c r="AU30">
        <v>15.1</v>
      </c>
      <c r="AV30">
        <v>9</v>
      </c>
      <c r="AW30">
        <v>9.4</v>
      </c>
      <c r="AX30">
        <v>5.0999999999999996</v>
      </c>
      <c r="AY30">
        <v>8.8000000000000007</v>
      </c>
      <c r="BB30">
        <v>13.9</v>
      </c>
      <c r="BC30">
        <v>0</v>
      </c>
      <c r="BD30">
        <v>0</v>
      </c>
      <c r="BE30">
        <v>0</v>
      </c>
      <c r="BF30">
        <v>3.5</v>
      </c>
      <c r="BG30">
        <v>0</v>
      </c>
      <c r="BH30">
        <v>1.8</v>
      </c>
      <c r="BI30">
        <v>4.3</v>
      </c>
      <c r="BJ30">
        <v>0</v>
      </c>
      <c r="BK30">
        <v>0.7</v>
      </c>
      <c r="BL30">
        <v>0.4</v>
      </c>
      <c r="BM30">
        <v>0</v>
      </c>
      <c r="BN30">
        <v>1.1000000000000001</v>
      </c>
      <c r="BO30">
        <v>0</v>
      </c>
      <c r="BP30">
        <v>2.4</v>
      </c>
    </row>
    <row r="31" spans="1:68">
      <c r="A31" t="s">
        <v>214</v>
      </c>
      <c r="B31" t="s">
        <v>221</v>
      </c>
      <c r="C31">
        <v>11.1</v>
      </c>
      <c r="D31">
        <v>7.3</v>
      </c>
      <c r="E31">
        <v>13.2</v>
      </c>
      <c r="F31">
        <v>4.5</v>
      </c>
      <c r="G31">
        <v>0</v>
      </c>
      <c r="H31">
        <v>1.2</v>
      </c>
      <c r="I31">
        <v>3.8</v>
      </c>
      <c r="J31">
        <v>4.3</v>
      </c>
      <c r="K31">
        <v>3.3</v>
      </c>
      <c r="L31">
        <v>1.1000000000000001</v>
      </c>
      <c r="M31">
        <v>0.7</v>
      </c>
      <c r="N31">
        <v>0.8</v>
      </c>
      <c r="O31">
        <v>0</v>
      </c>
      <c r="P31">
        <v>0</v>
      </c>
      <c r="Q31">
        <v>4.4000000000000004</v>
      </c>
      <c r="T31">
        <v>15.7</v>
      </c>
      <c r="U31">
        <v>14.1</v>
      </c>
      <c r="V31">
        <v>14.4</v>
      </c>
      <c r="W31">
        <v>3.2</v>
      </c>
      <c r="X31">
        <v>5.2</v>
      </c>
      <c r="Y31">
        <v>1.4</v>
      </c>
      <c r="Z31">
        <v>1.8</v>
      </c>
      <c r="AA31">
        <v>0</v>
      </c>
      <c r="AB31">
        <v>0.7</v>
      </c>
      <c r="AC31">
        <v>1.5</v>
      </c>
      <c r="AD31">
        <v>2.9</v>
      </c>
      <c r="AE31">
        <v>1.3</v>
      </c>
      <c r="AF31">
        <v>5.4</v>
      </c>
      <c r="AG31">
        <v>0.7</v>
      </c>
      <c r="AH31">
        <v>2.2999999999999998</v>
      </c>
      <c r="AK31">
        <v>10.9</v>
      </c>
      <c r="AL31">
        <v>2.4</v>
      </c>
      <c r="AM31">
        <v>1.4</v>
      </c>
      <c r="AN31">
        <v>3.8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0.6</v>
      </c>
      <c r="AW31">
        <v>0</v>
      </c>
      <c r="AX31">
        <v>0</v>
      </c>
      <c r="AY31">
        <v>0</v>
      </c>
      <c r="BB31">
        <v>0.4</v>
      </c>
      <c r="BC31">
        <v>0</v>
      </c>
      <c r="BD31">
        <v>0</v>
      </c>
      <c r="BE31">
        <v>0.4</v>
      </c>
      <c r="BF31">
        <v>0</v>
      </c>
      <c r="BG31">
        <v>0.4</v>
      </c>
      <c r="BH31">
        <v>0</v>
      </c>
      <c r="BI31">
        <v>0</v>
      </c>
      <c r="BJ31">
        <v>0</v>
      </c>
      <c r="BK31">
        <v>0.5</v>
      </c>
      <c r="BL31">
        <v>0</v>
      </c>
      <c r="BM31">
        <v>0</v>
      </c>
      <c r="BN31">
        <v>1</v>
      </c>
      <c r="BO31">
        <v>0</v>
      </c>
      <c r="BP31">
        <v>0</v>
      </c>
    </row>
    <row r="32" spans="1:68">
      <c r="B32" t="s">
        <v>222</v>
      </c>
      <c r="C32">
        <v>16.399999999999999</v>
      </c>
      <c r="D32">
        <v>7.8</v>
      </c>
      <c r="E32">
        <v>20.2</v>
      </c>
      <c r="F32">
        <v>9.1999999999999993</v>
      </c>
      <c r="G32">
        <v>9.6</v>
      </c>
      <c r="H32">
        <v>2.4</v>
      </c>
      <c r="I32">
        <v>0.2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T32">
        <v>19.5</v>
      </c>
      <c r="U32">
        <v>3.8</v>
      </c>
      <c r="V32">
        <v>0</v>
      </c>
      <c r="W32">
        <v>0</v>
      </c>
      <c r="X32">
        <v>0</v>
      </c>
      <c r="Y32">
        <v>0</v>
      </c>
      <c r="Z32">
        <v>0</v>
      </c>
      <c r="AA32">
        <v>0.4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1.1000000000000001</v>
      </c>
      <c r="AH32">
        <v>0</v>
      </c>
      <c r="AK32">
        <v>13.1</v>
      </c>
      <c r="AL32">
        <v>10.1</v>
      </c>
      <c r="AM32">
        <v>0</v>
      </c>
      <c r="AN32">
        <v>0</v>
      </c>
      <c r="AO32">
        <v>1.1000000000000001</v>
      </c>
      <c r="AP32">
        <v>0</v>
      </c>
      <c r="AQ32">
        <v>1.4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2:68">
      <c r="B33" t="s">
        <v>223</v>
      </c>
      <c r="C33">
        <v>21</v>
      </c>
      <c r="D33">
        <v>10.7</v>
      </c>
      <c r="E33">
        <v>3.8</v>
      </c>
      <c r="F33">
        <v>11.7</v>
      </c>
      <c r="G33">
        <v>0</v>
      </c>
      <c r="H33">
        <v>0.7</v>
      </c>
      <c r="I33">
        <v>0</v>
      </c>
      <c r="J33">
        <v>0.5</v>
      </c>
      <c r="K33">
        <v>1</v>
      </c>
      <c r="L33">
        <v>1</v>
      </c>
      <c r="M33">
        <v>0.7</v>
      </c>
      <c r="N33">
        <v>2.1</v>
      </c>
      <c r="O33">
        <v>1.5</v>
      </c>
      <c r="P33">
        <v>0.9</v>
      </c>
      <c r="Q33">
        <v>0</v>
      </c>
      <c r="T33">
        <v>16.5</v>
      </c>
      <c r="U33">
        <v>3.3</v>
      </c>
      <c r="V33">
        <v>4.5</v>
      </c>
      <c r="W33">
        <v>1.2</v>
      </c>
      <c r="X33">
        <v>0.4</v>
      </c>
      <c r="Y33">
        <v>0</v>
      </c>
      <c r="Z33">
        <v>0</v>
      </c>
      <c r="AA33">
        <v>3.3</v>
      </c>
      <c r="AB33">
        <v>5.4</v>
      </c>
      <c r="AC33">
        <v>2.5</v>
      </c>
      <c r="AD33">
        <v>4.4000000000000004</v>
      </c>
      <c r="AE33">
        <v>0</v>
      </c>
      <c r="AF33">
        <v>0</v>
      </c>
      <c r="AG33">
        <v>0.1</v>
      </c>
      <c r="AH33">
        <v>0.2</v>
      </c>
      <c r="AK33">
        <v>20</v>
      </c>
      <c r="AL33">
        <v>3.2</v>
      </c>
      <c r="AM33">
        <v>2.5</v>
      </c>
      <c r="AN33">
        <v>8.1</v>
      </c>
      <c r="AO33">
        <v>8.5</v>
      </c>
      <c r="AP33">
        <v>3.3</v>
      </c>
      <c r="AQ33">
        <v>0.5</v>
      </c>
      <c r="AR33">
        <v>0.4</v>
      </c>
      <c r="AS33">
        <v>0.6</v>
      </c>
      <c r="AT33">
        <v>0</v>
      </c>
      <c r="AU33">
        <v>0</v>
      </c>
      <c r="AV33">
        <v>0.8</v>
      </c>
      <c r="AW33">
        <v>3.3</v>
      </c>
      <c r="AX33">
        <v>0</v>
      </c>
      <c r="AY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0.3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2:68">
      <c r="B34" s="22" t="s">
        <v>224</v>
      </c>
      <c r="C34" s="23">
        <v>16.5</v>
      </c>
      <c r="D34" s="23">
        <v>12</v>
      </c>
      <c r="E34" s="23">
        <v>8</v>
      </c>
      <c r="F34" s="23">
        <v>9.1999999999999993</v>
      </c>
      <c r="G34" s="23">
        <v>10.199999999999999</v>
      </c>
      <c r="H34" s="23">
        <v>10.7</v>
      </c>
      <c r="I34" s="23">
        <v>1.3</v>
      </c>
      <c r="J34" s="23">
        <v>4.5999999999999996</v>
      </c>
      <c r="K34" s="23">
        <v>6.1</v>
      </c>
      <c r="L34" s="23">
        <v>8.1999999999999993</v>
      </c>
      <c r="M34" s="23">
        <v>7.9</v>
      </c>
      <c r="N34" s="23">
        <v>17.5</v>
      </c>
      <c r="O34" s="23">
        <v>2.2000000000000002</v>
      </c>
      <c r="P34" s="23">
        <v>27.5</v>
      </c>
      <c r="Q34" s="23">
        <v>27.4</v>
      </c>
      <c r="T34" s="23">
        <v>13.4</v>
      </c>
      <c r="U34" s="23">
        <v>9.1999999999999993</v>
      </c>
      <c r="V34" s="23">
        <v>5.6</v>
      </c>
      <c r="W34" s="23">
        <v>30</v>
      </c>
      <c r="X34" s="23">
        <v>5.9</v>
      </c>
      <c r="Y34" s="23">
        <v>5.3</v>
      </c>
      <c r="Z34" s="23">
        <v>19.8</v>
      </c>
      <c r="AA34" s="23">
        <v>16.5</v>
      </c>
      <c r="AB34" s="23">
        <v>12.7</v>
      </c>
      <c r="AC34" s="23">
        <v>12.7</v>
      </c>
      <c r="AD34" s="23">
        <v>21.4</v>
      </c>
      <c r="AE34" s="23">
        <v>27.8</v>
      </c>
      <c r="AF34" s="23">
        <v>22.6</v>
      </c>
      <c r="AG34" s="23">
        <v>27.2</v>
      </c>
      <c r="AH34" s="23">
        <v>29.1</v>
      </c>
      <c r="AK34" s="23">
        <v>8.3000000000000007</v>
      </c>
      <c r="AL34" s="23">
        <v>1</v>
      </c>
      <c r="AM34" s="23">
        <v>0</v>
      </c>
      <c r="AN34" s="23">
        <v>0.9</v>
      </c>
      <c r="AO34" s="23">
        <v>2.7</v>
      </c>
      <c r="AP34" s="23">
        <v>6</v>
      </c>
      <c r="AQ34" s="23">
        <v>5.5</v>
      </c>
      <c r="AR34" s="23">
        <v>11.3</v>
      </c>
      <c r="AS34" s="23">
        <v>3.8</v>
      </c>
      <c r="AT34" s="23">
        <v>6.5</v>
      </c>
      <c r="AU34" s="23">
        <v>14.9</v>
      </c>
      <c r="AV34" s="23">
        <v>26.8</v>
      </c>
      <c r="AW34" s="23">
        <v>29</v>
      </c>
      <c r="AX34" s="23">
        <v>28.6</v>
      </c>
      <c r="AY34" s="23">
        <v>9.3000000000000007</v>
      </c>
      <c r="BB34" s="23">
        <v>8.9</v>
      </c>
      <c r="BC34" s="23">
        <v>1.2</v>
      </c>
      <c r="BD34" s="23">
        <v>1.2</v>
      </c>
      <c r="BE34" s="23">
        <v>0</v>
      </c>
      <c r="BF34" s="23">
        <v>0</v>
      </c>
      <c r="BG34" s="23">
        <v>1.3</v>
      </c>
      <c r="BH34" s="23">
        <v>1.9</v>
      </c>
      <c r="BI34" s="23">
        <v>0</v>
      </c>
      <c r="BJ34" s="23">
        <v>15.5</v>
      </c>
      <c r="BK34" s="23">
        <v>30</v>
      </c>
      <c r="BL34" s="23">
        <v>24.3</v>
      </c>
      <c r="BM34" s="23">
        <v>30</v>
      </c>
      <c r="BN34" s="23">
        <v>30</v>
      </c>
      <c r="BO34" s="23">
        <v>20</v>
      </c>
      <c r="BP34" s="23">
        <v>25.6</v>
      </c>
    </row>
    <row r="35" spans="2:68">
      <c r="B35" s="22" t="s">
        <v>225</v>
      </c>
      <c r="C35" s="23">
        <v>20.9</v>
      </c>
      <c r="D35" s="23">
        <v>20.100000000000001</v>
      </c>
      <c r="E35" s="23">
        <v>13.8</v>
      </c>
      <c r="F35" s="23">
        <v>3.2</v>
      </c>
      <c r="G35" s="23">
        <v>2.7</v>
      </c>
      <c r="H35" s="23">
        <v>3.6</v>
      </c>
      <c r="I35" s="23">
        <v>2.2000000000000002</v>
      </c>
      <c r="J35" s="23">
        <v>19.399999999999999</v>
      </c>
      <c r="K35" s="23">
        <v>6.3</v>
      </c>
      <c r="L35" s="23">
        <v>7.2</v>
      </c>
      <c r="M35" s="23">
        <v>25.7</v>
      </c>
      <c r="N35" s="23">
        <v>26.4</v>
      </c>
      <c r="O35" s="23">
        <v>24.8</v>
      </c>
      <c r="P35" s="23">
        <v>29.6</v>
      </c>
      <c r="Q35" s="23">
        <v>30</v>
      </c>
      <c r="T35" s="23">
        <v>9</v>
      </c>
      <c r="U35" s="23">
        <v>4.3</v>
      </c>
      <c r="V35" s="23">
        <v>7.4</v>
      </c>
      <c r="W35" s="23">
        <v>1</v>
      </c>
      <c r="X35" s="23">
        <v>1</v>
      </c>
      <c r="Y35" s="23">
        <v>16.3</v>
      </c>
      <c r="Z35" s="23">
        <v>12.6</v>
      </c>
      <c r="AA35" s="23">
        <v>6.7</v>
      </c>
      <c r="AB35" s="23">
        <v>8</v>
      </c>
      <c r="AC35" s="23">
        <v>2.5</v>
      </c>
      <c r="AD35" s="23">
        <v>25.4</v>
      </c>
      <c r="AE35" s="23">
        <v>20.7</v>
      </c>
      <c r="AF35" s="23">
        <v>2.8</v>
      </c>
      <c r="AG35" s="23">
        <v>25.6</v>
      </c>
      <c r="AH35" s="23">
        <v>29.8</v>
      </c>
      <c r="AK35" s="23">
        <v>3</v>
      </c>
      <c r="AL35" s="23">
        <v>2.9</v>
      </c>
      <c r="AM35" s="23">
        <v>5.8</v>
      </c>
      <c r="AN35" s="23">
        <v>1.5</v>
      </c>
      <c r="AO35" s="23">
        <v>12.6</v>
      </c>
      <c r="AP35" s="23">
        <v>3.8</v>
      </c>
      <c r="AQ35" s="23">
        <v>7.8</v>
      </c>
      <c r="AR35" s="23">
        <v>18.100000000000001</v>
      </c>
      <c r="AS35" s="23">
        <v>30</v>
      </c>
      <c r="AT35" s="23">
        <v>29.3</v>
      </c>
      <c r="AU35" s="23">
        <v>28.6</v>
      </c>
      <c r="AV35" s="23">
        <v>29.5</v>
      </c>
      <c r="AW35" s="23">
        <v>30</v>
      </c>
      <c r="AX35" s="23">
        <v>30</v>
      </c>
      <c r="AY35" s="23">
        <v>11.4</v>
      </c>
      <c r="BB35" s="23">
        <v>3</v>
      </c>
      <c r="BC35" s="23">
        <v>0</v>
      </c>
      <c r="BD35" s="23">
        <v>0</v>
      </c>
      <c r="BE35" s="23">
        <v>1.1000000000000001</v>
      </c>
      <c r="BF35" s="23">
        <v>9.3000000000000007</v>
      </c>
      <c r="BG35" s="23">
        <v>10.6</v>
      </c>
      <c r="BH35" s="23">
        <v>6.4</v>
      </c>
      <c r="BI35" s="23">
        <v>4.9000000000000004</v>
      </c>
      <c r="BJ35" s="23">
        <v>11.5</v>
      </c>
      <c r="BK35" s="23">
        <v>5.5</v>
      </c>
      <c r="BL35" s="23">
        <v>25.1</v>
      </c>
      <c r="BM35" s="23">
        <v>10.3</v>
      </c>
      <c r="BN35" s="23">
        <v>14</v>
      </c>
      <c r="BO35" s="23">
        <v>14</v>
      </c>
      <c r="BP35" s="23">
        <v>2.4</v>
      </c>
    </row>
    <row r="36" spans="2:68">
      <c r="B36" s="22" t="s">
        <v>226</v>
      </c>
      <c r="C36" s="23">
        <v>14.8</v>
      </c>
      <c r="D36" s="23">
        <v>21.2</v>
      </c>
      <c r="E36" s="23">
        <v>7.6</v>
      </c>
      <c r="F36" s="23">
        <v>9.9</v>
      </c>
      <c r="G36" s="23">
        <v>7.8</v>
      </c>
      <c r="H36" s="23">
        <v>4.8</v>
      </c>
      <c r="I36" s="23">
        <v>10.7</v>
      </c>
      <c r="J36" s="23">
        <v>5.0999999999999996</v>
      </c>
      <c r="K36" s="23">
        <v>4.3</v>
      </c>
      <c r="L36" s="23">
        <v>8.1</v>
      </c>
      <c r="M36" s="23">
        <v>8.3000000000000007</v>
      </c>
      <c r="N36" s="23">
        <v>10.7</v>
      </c>
      <c r="O36" s="23">
        <v>15.4</v>
      </c>
      <c r="P36" s="23">
        <v>13.7</v>
      </c>
      <c r="Q36" s="23">
        <v>5.3</v>
      </c>
      <c r="T36" s="23">
        <v>6.9</v>
      </c>
      <c r="U36" s="23">
        <v>4.2</v>
      </c>
      <c r="V36" s="23">
        <v>9.5</v>
      </c>
      <c r="W36" s="23">
        <v>11.4</v>
      </c>
      <c r="X36" s="23">
        <v>10</v>
      </c>
      <c r="Y36" s="23">
        <v>9.1</v>
      </c>
      <c r="Z36" s="23">
        <v>11.6</v>
      </c>
      <c r="AA36" s="23">
        <v>16.3</v>
      </c>
      <c r="AB36" s="23">
        <v>6.7</v>
      </c>
      <c r="AC36" s="23">
        <v>7.2</v>
      </c>
      <c r="AD36" s="23">
        <v>11.3</v>
      </c>
      <c r="AE36" s="23">
        <v>8.8000000000000007</v>
      </c>
      <c r="AF36" s="23">
        <v>7.6</v>
      </c>
      <c r="AG36" s="23">
        <v>6.7</v>
      </c>
      <c r="AH36" s="23">
        <v>1</v>
      </c>
      <c r="AK36" s="23">
        <v>3.6</v>
      </c>
      <c r="AL36" s="23">
        <v>6.9</v>
      </c>
      <c r="AM36" s="23">
        <v>10.3</v>
      </c>
      <c r="AN36" s="23">
        <v>15.8</v>
      </c>
      <c r="AO36" s="23">
        <v>8.8000000000000007</v>
      </c>
      <c r="AP36" s="23">
        <v>12.4</v>
      </c>
      <c r="AQ36" s="23">
        <v>20.100000000000001</v>
      </c>
      <c r="AR36" s="23">
        <v>22.5</v>
      </c>
      <c r="AS36" s="23">
        <v>8.3000000000000007</v>
      </c>
      <c r="AT36" s="23">
        <v>3.9</v>
      </c>
      <c r="AU36" s="23">
        <v>15.5</v>
      </c>
      <c r="AV36" s="23">
        <v>17.2</v>
      </c>
      <c r="AW36" s="23">
        <v>17</v>
      </c>
      <c r="AX36" s="23">
        <v>6.4</v>
      </c>
      <c r="AY36" s="23">
        <v>1.5</v>
      </c>
      <c r="BB36" s="23">
        <v>17.8</v>
      </c>
      <c r="BC36" s="23">
        <v>21.6</v>
      </c>
      <c r="BD36" s="23">
        <v>17.8</v>
      </c>
      <c r="BE36" s="23">
        <v>5.4</v>
      </c>
      <c r="BF36" s="23">
        <v>6.9</v>
      </c>
      <c r="BG36" s="23">
        <v>17.2</v>
      </c>
      <c r="BH36" s="23">
        <v>13.1</v>
      </c>
      <c r="BI36" s="23">
        <v>11.7</v>
      </c>
      <c r="BJ36" s="23">
        <v>8.9</v>
      </c>
      <c r="BK36" s="23">
        <v>1</v>
      </c>
      <c r="BL36" s="23">
        <v>0.9</v>
      </c>
      <c r="BM36" s="23">
        <v>5.8</v>
      </c>
      <c r="BN36" s="23">
        <v>22.6</v>
      </c>
      <c r="BO36" s="23">
        <v>15.3</v>
      </c>
      <c r="BP36" s="23">
        <v>1.5</v>
      </c>
    </row>
    <row r="37" spans="2:68">
      <c r="B37" s="22" t="s">
        <v>227</v>
      </c>
      <c r="C37" s="23">
        <v>14.2</v>
      </c>
      <c r="D37" s="23">
        <v>3.1</v>
      </c>
      <c r="E37" s="23">
        <v>15</v>
      </c>
      <c r="F37" s="23">
        <v>14.6</v>
      </c>
      <c r="G37" s="23">
        <v>26.4</v>
      </c>
      <c r="H37" s="23">
        <v>17.100000000000001</v>
      </c>
      <c r="I37" s="23">
        <v>12.7</v>
      </c>
      <c r="J37" s="23">
        <v>16.5</v>
      </c>
      <c r="K37" s="23">
        <v>12.2</v>
      </c>
      <c r="L37" s="23">
        <v>8.8000000000000007</v>
      </c>
      <c r="M37" s="23">
        <v>26.5</v>
      </c>
      <c r="N37" s="23">
        <v>26.4</v>
      </c>
      <c r="O37" s="23">
        <v>10.6</v>
      </c>
      <c r="P37" s="23">
        <v>11.6</v>
      </c>
      <c r="Q37" s="23">
        <v>14.7</v>
      </c>
      <c r="T37" s="23">
        <v>25.8</v>
      </c>
      <c r="U37" s="23">
        <v>19.3</v>
      </c>
      <c r="V37" s="23">
        <v>22.7</v>
      </c>
      <c r="W37" s="23">
        <v>28.8</v>
      </c>
      <c r="X37" s="23">
        <v>19.5</v>
      </c>
      <c r="Y37" s="23">
        <v>25.9</v>
      </c>
      <c r="Z37" s="23">
        <v>28.7</v>
      </c>
      <c r="AA37" s="23">
        <v>20.100000000000001</v>
      </c>
      <c r="AB37" s="23">
        <v>17.600000000000001</v>
      </c>
      <c r="AC37" s="23">
        <v>23</v>
      </c>
      <c r="AD37" s="23">
        <v>19.5</v>
      </c>
      <c r="AE37" s="23">
        <v>16</v>
      </c>
      <c r="AF37" s="23">
        <v>19.8</v>
      </c>
      <c r="AG37" s="23">
        <v>21.1</v>
      </c>
      <c r="AH37" s="23">
        <v>12.8</v>
      </c>
      <c r="AK37" s="23">
        <v>22.3</v>
      </c>
      <c r="AL37" s="23">
        <v>17.899999999999999</v>
      </c>
      <c r="AM37" s="23">
        <v>24.2</v>
      </c>
      <c r="AN37" s="23">
        <v>22.6</v>
      </c>
      <c r="AO37" s="23">
        <v>19.100000000000001</v>
      </c>
      <c r="AP37" s="23">
        <v>21.1</v>
      </c>
      <c r="AQ37" s="23">
        <v>24</v>
      </c>
      <c r="AR37" s="23">
        <v>5</v>
      </c>
      <c r="AS37" s="23">
        <v>11.6</v>
      </c>
      <c r="AT37" s="23">
        <v>14.8</v>
      </c>
      <c r="AU37" s="23">
        <v>1.7</v>
      </c>
      <c r="AV37" s="23">
        <v>1</v>
      </c>
      <c r="AW37" s="23">
        <v>17.100000000000001</v>
      </c>
      <c r="AX37" s="23">
        <v>6.6</v>
      </c>
      <c r="AY37" s="23">
        <v>0</v>
      </c>
      <c r="BB37" s="23">
        <v>5.8</v>
      </c>
      <c r="BC37" s="23">
        <v>19.3</v>
      </c>
      <c r="BD37" s="23">
        <v>27.9</v>
      </c>
      <c r="BE37" s="23">
        <v>28.9</v>
      </c>
      <c r="BF37" s="23">
        <v>22.3</v>
      </c>
      <c r="BG37" s="23">
        <v>5.7</v>
      </c>
      <c r="BH37" s="23">
        <v>10.1</v>
      </c>
      <c r="BI37" s="23">
        <v>13.3</v>
      </c>
      <c r="BJ37" s="23">
        <v>15.9</v>
      </c>
      <c r="BK37" s="23">
        <v>11</v>
      </c>
      <c r="BL37" s="23">
        <v>4</v>
      </c>
      <c r="BM37" s="23">
        <v>1.4</v>
      </c>
      <c r="BN37" s="23">
        <v>24</v>
      </c>
      <c r="BO37" s="23">
        <v>4.2</v>
      </c>
      <c r="BP37" s="23">
        <v>18.5</v>
      </c>
    </row>
    <row r="38" spans="2:68">
      <c r="B38" s="22" t="s">
        <v>228</v>
      </c>
      <c r="C38" s="23">
        <v>5.0999999999999996</v>
      </c>
      <c r="D38" s="23">
        <v>6</v>
      </c>
      <c r="E38" s="23">
        <v>5.5</v>
      </c>
      <c r="F38" s="23">
        <v>14</v>
      </c>
      <c r="G38" s="23">
        <v>11.4</v>
      </c>
      <c r="H38" s="23">
        <v>3.9</v>
      </c>
      <c r="I38" s="23">
        <v>10.3</v>
      </c>
      <c r="J38" s="23">
        <v>11.1</v>
      </c>
      <c r="K38" s="23">
        <v>11.3</v>
      </c>
      <c r="L38" s="23">
        <v>1.9</v>
      </c>
      <c r="M38" s="23">
        <v>5.9</v>
      </c>
      <c r="N38" s="23">
        <v>8.3000000000000007</v>
      </c>
      <c r="O38" s="23">
        <v>0.8</v>
      </c>
      <c r="P38" s="23">
        <v>16.899999999999999</v>
      </c>
      <c r="Q38" s="23">
        <v>22.7</v>
      </c>
      <c r="T38" s="23">
        <v>7.2</v>
      </c>
      <c r="U38" s="23">
        <v>14</v>
      </c>
      <c r="V38" s="23">
        <v>11.2</v>
      </c>
      <c r="W38" s="23">
        <v>4.3</v>
      </c>
      <c r="X38" s="23">
        <v>13.5</v>
      </c>
      <c r="Y38" s="23">
        <v>16.399999999999999</v>
      </c>
      <c r="Z38" s="23">
        <v>8.8000000000000007</v>
      </c>
      <c r="AA38" s="23">
        <v>11.3</v>
      </c>
      <c r="AB38" s="23">
        <v>10.4</v>
      </c>
      <c r="AC38" s="23">
        <v>5.9</v>
      </c>
      <c r="AD38" s="23">
        <v>18.7</v>
      </c>
      <c r="AE38" s="23">
        <v>9.1</v>
      </c>
      <c r="AF38" s="23">
        <v>6.8</v>
      </c>
      <c r="AG38" s="23">
        <v>10.6</v>
      </c>
      <c r="AH38" s="23">
        <v>0</v>
      </c>
      <c r="AK38" s="23">
        <v>7</v>
      </c>
      <c r="AL38" s="23">
        <v>11</v>
      </c>
      <c r="AM38" s="23">
        <v>13.6</v>
      </c>
      <c r="AN38" s="23">
        <v>15.6</v>
      </c>
      <c r="AO38" s="23">
        <v>8.3000000000000007</v>
      </c>
      <c r="AP38" s="23">
        <v>3</v>
      </c>
      <c r="AQ38" s="23">
        <v>19.2</v>
      </c>
      <c r="AR38" s="23">
        <v>13.3</v>
      </c>
      <c r="AS38" s="23">
        <v>12.2</v>
      </c>
      <c r="AT38" s="23">
        <v>21.9</v>
      </c>
      <c r="AU38" s="23">
        <v>5.0999999999999996</v>
      </c>
      <c r="AV38" s="23">
        <v>11.9</v>
      </c>
      <c r="AW38" s="23">
        <v>8.9</v>
      </c>
      <c r="AX38" s="23">
        <v>21.6</v>
      </c>
      <c r="AY38" s="23">
        <v>18.600000000000001</v>
      </c>
      <c r="BB38" s="23">
        <v>12.5</v>
      </c>
      <c r="BC38" s="23">
        <v>4.8</v>
      </c>
      <c r="BD38" s="23">
        <v>9.6</v>
      </c>
      <c r="BE38" s="23">
        <v>4.5999999999999996</v>
      </c>
      <c r="BF38" s="23">
        <v>0.9</v>
      </c>
      <c r="BG38" s="23">
        <v>4.5999999999999996</v>
      </c>
      <c r="BH38" s="23">
        <v>1.4</v>
      </c>
      <c r="BI38" s="23">
        <v>25.2</v>
      </c>
      <c r="BJ38" s="23">
        <v>6.1</v>
      </c>
      <c r="BK38" s="23">
        <v>6.6</v>
      </c>
      <c r="BL38" s="23">
        <v>0</v>
      </c>
      <c r="BM38" s="23">
        <v>9.1999999999999993</v>
      </c>
      <c r="BN38" s="23">
        <v>11.3</v>
      </c>
      <c r="BO38" s="23">
        <v>11.3</v>
      </c>
      <c r="BP38" s="23">
        <v>22.4</v>
      </c>
    </row>
    <row r="39" spans="2:68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2:68">
      <c r="C40">
        <f>AVERAGE(C25:C38)/30*100</f>
        <v>54.523809523809533</v>
      </c>
      <c r="D40">
        <f t="shared" ref="D40:Q40" si="9">AVERAGE(D25:D38)/30*100</f>
        <v>49.880952380952372</v>
      </c>
      <c r="E40">
        <f t="shared" si="9"/>
        <v>41.404761904761912</v>
      </c>
      <c r="F40">
        <f t="shared" si="9"/>
        <v>36.142857142857146</v>
      </c>
      <c r="G40">
        <f t="shared" si="9"/>
        <v>35.333333333333336</v>
      </c>
      <c r="H40">
        <f t="shared" si="9"/>
        <v>24.095238095238091</v>
      </c>
      <c r="I40">
        <f t="shared" si="9"/>
        <v>20.523809523809526</v>
      </c>
      <c r="J40">
        <f t="shared" si="9"/>
        <v>29.404761904761902</v>
      </c>
      <c r="K40">
        <f t="shared" si="9"/>
        <v>23.333333333333332</v>
      </c>
      <c r="L40">
        <f t="shared" si="9"/>
        <v>20.238095238095237</v>
      </c>
      <c r="M40">
        <f t="shared" si="9"/>
        <v>33.023809523809526</v>
      </c>
      <c r="N40">
        <f t="shared" si="9"/>
        <v>28.928571428571427</v>
      </c>
      <c r="O40">
        <f t="shared" si="9"/>
        <v>25.30952380952381</v>
      </c>
      <c r="P40">
        <f t="shared" si="9"/>
        <v>34.309523809523803</v>
      </c>
      <c r="Q40">
        <f t="shared" si="9"/>
        <v>36.999999999999993</v>
      </c>
      <c r="T40">
        <f t="shared" ref="T40:AH40" si="10">AVERAGE(T25:T38)/30*100</f>
        <v>48.714285714285722</v>
      </c>
      <c r="U40">
        <f t="shared" si="10"/>
        <v>29.809523809523803</v>
      </c>
      <c r="V40">
        <f t="shared" si="10"/>
        <v>28.547619047619051</v>
      </c>
      <c r="W40">
        <f t="shared" si="10"/>
        <v>30.261904761904756</v>
      </c>
      <c r="X40">
        <f t="shared" si="10"/>
        <v>23.142857142857142</v>
      </c>
      <c r="Y40">
        <f t="shared" si="10"/>
        <v>24.357142857142851</v>
      </c>
      <c r="Z40">
        <f t="shared" si="10"/>
        <v>26.523809523809522</v>
      </c>
      <c r="AA40">
        <f t="shared" si="10"/>
        <v>28.38095238095238</v>
      </c>
      <c r="AB40">
        <f t="shared" si="10"/>
        <v>21.500000000000004</v>
      </c>
      <c r="AC40">
        <f t="shared" si="10"/>
        <v>20.166666666666664</v>
      </c>
      <c r="AD40">
        <f t="shared" si="10"/>
        <v>30.80952380952381</v>
      </c>
      <c r="AE40">
        <f t="shared" si="10"/>
        <v>27.119047619047613</v>
      </c>
      <c r="AF40">
        <f t="shared" si="10"/>
        <v>22.904761904761902</v>
      </c>
      <c r="AG40">
        <f t="shared" si="10"/>
        <v>28.000000000000004</v>
      </c>
      <c r="AH40">
        <f t="shared" si="10"/>
        <v>23.023809523809526</v>
      </c>
      <c r="AK40">
        <f t="shared" ref="AK40:AY40" si="11">AVERAGE(AK25:AK38)/30*100</f>
        <v>41.785714285714292</v>
      </c>
      <c r="AL40">
        <f t="shared" si="11"/>
        <v>25.642857142857146</v>
      </c>
      <c r="AM40">
        <f t="shared" si="11"/>
        <v>24.5</v>
      </c>
      <c r="AN40">
        <f t="shared" si="11"/>
        <v>22.857142857142858</v>
      </c>
      <c r="AO40">
        <f t="shared" si="11"/>
        <v>25.30952380952381</v>
      </c>
      <c r="AP40">
        <f t="shared" si="11"/>
        <v>17.80952380952381</v>
      </c>
      <c r="AQ40">
        <f t="shared" si="11"/>
        <v>28.11904761904762</v>
      </c>
      <c r="AR40">
        <f t="shared" si="11"/>
        <v>24.214285714285712</v>
      </c>
      <c r="AS40">
        <f t="shared" si="11"/>
        <v>23.404761904761902</v>
      </c>
      <c r="AT40">
        <f t="shared" si="11"/>
        <v>25.404761904761902</v>
      </c>
      <c r="AU40">
        <f t="shared" si="11"/>
        <v>23.928571428571431</v>
      </c>
      <c r="AV40">
        <f t="shared" si="11"/>
        <v>30.904761904761909</v>
      </c>
      <c r="AW40">
        <f t="shared" si="11"/>
        <v>31.238095238095237</v>
      </c>
      <c r="AX40">
        <f t="shared" si="11"/>
        <v>28.214285714285715</v>
      </c>
      <c r="AY40">
        <f t="shared" si="11"/>
        <v>15.428571428571427</v>
      </c>
      <c r="BB40">
        <f t="shared" ref="BB40:BP40" si="12">AVERAGE(BB25:BB38)/30*100</f>
        <v>26.238095238095237</v>
      </c>
      <c r="BC40">
        <f t="shared" si="12"/>
        <v>19.571428571428573</v>
      </c>
      <c r="BD40">
        <f t="shared" si="12"/>
        <v>15.928571428571425</v>
      </c>
      <c r="BE40">
        <f t="shared" si="12"/>
        <v>14.499999999999998</v>
      </c>
      <c r="BF40">
        <f t="shared" si="12"/>
        <v>14.738095238095239</v>
      </c>
      <c r="BG40">
        <f t="shared" si="12"/>
        <v>13.666666666666666</v>
      </c>
      <c r="BH40">
        <f t="shared" si="12"/>
        <v>14.166666666666666</v>
      </c>
      <c r="BI40">
        <f t="shared" si="12"/>
        <v>18.714285714285715</v>
      </c>
      <c r="BJ40">
        <f t="shared" si="12"/>
        <v>18.214285714285712</v>
      </c>
      <c r="BK40">
        <f t="shared" si="12"/>
        <v>16.928571428571431</v>
      </c>
      <c r="BL40">
        <f t="shared" si="12"/>
        <v>22.69047619047619</v>
      </c>
      <c r="BM40">
        <f t="shared" si="12"/>
        <v>16.595238095238095</v>
      </c>
      <c r="BN40">
        <f t="shared" si="12"/>
        <v>29.214285714285715</v>
      </c>
      <c r="BO40">
        <f t="shared" si="12"/>
        <v>24.404761904761905</v>
      </c>
      <c r="BP40">
        <f t="shared" si="12"/>
        <v>22.214285714285715</v>
      </c>
    </row>
    <row r="41" spans="2:68">
      <c r="C41">
        <f t="shared" ref="C41:Q41" si="13">STDEV(C25:C38)/SQRT(COUNT(C25:C38))/30*100</f>
        <v>6.6124825797716138</v>
      </c>
      <c r="D41">
        <f t="shared" si="13"/>
        <v>8.6381333017484501</v>
      </c>
      <c r="E41">
        <f t="shared" si="13"/>
        <v>6.539088682331438</v>
      </c>
      <c r="F41">
        <f t="shared" si="13"/>
        <v>6.2379274646789655</v>
      </c>
      <c r="G41">
        <f t="shared" si="13"/>
        <v>8.6141689792984213</v>
      </c>
      <c r="H41">
        <f t="shared" si="13"/>
        <v>6.738752087478364</v>
      </c>
      <c r="I41">
        <f t="shared" si="13"/>
        <v>5.1378689687996797</v>
      </c>
      <c r="J41">
        <f t="shared" si="13"/>
        <v>6.7578181171011122</v>
      </c>
      <c r="K41">
        <f t="shared" si="13"/>
        <v>6.4465492752322575</v>
      </c>
      <c r="L41">
        <f t="shared" si="13"/>
        <v>4.6788731739136162</v>
      </c>
      <c r="M41">
        <f t="shared" si="13"/>
        <v>8.1451622596806121</v>
      </c>
      <c r="N41">
        <f t="shared" si="13"/>
        <v>8.2016838090316284</v>
      </c>
      <c r="O41">
        <f t="shared" si="13"/>
        <v>6.8067215474349601</v>
      </c>
      <c r="P41">
        <f t="shared" si="13"/>
        <v>8.5238632408727497</v>
      </c>
      <c r="Q41">
        <f t="shared" si="13"/>
        <v>8.808919888219533</v>
      </c>
      <c r="T41">
        <f t="shared" ref="T41:AH41" si="14">STDEV(T25:T38)/SQRT(COUNT(T25:T38))/30*100</f>
        <v>6.5069566551432843</v>
      </c>
      <c r="U41">
        <f t="shared" si="14"/>
        <v>6.4852339357278677</v>
      </c>
      <c r="V41">
        <f t="shared" si="14"/>
        <v>5.9202686907783111</v>
      </c>
      <c r="W41">
        <f t="shared" si="14"/>
        <v>8.6046796033452271</v>
      </c>
      <c r="X41">
        <f t="shared" si="14"/>
        <v>6.4341042531617942</v>
      </c>
      <c r="Y41">
        <f t="shared" si="14"/>
        <v>6.8426822748946821</v>
      </c>
      <c r="Z41">
        <f t="shared" si="14"/>
        <v>7.4863093836472796</v>
      </c>
      <c r="AA41">
        <f t="shared" si="14"/>
        <v>7.2114290938854948</v>
      </c>
      <c r="AB41">
        <f t="shared" si="14"/>
        <v>5.5633492341263908</v>
      </c>
      <c r="AC41">
        <f t="shared" si="14"/>
        <v>6.4931399885469059</v>
      </c>
      <c r="AD41">
        <f t="shared" si="14"/>
        <v>8.0002834416908204</v>
      </c>
      <c r="AE41">
        <f t="shared" si="14"/>
        <v>8.0211569402666125</v>
      </c>
      <c r="AF41">
        <f t="shared" si="14"/>
        <v>6.6409236095275688</v>
      </c>
      <c r="AG41">
        <f t="shared" si="14"/>
        <v>8.797546555536119</v>
      </c>
      <c r="AH41">
        <f t="shared" si="14"/>
        <v>9.2931148306066031</v>
      </c>
      <c r="AK41">
        <f t="shared" ref="AK41:AY41" si="15">STDEV(AK25:AK38)/SQRT(COUNT(AK25:AK38))/30*100</f>
        <v>7.429818740967713</v>
      </c>
      <c r="AL41">
        <f t="shared" si="15"/>
        <v>4.8696644244227674</v>
      </c>
      <c r="AM41">
        <f t="shared" si="15"/>
        <v>6.550615365029584</v>
      </c>
      <c r="AN41">
        <f t="shared" si="15"/>
        <v>6.2200897768741239</v>
      </c>
      <c r="AO41">
        <f t="shared" si="15"/>
        <v>5.3684130534745442</v>
      </c>
      <c r="AP41">
        <f t="shared" si="15"/>
        <v>5.2037502074824245</v>
      </c>
      <c r="AQ41">
        <f t="shared" si="15"/>
        <v>7.4504146079333342</v>
      </c>
      <c r="AR41">
        <f t="shared" si="15"/>
        <v>6.8064652830524475</v>
      </c>
      <c r="AS41">
        <f t="shared" si="15"/>
        <v>7.1507557061489297</v>
      </c>
      <c r="AT41">
        <f t="shared" si="15"/>
        <v>7.9451860369468665</v>
      </c>
      <c r="AU41">
        <f t="shared" si="15"/>
        <v>7.6398782322399423</v>
      </c>
      <c r="AV41">
        <f t="shared" si="15"/>
        <v>9.1295404393771626</v>
      </c>
      <c r="AW41">
        <f t="shared" si="15"/>
        <v>9.2468803815400928</v>
      </c>
      <c r="AX41">
        <f t="shared" si="15"/>
        <v>9.4766345359537159</v>
      </c>
      <c r="AY41">
        <f t="shared" si="15"/>
        <v>5.231330963773746</v>
      </c>
      <c r="BB41">
        <f t="shared" ref="BB41:BP41" si="16">STDEV(BB25:BB38)/SQRT(COUNT(BB25:BB38))/30*100</f>
        <v>6.8432143847242877</v>
      </c>
      <c r="BC41">
        <f t="shared" si="16"/>
        <v>7.554396028446857</v>
      </c>
      <c r="BD41">
        <f t="shared" si="16"/>
        <v>7.4844713943622185</v>
      </c>
      <c r="BE41">
        <f t="shared" si="16"/>
        <v>7.0817440578644826</v>
      </c>
      <c r="BF41">
        <f t="shared" si="16"/>
        <v>5.5239713567300326</v>
      </c>
      <c r="BG41">
        <f t="shared" si="16"/>
        <v>4.7851265288846747</v>
      </c>
      <c r="BH41">
        <f t="shared" si="16"/>
        <v>4.8211922792909849</v>
      </c>
      <c r="BI41">
        <f t="shared" si="16"/>
        <v>6.6386643719420864</v>
      </c>
      <c r="BJ41">
        <f t="shared" si="16"/>
        <v>5.749726026584046</v>
      </c>
      <c r="BK41">
        <f t="shared" si="16"/>
        <v>7.2997213865767936</v>
      </c>
      <c r="BL41">
        <f t="shared" si="16"/>
        <v>8.981358001864125</v>
      </c>
      <c r="BM41">
        <f t="shared" si="16"/>
        <v>7.1618459441509659</v>
      </c>
      <c r="BN41">
        <f t="shared" si="16"/>
        <v>9.2302395699543514</v>
      </c>
      <c r="BO41">
        <f t="shared" si="16"/>
        <v>7.6705021916637364</v>
      </c>
      <c r="BP41">
        <f t="shared" si="16"/>
        <v>8.2492170156330555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418C-391A-1F43-8328-9D450C14B646}">
  <dimension ref="B1:AG45"/>
  <sheetViews>
    <sheetView zoomScale="75" workbookViewId="0">
      <selection activeCell="L27" sqref="L27:L40"/>
    </sheetView>
  </sheetViews>
  <sheetFormatPr baseColWidth="10" defaultRowHeight="16"/>
  <cols>
    <col min="9" max="9" width="20.1640625" customWidth="1"/>
    <col min="10" max="10" width="20.6640625" customWidth="1"/>
    <col min="11" max="11" width="20.83203125" customWidth="1"/>
    <col min="12" max="12" width="22.83203125" customWidth="1"/>
    <col min="23" max="23" width="23.6640625" customWidth="1"/>
    <col min="24" max="24" width="21.6640625" customWidth="1"/>
    <col min="25" max="25" width="22.83203125" customWidth="1"/>
    <col min="26" max="26" width="30" customWidth="1"/>
  </cols>
  <sheetData>
    <row r="1" spans="2:30">
      <c r="B1" s="53" t="s">
        <v>252</v>
      </c>
      <c r="C1" s="53"/>
      <c r="D1" s="53"/>
      <c r="E1" s="53"/>
      <c r="F1" s="53"/>
      <c r="G1" s="53"/>
      <c r="H1" s="53"/>
      <c r="I1" s="53"/>
      <c r="J1" s="53"/>
      <c r="K1" s="53"/>
      <c r="P1" s="53" t="s">
        <v>253</v>
      </c>
      <c r="Q1" s="53"/>
      <c r="R1" s="53"/>
      <c r="S1" s="53"/>
      <c r="T1" s="53"/>
      <c r="U1" s="53"/>
      <c r="V1" s="53"/>
      <c r="W1" s="53"/>
      <c r="X1" s="53"/>
      <c r="Y1" s="53"/>
      <c r="Z1" s="53"/>
    </row>
    <row r="3" spans="2:30">
      <c r="B3" t="s">
        <v>230</v>
      </c>
      <c r="C3" t="s">
        <v>102</v>
      </c>
      <c r="D3" t="s">
        <v>183</v>
      </c>
      <c r="E3" t="s">
        <v>103</v>
      </c>
      <c r="F3" t="s">
        <v>104</v>
      </c>
      <c r="I3" t="s">
        <v>170</v>
      </c>
      <c r="J3" s="7" t="s">
        <v>404</v>
      </c>
      <c r="K3" t="s">
        <v>232</v>
      </c>
      <c r="L3" s="7"/>
      <c r="Q3" t="s">
        <v>230</v>
      </c>
      <c r="R3" t="s">
        <v>254</v>
      </c>
      <c r="S3" t="s">
        <v>255</v>
      </c>
      <c r="T3" t="s">
        <v>257</v>
      </c>
      <c r="U3" t="s">
        <v>258</v>
      </c>
      <c r="W3" t="s">
        <v>259</v>
      </c>
      <c r="X3" s="7"/>
      <c r="Y3" t="s">
        <v>260</v>
      </c>
      <c r="Z3" s="7"/>
    </row>
    <row r="4" spans="2:30">
      <c r="B4">
        <v>1</v>
      </c>
      <c r="C4" t="s">
        <v>233</v>
      </c>
      <c r="D4" t="s">
        <v>214</v>
      </c>
      <c r="E4">
        <v>12.1</v>
      </c>
      <c r="F4">
        <v>15.7</v>
      </c>
      <c r="H4" t="s">
        <v>233</v>
      </c>
      <c r="I4">
        <v>16.899999999999999</v>
      </c>
      <c r="J4">
        <f>I4/30*100</f>
        <v>56.333333333333321</v>
      </c>
      <c r="K4">
        <v>13.8</v>
      </c>
      <c r="L4">
        <f>K4/30*100</f>
        <v>46</v>
      </c>
      <c r="Q4">
        <v>19</v>
      </c>
      <c r="R4" t="s">
        <v>218</v>
      </c>
      <c r="S4" t="s">
        <v>261</v>
      </c>
      <c r="T4">
        <v>0</v>
      </c>
      <c r="U4">
        <v>0</v>
      </c>
      <c r="W4">
        <v>28.4</v>
      </c>
      <c r="X4">
        <f>W4/30*100</f>
        <v>94.666666666666671</v>
      </c>
      <c r="Y4">
        <v>24.7</v>
      </c>
      <c r="Z4">
        <f>Y4/30*100</f>
        <v>82.333333333333343</v>
      </c>
    </row>
    <row r="5" spans="2:30">
      <c r="B5">
        <v>4</v>
      </c>
      <c r="C5" t="s">
        <v>234</v>
      </c>
      <c r="D5" t="s">
        <v>214</v>
      </c>
      <c r="E5">
        <v>13.8</v>
      </c>
      <c r="F5">
        <v>12.2</v>
      </c>
      <c r="H5" t="s">
        <v>234</v>
      </c>
      <c r="I5">
        <v>25.6</v>
      </c>
      <c r="J5">
        <f t="shared" ref="J5:J40" si="0">I5/30*100</f>
        <v>85.333333333333343</v>
      </c>
      <c r="K5">
        <v>17</v>
      </c>
      <c r="L5">
        <f t="shared" ref="L5:L40" si="1">K5/30*100</f>
        <v>56.666666666666664</v>
      </c>
      <c r="Q5">
        <v>20</v>
      </c>
      <c r="R5" t="s">
        <v>221</v>
      </c>
      <c r="S5" t="s">
        <v>261</v>
      </c>
      <c r="T5">
        <v>19.600000000000001</v>
      </c>
      <c r="U5">
        <v>3.9</v>
      </c>
      <c r="W5">
        <v>0</v>
      </c>
      <c r="X5">
        <f t="shared" ref="X5:X28" si="2">W5/30*100</f>
        <v>0</v>
      </c>
      <c r="Y5">
        <v>28.9</v>
      </c>
      <c r="Z5">
        <f t="shared" ref="Z5:Z28" si="3">Y5/30*100</f>
        <v>96.333333333333329</v>
      </c>
    </row>
    <row r="6" spans="2:30">
      <c r="B6">
        <v>2</v>
      </c>
      <c r="C6" t="s">
        <v>235</v>
      </c>
      <c r="D6" t="s">
        <v>214</v>
      </c>
      <c r="E6">
        <v>1.2</v>
      </c>
      <c r="F6">
        <v>0.8</v>
      </c>
      <c r="H6" t="s">
        <v>235</v>
      </c>
      <c r="I6">
        <v>6.6</v>
      </c>
      <c r="J6">
        <f t="shared" si="0"/>
        <v>22</v>
      </c>
      <c r="K6">
        <v>13.8</v>
      </c>
      <c r="L6">
        <f t="shared" si="1"/>
        <v>46</v>
      </c>
      <c r="Q6">
        <v>21</v>
      </c>
      <c r="R6" t="s">
        <v>219</v>
      </c>
      <c r="S6" t="s">
        <v>261</v>
      </c>
      <c r="T6">
        <v>5.5</v>
      </c>
      <c r="U6">
        <v>1.2</v>
      </c>
      <c r="W6">
        <v>27.1</v>
      </c>
      <c r="X6">
        <f t="shared" si="2"/>
        <v>90.333333333333343</v>
      </c>
      <c r="Y6">
        <v>29.9</v>
      </c>
      <c r="Z6">
        <f t="shared" si="3"/>
        <v>99.666666666666657</v>
      </c>
    </row>
    <row r="7" spans="2:30">
      <c r="B7">
        <v>3</v>
      </c>
      <c r="C7" t="s">
        <v>218</v>
      </c>
      <c r="D7" t="s">
        <v>214</v>
      </c>
      <c r="E7">
        <v>0</v>
      </c>
      <c r="F7">
        <v>0</v>
      </c>
      <c r="H7" t="s">
        <v>218</v>
      </c>
      <c r="I7">
        <v>27.3</v>
      </c>
      <c r="J7">
        <f t="shared" si="0"/>
        <v>91</v>
      </c>
      <c r="K7">
        <v>0</v>
      </c>
      <c r="L7">
        <f t="shared" si="1"/>
        <v>0</v>
      </c>
      <c r="Q7">
        <v>23</v>
      </c>
      <c r="R7" t="s">
        <v>220</v>
      </c>
      <c r="S7" t="s">
        <v>261</v>
      </c>
      <c r="T7">
        <v>2.7</v>
      </c>
      <c r="U7">
        <v>2.9</v>
      </c>
      <c r="W7">
        <v>24.2</v>
      </c>
      <c r="X7">
        <f t="shared" si="2"/>
        <v>80.666666666666657</v>
      </c>
      <c r="Y7">
        <v>27.8</v>
      </c>
      <c r="Z7">
        <f t="shared" si="3"/>
        <v>92.666666666666657</v>
      </c>
    </row>
    <row r="8" spans="2:30">
      <c r="B8">
        <v>5</v>
      </c>
      <c r="C8" t="s">
        <v>219</v>
      </c>
      <c r="D8" t="s">
        <v>214</v>
      </c>
      <c r="E8">
        <v>0</v>
      </c>
      <c r="F8">
        <v>2</v>
      </c>
      <c r="H8" t="s">
        <v>219</v>
      </c>
      <c r="I8">
        <v>22.5</v>
      </c>
      <c r="J8">
        <f t="shared" si="0"/>
        <v>75</v>
      </c>
      <c r="K8">
        <v>29.8</v>
      </c>
      <c r="L8">
        <f t="shared" si="1"/>
        <v>99.333333333333343</v>
      </c>
      <c r="Q8">
        <v>46</v>
      </c>
      <c r="R8" t="s">
        <v>222</v>
      </c>
      <c r="S8" t="s">
        <v>261</v>
      </c>
      <c r="T8">
        <v>16.8</v>
      </c>
      <c r="U8">
        <v>0</v>
      </c>
      <c r="W8">
        <v>27</v>
      </c>
      <c r="X8">
        <f t="shared" si="2"/>
        <v>90</v>
      </c>
      <c r="Y8">
        <v>0</v>
      </c>
      <c r="Z8">
        <f t="shared" si="3"/>
        <v>0</v>
      </c>
    </row>
    <row r="9" spans="2:30">
      <c r="B9">
        <v>7</v>
      </c>
      <c r="C9" t="s">
        <v>220</v>
      </c>
      <c r="D9" t="s">
        <v>214</v>
      </c>
      <c r="E9">
        <v>0</v>
      </c>
      <c r="F9">
        <v>0</v>
      </c>
      <c r="H9" t="s">
        <v>220</v>
      </c>
      <c r="I9">
        <v>0</v>
      </c>
      <c r="J9">
        <f t="shared" si="0"/>
        <v>0</v>
      </c>
      <c r="K9">
        <v>22.3</v>
      </c>
      <c r="L9">
        <f t="shared" si="1"/>
        <v>74.333333333333343</v>
      </c>
      <c r="Q9">
        <v>58</v>
      </c>
      <c r="R9" t="s">
        <v>223</v>
      </c>
      <c r="S9" t="s">
        <v>261</v>
      </c>
      <c r="T9">
        <v>0</v>
      </c>
      <c r="U9">
        <v>0</v>
      </c>
      <c r="W9">
        <v>18.399999999999999</v>
      </c>
      <c r="X9">
        <f t="shared" si="2"/>
        <v>61.333333333333329</v>
      </c>
      <c r="Y9">
        <v>5.7</v>
      </c>
      <c r="Z9">
        <f t="shared" si="3"/>
        <v>19</v>
      </c>
    </row>
    <row r="10" spans="2:30">
      <c r="B10">
        <v>4</v>
      </c>
      <c r="C10" t="s">
        <v>221</v>
      </c>
      <c r="D10" t="s">
        <v>214</v>
      </c>
      <c r="E10">
        <v>0</v>
      </c>
      <c r="F10">
        <v>0</v>
      </c>
      <c r="H10" t="s">
        <v>221</v>
      </c>
      <c r="I10">
        <v>4.3</v>
      </c>
      <c r="J10">
        <f t="shared" si="0"/>
        <v>14.333333333333334</v>
      </c>
      <c r="K10">
        <v>17.100000000000001</v>
      </c>
      <c r="L10">
        <f t="shared" si="1"/>
        <v>57.000000000000007</v>
      </c>
      <c r="R10" s="22" t="s">
        <v>240</v>
      </c>
      <c r="T10" s="23">
        <v>4.3</v>
      </c>
      <c r="U10" s="23">
        <v>3.9</v>
      </c>
      <c r="W10" s="23">
        <v>26.8</v>
      </c>
      <c r="X10">
        <f t="shared" si="2"/>
        <v>89.333333333333329</v>
      </c>
      <c r="Y10" s="23">
        <v>25</v>
      </c>
      <c r="Z10">
        <f t="shared" si="3"/>
        <v>83.333333333333343</v>
      </c>
      <c r="AB10" s="26"/>
      <c r="AC10" s="26"/>
      <c r="AD10" s="26"/>
    </row>
    <row r="11" spans="2:30">
      <c r="B11">
        <v>16</v>
      </c>
      <c r="C11" t="s">
        <v>222</v>
      </c>
      <c r="E11">
        <v>1.2</v>
      </c>
      <c r="F11">
        <v>0</v>
      </c>
      <c r="I11">
        <v>21.4</v>
      </c>
      <c r="J11">
        <f t="shared" si="0"/>
        <v>71.333333333333329</v>
      </c>
      <c r="K11">
        <v>5.0999999999999996</v>
      </c>
      <c r="L11">
        <f t="shared" si="1"/>
        <v>17</v>
      </c>
      <c r="R11" s="22" t="s">
        <v>241</v>
      </c>
      <c r="T11" s="23">
        <v>0</v>
      </c>
      <c r="U11" s="23">
        <v>0</v>
      </c>
      <c r="W11" s="23">
        <v>12.8</v>
      </c>
      <c r="X11">
        <f t="shared" si="2"/>
        <v>42.666666666666671</v>
      </c>
      <c r="Y11" s="23">
        <v>2.5</v>
      </c>
      <c r="Z11">
        <f t="shared" si="3"/>
        <v>8.3333333333333321</v>
      </c>
      <c r="AB11" s="26"/>
      <c r="AC11" s="26"/>
      <c r="AD11" s="26"/>
    </row>
    <row r="12" spans="2:30">
      <c r="B12">
        <v>28</v>
      </c>
      <c r="C12" t="s">
        <v>223</v>
      </c>
      <c r="E12">
        <v>0</v>
      </c>
      <c r="F12">
        <v>0</v>
      </c>
      <c r="I12">
        <v>5.7</v>
      </c>
      <c r="J12">
        <f t="shared" si="0"/>
        <v>19</v>
      </c>
      <c r="K12">
        <v>3.5</v>
      </c>
      <c r="L12">
        <f t="shared" si="1"/>
        <v>11.666666666666666</v>
      </c>
      <c r="R12" s="22" t="s">
        <v>242</v>
      </c>
      <c r="T12" s="23">
        <v>23.4</v>
      </c>
      <c r="U12" s="23">
        <v>18.5</v>
      </c>
      <c r="W12" s="23">
        <v>26.5</v>
      </c>
      <c r="X12">
        <f t="shared" si="2"/>
        <v>88.333333333333329</v>
      </c>
      <c r="Y12" s="23">
        <v>0</v>
      </c>
      <c r="Z12">
        <f t="shared" si="3"/>
        <v>0</v>
      </c>
      <c r="AB12" s="26"/>
      <c r="AC12" s="26"/>
      <c r="AD12" s="26"/>
    </row>
    <row r="13" spans="2:30">
      <c r="C13" s="22" t="s">
        <v>240</v>
      </c>
      <c r="E13" s="23">
        <v>0</v>
      </c>
      <c r="F13" s="23">
        <v>0.7</v>
      </c>
      <c r="I13" s="23">
        <v>10.4</v>
      </c>
      <c r="J13">
        <f t="shared" si="0"/>
        <v>34.666666666666671</v>
      </c>
      <c r="K13" s="23">
        <v>0</v>
      </c>
      <c r="L13">
        <f t="shared" si="1"/>
        <v>0</v>
      </c>
      <c r="R13" s="22" t="s">
        <v>243</v>
      </c>
      <c r="T13" s="23">
        <v>2</v>
      </c>
      <c r="U13" s="23">
        <v>0</v>
      </c>
      <c r="W13" s="23">
        <v>27.2</v>
      </c>
      <c r="X13">
        <f t="shared" si="2"/>
        <v>90.666666666666657</v>
      </c>
      <c r="Y13" s="23">
        <v>16.8</v>
      </c>
      <c r="Z13">
        <f t="shared" si="3"/>
        <v>56.000000000000007</v>
      </c>
      <c r="AB13" s="26"/>
      <c r="AC13" s="26"/>
      <c r="AD13" s="26"/>
    </row>
    <row r="14" spans="2:30">
      <c r="C14" s="22" t="s">
        <v>241</v>
      </c>
      <c r="E14" s="23">
        <v>0</v>
      </c>
      <c r="F14" s="23">
        <v>2.1</v>
      </c>
      <c r="I14" s="23">
        <v>0</v>
      </c>
      <c r="J14">
        <f t="shared" si="0"/>
        <v>0</v>
      </c>
      <c r="K14" s="23">
        <v>28.8</v>
      </c>
      <c r="L14">
        <f t="shared" si="1"/>
        <v>96.000000000000014</v>
      </c>
      <c r="R14" s="22" t="s">
        <v>244</v>
      </c>
      <c r="T14" s="23">
        <v>6.6</v>
      </c>
      <c r="U14" s="23">
        <v>7.3</v>
      </c>
      <c r="W14" s="23">
        <v>26.6</v>
      </c>
      <c r="X14">
        <f t="shared" si="2"/>
        <v>88.666666666666671</v>
      </c>
      <c r="Y14" s="23">
        <v>23.9</v>
      </c>
      <c r="Z14">
        <f t="shared" si="3"/>
        <v>79.666666666666657</v>
      </c>
      <c r="AB14" s="26"/>
      <c r="AC14" s="26"/>
      <c r="AD14" s="26"/>
    </row>
    <row r="15" spans="2:30">
      <c r="C15" s="22" t="s">
        <v>242</v>
      </c>
      <c r="E15" s="23">
        <v>3.1</v>
      </c>
      <c r="F15" s="23">
        <v>14.8</v>
      </c>
      <c r="I15" s="23">
        <v>26.6</v>
      </c>
      <c r="J15">
        <f t="shared" si="0"/>
        <v>88.666666666666671</v>
      </c>
      <c r="K15" s="23">
        <v>28.4</v>
      </c>
      <c r="L15">
        <f t="shared" si="1"/>
        <v>94.666666666666671</v>
      </c>
    </row>
    <row r="16" spans="2:30">
      <c r="C16" s="22" t="s">
        <v>243</v>
      </c>
      <c r="E16" s="23">
        <v>0</v>
      </c>
      <c r="F16" s="23">
        <v>0</v>
      </c>
      <c r="I16" s="23">
        <v>27.9</v>
      </c>
      <c r="J16">
        <f t="shared" si="0"/>
        <v>93</v>
      </c>
      <c r="K16" s="23">
        <v>9.6999999999999993</v>
      </c>
      <c r="L16">
        <f t="shared" si="1"/>
        <v>32.333333333333329</v>
      </c>
    </row>
    <row r="17" spans="2:33">
      <c r="C17" s="22" t="s">
        <v>244</v>
      </c>
      <c r="E17" s="23">
        <v>0</v>
      </c>
      <c r="F17" s="23">
        <v>4.2</v>
      </c>
      <c r="I17" s="23">
        <v>19.5</v>
      </c>
      <c r="J17">
        <f t="shared" si="0"/>
        <v>65</v>
      </c>
      <c r="K17" s="23">
        <v>30</v>
      </c>
      <c r="L17">
        <f t="shared" si="1"/>
        <v>100</v>
      </c>
    </row>
    <row r="19" spans="2:33">
      <c r="Q19" s="25"/>
      <c r="R19" s="25"/>
      <c r="S19" s="25"/>
      <c r="T19" s="10">
        <f>AVERAGE(T4:T17)/30*100</f>
        <v>24.515151515151512</v>
      </c>
      <c r="U19" s="10">
        <f>AVERAGE(U4:U17)/30*100</f>
        <v>11.424242424242422</v>
      </c>
      <c r="V19" s="10"/>
      <c r="W19" s="10"/>
      <c r="Y19" s="10">
        <f>AVERAGE(Y4:Y17)/30*100</f>
        <v>56.121212121212125</v>
      </c>
      <c r="AA19" s="10"/>
      <c r="AB19" s="10"/>
      <c r="AC19" s="10"/>
      <c r="AD19" s="10"/>
      <c r="AE19" s="10"/>
      <c r="AF19" s="10"/>
      <c r="AG19" s="10"/>
    </row>
    <row r="20" spans="2:33">
      <c r="B20" s="24"/>
      <c r="C20" s="24"/>
      <c r="D20" s="24"/>
      <c r="E20" s="24"/>
      <c r="F20" s="24"/>
      <c r="G20" s="24"/>
      <c r="H20" s="24"/>
      <c r="I20" s="24"/>
      <c r="K20" s="24"/>
      <c r="T20" s="10">
        <f>STDEV(T4:T17)/SQRT(COUNT(T4:T17))/30*100</f>
        <v>8.5432191359448932</v>
      </c>
      <c r="U20" s="10">
        <f>STDEV(U4:U17)/SQRT(COUNT(U4:U17))/30*100</f>
        <v>5.5650589057462891</v>
      </c>
      <c r="W20" s="10"/>
      <c r="Y20" s="10">
        <f>STDEV(Y4:Y17)/SQRT(COUNT(Y4:Y17))/30*100</f>
        <v>12.355203600697653</v>
      </c>
      <c r="AB20" s="10"/>
      <c r="AC20" s="10"/>
      <c r="AD20" s="10"/>
      <c r="AE20" s="10"/>
      <c r="AF20" s="10"/>
      <c r="AG20" s="10"/>
    </row>
    <row r="21" spans="2:33">
      <c r="B21" s="24"/>
      <c r="C21" s="24"/>
      <c r="D21" s="24"/>
      <c r="E21" s="24"/>
      <c r="F21" s="24"/>
      <c r="G21" s="24"/>
      <c r="H21" s="24"/>
      <c r="I21" s="24"/>
      <c r="K21" s="24"/>
    </row>
    <row r="22" spans="2:33">
      <c r="Q22">
        <v>22</v>
      </c>
      <c r="R22" t="s">
        <v>207</v>
      </c>
      <c r="S22" t="s">
        <v>246</v>
      </c>
      <c r="T22">
        <v>1.2</v>
      </c>
      <c r="U22">
        <v>0</v>
      </c>
      <c r="W22">
        <v>0</v>
      </c>
      <c r="X22">
        <f t="shared" si="2"/>
        <v>0</v>
      </c>
      <c r="Y22">
        <v>0</v>
      </c>
      <c r="Z22">
        <f t="shared" si="3"/>
        <v>0</v>
      </c>
    </row>
    <row r="23" spans="2:33">
      <c r="B23" s="25"/>
      <c r="C23" s="25"/>
      <c r="D23" s="25"/>
      <c r="E23" s="10">
        <f>AVERAGE(E4:E21)/30*100</f>
        <v>7.4761904761904763</v>
      </c>
      <c r="F23" s="10">
        <f>AVERAGE(F4:F21)/30*100</f>
        <v>12.5</v>
      </c>
      <c r="G23" s="10"/>
      <c r="H23" s="25"/>
      <c r="I23" s="10">
        <f>AVERAGE(I4:I21)/30*100</f>
        <v>51.11904761904762</v>
      </c>
      <c r="K23" s="10"/>
      <c r="Q23">
        <v>24</v>
      </c>
      <c r="R23" t="s">
        <v>208</v>
      </c>
      <c r="S23" t="s">
        <v>246</v>
      </c>
      <c r="T23">
        <v>0.6</v>
      </c>
      <c r="U23">
        <v>0</v>
      </c>
      <c r="W23">
        <v>0</v>
      </c>
      <c r="X23">
        <f t="shared" si="2"/>
        <v>0</v>
      </c>
      <c r="Y23">
        <v>16.7</v>
      </c>
      <c r="Z23">
        <f t="shared" si="3"/>
        <v>55.666666666666664</v>
      </c>
    </row>
    <row r="24" spans="2:33">
      <c r="E24" s="10">
        <f>STDEV(E4:E21)/SQRT(COUNT(E4:E21))/30*100</f>
        <v>4.1264675172102496</v>
      </c>
      <c r="F24" s="10">
        <f>STDEV(F4:F21)/SQRT(COUNT(F4:F21))/30*100</f>
        <v>5.210320133872381</v>
      </c>
      <c r="I24" s="10">
        <f>STDEV(I4:I21)/SQRT(COUNT(I4:I21))/30*100</f>
        <v>9.333111401263622</v>
      </c>
      <c r="K24" s="10"/>
      <c r="Q24">
        <v>56</v>
      </c>
      <c r="R24" t="s">
        <v>209</v>
      </c>
      <c r="S24" t="s">
        <v>246</v>
      </c>
      <c r="T24">
        <v>0</v>
      </c>
      <c r="U24">
        <v>0</v>
      </c>
      <c r="W24">
        <v>6.7</v>
      </c>
      <c r="X24">
        <f t="shared" si="2"/>
        <v>22.333333333333332</v>
      </c>
      <c r="Y24">
        <v>0</v>
      </c>
      <c r="Z24">
        <f t="shared" si="3"/>
        <v>0</v>
      </c>
    </row>
    <row r="25" spans="2:33">
      <c r="Q25">
        <v>57</v>
      </c>
      <c r="R25" t="s">
        <v>210</v>
      </c>
      <c r="S25" t="s">
        <v>246</v>
      </c>
      <c r="T25">
        <v>0</v>
      </c>
      <c r="U25">
        <v>0</v>
      </c>
      <c r="W25">
        <v>15</v>
      </c>
      <c r="X25">
        <f t="shared" si="2"/>
        <v>50</v>
      </c>
      <c r="Y25">
        <v>2.8</v>
      </c>
      <c r="Z25">
        <f t="shared" si="3"/>
        <v>9.3333333333333321</v>
      </c>
    </row>
    <row r="26" spans="2:33">
      <c r="R26" s="22" t="s">
        <v>249</v>
      </c>
      <c r="T26" s="23">
        <v>18.399999999999999</v>
      </c>
      <c r="U26" s="23">
        <v>1</v>
      </c>
      <c r="W26" s="23">
        <v>0</v>
      </c>
      <c r="X26">
        <f t="shared" si="2"/>
        <v>0</v>
      </c>
      <c r="Y26" s="23">
        <v>0</v>
      </c>
      <c r="Z26">
        <f t="shared" si="3"/>
        <v>0</v>
      </c>
      <c r="AB26" s="26"/>
      <c r="AC26" s="26"/>
      <c r="AD26" s="26"/>
    </row>
    <row r="27" spans="2:33">
      <c r="B27">
        <v>6</v>
      </c>
      <c r="C27" t="s">
        <v>245</v>
      </c>
      <c r="D27" t="s">
        <v>246</v>
      </c>
      <c r="E27">
        <v>0.7</v>
      </c>
      <c r="F27">
        <v>7.8</v>
      </c>
      <c r="H27" t="s">
        <v>245</v>
      </c>
      <c r="I27">
        <v>16.399999999999999</v>
      </c>
      <c r="J27">
        <f t="shared" si="0"/>
        <v>54.666666666666664</v>
      </c>
      <c r="K27">
        <v>5.0999999999999996</v>
      </c>
      <c r="L27">
        <f t="shared" si="1"/>
        <v>17</v>
      </c>
      <c r="R27" s="22" t="s">
        <v>251</v>
      </c>
      <c r="T27" s="23">
        <v>0</v>
      </c>
      <c r="U27" s="23">
        <v>0</v>
      </c>
      <c r="W27" s="23">
        <v>26.3</v>
      </c>
      <c r="X27">
        <f t="shared" si="2"/>
        <v>87.666666666666671</v>
      </c>
      <c r="Y27" s="23">
        <v>2.2000000000000002</v>
      </c>
      <c r="Z27">
        <f t="shared" si="3"/>
        <v>7.333333333333333</v>
      </c>
      <c r="AB27" s="26"/>
      <c r="AC27" s="26"/>
      <c r="AD27" s="26"/>
    </row>
    <row r="28" spans="2:33">
      <c r="B28">
        <v>9</v>
      </c>
      <c r="C28" t="s">
        <v>247</v>
      </c>
      <c r="D28" t="s">
        <v>246</v>
      </c>
      <c r="E28">
        <v>13.7</v>
      </c>
      <c r="F28">
        <v>13.9</v>
      </c>
      <c r="H28" t="s">
        <v>247</v>
      </c>
      <c r="I28">
        <v>0</v>
      </c>
      <c r="J28">
        <f t="shared" si="0"/>
        <v>0</v>
      </c>
      <c r="K28">
        <v>0</v>
      </c>
      <c r="L28">
        <f t="shared" si="1"/>
        <v>0</v>
      </c>
      <c r="R28" s="22" t="s">
        <v>250</v>
      </c>
      <c r="T28" s="23">
        <v>7.1</v>
      </c>
      <c r="U28" s="23">
        <v>4.3</v>
      </c>
      <c r="W28" s="23">
        <v>0.9</v>
      </c>
      <c r="X28">
        <f t="shared" si="2"/>
        <v>3.0000000000000004</v>
      </c>
      <c r="Y28" s="23">
        <v>0</v>
      </c>
      <c r="Z28">
        <f t="shared" si="3"/>
        <v>0</v>
      </c>
      <c r="AB28" s="26"/>
      <c r="AC28" s="26"/>
      <c r="AD28" s="26"/>
    </row>
    <row r="29" spans="2:33">
      <c r="B29">
        <v>12</v>
      </c>
      <c r="C29" t="s">
        <v>248</v>
      </c>
      <c r="D29" t="s">
        <v>246</v>
      </c>
      <c r="E29">
        <v>0</v>
      </c>
      <c r="F29">
        <v>2.6</v>
      </c>
      <c r="H29" t="s">
        <v>200</v>
      </c>
      <c r="I29">
        <v>2.8</v>
      </c>
      <c r="J29">
        <f t="shared" si="0"/>
        <v>9.3333333333333321</v>
      </c>
      <c r="K29">
        <v>5.7</v>
      </c>
      <c r="L29">
        <f t="shared" si="1"/>
        <v>19</v>
      </c>
    </row>
    <row r="30" spans="2:33">
      <c r="B30">
        <v>4</v>
      </c>
      <c r="C30" t="s">
        <v>203</v>
      </c>
      <c r="D30" t="s">
        <v>246</v>
      </c>
      <c r="E30">
        <v>0</v>
      </c>
      <c r="F30">
        <v>0</v>
      </c>
      <c r="H30" t="s">
        <v>203</v>
      </c>
      <c r="I30">
        <v>0</v>
      </c>
      <c r="J30">
        <f t="shared" si="0"/>
        <v>0</v>
      </c>
      <c r="K30">
        <v>0.7</v>
      </c>
      <c r="L30">
        <f t="shared" si="1"/>
        <v>2.333333333333333</v>
      </c>
    </row>
    <row r="31" spans="2:33">
      <c r="B31">
        <v>5</v>
      </c>
      <c r="C31" t="s">
        <v>204</v>
      </c>
      <c r="D31" t="s">
        <v>246</v>
      </c>
      <c r="E31">
        <v>0</v>
      </c>
      <c r="F31">
        <v>0</v>
      </c>
      <c r="H31" t="s">
        <v>204</v>
      </c>
      <c r="I31">
        <v>10.199999999999999</v>
      </c>
      <c r="J31">
        <f t="shared" si="0"/>
        <v>34</v>
      </c>
      <c r="K31">
        <v>0</v>
      </c>
      <c r="L31">
        <f t="shared" si="1"/>
        <v>0</v>
      </c>
      <c r="T31" s="10">
        <f>AVERAGE(T22:T29)/30*100</f>
        <v>12.999999999999998</v>
      </c>
      <c r="U31" s="10">
        <f>AVERAGE(U22:U29)/30*100</f>
        <v>2.5238095238095237</v>
      </c>
      <c r="V31" s="10"/>
      <c r="W31" s="10">
        <f>AVERAGE(W22:W29)/30*100</f>
        <v>23.285714285714285</v>
      </c>
      <c r="Y31" s="10">
        <f>AVERAGE(Y22:Y29)/30*100</f>
        <v>10.333333333333334</v>
      </c>
      <c r="AB31" s="10"/>
      <c r="AC31" s="10"/>
      <c r="AD31" s="10"/>
      <c r="AE31" s="10"/>
      <c r="AF31" s="10"/>
      <c r="AG31" s="10"/>
    </row>
    <row r="32" spans="2:33">
      <c r="B32">
        <v>7</v>
      </c>
      <c r="C32" t="s">
        <v>205</v>
      </c>
      <c r="D32" t="s">
        <v>246</v>
      </c>
      <c r="E32">
        <v>0</v>
      </c>
      <c r="F32">
        <v>5.8</v>
      </c>
      <c r="H32" t="s">
        <v>205</v>
      </c>
      <c r="I32">
        <v>25.6</v>
      </c>
      <c r="J32">
        <f t="shared" si="0"/>
        <v>85.333333333333343</v>
      </c>
      <c r="K32">
        <v>24.7</v>
      </c>
      <c r="L32">
        <f t="shared" si="1"/>
        <v>82.333333333333343</v>
      </c>
      <c r="T32" s="10">
        <f>STDEV(T22:T29)/SQRT(COUNT(T22:T29))/30*100</f>
        <v>8.672464483158187</v>
      </c>
      <c r="U32" s="10">
        <f>STDEV(U22:U29)/SQRT(COUNT(U22:U29))/30*100</f>
        <v>2.0234827000346161</v>
      </c>
      <c r="V32" s="10"/>
      <c r="W32" s="10">
        <f>STDEV(W22:W29)/SQRT(COUNT(W22:W29))/30*100</f>
        <v>12.815216767624705</v>
      </c>
      <c r="Y32" s="10">
        <f>STDEV(Y22:Y29)/SQRT(COUNT(Y22:Y29))/30*100</f>
        <v>7.7031567774922207</v>
      </c>
      <c r="AA32" s="20"/>
      <c r="AB32" s="10"/>
      <c r="AC32" s="10"/>
      <c r="AD32" s="10"/>
      <c r="AE32" s="10"/>
      <c r="AF32" s="10"/>
      <c r="AG32" s="10"/>
    </row>
    <row r="33" spans="2:12">
      <c r="B33">
        <v>8</v>
      </c>
      <c r="C33" t="s">
        <v>206</v>
      </c>
      <c r="D33" t="s">
        <v>246</v>
      </c>
      <c r="E33">
        <v>0</v>
      </c>
      <c r="F33">
        <v>0</v>
      </c>
      <c r="H33" t="s">
        <v>206</v>
      </c>
      <c r="I33">
        <v>7.2</v>
      </c>
      <c r="J33">
        <f t="shared" si="0"/>
        <v>24.000000000000004</v>
      </c>
      <c r="K33">
        <v>6.9</v>
      </c>
      <c r="L33">
        <f t="shared" si="1"/>
        <v>23</v>
      </c>
    </row>
    <row r="34" spans="2:12">
      <c r="B34">
        <v>6</v>
      </c>
      <c r="C34" t="s">
        <v>207</v>
      </c>
      <c r="D34" t="s">
        <v>246</v>
      </c>
      <c r="E34">
        <v>0</v>
      </c>
      <c r="F34">
        <v>0</v>
      </c>
      <c r="H34" t="s">
        <v>207</v>
      </c>
      <c r="I34">
        <v>0</v>
      </c>
      <c r="J34">
        <f t="shared" si="0"/>
        <v>0</v>
      </c>
      <c r="K34">
        <v>4.3</v>
      </c>
      <c r="L34">
        <f t="shared" si="1"/>
        <v>14.333333333333334</v>
      </c>
    </row>
    <row r="35" spans="2:12">
      <c r="B35">
        <v>8</v>
      </c>
      <c r="C35" t="s">
        <v>208</v>
      </c>
      <c r="D35" t="s">
        <v>246</v>
      </c>
      <c r="E35">
        <v>0</v>
      </c>
      <c r="F35">
        <v>0</v>
      </c>
      <c r="H35" t="s">
        <v>208</v>
      </c>
      <c r="I35">
        <v>12.5</v>
      </c>
      <c r="J35">
        <f t="shared" si="0"/>
        <v>41.666666666666671</v>
      </c>
      <c r="K35">
        <v>0.4</v>
      </c>
      <c r="L35">
        <f t="shared" si="1"/>
        <v>1.3333333333333335</v>
      </c>
    </row>
    <row r="36" spans="2:12">
      <c r="B36">
        <v>26</v>
      </c>
      <c r="C36" t="s">
        <v>209</v>
      </c>
      <c r="D36" t="s">
        <v>246</v>
      </c>
      <c r="E36">
        <v>0</v>
      </c>
      <c r="F36">
        <v>0</v>
      </c>
      <c r="H36" t="s">
        <v>209</v>
      </c>
      <c r="I36">
        <v>6.8</v>
      </c>
      <c r="J36">
        <f t="shared" si="0"/>
        <v>22.666666666666664</v>
      </c>
      <c r="K36">
        <v>2.8</v>
      </c>
      <c r="L36">
        <f t="shared" si="1"/>
        <v>9.3333333333333321</v>
      </c>
    </row>
    <row r="37" spans="2:12">
      <c r="B37" s="24">
        <v>27</v>
      </c>
      <c r="C37" s="24" t="s">
        <v>210</v>
      </c>
      <c r="D37" s="24" t="s">
        <v>246</v>
      </c>
      <c r="E37" s="24">
        <v>0</v>
      </c>
      <c r="F37" s="24">
        <v>0</v>
      </c>
      <c r="G37" s="24"/>
      <c r="H37" s="24" t="s">
        <v>210</v>
      </c>
      <c r="I37" s="24">
        <v>0</v>
      </c>
      <c r="J37">
        <f t="shared" si="0"/>
        <v>0</v>
      </c>
      <c r="K37" s="24">
        <v>5.5</v>
      </c>
      <c r="L37">
        <f t="shared" si="1"/>
        <v>18.333333333333332</v>
      </c>
    </row>
    <row r="38" spans="2:12">
      <c r="B38" s="24"/>
      <c r="C38" s="22" t="s">
        <v>249</v>
      </c>
      <c r="D38" s="24"/>
      <c r="E38" s="23">
        <v>0</v>
      </c>
      <c r="F38" s="23">
        <v>0</v>
      </c>
      <c r="G38" s="24"/>
      <c r="H38" s="24"/>
      <c r="I38" s="23">
        <v>3.1</v>
      </c>
      <c r="J38">
        <f t="shared" si="0"/>
        <v>10.333333333333334</v>
      </c>
      <c r="K38" s="23">
        <v>0</v>
      </c>
      <c r="L38">
        <f t="shared" si="1"/>
        <v>0</v>
      </c>
    </row>
    <row r="39" spans="2:12">
      <c r="B39" s="24"/>
      <c r="C39" s="22" t="s">
        <v>250</v>
      </c>
      <c r="D39" s="24"/>
      <c r="E39" s="23">
        <v>2.6</v>
      </c>
      <c r="F39" s="23">
        <v>0.8</v>
      </c>
      <c r="G39" s="24"/>
      <c r="H39" s="24"/>
      <c r="I39" s="23">
        <v>0</v>
      </c>
      <c r="J39">
        <f t="shared" si="0"/>
        <v>0</v>
      </c>
      <c r="K39" s="23">
        <v>7.8</v>
      </c>
      <c r="L39">
        <f t="shared" si="1"/>
        <v>26</v>
      </c>
    </row>
    <row r="40" spans="2:12">
      <c r="B40" s="24"/>
      <c r="C40" s="22" t="s">
        <v>251</v>
      </c>
      <c r="D40" s="24"/>
      <c r="E40" s="23">
        <v>0</v>
      </c>
      <c r="F40" s="23">
        <v>0</v>
      </c>
      <c r="G40" s="24"/>
      <c r="H40" s="24"/>
      <c r="I40" s="23">
        <v>12.4</v>
      </c>
      <c r="J40">
        <f t="shared" si="0"/>
        <v>41.333333333333336</v>
      </c>
      <c r="K40" s="23">
        <v>4.8</v>
      </c>
      <c r="L40">
        <f t="shared" si="1"/>
        <v>16</v>
      </c>
    </row>
    <row r="44" spans="2:12">
      <c r="B44" s="25"/>
      <c r="C44" s="25"/>
      <c r="D44" s="25"/>
      <c r="E44" s="10">
        <f>AVERAGE(E27:E40)/30*100</f>
        <v>4.0476190476190474</v>
      </c>
      <c r="F44" s="10">
        <f>AVERAGE(F27:F40)/30*100</f>
        <v>7.3571428571428577</v>
      </c>
      <c r="G44" s="10"/>
      <c r="H44" s="10"/>
      <c r="I44" s="10">
        <f>AVERAGE(I27:I40)/30*100</f>
        <v>23.095238095238095</v>
      </c>
      <c r="K44" s="10">
        <f>AVERAGE(K27:K40)/30*100</f>
        <v>16.357142857142858</v>
      </c>
    </row>
    <row r="45" spans="2:12">
      <c r="B45" s="25"/>
      <c r="C45" s="25"/>
      <c r="D45" s="25"/>
      <c r="E45" s="10">
        <f>STDEV(E27:E40)/SQRT(COUNT(E27:E40))/30*100</f>
        <v>3.2620317613842729</v>
      </c>
      <c r="F45" s="10">
        <f>STDEV(F27:F40)/SQRT(COUNT(F27:F40))/30*100</f>
        <v>3.721774408056175</v>
      </c>
      <c r="G45" s="10"/>
      <c r="H45" s="10"/>
      <c r="I45" s="10">
        <f>STDEV(I27:I40)/SQRT(COUNT(I27:I40))/30*100</f>
        <v>6.9087395389026129</v>
      </c>
      <c r="K45" s="10">
        <f>STDEV(K27:K40)/SQRT(COUNT(K27:K40))/30*100</f>
        <v>5.6353870896722604</v>
      </c>
    </row>
  </sheetData>
  <mergeCells count="2">
    <mergeCell ref="B1:K1"/>
    <mergeCell ref="P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65CE-06AB-8A4C-89C3-75F910DEB796}">
  <dimension ref="A1:V27"/>
  <sheetViews>
    <sheetView topLeftCell="G1" workbookViewId="0">
      <selection activeCell="V22" sqref="V22"/>
    </sheetView>
  </sheetViews>
  <sheetFormatPr baseColWidth="10" defaultRowHeight="16"/>
  <cols>
    <col min="22" max="22" width="25.5" customWidth="1"/>
  </cols>
  <sheetData>
    <row r="1" spans="1:22">
      <c r="K1" s="40" t="s">
        <v>367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t="s">
        <v>403</v>
      </c>
    </row>
    <row r="2" spans="1:22">
      <c r="K2" s="28" t="s">
        <v>351</v>
      </c>
      <c r="L2" s="39">
        <v>13.4</v>
      </c>
      <c r="M2" s="39">
        <v>30</v>
      </c>
      <c r="N2" s="39">
        <v>26.8</v>
      </c>
      <c r="O2" s="39">
        <v>30</v>
      </c>
      <c r="P2" s="39">
        <v>28.4</v>
      </c>
      <c r="Q2" s="39">
        <v>30</v>
      </c>
      <c r="R2" s="39">
        <v>30</v>
      </c>
      <c r="S2" s="39">
        <v>10.5</v>
      </c>
      <c r="T2" s="39">
        <v>28</v>
      </c>
      <c r="U2" s="39">
        <f>AVERAGE(L2:T2)</f>
        <v>25.233333333333334</v>
      </c>
      <c r="V2">
        <f>U2/30*100</f>
        <v>84.111111111111114</v>
      </c>
    </row>
    <row r="3" spans="1:22">
      <c r="K3" s="28" t="s">
        <v>352</v>
      </c>
      <c r="L3" s="39">
        <v>1.4</v>
      </c>
      <c r="M3" s="39">
        <v>30</v>
      </c>
      <c r="N3" s="39">
        <v>27.3</v>
      </c>
      <c r="O3" s="39">
        <v>26.1</v>
      </c>
      <c r="P3" s="39">
        <v>1.5</v>
      </c>
      <c r="Q3" s="39">
        <v>29.5</v>
      </c>
      <c r="R3" s="39">
        <v>28</v>
      </c>
      <c r="S3" s="39">
        <v>9.8000000000000007</v>
      </c>
      <c r="T3" s="39">
        <v>13.3</v>
      </c>
      <c r="U3" s="39">
        <f t="shared" ref="U3:U12" si="0">AVERAGE(L3:T3)</f>
        <v>18.544444444444448</v>
      </c>
      <c r="V3">
        <f t="shared" ref="V3:V24" si="1">U3/30*100</f>
        <v>61.814814814814824</v>
      </c>
    </row>
    <row r="4" spans="1:22">
      <c r="K4" s="28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2">
      <c r="K5" s="28" t="s">
        <v>353</v>
      </c>
      <c r="L5" s="39">
        <v>27.7</v>
      </c>
      <c r="M5" s="39">
        <v>30</v>
      </c>
      <c r="N5" s="39">
        <v>25.9</v>
      </c>
      <c r="O5" s="39">
        <v>21.2</v>
      </c>
      <c r="P5" s="39">
        <v>20.8</v>
      </c>
      <c r="Q5" s="39">
        <v>25.7</v>
      </c>
      <c r="R5" s="39">
        <v>24.2</v>
      </c>
      <c r="S5" s="39">
        <v>24.4</v>
      </c>
      <c r="T5" s="39">
        <v>25.2</v>
      </c>
      <c r="U5" s="39">
        <f t="shared" si="0"/>
        <v>25.011111111111106</v>
      </c>
      <c r="V5">
        <f t="shared" si="1"/>
        <v>83.370370370370352</v>
      </c>
    </row>
    <row r="6" spans="1:22">
      <c r="K6" s="28" t="s">
        <v>368</v>
      </c>
      <c r="L6" s="39">
        <v>26.3</v>
      </c>
      <c r="M6" s="39">
        <v>26.5</v>
      </c>
      <c r="N6" s="39">
        <v>27.7</v>
      </c>
      <c r="O6" s="39">
        <v>27.6</v>
      </c>
      <c r="P6" s="39">
        <v>25</v>
      </c>
      <c r="Q6" s="39">
        <v>1.9</v>
      </c>
      <c r="R6" s="39">
        <v>3.5</v>
      </c>
      <c r="S6" s="39">
        <v>13.9</v>
      </c>
      <c r="T6" s="39">
        <v>0</v>
      </c>
      <c r="U6" s="39"/>
    </row>
    <row r="7" spans="1:22">
      <c r="K7" s="28" t="s">
        <v>354</v>
      </c>
      <c r="L7" s="39">
        <v>27.1</v>
      </c>
      <c r="M7" s="39">
        <v>27.9</v>
      </c>
      <c r="N7" s="39">
        <v>24.1</v>
      </c>
      <c r="O7" s="39">
        <v>26.3</v>
      </c>
      <c r="P7" s="39">
        <v>24.5</v>
      </c>
      <c r="Q7" s="39">
        <v>19.2</v>
      </c>
      <c r="R7" s="39">
        <v>23.2</v>
      </c>
      <c r="S7" s="39">
        <v>17.5</v>
      </c>
      <c r="T7" s="39">
        <v>19.5</v>
      </c>
      <c r="U7" s="39">
        <f t="shared" si="0"/>
        <v>23.255555555555549</v>
      </c>
      <c r="V7">
        <f t="shared" si="1"/>
        <v>77.518518518518505</v>
      </c>
    </row>
    <row r="8" spans="1:22">
      <c r="K8" s="28" t="s">
        <v>355</v>
      </c>
      <c r="L8" s="39">
        <v>30</v>
      </c>
      <c r="M8" s="39">
        <v>30</v>
      </c>
      <c r="N8" s="39">
        <v>27.4</v>
      </c>
      <c r="O8" s="39">
        <v>16.600000000000001</v>
      </c>
      <c r="P8" s="39">
        <v>27.5</v>
      </c>
      <c r="Q8" s="39">
        <v>19.399999999999999</v>
      </c>
      <c r="R8" s="39">
        <v>30</v>
      </c>
      <c r="S8" s="39">
        <v>0.9</v>
      </c>
      <c r="T8" s="39">
        <v>17.3</v>
      </c>
      <c r="U8" s="39">
        <f t="shared" si="0"/>
        <v>22.122222222222224</v>
      </c>
      <c r="V8">
        <f t="shared" si="1"/>
        <v>73.740740740740733</v>
      </c>
    </row>
    <row r="9" spans="1:22">
      <c r="K9" s="28" t="s">
        <v>356</v>
      </c>
      <c r="L9" s="39">
        <v>30</v>
      </c>
      <c r="M9" s="39">
        <v>30</v>
      </c>
      <c r="N9" s="39">
        <v>13.1</v>
      </c>
      <c r="O9" s="39">
        <v>30</v>
      </c>
      <c r="P9" s="39">
        <v>5.0999999999999996</v>
      </c>
      <c r="Q9" s="39">
        <v>8.3000000000000007</v>
      </c>
      <c r="R9" s="39">
        <v>30</v>
      </c>
      <c r="S9" s="39">
        <v>6.3</v>
      </c>
      <c r="T9" s="39">
        <v>20.100000000000001</v>
      </c>
      <c r="U9" s="39">
        <f t="shared" si="0"/>
        <v>19.211111111111112</v>
      </c>
      <c r="V9">
        <f t="shared" si="1"/>
        <v>64.037037037037038</v>
      </c>
    </row>
    <row r="10" spans="1:22">
      <c r="K10" s="28" t="s">
        <v>357</v>
      </c>
      <c r="L10" s="39">
        <v>29.1</v>
      </c>
      <c r="M10" s="39">
        <v>30</v>
      </c>
      <c r="N10" s="39">
        <v>28.1</v>
      </c>
      <c r="O10" s="39">
        <v>27.3</v>
      </c>
      <c r="P10" s="39">
        <v>27</v>
      </c>
      <c r="Q10" s="39">
        <v>5</v>
      </c>
      <c r="R10" s="39">
        <v>30</v>
      </c>
      <c r="S10" s="39">
        <v>27.8</v>
      </c>
      <c r="T10" s="39">
        <v>26.6</v>
      </c>
      <c r="U10" s="39">
        <f t="shared" si="0"/>
        <v>25.655555555555555</v>
      </c>
      <c r="V10">
        <f t="shared" si="1"/>
        <v>85.518518518518519</v>
      </c>
    </row>
    <row r="11" spans="1:22">
      <c r="K11" s="28" t="s">
        <v>358</v>
      </c>
      <c r="L11" s="39">
        <v>30</v>
      </c>
      <c r="M11" s="39">
        <v>30</v>
      </c>
      <c r="N11" s="39">
        <v>27.2</v>
      </c>
      <c r="O11" s="39">
        <v>28.1</v>
      </c>
      <c r="P11" s="39">
        <v>27.6</v>
      </c>
      <c r="Q11" s="39">
        <v>25.6</v>
      </c>
      <c r="R11" s="39">
        <v>28.3</v>
      </c>
      <c r="S11" s="39">
        <v>27.9</v>
      </c>
      <c r="T11" s="39">
        <v>29</v>
      </c>
      <c r="U11" s="39">
        <f t="shared" si="0"/>
        <v>28.18888888888889</v>
      </c>
      <c r="V11">
        <f t="shared" si="1"/>
        <v>93.962962962962976</v>
      </c>
    </row>
    <row r="12" spans="1:22">
      <c r="K12" s="28" t="s">
        <v>359</v>
      </c>
      <c r="L12" s="39">
        <v>30</v>
      </c>
      <c r="M12" s="39">
        <v>30</v>
      </c>
      <c r="N12" s="39">
        <v>30</v>
      </c>
      <c r="O12" s="39">
        <v>30</v>
      </c>
      <c r="P12" s="39">
        <v>28.6</v>
      </c>
      <c r="Q12" s="39">
        <v>26.4</v>
      </c>
      <c r="R12" s="39">
        <v>24.7</v>
      </c>
      <c r="S12" s="39">
        <v>25.1</v>
      </c>
      <c r="T12" s="39">
        <v>25.4</v>
      </c>
      <c r="U12" s="39">
        <f t="shared" si="0"/>
        <v>27.799999999999997</v>
      </c>
      <c r="V12">
        <f t="shared" si="1"/>
        <v>92.666666666666657</v>
      </c>
    </row>
    <row r="13" spans="1:22">
      <c r="K13" s="28"/>
      <c r="L13" s="41"/>
      <c r="M13" s="31"/>
      <c r="N13" s="31"/>
      <c r="O13" s="31"/>
      <c r="P13" s="31"/>
      <c r="Q13" s="31"/>
      <c r="R13" s="31"/>
      <c r="S13" s="31"/>
      <c r="T13" s="31"/>
      <c r="U13" s="31"/>
    </row>
    <row r="14" spans="1:22">
      <c r="K14" s="28"/>
      <c r="L14" s="42">
        <f>AVERAGE(L2:L12)/30*100</f>
        <v>81.666666666666671</v>
      </c>
      <c r="M14" s="42">
        <f t="shared" ref="M14:T14" si="2">AVERAGE(M2:M12)/30*100</f>
        <v>98.133333333333326</v>
      </c>
      <c r="N14" s="42">
        <f t="shared" si="2"/>
        <v>85.866666666666674</v>
      </c>
      <c r="O14" s="42">
        <f t="shared" si="2"/>
        <v>87.733333333333334</v>
      </c>
      <c r="P14" s="42">
        <f t="shared" si="2"/>
        <v>72.000000000000014</v>
      </c>
      <c r="Q14" s="42">
        <f t="shared" si="2"/>
        <v>63.666666666666671</v>
      </c>
      <c r="R14" s="42">
        <f t="shared" si="2"/>
        <v>83.966666666666669</v>
      </c>
      <c r="S14" s="42">
        <f t="shared" si="2"/>
        <v>54.7</v>
      </c>
      <c r="T14" s="42">
        <f t="shared" si="2"/>
        <v>68.13333333333334</v>
      </c>
      <c r="U14" s="43">
        <f>AVERAGE(U2:U12)/30*100</f>
        <v>79.637860082304542</v>
      </c>
      <c r="V14" s="42">
        <f>AVERAGE(V2:V12)</f>
        <v>79.637860082304513</v>
      </c>
    </row>
    <row r="15" spans="1:22">
      <c r="K15" s="28"/>
      <c r="L15" s="42">
        <f>STDEV(L2:L12)/SQRT(COUNT(L2:L12))/30*100</f>
        <v>10.05675253772003</v>
      </c>
      <c r="M15" s="42">
        <f t="shared" ref="M15:U15" si="3">STDEV(M2:M12)/SQRT(COUNT(M2:M12))/30*100</f>
        <v>1.2921414897872563</v>
      </c>
      <c r="N15" s="42">
        <f t="shared" si="3"/>
        <v>4.9501714647943391</v>
      </c>
      <c r="O15" s="42">
        <f t="shared" si="3"/>
        <v>4.5424744439648519</v>
      </c>
      <c r="P15" s="42">
        <f t="shared" si="3"/>
        <v>10.494442973942604</v>
      </c>
      <c r="Q15" s="42">
        <f t="shared" si="3"/>
        <v>10.98517519542014</v>
      </c>
      <c r="R15" s="42">
        <f t="shared" si="3"/>
        <v>8.5038045225666359</v>
      </c>
      <c r="S15" s="42">
        <f t="shared" si="3"/>
        <v>10.122636898445867</v>
      </c>
      <c r="T15" s="42">
        <f t="shared" si="3"/>
        <v>9.2647213519023364</v>
      </c>
      <c r="U15" s="43">
        <f t="shared" si="3"/>
        <v>3.8075151792653408</v>
      </c>
    </row>
    <row r="16" spans="1:2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44" t="s">
        <v>246</v>
      </c>
    </row>
    <row r="17" spans="11:22">
      <c r="K17" s="28" t="s">
        <v>360</v>
      </c>
      <c r="L17" s="39">
        <v>27.1</v>
      </c>
      <c r="M17" s="39">
        <v>21.3</v>
      </c>
      <c r="N17" s="39">
        <v>23.1</v>
      </c>
      <c r="O17" s="39">
        <v>27.8</v>
      </c>
      <c r="P17" s="39">
        <v>23.8</v>
      </c>
      <c r="Q17" s="39">
        <v>26.6</v>
      </c>
      <c r="R17" s="39">
        <v>21.1</v>
      </c>
      <c r="S17" s="39">
        <v>17.600000000000001</v>
      </c>
      <c r="T17" s="39">
        <v>22.6</v>
      </c>
      <c r="U17" s="39">
        <f>AVERAGE(L17:T17)</f>
        <v>23.444444444444443</v>
      </c>
      <c r="V17">
        <f t="shared" si="1"/>
        <v>78.148148148148138</v>
      </c>
    </row>
    <row r="18" spans="11:22">
      <c r="K18" s="28" t="s">
        <v>369</v>
      </c>
      <c r="L18" s="39">
        <v>24.2</v>
      </c>
      <c r="M18" s="39">
        <v>30</v>
      </c>
      <c r="N18" s="39">
        <v>30</v>
      </c>
      <c r="O18" s="39">
        <v>30</v>
      </c>
      <c r="P18" s="39">
        <v>23.3</v>
      </c>
      <c r="Q18" s="39">
        <v>30</v>
      </c>
      <c r="R18" s="39">
        <v>30</v>
      </c>
      <c r="S18" s="39">
        <v>30</v>
      </c>
      <c r="T18" s="39">
        <v>14.5</v>
      </c>
      <c r="U18" s="39">
        <f t="shared" ref="U18:U24" si="4">AVERAGE(L18:T18)</f>
        <v>26.888888888888889</v>
      </c>
      <c r="V18">
        <f t="shared" si="1"/>
        <v>89.629629629629619</v>
      </c>
    </row>
    <row r="19" spans="11:22">
      <c r="K19" s="28" t="s">
        <v>370</v>
      </c>
      <c r="L19" s="39">
        <v>30</v>
      </c>
      <c r="M19" s="39">
        <v>30</v>
      </c>
      <c r="N19" s="39">
        <v>30</v>
      </c>
      <c r="O19" s="39">
        <v>30</v>
      </c>
      <c r="P19" s="39">
        <v>30</v>
      </c>
      <c r="Q19" s="39">
        <v>30</v>
      </c>
      <c r="R19" s="39">
        <v>30</v>
      </c>
      <c r="S19" s="39">
        <v>30</v>
      </c>
      <c r="T19" s="39">
        <v>30</v>
      </c>
      <c r="U19" s="39">
        <f t="shared" si="4"/>
        <v>30</v>
      </c>
      <c r="V19">
        <f t="shared" si="1"/>
        <v>100</v>
      </c>
    </row>
    <row r="20" spans="11:22">
      <c r="K20" s="28" t="s">
        <v>371</v>
      </c>
      <c r="L20" s="39">
        <v>30</v>
      </c>
      <c r="M20" s="39">
        <v>30</v>
      </c>
      <c r="N20" s="39">
        <v>19.7</v>
      </c>
      <c r="O20" s="39">
        <v>26.3</v>
      </c>
      <c r="P20" s="39">
        <v>26.7</v>
      </c>
      <c r="Q20" s="39">
        <v>26.1</v>
      </c>
      <c r="R20" s="39">
        <v>26.7</v>
      </c>
      <c r="S20" s="39">
        <v>27.3</v>
      </c>
      <c r="T20" s="39">
        <v>25</v>
      </c>
      <c r="U20" s="39">
        <f t="shared" si="4"/>
        <v>26.422222222222221</v>
      </c>
      <c r="V20">
        <f t="shared" si="1"/>
        <v>88.074074074074076</v>
      </c>
    </row>
    <row r="21" spans="11:22">
      <c r="K21" s="28" t="s">
        <v>372</v>
      </c>
      <c r="L21" s="39">
        <v>30</v>
      </c>
      <c r="M21" s="39">
        <v>22.3</v>
      </c>
      <c r="N21" s="39">
        <v>27.7</v>
      </c>
      <c r="O21" s="39">
        <v>22.1</v>
      </c>
      <c r="P21" s="39">
        <v>28.3</v>
      </c>
      <c r="Q21" s="39">
        <v>24</v>
      </c>
      <c r="R21" s="39">
        <v>30</v>
      </c>
      <c r="S21" s="39">
        <v>28.8</v>
      </c>
      <c r="T21" s="39">
        <v>28.7</v>
      </c>
      <c r="U21" s="39">
        <f t="shared" si="4"/>
        <v>26.87777777777778</v>
      </c>
      <c r="V21">
        <f t="shared" si="1"/>
        <v>89.592592592592595</v>
      </c>
    </row>
    <row r="22" spans="11:22">
      <c r="K22" s="28" t="s">
        <v>373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1:22">
      <c r="K23" s="28" t="s">
        <v>374</v>
      </c>
      <c r="L23" s="39">
        <v>30</v>
      </c>
      <c r="M23" s="39">
        <v>28.9</v>
      </c>
      <c r="N23" s="39">
        <v>24.1</v>
      </c>
      <c r="O23" s="39">
        <v>26.9</v>
      </c>
      <c r="P23" s="39">
        <v>30</v>
      </c>
      <c r="Q23" s="39">
        <v>30</v>
      </c>
      <c r="R23" s="39">
        <v>27.2</v>
      </c>
      <c r="S23" s="39">
        <v>20.9</v>
      </c>
      <c r="T23" s="39">
        <v>26.1</v>
      </c>
      <c r="U23" s="39">
        <f t="shared" si="4"/>
        <v>27.12222222222222</v>
      </c>
      <c r="V23">
        <f t="shared" si="1"/>
        <v>90.407407407407405</v>
      </c>
    </row>
    <row r="24" spans="11:22">
      <c r="K24" s="28" t="s">
        <v>375</v>
      </c>
      <c r="L24" s="39">
        <v>1</v>
      </c>
      <c r="M24" s="39">
        <v>30</v>
      </c>
      <c r="N24" s="39">
        <v>30</v>
      </c>
      <c r="O24" s="39">
        <v>30</v>
      </c>
      <c r="P24" s="39">
        <v>29.6</v>
      </c>
      <c r="Q24" s="39">
        <v>30</v>
      </c>
      <c r="R24" s="39">
        <v>30</v>
      </c>
      <c r="S24" s="39">
        <v>30</v>
      </c>
      <c r="T24" s="39">
        <v>30</v>
      </c>
      <c r="U24" s="39">
        <f t="shared" si="4"/>
        <v>26.733333333333334</v>
      </c>
      <c r="V24">
        <f t="shared" si="1"/>
        <v>89.111111111111114</v>
      </c>
    </row>
    <row r="25" spans="11:22"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1:22">
      <c r="K26" s="43"/>
      <c r="L26" s="42">
        <f>AVERAGE(L17:L24)/30*100</f>
        <v>82.047619047619065</v>
      </c>
      <c r="M26" s="42">
        <f t="shared" ref="M26:T26" si="5">AVERAGE(M17:M24)/30*100</f>
        <v>91.666666666666657</v>
      </c>
      <c r="N26" s="42">
        <f t="shared" si="5"/>
        <v>87.904761904761898</v>
      </c>
      <c r="O26" s="42">
        <f t="shared" si="5"/>
        <v>91.952380952380949</v>
      </c>
      <c r="P26" s="42">
        <f t="shared" si="5"/>
        <v>91.285714285714263</v>
      </c>
      <c r="Q26" s="42">
        <f t="shared" si="5"/>
        <v>93.666666666666671</v>
      </c>
      <c r="R26" s="42">
        <f t="shared" si="5"/>
        <v>92.857142857142861</v>
      </c>
      <c r="S26" s="42">
        <f t="shared" si="5"/>
        <v>87.904761904761898</v>
      </c>
      <c r="T26" s="42">
        <f t="shared" si="5"/>
        <v>84.238095238095241</v>
      </c>
      <c r="U26" s="43">
        <f>AVERAGE(U17:U24)/30*100</f>
        <v>89.280423280423264</v>
      </c>
    </row>
    <row r="27" spans="11:22">
      <c r="K27" s="43"/>
      <c r="L27" s="42">
        <f>STDEV(L17:L24)/SQRT(COUNT(L17:L24))/30*100</f>
        <v>13.412548134783181</v>
      </c>
      <c r="M27" s="42">
        <f t="shared" ref="M27:T27" si="6">STDEV(M17:M24)/SQRT(COUNT(M17:M24))/30*100</f>
        <v>4.9452023674493191</v>
      </c>
      <c r="N27" s="42">
        <f t="shared" si="6"/>
        <v>5.1853039614946024</v>
      </c>
      <c r="O27" s="42">
        <f t="shared" si="6"/>
        <v>3.6278089437601726</v>
      </c>
      <c r="P27" s="42">
        <f t="shared" si="6"/>
        <v>3.6161224602839743</v>
      </c>
      <c r="Q27" s="42">
        <f t="shared" si="6"/>
        <v>3.1497039417435597</v>
      </c>
      <c r="R27" s="42">
        <f t="shared" si="6"/>
        <v>4.172127940213322</v>
      </c>
      <c r="S27" s="42">
        <f t="shared" si="6"/>
        <v>6.3648814440985646</v>
      </c>
      <c r="T27" s="42">
        <f t="shared" si="6"/>
        <v>6.9082093200097994</v>
      </c>
      <c r="U27" s="43">
        <f>STDEV(U17:U24)/SQRT(COUNT(U17:U24))/30*100</f>
        <v>2.3994558294893586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Last Day Cond comp 8d vs 20d </vt:lpstr>
      <vt:lpstr>ExtRP Comp 8d vs 20d</vt:lpstr>
      <vt:lpstr>Test bar + ind data 8vs20</vt:lpstr>
      <vt:lpstr>Test freq dist 8 vs 20</vt:lpstr>
      <vt:lpstr>Test linear regression 8 vs 20</vt:lpstr>
      <vt:lpstr>Halo last day cond</vt:lpstr>
      <vt:lpstr>Halo ExtRP</vt:lpstr>
      <vt:lpstr>Halo Test Day + 1w test</vt:lpstr>
      <vt:lpstr>Chanel last day cond</vt:lpstr>
      <vt:lpstr>Channel ExtRP</vt:lpstr>
      <vt:lpstr>Channel Test + 1w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2020-03-25T22:48:35Z</dcterms:created>
  <dcterms:modified xsi:type="dcterms:W3CDTF">2020-03-29T19:38:23Z</dcterms:modified>
</cp:coreProperties>
</file>