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defaultThemeVersion="124226"/>
  <mc:AlternateContent xmlns:mc="http://schemas.openxmlformats.org/markup-compatibility/2006">
    <mc:Choice Requires="x15">
      <x15ac:absPath xmlns:x15ac="http://schemas.microsoft.com/office/spreadsheetml/2010/11/ac" url="C:\Users\Josh Barua\Downloads\"/>
    </mc:Choice>
  </mc:AlternateContent>
  <xr:revisionPtr revIDLastSave="0" documentId="8_{76AD9824-3BD8-4B35-8AC4-57EE56AEC6E3}" xr6:coauthVersionLast="37" xr6:coauthVersionMax="37" xr10:uidLastSave="{00000000-0000-0000-0000-000000000000}"/>
  <bookViews>
    <workbookView xWindow="0" yWindow="0" windowWidth="19200" windowHeight="7212" tabRatio="72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DataNote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<sst xmlns="http://schemas.openxmlformats.org/spreadsheetml/2006/main" count="1795" uniqueCount="543">
  <si>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</si>
  <si>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</si>
  <si>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</si>
  <si>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</si>
  <si>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</si>
  <si>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</si>
  <si>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</si>
  <si>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</si>
  <si>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</si>
  <si>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</si>
  <si>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</si>
  <si>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</si>
  <si>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</si>
  <si>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</si>
  <si>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</si>
  <si>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</si>
  <si>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</si>
  <si>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</si>
  <si>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</si>
  <si>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</si>
  <si>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</si>
  <si>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</si>
  <si>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</si>
  <si>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</si>
  <si>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</si>
  <si>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</si>
  <si>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</si>
  <si>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</si>
  <si>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</si>
  <si>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</si>
  <si>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</si>
  <si>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</si>
  <si>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</si>
  <si>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</si>
  <si>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</si>
  <si>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</si>
  <si>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</si>
  <si>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</si>
  <si>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</si>
  <si>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</si>
  <si>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</si>
  <si>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</si>
  <si>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</si>
  <si>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</si>
  <si>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</si>
  <si>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</si>
  <si>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</si>
  <si>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</si>
  <si>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</si>
  <si>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</si>
  <si>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</si>
  <si>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</si>
  <si>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</si>
  <si>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</si>
  <si>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</si>
  <si>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</si>
  <si>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</si>
  <si>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</si>
  <si>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</si>
  <si>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</si>
  <si>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</si>
  <si>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</si>
  <si>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</si>
  <si>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</si>
  <si>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</si>
  <si>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</si>
  <si>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</si>
  <si>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</si>
  <si>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</si>
  <si>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</si>
  <si>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</si>
  <si>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</si>
  <si>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</si>
  <si>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</si>
  <si>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</si>
  <si>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</si>
  <si>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</si>
  <si>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</si>
  <si>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</si>
  <si>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</si>
  <si>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</si>
  <si>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</si>
  <si>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</si>
  <si>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</si>
  <si>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</si>
  <si>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</si>
  <si>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</si>
  <si>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</si>
  <si>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</si>
  <si>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</si>
  <si>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</si>
  <si>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</si>
  <si>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</si>
  <si>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</si>
  <si>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</si>
  <si>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</si>
  <si>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</si>
  <si>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</si>
  <si>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</si>
  <si>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</si>
  <si>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</si>
  <si>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</si>
  <si>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</si>
  <si>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</si>
  <si>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</si>
  <si>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</si>
  <si>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</si>
  <si>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</si>
  <si>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</si>
  <si>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</si>
  <si>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</si>
  <si>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</si>
  <si>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</si>
  <si>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</si>
  <si>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</si>
  <si>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</si>
  <si>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</si>
  <si>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</si>
  <si>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</si>
  <si>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</si>
  <si>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</si>
  <si>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</si>
  <si>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</si>
  <si>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</si>
  <si>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</si>
  <si>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</si>
  <si>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</si>
  <si>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</si>
  <si>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</si>
  <si>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</si>
  <si>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</si>
  <si>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</si>
  <si>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</si>
  <si>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</si>
  <si>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</si>
  <si>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</si>
  <si>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</si>
  <si>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</si>
  <si>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</si>
  <si>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</si>
  <si>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</si>
  <si>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</si>
  <si>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</si>
  <si>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</si>
  <si>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</si>
  <si>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</si>
  <si>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</si>
  <si>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</si>
  <si>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</si>
  <si>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</si>
  <si>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</si>
  <si>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</si>
  <si>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</si>
  <si>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</si>
  <si>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</si>
  <si>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</si>
  <si>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</si>
  <si>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</si>
  <si>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</si>
  <si>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</si>
  <si>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</si>
  <si>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</si>
  <si>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</si>
  <si>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</si>
  <si>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</si>
  <si>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</si>
  <si>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</si>
  <si>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</si>
  <si>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</si>
  <si>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</si>
  <si>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</si>
  <si>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</si>
  <si>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</si>
  <si>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</si>
  <si>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</si>
  <si>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</si>
  <si>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</si>
  <si>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linda.robertson@enron.com</t>
  </si>
  <si>
    <t>mkahl@ka-pow.com</t>
  </si>
  <si>
    <t>jeff.dasovich@enron.com</t>
  </si>
  <si>
    <t>steven.kean@enron.com</t>
  </si>
  <si>
    <t>john.shelk@enron.com</t>
  </si>
  <si>
    <t>jlgreene@energyadvocates.com</t>
  </si>
  <si>
    <t>m..tholt@enron.com</t>
  </si>
  <si>
    <t>stephanie.miller@enron.com</t>
  </si>
  <si>
    <t>ray.alvarez@enron.com</t>
  </si>
  <si>
    <t>alan.comnes@enron.com</t>
  </si>
  <si>
    <t>d..steffes@enron.com</t>
  </si>
  <si>
    <t>chris.stokley@enron.com</t>
  </si>
  <si>
    <t>l..nicolay@enron.com</t>
  </si>
  <si>
    <t>b..sanders@enron.com</t>
  </si>
  <si>
    <t>wolak@zia.stanford.edu</t>
  </si>
  <si>
    <t>j.kaminski@enron.com</t>
  </si>
  <si>
    <t>martin.lin@enron.com</t>
  </si>
  <si>
    <t>marcus.nettelton@enron.com</t>
  </si>
  <si>
    <t>karen.denne@enron.com</t>
  </si>
  <si>
    <t>vkaminski@aol.com</t>
  </si>
  <si>
    <t>mark.palmer@enron.com</t>
  </si>
  <si>
    <t>richard.shapiro@enron.com</t>
  </si>
  <si>
    <t>pat.shortridge@enron.com</t>
  </si>
  <si>
    <t>ann.cohn@sce.com</t>
  </si>
  <si>
    <t>kmccrea@sablaw.com</t>
  </si>
  <si>
    <t>jdasovic@enron.com</t>
  </si>
  <si>
    <t>wbooth@booth-law.com</t>
  </si>
  <si>
    <t>drothrock@camfg.com</t>
  </si>
  <si>
    <t>smutny@iepa.com</t>
  </si>
  <si>
    <t>brbarkovich@earthlink.net</t>
  </si>
  <si>
    <t>dominic.dimare@calchamber.com</t>
  </si>
  <si>
    <t>isenberg@hmot.com</t>
  </si>
  <si>
    <t>jstewart@cmta.net</t>
  </si>
  <si>
    <t>mdjoseph@adamsbroadwell.com</t>
  </si>
  <si>
    <t>lga@mother.com</t>
  </si>
  <si>
    <t>debinorton@aol.com</t>
  </si>
  <si>
    <t>cra@calretailers.com</t>
  </si>
  <si>
    <t>derek.naten@roche.com</t>
  </si>
  <si>
    <t>vjw@cleanpower.org</t>
  </si>
  <si>
    <t>john.redding@gene.ge.com</t>
  </si>
  <si>
    <t>mflorio@turn.org</t>
  </si>
  <si>
    <t>james.steffes@enron.com</t>
  </si>
  <si>
    <t>jeffrey.hodge@enron.com</t>
  </si>
  <si>
    <t>robert.williams@enron.com</t>
  </si>
  <si>
    <t>susan.mara@enron.com</t>
  </si>
  <si>
    <t>robert.frank@enron.com</t>
  </si>
  <si>
    <t>sarah.novosel@enron.com</t>
  </si>
  <si>
    <t>dwatkiss@bracepatt.com</t>
  </si>
  <si>
    <t>carole.hodge@enron.com</t>
  </si>
  <si>
    <t>richard.sanders@enron.com</t>
  </si>
  <si>
    <t>mday@gmssr.com</t>
  </si>
  <si>
    <t>tim.belden@enron.com</t>
  </si>
  <si>
    <t>kevin.presto@enron.com</t>
  </si>
  <si>
    <t>joe.hartsoe@enron.com</t>
  </si>
  <si>
    <t>tom.briggs@enron.com</t>
  </si>
  <si>
    <t>carin.nersesian@enron.com</t>
  </si>
  <si>
    <t>chris.long@enron.com</t>
  </si>
  <si>
    <t>tallen@buckham.com</t>
  </si>
  <si>
    <t>karlgallan@aol.com</t>
  </si>
  <si>
    <t>bandrews@quinngillespie.com</t>
  </si>
  <si>
    <t>edgillespie@quinngillespie.com</t>
  </si>
  <si>
    <t>dlugar@quinngillespie.com</t>
  </si>
  <si>
    <t>michaellewanco@worldnet.att.net</t>
  </si>
  <si>
    <t>wgramm@osf1.gmu.edu</t>
  </si>
  <si>
    <t>christi.nicolay@enron.com</t>
  </si>
  <si>
    <t>hap.boyd@enron.com</t>
  </si>
  <si>
    <t>lisa.jacobson@enron.com</t>
  </si>
  <si>
    <t>jeffrey.keeler@enron.com</t>
  </si>
  <si>
    <t>j..kean@enron.com</t>
  </si>
  <si>
    <t>.palmer@enron.com</t>
  </si>
  <si>
    <t>.pat@enron.com</t>
  </si>
  <si>
    <t>richard.miles@ferc.fed.us</t>
  </si>
  <si>
    <t>w..cantrell@enron.com</t>
  </si>
  <si>
    <t>l..gay@enron.com</t>
  </si>
  <si>
    <t>patti.sullivan@enron.com</t>
  </si>
  <si>
    <t>mike.grigsby@enron.com</t>
  </si>
  <si>
    <t>barry.tycholiz@enron.com</t>
  </si>
  <si>
    <t>c..williams@enron.com</t>
  </si>
  <si>
    <t>p..o'neil@enron.com</t>
  </si>
  <si>
    <t>tracy.ngo@enron.com</t>
  </si>
  <si>
    <t>.gary@enron.com</t>
  </si>
  <si>
    <t>.dan@enron.com</t>
  </si>
  <si>
    <t>.ron@enron.com</t>
  </si>
  <si>
    <t>c..hall@enron.com</t>
  </si>
  <si>
    <t>.'gary@enron.com</t>
  </si>
  <si>
    <t>.'dan@enron.com</t>
  </si>
  <si>
    <t>.'ron@enron.com</t>
  </si>
  <si>
    <t>wanda.curry@enron.com</t>
  </si>
  <si>
    <t>michael.tribolet@enron.com</t>
  </si>
  <si>
    <t>lisa.mellencamp@enron.com</t>
  </si>
  <si>
    <t>meredith.philipp@enron.com</t>
  </si>
  <si>
    <t>janel.guerrero@enron.com</t>
  </si>
  <si>
    <t>allison.hamilton@enron.com</t>
  </si>
  <si>
    <t>stephen.burns@enron.com</t>
  </si>
  <si>
    <t>black@enron.com</t>
  </si>
  <si>
    <t>andy.black@mail.house.gov</t>
  </si>
  <si>
    <t>lisa.yoho@enron.com</t>
  </si>
  <si>
    <t>louise.kitchen@enron.com</t>
  </si>
  <si>
    <t>jennifer.thome@enron.com</t>
  </si>
  <si>
    <t>m..landwehr@enron.com</t>
  </si>
  <si>
    <t>daniel.allegretti@enron.com</t>
  </si>
  <si>
    <t>paul.kaufman@enron.com</t>
  </si>
  <si>
    <t>charles.yeung@enron.com</t>
  </si>
  <si>
    <t>joe.connor@enron.com</t>
  </si>
  <si>
    <t>richard.ingersoll@enron.com</t>
  </si>
  <si>
    <t>andy.rodriquez@enron.com</t>
  </si>
  <si>
    <t>donna.fulton@enron.com</t>
  </si>
  <si>
    <t>michael.roan@enron.com</t>
  </si>
  <si>
    <t>luiz.maurer@enron.com</t>
  </si>
  <si>
    <t>steve.walton@enron.com</t>
  </si>
  <si>
    <t>dave.perrino@enron.com</t>
  </si>
  <si>
    <t>dan.staines@enron.com</t>
  </si>
  <si>
    <t>howard.fromer@enron.com</t>
  </si>
  <si>
    <t>tom.hoatson@enron.com</t>
  </si>
  <si>
    <t>a..hueter@enron.com</t>
  </si>
  <si>
    <t>janine.migden@enron.com</t>
  </si>
  <si>
    <t>kerry.stroup@enron.com</t>
  </si>
  <si>
    <t>sue.nord@enron.com</t>
  </si>
  <si>
    <t>stacey.bolton@enron.com</t>
  </si>
  <si>
    <t>jose.bestard@enron.com</t>
  </si>
  <si>
    <t>gpeters@epsa.org</t>
  </si>
  <si>
    <t>dsalvosa@epsa.org</t>
  </si>
  <si>
    <t>aspring@epsa.org</t>
  </si>
  <si>
    <t>steve.montovano@enron.com</t>
  </si>
  <si>
    <t>kit.blair@enron.com</t>
  </si>
  <si>
    <t>julia.murray@enron.com</t>
  </si>
  <si>
    <t>.taylor@enron.com</t>
  </si>
  <si>
    <t>kenneth.lay@enron.com</t>
  </si>
  <si>
    <t>mark.frevert@enron.com</t>
  </si>
  <si>
    <t>jeffrey.mcmahon@enron.com</t>
  </si>
  <si>
    <t>rick.buy@enron.com</t>
  </si>
  <si>
    <t>richard.causey@enron.com</t>
  </si>
  <si>
    <t>james.derrick@enron.com</t>
  </si>
  <si>
    <t>mark.koenig@enron.com</t>
  </si>
  <si>
    <t>wes.colwell@enron.com</t>
  </si>
  <si>
    <t>paula.rieker@enron.com</t>
  </si>
  <si>
    <t>elizabeth.tilney@enron.com</t>
  </si>
  <si>
    <t>cindy.olson@enron.com</t>
  </si>
  <si>
    <t>david.oxley@enron.com</t>
  </si>
  <si>
    <t>raymond.bowen@enron.com</t>
  </si>
  <si>
    <t>london.brown@enron.com</t>
  </si>
  <si>
    <t>jim.fallon@enron.com</t>
  </si>
  <si>
    <t>e..haedicke@enron.com</t>
  </si>
  <si>
    <t>john.lavorato@enron.com</t>
  </si>
  <si>
    <t>vance.meyer@enron.com</t>
  </si>
  <si>
    <t>m..schmidt@enron.com</t>
  </si>
  <si>
    <t>christie.patrick@enron.com</t>
  </si>
  <si>
    <t>dennis.vegas@enron.com</t>
  </si>
  <si>
    <t>jackie.gentle@enron.com</t>
  </si>
  <si>
    <t>kelly.kimberly@enron.com</t>
  </si>
  <si>
    <t>john.ambler@enron.com</t>
  </si>
  <si>
    <t>maureen.mcvicker@enron.com</t>
  </si>
  <si>
    <t>.'jan@enron.com</t>
  </si>
  <si>
    <t>steve.swain@enron.com</t>
  </si>
  <si>
    <t>vkamins@enron.com</t>
  </si>
  <si>
    <t>Edge Weight</t>
  </si>
  <si>
    <t>Directed</t>
  </si>
  <si>
    <t>rcarroll@bracepatt.com</t>
  </si>
  <si>
    <t>christian.yoder@enron.com</t>
  </si>
  <si>
    <t>gfergus@brobeck.com</t>
  </si>
  <si>
    <t>jklauber@llgm.com</t>
  </si>
  <si>
    <t>steve.hall@enron.com</t>
  </si>
  <si>
    <t>robert.johnston@enron.com</t>
  </si>
  <si>
    <t>mary.hain@enron.com</t>
  </si>
  <si>
    <t>mark.schroeder@enron.com</t>
  </si>
  <si>
    <t>cynthia.sandherr@enron.com</t>
  </si>
  <si>
    <t>susan.scott@enron.com</t>
  </si>
  <si>
    <t>foothi19@idt.net</t>
  </si>
  <si>
    <t>mona.petrochko@enron.com</t>
  </si>
  <si>
    <t>peggy.mahoney@enron.com</t>
  </si>
  <si>
    <t>terri_l_ponce_de_leon@calpx.com</t>
  </si>
  <si>
    <t>steven@iepa.com</t>
  </si>
  <si>
    <t>miyung.buster@enron.com</t>
  </si>
  <si>
    <t>david.delainey@enron.com</t>
  </si>
  <si>
    <t>ann.schmidt@enron.com</t>
  </si>
  <si>
    <t>douglass@arterhadden.com</t>
  </si>
  <si>
    <t>vince.kaminski@enron.com</t>
  </si>
  <si>
    <t>shirley.crenshaw@enron.com</t>
  </si>
  <si>
    <t>thane.twiggs@enron.com</t>
  </si>
  <si>
    <t>dana.davis@enron.com</t>
  </si>
  <si>
    <t>kevin.hyatt@enron.com</t>
  </si>
  <si>
    <t>phillip.allen@enron.com</t>
  </si>
  <si>
    <t>foothill@lmi.net</t>
  </si>
  <si>
    <t>suzanne_nimocks@mckinsey.com</t>
  </si>
  <si>
    <t>joseph.alamo@enron.com</t>
  </si>
  <si>
    <t>jeff.skilling@enron.com</t>
  </si>
  <si>
    <t>articles-email@ms1.lga2.nytimes.com</t>
  </si>
  <si>
    <t>kevinscott@onlinemailbox.net</t>
  </si>
  <si>
    <t>mlk@pkns.com</t>
  </si>
  <si>
    <t>stanley.horton@enron.com</t>
  </si>
  <si>
    <t>susan.landwehr@enron.com</t>
  </si>
  <si>
    <t>mary.clark@enron.com</t>
  </si>
  <si>
    <t>richard.b.sanders@enron.com</t>
  </si>
  <si>
    <t>kmagruder@newpower.com</t>
  </si>
  <si>
    <t>elizabeth.linnell@enron.com</t>
  </si>
  <si>
    <t>bernadette.hawkins@enron.com</t>
  </si>
  <si>
    <t>margaret.carson@enron.com</t>
  </si>
  <si>
    <t>stephen.horn@enron.com</t>
  </si>
  <si>
    <t>sandra.mccubbin@enron.com</t>
  </si>
  <si>
    <t>john.sherriff@enron.com</t>
  </si>
  <si>
    <t>joe.hillings@enron.com</t>
  </si>
  <si>
    <t>michael.brown@enron.com</t>
  </si>
  <si>
    <t>nicholas.o'day@enron.com</t>
  </si>
  <si>
    <t>bryan.seyfried@enron.com</t>
  </si>
  <si>
    <t>skean@enron.com</t>
  </si>
  <si>
    <t>harry.kingerski@enron.com</t>
  </si>
  <si>
    <t>john.neslage@enron.com</t>
  </si>
  <si>
    <t>cingebretson@bracepatt.com</t>
  </si>
  <si>
    <t>ed@buckham.com</t>
  </si>
  <si>
    <t>jeff.brown@enron.com</t>
  </si>
  <si>
    <t>keith.miceli@enron.com</t>
  </si>
  <si>
    <t>laura.schwartz@enron.com</t>
  </si>
  <si>
    <t>ricardo.charvel@enron.com</t>
  </si>
  <si>
    <t>charlotte@wptf.org</t>
  </si>
  <si>
    <t>harold.buchanan@enron.com</t>
  </si>
  <si>
    <t>filuntz@aol.com</t>
  </si>
  <si>
    <t>robin.kittel@enron.com</t>
  </si>
  <si>
    <t>jeannie.mandelker@enron.com</t>
  </si>
  <si>
    <t>shelley.corman@enron.com</t>
  </si>
  <si>
    <t>leslie.lawner@enron.com</t>
  </si>
  <si>
    <t>eric.thode@enron.com</t>
  </si>
  <si>
    <t>bruno.gaillard@enron.com</t>
  </si>
  <si>
    <t>edward.hamb@enron.com</t>
  </si>
  <si>
    <t>jennifer.rudolph@enron.com</t>
  </si>
  <si>
    <t>chris.hendrix@enron.com</t>
  </si>
  <si>
    <t>greg.cordell@enron.com</t>
  </si>
  <si>
    <t>martin.wenzel@enron.com</t>
  </si>
  <si>
    <t>douglas.condon@enron.com</t>
  </si>
  <si>
    <t>james.wood@enron.com</t>
  </si>
  <si>
    <t>gary.mirich@enron.com</t>
  </si>
  <si>
    <t>dennis.benevides@enron.com</t>
  </si>
  <si>
    <t>roger.yang@enron.com</t>
  </si>
  <si>
    <t>marcie.milner@enron.com</t>
  </si>
  <si>
    <t>west.ga@enron.com</t>
  </si>
  <si>
    <t>kmagrude@enron.com</t>
  </si>
  <si>
    <t>stelzer@aol.com</t>
  </si>
  <si>
    <t>robert_zoellick@gmfus.org</t>
  </si>
  <si>
    <t>seabron.adamson@frontier-economics.com</t>
  </si>
  <si>
    <t>market_participant_ab1@calpx.com</t>
  </si>
  <si>
    <t>market_participant_cd2@calpx.com</t>
  </si>
  <si>
    <t>market_participant_eg1@calpx.com</t>
  </si>
  <si>
    <t>market_participant_eg2@calpx.com</t>
  </si>
  <si>
    <t>market_participant_hj1@calpx.com</t>
  </si>
  <si>
    <t>market_participant_kl2@calpx.com</t>
  </si>
  <si>
    <t>market_participant_mn1@calpx.com</t>
  </si>
  <si>
    <t>market_participant_mn2@calpx.com</t>
  </si>
  <si>
    <t>market_participant_or2@calpx.com</t>
  </si>
  <si>
    <t>market_participant_uz1@calpx.com</t>
  </si>
  <si>
    <t>karen_y_koyano@calpx.com</t>
  </si>
  <si>
    <t>jdasovic@ees.enron.com</t>
  </si>
  <si>
    <t>james.keller@enron.com</t>
  </si>
  <si>
    <t>robert.badeer@enron.com</t>
  </si>
  <si>
    <t>chris.foster@enron.com</t>
  </si>
  <si>
    <t>elizabeth.sager@enron.com</t>
  </si>
  <si>
    <t>elizabeth.brown@enron.com</t>
  </si>
  <si>
    <t>jeffery.fawcett@enron.com</t>
  </si>
  <si>
    <t>richard@ceg.com</t>
  </si>
  <si>
    <t>nam.nguyen@powersrc.com</t>
  </si>
  <si>
    <t>william_carlson@wastemanagement.com</t>
  </si>
  <si>
    <t>billw@calpine.com</t>
  </si>
  <si>
    <t>rescalante@riobravo-gm.com</t>
  </si>
  <si>
    <t>cabaker@duke-energy.com</t>
  </si>
  <si>
    <t>cody.carter@williams.com</t>
  </si>
  <si>
    <t>curt.hatton@gen.pge.com</t>
  </si>
  <si>
    <t>dean_gosselin@fpl.com</t>
  </si>
  <si>
    <t>sdl@calwind.com</t>
  </si>
  <si>
    <t>dnelsen@gwfpower.com</t>
  </si>
  <si>
    <t>emaddox@seawestwindpower.com</t>
  </si>
  <si>
    <t>ed.tomeo@uaecorp.com</t>
  </si>
  <si>
    <t>fmisseldine@caithnessenergy.com</t>
  </si>
  <si>
    <t>rboyd@enron.com</t>
  </si>
  <si>
    <t>jackp@calpine.com</t>
  </si>
  <si>
    <t>joe.greco@uaecorp.com</t>
  </si>
  <si>
    <t>joer@calpine.com</t>
  </si>
  <si>
    <t>jweisgall@aol.com</t>
  </si>
  <si>
    <t>khoffman@caithnessenergy.com</t>
  </si>
  <si>
    <t>abb@eslawfirm.com</t>
  </si>
  <si>
    <t>kaplan@iepa.com</t>
  </si>
  <si>
    <t>david.parquet@enron.com</t>
  </si>
  <si>
    <t>hlhunt@georgewbush.com</t>
  </si>
  <si>
    <t>aleck.dadson@enron.com</t>
  </si>
  <si>
    <t>market_participant_or1@calpx.com</t>
  </si>
  <si>
    <t>px_marketing_services@calpx.com</t>
  </si>
  <si>
    <t>steve.c.hall@enron.com</t>
  </si>
  <si>
    <t>smara@enron.com</t>
  </si>
  <si>
    <t>damon.harvey@enron.com</t>
  </si>
  <si>
    <t>jsteffe@enron.com</t>
  </si>
  <si>
    <t>barbara_klemstine@apsc.com</t>
  </si>
  <si>
    <t>bob_anderson@apses.com</t>
  </si>
  <si>
    <t>dcazalet@apx.com</t>
  </si>
  <si>
    <t>billr@calpine.com</t>
  </si>
  <si>
    <t>glwaas@calpx.com</t>
  </si>
  <si>
    <t>ken_czarnecki@calpx.com</t>
  </si>
  <si>
    <t>rjhickok@duke-energy.com</t>
  </si>
  <si>
    <t>gtbl@dynegy.com</t>
  </si>
  <si>
    <t>kewh@dynegy.com</t>
  </si>
  <si>
    <t>rpelote@energy.twc.com</t>
  </si>
  <si>
    <t>susan_j_mara@enron.com</t>
  </si>
  <si>
    <t>camiessn@newwestenergy.com</t>
  </si>
  <si>
    <t>jcgardin@newwestenergy.com</t>
  </si>
  <si>
    <t>rsnichol@newwestenergy.com</t>
  </si>
  <si>
    <t>rllamkin@seiworldwide.com</t>
  </si>
  <si>
    <t>lysa.akin@enron.com</t>
  </si>
  <si>
    <t>susan.j.mara@enron.com</t>
  </si>
  <si>
    <t>james.d.steffes@enron.com</t>
  </si>
  <si>
    <t>sbishop@gibbs-bruns.com</t>
  </si>
  <si>
    <t>jeffery.ader@enron.com</t>
  </si>
  <si>
    <t>mark.bernstein@enron.com</t>
  </si>
  <si>
    <t>scott.healy@enron.com</t>
  </si>
  <si>
    <t>janelle.scheuer@enron.com</t>
  </si>
  <si>
    <t>tom.dutta@enron.com</t>
  </si>
  <si>
    <t>paul.broderick@enron.com</t>
  </si>
  <si>
    <t>chris.dorland@enron.com</t>
  </si>
  <si>
    <t>gautam.gupta@enron.com</t>
  </si>
  <si>
    <t>john.llodra@enron.com</t>
  </si>
  <si>
    <t>george.wood@enron.com</t>
  </si>
  <si>
    <t>joe.gordon@enron.com</t>
  </si>
  <si>
    <t>stephen.plauche@enron.com</t>
  </si>
  <si>
    <t>jennifer.stewart@enron.com</t>
  </si>
  <si>
    <t>david.guillaume@enron.com</t>
  </si>
  <si>
    <t>tom.may@enron.com</t>
  </si>
  <si>
    <t>robert.stalford@enron.com</t>
  </si>
  <si>
    <t>jeffrey.miller@enron.com</t>
  </si>
  <si>
    <t>narsimha.misra@enron.com</t>
  </si>
  <si>
    <t>mike.smith@enron.com</t>
  </si>
  <si>
    <t>tk.lohman@enron.com</t>
  </si>
  <si>
    <t>jeff.richter@enron.com</t>
  </si>
  <si>
    <t>sherri.sera@enron.com</t>
  </si>
  <si>
    <t>dcasse@whwg.com</t>
  </si>
  <si>
    <t>dg27@pacbell.net</t>
  </si>
  <si>
    <t>janet.butler@enron.com</t>
  </si>
  <si>
    <t>markus.fiala@enron.com</t>
  </si>
  <si>
    <t>jean.ryall@enron.com</t>
  </si>
  <si>
    <t>christopher.calger@enron.com</t>
  </si>
  <si>
    <t>neil.bresnan@enron.com</t>
  </si>
  <si>
    <t>david.leboe@enron.com</t>
  </si>
  <si>
    <t>mhain@iso-ne.com</t>
  </si>
  <si>
    <t>paugustini@cera.com</t>
  </si>
  <si>
    <t>afishman@bracepatt.com</t>
  </si>
  <si>
    <t>asettanni@bracepatt.com</t>
  </si>
  <si>
    <t>kcurry@bracepatt.com</t>
  </si>
  <si>
    <t>mmilner@coral-energy.com</t>
  </si>
  <si>
    <t>rreilley@coral-energy.com</t>
  </si>
  <si>
    <t>ray.alvarez@ei.enron.com</t>
  </si>
  <si>
    <t>acomnes@enron.com</t>
  </si>
  <si>
    <t>dfulton@enron.com</t>
  </si>
  <si>
    <t>rshapiro@enron.com</t>
  </si>
  <si>
    <t>snovose@enron.com</t>
  </si>
  <si>
    <t>tbelden@enron.com</t>
  </si>
  <si>
    <t>gackerman@wptf.org</t>
  </si>
  <si>
    <t>djn@pkns.com</t>
  </si>
  <si>
    <t>kleinmanj@dsmo.com</t>
  </si>
  <si>
    <t>mmolland@brobeck.com</t>
  </si>
  <si>
    <t>ekrapels@esaibos.com</t>
  </si>
  <si>
    <t>mtuohey@velaw.com</t>
  </si>
  <si>
    <t>rgibbs@gibbs-bruns.com</t>
  </si>
  <si>
    <t>LayoutAlgorithm░The graph was laid out using the Harel-Koren Fast Multiscale layout algorithm.▓GraphDirectedness░The graph is directed.</t>
  </si>
  <si>
    <t>This dataset is based on a subset of email messages coded by students and researchers at the University of California at Berkeley.</t>
  </si>
  <si>
    <t>It only includes work-related messages occurring later in the collection that discuss the California Energy Crisis.</t>
  </si>
  <si>
    <t>Messages were downloaded to a folder and then the email import wizard was used to import all messages in the specified file.</t>
  </si>
  <si>
    <t>The "Use CC weights when calculating edge weights was checked.</t>
  </si>
  <si>
    <t>See http://bailando.sims.berkeley.edu/enron_email.html for a complete description and compressed file of the individual messages.</t>
  </si>
  <si>
    <t>Some messages without sender or receiver information were removed</t>
  </si>
  <si>
    <t>This file includes only messages with the word "FERC" in the body of the message.</t>
  </si>
  <si>
    <t>Total numbers are slightly different than book "Analyzing Social Media Networks with NodeXL" due to email format conversion issues.</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</si>
  <si>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&lt;GeneralUserSettings4&gt;_x000D_
      &lt;setting name="NewWorkbookGraphDirectedness" serializeAs="String"&gt;_x000D_
        &lt;value&gt;Directed&lt;/value&gt;_x000D_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name="ReadVertexLabels" serializeAs="String"&gt;_x000D_
        &lt;value&gt;True&lt;/value&gt;_x000D_
      &lt;/setting&gt;_x000D_
      &lt;setting name="ReadGroupLabels"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</si>
</sst>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quotePrefix="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Fill="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7">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xr9:uid="{00000000-0011-0000-FFFF-FFFF00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F8C-4A8E-B71D-8512FD27480E}"/>
            </c:ext>
          </c:extLst>
        </c:ser>
        <c:dLbls>
          <c:showLegendKey val="0"/>
          <c:showVal val="0"/>
          <c:showCatName val="0"/>
          <c:showSerName val="0"/>
          <c:showPercent val="0"/>
          <c:showBubbleSize val="0"/>
        </c:dLbls>
        <c:gapWidth val="0"/>
        <c:axId val="133334144"/>
        <c:axId val="133336064"/>
      </c:barChart>
      <c:catAx>
        <c:axId val="133334144"/>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33336064"/>
        <c:crosses val="autoZero"/>
        <c:auto val="1"/>
        <c:lblAlgn val="ctr"/>
        <c:lblOffset val="100"/>
        <c:noMultiLvlLbl val="0"/>
      </c:catAx>
      <c:valAx>
        <c:axId val="1333360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333341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67-4C76-AB7B-6145F119D949}"/>
            </c:ext>
          </c:extLst>
        </c:ser>
        <c:dLbls>
          <c:showLegendKey val="0"/>
          <c:showVal val="0"/>
          <c:showCatName val="0"/>
          <c:showSerName val="0"/>
          <c:showPercent val="0"/>
          <c:showBubbleSize val="0"/>
        </c:dLbls>
        <c:gapWidth val="0"/>
        <c:axId val="61328000"/>
        <c:axId val="61330176"/>
      </c:barChart>
      <c:catAx>
        <c:axId val="6132800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61330176"/>
        <c:crosses val="autoZero"/>
        <c:auto val="1"/>
        <c:lblAlgn val="ctr"/>
        <c:lblOffset val="100"/>
        <c:noMultiLvlLbl val="0"/>
      </c:catAx>
      <c:valAx>
        <c:axId val="6133017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1328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71C-4F48-AB52-412E45E5CE94}"/>
            </c:ext>
          </c:extLst>
        </c:ser>
        <c:dLbls>
          <c:showLegendKey val="0"/>
          <c:showVal val="0"/>
          <c:showCatName val="0"/>
          <c:showSerName val="0"/>
          <c:showPercent val="0"/>
          <c:showBubbleSize val="0"/>
        </c:dLbls>
        <c:gapWidth val="0"/>
        <c:axId val="61441152"/>
        <c:axId val="61443072"/>
      </c:barChart>
      <c:catAx>
        <c:axId val="614411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61443072"/>
        <c:crosses val="autoZero"/>
        <c:auto val="1"/>
        <c:lblAlgn val="ctr"/>
        <c:lblOffset val="100"/>
        <c:noMultiLvlLbl val="0"/>
      </c:catAx>
      <c:valAx>
        <c:axId val="61443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14411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1D6-4D1A-AC5F-BBC83DCF8B98}"/>
            </c:ext>
          </c:extLst>
        </c:ser>
        <c:dLbls>
          <c:showLegendKey val="0"/>
          <c:showVal val="0"/>
          <c:showCatName val="0"/>
          <c:showSerName val="0"/>
          <c:showPercent val="0"/>
          <c:showBubbleSize val="0"/>
        </c:dLbls>
        <c:gapWidth val="0"/>
        <c:axId val="61468032"/>
        <c:axId val="110740992"/>
      </c:barChart>
      <c:catAx>
        <c:axId val="61468032"/>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0740992"/>
        <c:crosses val="autoZero"/>
        <c:auto val="1"/>
        <c:lblAlgn val="ctr"/>
        <c:lblOffset val="100"/>
        <c:noMultiLvlLbl val="0"/>
      </c:catAx>
      <c:valAx>
        <c:axId val="1107409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14680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912-4BFC-BA0B-C0F071C1E079}"/>
            </c:ext>
          </c:extLst>
        </c:ser>
        <c:dLbls>
          <c:showLegendKey val="0"/>
          <c:showVal val="0"/>
          <c:showCatName val="0"/>
          <c:showSerName val="0"/>
          <c:showPercent val="0"/>
          <c:showBubbleSize val="0"/>
        </c:dLbls>
        <c:gapWidth val="0"/>
        <c:axId val="117446528"/>
        <c:axId val="117448704"/>
      </c:barChart>
      <c:catAx>
        <c:axId val="11744652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7448704"/>
        <c:crosses val="autoZero"/>
        <c:auto val="1"/>
        <c:lblAlgn val="ctr"/>
        <c:lblOffset val="100"/>
        <c:noMultiLvlLbl val="0"/>
      </c:catAx>
      <c:valAx>
        <c:axId val="1174487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74465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ED0-4ED9-B65A-25CDBC3B1E28}"/>
            </c:ext>
          </c:extLst>
        </c:ser>
        <c:dLbls>
          <c:showLegendKey val="0"/>
          <c:showVal val="0"/>
          <c:showCatName val="0"/>
          <c:showSerName val="0"/>
          <c:showPercent val="0"/>
          <c:showBubbleSize val="0"/>
        </c:dLbls>
        <c:gapWidth val="0"/>
        <c:axId val="117490432"/>
        <c:axId val="117492352"/>
      </c:barChart>
      <c:catAx>
        <c:axId val="11749043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7492352"/>
        <c:crosses val="autoZero"/>
        <c:auto val="1"/>
        <c:lblAlgn val="ctr"/>
        <c:lblOffset val="100"/>
        <c:noMultiLvlLbl val="0"/>
      </c:catAx>
      <c:valAx>
        <c:axId val="1174923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74904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5CF-476C-BF8B-6C3487C6484E}"/>
            </c:ext>
          </c:extLst>
        </c:ser>
        <c:dLbls>
          <c:showLegendKey val="0"/>
          <c:showVal val="0"/>
          <c:showCatName val="0"/>
          <c:showSerName val="0"/>
          <c:showPercent val="0"/>
          <c:showBubbleSize val="0"/>
        </c:dLbls>
        <c:gapWidth val="0"/>
        <c:axId val="117505024"/>
        <c:axId val="118633600"/>
      </c:barChart>
      <c:catAx>
        <c:axId val="11750502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8633600"/>
        <c:crosses val="autoZero"/>
        <c:auto val="1"/>
        <c:lblAlgn val="ctr"/>
        <c:lblOffset val="100"/>
        <c:noMultiLvlLbl val="0"/>
      </c:catAx>
      <c:valAx>
        <c:axId val="118633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75050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CD8-4E80-8C52-C22A44A2B445}"/>
            </c:ext>
          </c:extLst>
        </c:ser>
        <c:dLbls>
          <c:showLegendKey val="0"/>
          <c:showVal val="0"/>
          <c:showCatName val="0"/>
          <c:showSerName val="0"/>
          <c:showPercent val="0"/>
          <c:showBubbleSize val="0"/>
        </c:dLbls>
        <c:gapWidth val="0"/>
        <c:axId val="118650368"/>
        <c:axId val="118652288"/>
      </c:barChart>
      <c:catAx>
        <c:axId val="11865036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8652288"/>
        <c:crosses val="autoZero"/>
        <c:auto val="1"/>
        <c:lblAlgn val="ctr"/>
        <c:lblOffset val="100"/>
        <c:noMultiLvlLbl val="0"/>
      </c:catAx>
      <c:valAx>
        <c:axId val="118652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865036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629-45FF-935B-EC68AC435BFC}"/>
            </c:ext>
          </c:extLst>
        </c:ser>
        <c:dLbls>
          <c:showLegendKey val="0"/>
          <c:showVal val="0"/>
          <c:showCatName val="0"/>
          <c:showSerName val="0"/>
          <c:showPercent val="0"/>
          <c:showBubbleSize val="0"/>
        </c:dLbls>
        <c:gapWidth val="0"/>
        <c:axId val="119465088"/>
        <c:axId val="119466624"/>
      </c:barChart>
      <c:catAx>
        <c:axId val="119465088"/>
        <c:scaling>
          <c:orientation val="minMax"/>
        </c:scaling>
        <c:delete val="1"/>
        <c:axPos val="b"/>
        <c:numFmt formatCode="#,##0.00" sourceLinked="1"/>
        <c:majorTickMark val="out"/>
        <c:minorTickMark val="none"/>
        <c:tickLblPos val="none"/>
        <c:crossAx val="119466624"/>
        <c:crosses val="autoZero"/>
        <c:auto val="1"/>
        <c:lblAlgn val="ctr"/>
        <c:lblOffset val="100"/>
        <c:noMultiLvlLbl val="0"/>
      </c:catAx>
      <c:valAx>
        <c:axId val="119466624"/>
        <c:scaling>
          <c:orientation val="minMax"/>
        </c:scaling>
        <c:delete val="1"/>
        <c:axPos val="l"/>
        <c:numFmt formatCode="General" sourceLinked="1"/>
        <c:majorTickMark val="out"/>
        <c:minorTickMark val="none"/>
        <c:tickLblPos val="none"/>
        <c:crossAx val="11946508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607" totalsRowShown="0" headerRowDxfId="95" dataDxfId="94">
  <autoFilter ref="A2:O607" xr:uid="{00000000-0009-0000-0100-000001000000}"/>
  <tableColumns count="15">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Add Your Own Columns Here" dataDxfId="80" dataCellStyle="NodeXL Other Column"/>
    <tableColumn id="15" xr3:uid="{00000000-0010-0000-0000-00000F000000}" name="Edge Weight"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356" totalsRowShown="0" headerRowDxfId="79" dataDxfId="78">
  <autoFilter ref="A2:AC356"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734"/>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4.4" x14ac:dyDescent="0.55000000000000004"/>
  <cols>
    <col min="1" max="2" width="10.41796875" style="1" customWidth="1"/>
    <col min="3" max="3" width="7.89453125" style="3" bestFit="1" customWidth="1"/>
    <col min="4" max="4" width="8.68359375" style="2" bestFit="1" customWidth="1"/>
    <col min="5" max="5" width="7.68359375" style="2" bestFit="1" customWidth="1"/>
    <col min="6" max="6" width="9.89453125" style="2" bestFit="1" customWidth="1"/>
    <col min="7" max="7" width="11" style="3" bestFit="1" customWidth="1"/>
    <col min="8" max="8" width="8" style="1" bestFit="1" customWidth="1"/>
    <col min="9" max="9" width="12.3125" style="3" bestFit="1" customWidth="1"/>
    <col min="10" max="10" width="12.41796875" style="3" bestFit="1" customWidth="1"/>
    <col min="11" max="11" width="15.5234375" style="3" hidden="1" customWidth="1"/>
    <col min="12" max="12" width="11" hidden="1" customWidth="1"/>
    <col min="13" max="13" width="10.89453125" hidden="1" customWidth="1"/>
    <col min="14" max="14" width="16" bestFit="1" customWidth="1"/>
    <col min="15" max="15" width="9" bestFit="1" customWidth="1"/>
  </cols>
  <sheetData>
    <row r="1" spans="1:15" x14ac:dyDescent="0.55000000000000004">
      <c r="C1" s="18" t="s">
        <v>39</v>
      </c>
      <c r="D1" s="19"/>
      <c r="E1" s="19"/>
      <c r="F1" s="19"/>
      <c r="G1" s="18"/>
      <c r="H1" s="16" t="s">
        <v>43</v>
      </c>
      <c r="I1" s="66"/>
      <c r="J1" s="66"/>
      <c r="K1" s="35" t="s">
        <v>42</v>
      </c>
      <c r="L1" s="20" t="s">
        <v>40</v>
      </c>
      <c r="M1" s="20"/>
      <c r="N1" s="17" t="s">
        <v>41</v>
      </c>
    </row>
    <row r="2" spans="1:15" ht="30" customHeight="1" x14ac:dyDescent="0.55000000000000004">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t="s">
        <v>332</v>
      </c>
    </row>
    <row r="3" spans="1:15" ht="15" customHeight="1" x14ac:dyDescent="0.55000000000000004">
      <c r="A3" s="50" t="s">
        <v>180</v>
      </c>
      <c r="B3" s="50" t="s">
        <v>370</v>
      </c>
      <c r="C3" s="54"/>
      <c r="D3" s="55"/>
      <c r="E3" s="67"/>
      <c r="F3" s="56"/>
      <c r="G3" s="54"/>
      <c r="H3" s="58"/>
      <c r="I3" s="57"/>
      <c r="J3" s="57"/>
      <c r="K3" s="69"/>
      <c r="L3" s="63">
        <v>3</v>
      </c>
      <c r="M3" s="63"/>
      <c r="N3" s="64"/>
      <c r="O3">
        <v>1</v>
      </c>
    </row>
    <row r="4" spans="1:15" ht="15" customHeight="1" x14ac:dyDescent="0.55000000000000004">
      <c r="A4" s="50" t="s">
        <v>180</v>
      </c>
      <c r="B4" s="50" t="s">
        <v>372</v>
      </c>
      <c r="C4" s="54"/>
      <c r="D4" s="55"/>
      <c r="E4" s="67"/>
      <c r="F4" s="56"/>
      <c r="G4" s="54"/>
      <c r="H4" s="58"/>
      <c r="I4" s="57"/>
      <c r="J4" s="57"/>
      <c r="K4" s="69"/>
      <c r="L4" s="82">
        <v>4</v>
      </c>
      <c r="M4" s="82"/>
      <c r="N4" s="64"/>
      <c r="O4" s="105">
        <v>2</v>
      </c>
    </row>
    <row r="5" spans="1:15" ht="43.2" x14ac:dyDescent="0.55000000000000004">
      <c r="A5" s="50" t="s">
        <v>180</v>
      </c>
      <c r="B5" s="50" t="s">
        <v>328</v>
      </c>
      <c r="C5" s="54"/>
      <c r="D5" s="55"/>
      <c r="E5" s="67"/>
      <c r="F5" s="56"/>
      <c r="G5" s="54"/>
      <c r="H5" s="58"/>
      <c r="I5" s="57"/>
      <c r="J5" s="57"/>
      <c r="K5" s="69"/>
      <c r="L5" s="82">
        <v>5</v>
      </c>
      <c r="M5" s="82"/>
      <c r="N5" s="64"/>
      <c r="O5" s="105">
        <v>5</v>
      </c>
    </row>
    <row r="6" spans="1:15" ht="43.2" x14ac:dyDescent="0.55000000000000004">
      <c r="A6" s="50" t="s">
        <v>180</v>
      </c>
      <c r="B6" s="50" t="s">
        <v>374</v>
      </c>
      <c r="C6" s="54"/>
      <c r="D6" s="55"/>
      <c r="E6" s="67"/>
      <c r="F6" s="56"/>
      <c r="G6" s="54"/>
      <c r="H6" s="58"/>
      <c r="I6" s="57"/>
      <c r="J6" s="57"/>
      <c r="K6" s="69"/>
      <c r="L6" s="82">
        <v>6</v>
      </c>
      <c r="M6" s="82"/>
      <c r="N6" s="64"/>
      <c r="O6" s="105">
        <v>1</v>
      </c>
    </row>
    <row r="7" spans="1:15" ht="43.2" x14ac:dyDescent="0.55000000000000004">
      <c r="A7" s="50" t="s">
        <v>180</v>
      </c>
      <c r="B7" s="50" t="s">
        <v>241</v>
      </c>
      <c r="C7" s="54"/>
      <c r="D7" s="55"/>
      <c r="E7" s="67"/>
      <c r="F7" s="56"/>
      <c r="G7" s="54"/>
      <c r="H7" s="58"/>
      <c r="I7" s="57"/>
      <c r="J7" s="57"/>
      <c r="K7" s="69"/>
      <c r="L7" s="82">
        <v>7</v>
      </c>
      <c r="M7" s="82"/>
      <c r="N7" s="64"/>
      <c r="O7" s="105">
        <v>3</v>
      </c>
    </row>
    <row r="8" spans="1:15" ht="43.2" x14ac:dyDescent="0.55000000000000004">
      <c r="A8" s="50" t="s">
        <v>180</v>
      </c>
      <c r="B8" s="50" t="s">
        <v>223</v>
      </c>
      <c r="C8" s="54"/>
      <c r="D8" s="55"/>
      <c r="E8" s="67"/>
      <c r="F8" s="56"/>
      <c r="G8" s="54"/>
      <c r="H8" s="58"/>
      <c r="I8" s="57"/>
      <c r="J8" s="57"/>
      <c r="K8" s="69"/>
      <c r="L8" s="82">
        <v>8</v>
      </c>
      <c r="M8" s="82"/>
      <c r="N8" s="64"/>
      <c r="O8" s="105">
        <v>11</v>
      </c>
    </row>
    <row r="9" spans="1:15" ht="43.2" x14ac:dyDescent="0.55000000000000004">
      <c r="A9" s="50" t="s">
        <v>180</v>
      </c>
      <c r="B9" s="50" t="s">
        <v>198</v>
      </c>
      <c r="C9" s="54"/>
      <c r="D9" s="55"/>
      <c r="E9" s="67"/>
      <c r="F9" s="56"/>
      <c r="G9" s="54"/>
      <c r="H9" s="58"/>
      <c r="I9" s="57"/>
      <c r="J9" s="57"/>
      <c r="K9" s="69"/>
      <c r="L9" s="82">
        <v>9</v>
      </c>
      <c r="M9" s="82"/>
      <c r="N9" s="64"/>
      <c r="O9" s="105">
        <v>21</v>
      </c>
    </row>
    <row r="10" spans="1:15" ht="43.2" x14ac:dyDescent="0.55000000000000004">
      <c r="A10" s="50" t="s">
        <v>180</v>
      </c>
      <c r="B10" s="50" t="s">
        <v>342</v>
      </c>
      <c r="C10" s="54"/>
      <c r="D10" s="55"/>
      <c r="E10" s="67"/>
      <c r="F10" s="56"/>
      <c r="G10" s="54"/>
      <c r="H10" s="58"/>
      <c r="I10" s="57"/>
      <c r="J10" s="57"/>
      <c r="K10" s="69"/>
      <c r="L10" s="82">
        <v>10</v>
      </c>
      <c r="M10" s="82"/>
      <c r="N10" s="64"/>
      <c r="O10" s="105">
        <v>1</v>
      </c>
    </row>
    <row r="11" spans="1:15" ht="43.2" x14ac:dyDescent="0.55000000000000004">
      <c r="A11" s="50" t="s">
        <v>180</v>
      </c>
      <c r="B11" s="50" t="s">
        <v>230</v>
      </c>
      <c r="C11" s="54"/>
      <c r="D11" s="55"/>
      <c r="E11" s="67"/>
      <c r="F11" s="56"/>
      <c r="G11" s="54"/>
      <c r="H11" s="58"/>
      <c r="I11" s="57"/>
      <c r="J11" s="57"/>
      <c r="K11" s="69"/>
      <c r="L11" s="82">
        <v>11</v>
      </c>
      <c r="M11" s="82"/>
      <c r="N11" s="64"/>
      <c r="O11" s="105">
        <v>14</v>
      </c>
    </row>
    <row r="12" spans="1:15" ht="43.2" x14ac:dyDescent="0.55000000000000004">
      <c r="A12" s="50" t="s">
        <v>180</v>
      </c>
      <c r="B12" s="50" t="s">
        <v>224</v>
      </c>
      <c r="C12" s="54"/>
      <c r="D12" s="55"/>
      <c r="E12" s="67"/>
      <c r="F12" s="56"/>
      <c r="G12" s="54"/>
      <c r="H12" s="58"/>
      <c r="I12" s="57"/>
      <c r="J12" s="57"/>
      <c r="K12" s="69"/>
      <c r="L12" s="82">
        <v>12</v>
      </c>
      <c r="M12" s="82"/>
      <c r="N12" s="64"/>
      <c r="O12" s="105">
        <v>7</v>
      </c>
    </row>
    <row r="13" spans="1:15" ht="43.2" x14ac:dyDescent="0.55000000000000004">
      <c r="A13" s="50" t="s">
        <v>180</v>
      </c>
      <c r="B13" s="50" t="s">
        <v>384</v>
      </c>
      <c r="C13" s="54"/>
      <c r="D13" s="55"/>
      <c r="E13" s="67"/>
      <c r="F13" s="56"/>
      <c r="G13" s="54"/>
      <c r="H13" s="58"/>
      <c r="I13" s="57"/>
      <c r="J13" s="57"/>
      <c r="K13" s="69"/>
      <c r="L13" s="82">
        <v>13</v>
      </c>
      <c r="M13" s="82"/>
      <c r="N13" s="64"/>
      <c r="O13" s="105">
        <v>1</v>
      </c>
    </row>
    <row r="14" spans="1:15" ht="43.2" x14ac:dyDescent="0.55000000000000004">
      <c r="A14" s="50" t="s">
        <v>180</v>
      </c>
      <c r="B14" s="50" t="s">
        <v>377</v>
      </c>
      <c r="C14" s="54"/>
      <c r="D14" s="55"/>
      <c r="E14" s="67"/>
      <c r="F14" s="56"/>
      <c r="G14" s="54"/>
      <c r="H14" s="58"/>
      <c r="I14" s="57"/>
      <c r="J14" s="57"/>
      <c r="K14" s="69"/>
      <c r="L14" s="82">
        <v>14</v>
      </c>
      <c r="M14" s="82"/>
      <c r="N14" s="64"/>
      <c r="O14" s="105">
        <v>1</v>
      </c>
    </row>
    <row r="15" spans="1:15" ht="43.2" x14ac:dyDescent="0.55000000000000004">
      <c r="A15" s="50" t="s">
        <v>180</v>
      </c>
      <c r="B15" s="50" t="s">
        <v>385</v>
      </c>
      <c r="C15" s="54"/>
      <c r="D15" s="55"/>
      <c r="E15" s="67"/>
      <c r="F15" s="56"/>
      <c r="G15" s="54"/>
      <c r="H15" s="58"/>
      <c r="I15" s="57"/>
      <c r="J15" s="57"/>
      <c r="K15" s="69"/>
      <c r="L15" s="82">
        <v>15</v>
      </c>
      <c r="M15" s="82"/>
      <c r="N15" s="64"/>
      <c r="O15" s="105">
        <v>1</v>
      </c>
    </row>
    <row r="16" spans="1:15" ht="43.2" x14ac:dyDescent="0.55000000000000004">
      <c r="A16" s="50" t="s">
        <v>180</v>
      </c>
      <c r="B16" s="50" t="s">
        <v>386</v>
      </c>
      <c r="C16" s="54"/>
      <c r="D16" s="55"/>
      <c r="E16" s="67"/>
      <c r="F16" s="56"/>
      <c r="G16" s="54"/>
      <c r="H16" s="58"/>
      <c r="I16" s="57"/>
      <c r="J16" s="57"/>
      <c r="K16" s="69"/>
      <c r="L16" s="82">
        <v>16</v>
      </c>
      <c r="M16" s="82"/>
      <c r="N16" s="64"/>
      <c r="O16" s="105">
        <v>2</v>
      </c>
    </row>
    <row r="17" spans="1:15" ht="43.2" x14ac:dyDescent="0.55000000000000004">
      <c r="A17" s="50" t="s">
        <v>342</v>
      </c>
      <c r="B17" s="50" t="s">
        <v>224</v>
      </c>
      <c r="C17" s="54"/>
      <c r="D17" s="55"/>
      <c r="E17" s="67"/>
      <c r="F17" s="56"/>
      <c r="G17" s="54"/>
      <c r="H17" s="58"/>
      <c r="I17" s="57"/>
      <c r="J17" s="57"/>
      <c r="K17" s="69"/>
      <c r="L17" s="82">
        <v>17</v>
      </c>
      <c r="M17" s="82"/>
      <c r="N17" s="64"/>
      <c r="O17" s="105">
        <v>1</v>
      </c>
    </row>
    <row r="18" spans="1:15" ht="43.2" x14ac:dyDescent="0.55000000000000004">
      <c r="A18" s="50" t="s">
        <v>342</v>
      </c>
      <c r="B18" s="50" t="s">
        <v>230</v>
      </c>
      <c r="C18" s="54"/>
      <c r="D18" s="55"/>
      <c r="E18" s="67"/>
      <c r="F18" s="56"/>
      <c r="G18" s="54"/>
      <c r="H18" s="58"/>
      <c r="I18" s="57"/>
      <c r="J18" s="57"/>
      <c r="K18" s="69"/>
      <c r="L18" s="82">
        <v>18</v>
      </c>
      <c r="M18" s="82"/>
      <c r="N18" s="64"/>
      <c r="O18" s="105">
        <v>1</v>
      </c>
    </row>
    <row r="19" spans="1:15" ht="43.2" x14ac:dyDescent="0.55000000000000004">
      <c r="A19" s="50" t="s">
        <v>342</v>
      </c>
      <c r="B19" s="50" t="s">
        <v>384</v>
      </c>
      <c r="C19" s="54"/>
      <c r="D19" s="55"/>
      <c r="E19" s="67"/>
      <c r="F19" s="56"/>
      <c r="G19" s="54"/>
      <c r="H19" s="58"/>
      <c r="I19" s="57"/>
      <c r="J19" s="57"/>
      <c r="K19" s="69"/>
      <c r="L19" s="82">
        <v>19</v>
      </c>
      <c r="M19" s="82"/>
      <c r="N19" s="64"/>
      <c r="O19" s="105">
        <v>1</v>
      </c>
    </row>
    <row r="20" spans="1:15" ht="43.2" x14ac:dyDescent="0.55000000000000004">
      <c r="A20" s="50" t="s">
        <v>342</v>
      </c>
      <c r="B20" s="50" t="s">
        <v>180</v>
      </c>
      <c r="C20" s="54"/>
      <c r="D20" s="55"/>
      <c r="E20" s="67"/>
      <c r="F20" s="56"/>
      <c r="G20" s="54"/>
      <c r="H20" s="58"/>
      <c r="I20" s="57"/>
      <c r="J20" s="57"/>
      <c r="K20" s="69"/>
      <c r="L20" s="82">
        <v>20</v>
      </c>
      <c r="M20" s="82"/>
      <c r="N20" s="64"/>
      <c r="O20" s="105">
        <v>1</v>
      </c>
    </row>
    <row r="21" spans="1:15" ht="43.2" x14ac:dyDescent="0.55000000000000004">
      <c r="A21" s="50" t="s">
        <v>342</v>
      </c>
      <c r="B21" s="50" t="s">
        <v>198</v>
      </c>
      <c r="C21" s="54"/>
      <c r="D21" s="55"/>
      <c r="E21" s="67"/>
      <c r="F21" s="56"/>
      <c r="G21" s="54"/>
      <c r="H21" s="58"/>
      <c r="I21" s="57"/>
      <c r="J21" s="57"/>
      <c r="K21" s="69"/>
      <c r="L21" s="82">
        <v>21</v>
      </c>
      <c r="M21" s="82"/>
      <c r="N21" s="64"/>
      <c r="O21" s="105">
        <v>1</v>
      </c>
    </row>
    <row r="22" spans="1:15" ht="43.2" x14ac:dyDescent="0.55000000000000004">
      <c r="A22" s="50" t="s">
        <v>342</v>
      </c>
      <c r="B22" s="50" t="s">
        <v>377</v>
      </c>
      <c r="C22" s="54"/>
      <c r="D22" s="55"/>
      <c r="E22" s="67"/>
      <c r="F22" s="56"/>
      <c r="G22" s="54"/>
      <c r="H22" s="58"/>
      <c r="I22" s="57"/>
      <c r="J22" s="57"/>
      <c r="K22" s="69"/>
      <c r="L22" s="82">
        <v>22</v>
      </c>
      <c r="M22" s="82"/>
      <c r="N22" s="64"/>
      <c r="O22" s="105">
        <v>1</v>
      </c>
    </row>
    <row r="23" spans="1:15" ht="43.2" x14ac:dyDescent="0.55000000000000004">
      <c r="A23" s="50" t="s">
        <v>180</v>
      </c>
      <c r="B23" s="50" t="s">
        <v>312</v>
      </c>
      <c r="C23" s="54"/>
      <c r="D23" s="55"/>
      <c r="E23" s="67"/>
      <c r="F23" s="56"/>
      <c r="G23" s="54"/>
      <c r="H23" s="58"/>
      <c r="I23" s="57"/>
      <c r="J23" s="57"/>
      <c r="K23" s="69"/>
      <c r="L23" s="82">
        <v>23</v>
      </c>
      <c r="M23" s="82"/>
      <c r="N23" s="64"/>
      <c r="O23" s="105">
        <v>2</v>
      </c>
    </row>
    <row r="24" spans="1:15" ht="43.2" x14ac:dyDescent="0.55000000000000004">
      <c r="A24" s="50" t="s">
        <v>180</v>
      </c>
      <c r="B24" s="50" t="s">
        <v>350</v>
      </c>
      <c r="C24" s="54"/>
      <c r="D24" s="55"/>
      <c r="E24" s="67"/>
      <c r="F24" s="56"/>
      <c r="G24" s="54"/>
      <c r="H24" s="58"/>
      <c r="I24" s="57"/>
      <c r="J24" s="57"/>
      <c r="K24" s="69"/>
      <c r="L24" s="82">
        <v>24</v>
      </c>
      <c r="M24" s="82"/>
      <c r="N24" s="64"/>
      <c r="O24" s="105">
        <v>1</v>
      </c>
    </row>
    <row r="25" spans="1:15" ht="28.8" x14ac:dyDescent="0.55000000000000004">
      <c r="A25" s="50" t="s">
        <v>344</v>
      </c>
      <c r="B25" s="50" t="s">
        <v>390</v>
      </c>
      <c r="C25" s="54"/>
      <c r="D25" s="55"/>
      <c r="E25" s="67"/>
      <c r="F25" s="56"/>
      <c r="G25" s="54"/>
      <c r="H25" s="58"/>
      <c r="I25" s="57"/>
      <c r="J25" s="57"/>
      <c r="K25" s="69"/>
      <c r="L25" s="82">
        <v>25</v>
      </c>
      <c r="M25" s="82"/>
      <c r="N25" s="64"/>
      <c r="O25" s="105">
        <v>4</v>
      </c>
    </row>
    <row r="26" spans="1:15" ht="43.2" x14ac:dyDescent="0.55000000000000004">
      <c r="A26" s="50" t="s">
        <v>218</v>
      </c>
      <c r="B26" s="50" t="s">
        <v>179</v>
      </c>
      <c r="C26" s="54"/>
      <c r="D26" s="55"/>
      <c r="E26" s="67"/>
      <c r="F26" s="56"/>
      <c r="G26" s="54"/>
      <c r="H26" s="58"/>
      <c r="I26" s="57"/>
      <c r="J26" s="57"/>
      <c r="K26" s="69"/>
      <c r="L26" s="82">
        <v>26</v>
      </c>
      <c r="M26" s="82"/>
      <c r="N26" s="64"/>
      <c r="O26" s="105">
        <v>1</v>
      </c>
    </row>
    <row r="27" spans="1:15" ht="43.2" x14ac:dyDescent="0.55000000000000004">
      <c r="A27" s="50" t="s">
        <v>218</v>
      </c>
      <c r="B27" s="50" t="s">
        <v>221</v>
      </c>
      <c r="C27" s="54"/>
      <c r="D27" s="55"/>
      <c r="E27" s="67"/>
      <c r="F27" s="56"/>
      <c r="G27" s="54"/>
      <c r="H27" s="58"/>
      <c r="I27" s="57"/>
      <c r="J27" s="57"/>
      <c r="K27" s="69"/>
      <c r="L27" s="82">
        <v>27</v>
      </c>
      <c r="M27" s="82"/>
      <c r="N27" s="64"/>
      <c r="O27" s="105">
        <v>1</v>
      </c>
    </row>
    <row r="28" spans="1:15" ht="43.2" x14ac:dyDescent="0.55000000000000004">
      <c r="A28" s="50" t="s">
        <v>218</v>
      </c>
      <c r="B28" s="50" t="s">
        <v>195</v>
      </c>
      <c r="C28" s="54"/>
      <c r="D28" s="55"/>
      <c r="E28" s="67"/>
      <c r="F28" s="56"/>
      <c r="G28" s="54"/>
      <c r="H28" s="58"/>
      <c r="I28" s="57"/>
      <c r="J28" s="57"/>
      <c r="K28" s="69"/>
      <c r="L28" s="82">
        <v>28</v>
      </c>
      <c r="M28" s="82"/>
      <c r="N28" s="64"/>
      <c r="O28" s="105">
        <v>1</v>
      </c>
    </row>
    <row r="29" spans="1:15" ht="43.2" x14ac:dyDescent="0.55000000000000004">
      <c r="A29" s="50" t="s">
        <v>218</v>
      </c>
      <c r="B29" s="50" t="s">
        <v>375</v>
      </c>
      <c r="C29" s="54"/>
      <c r="D29" s="55"/>
      <c r="E29" s="67"/>
      <c r="F29" s="56"/>
      <c r="G29" s="54"/>
      <c r="H29" s="58"/>
      <c r="I29" s="57"/>
      <c r="J29" s="57"/>
      <c r="K29" s="69"/>
      <c r="L29" s="82">
        <v>29</v>
      </c>
      <c r="M29" s="82"/>
      <c r="N29" s="64"/>
      <c r="O29" s="105">
        <v>1</v>
      </c>
    </row>
    <row r="30" spans="1:15" ht="43.2" x14ac:dyDescent="0.55000000000000004">
      <c r="A30" s="50" t="s">
        <v>218</v>
      </c>
      <c r="B30" s="50" t="s">
        <v>340</v>
      </c>
      <c r="C30" s="54"/>
      <c r="D30" s="55"/>
      <c r="E30" s="67"/>
      <c r="F30" s="56"/>
      <c r="G30" s="54"/>
      <c r="H30" s="58"/>
      <c r="I30" s="57"/>
      <c r="J30" s="57"/>
      <c r="K30" s="69"/>
      <c r="L30" s="82">
        <v>30</v>
      </c>
      <c r="M30" s="82"/>
      <c r="N30" s="64"/>
      <c r="O30" s="105">
        <v>1</v>
      </c>
    </row>
    <row r="31" spans="1:15" ht="43.2" x14ac:dyDescent="0.55000000000000004">
      <c r="A31" s="50" t="s">
        <v>218</v>
      </c>
      <c r="B31" s="50" t="s">
        <v>278</v>
      </c>
      <c r="C31" s="54"/>
      <c r="D31" s="55"/>
      <c r="E31" s="67"/>
      <c r="F31" s="56"/>
      <c r="G31" s="54"/>
      <c r="H31" s="58"/>
      <c r="I31" s="57"/>
      <c r="J31" s="57"/>
      <c r="K31" s="69"/>
      <c r="L31" s="82">
        <v>31</v>
      </c>
      <c r="M31" s="82"/>
      <c r="N31" s="64"/>
      <c r="O31" s="105">
        <v>1</v>
      </c>
    </row>
    <row r="32" spans="1:15" ht="43.2" x14ac:dyDescent="0.55000000000000004">
      <c r="A32" s="50" t="s">
        <v>218</v>
      </c>
      <c r="B32" s="50" t="s">
        <v>345</v>
      </c>
      <c r="C32" s="54"/>
      <c r="D32" s="55"/>
      <c r="E32" s="67"/>
      <c r="F32" s="56"/>
      <c r="G32" s="54"/>
      <c r="H32" s="58"/>
      <c r="I32" s="57"/>
      <c r="J32" s="57"/>
      <c r="K32" s="69"/>
      <c r="L32" s="82">
        <v>32</v>
      </c>
      <c r="M32" s="82"/>
      <c r="N32" s="64"/>
      <c r="O32" s="105">
        <v>1</v>
      </c>
    </row>
    <row r="33" spans="1:15" ht="43.2" x14ac:dyDescent="0.55000000000000004">
      <c r="A33" s="50" t="s">
        <v>218</v>
      </c>
      <c r="B33" s="50" t="s">
        <v>198</v>
      </c>
      <c r="C33" s="54"/>
      <c r="D33" s="55"/>
      <c r="E33" s="67"/>
      <c r="F33" s="56"/>
      <c r="G33" s="54"/>
      <c r="H33" s="58"/>
      <c r="I33" s="57"/>
      <c r="J33" s="57"/>
      <c r="K33" s="69"/>
      <c r="L33" s="82">
        <v>33</v>
      </c>
      <c r="M33" s="82"/>
      <c r="N33" s="64"/>
      <c r="O33" s="105">
        <v>1</v>
      </c>
    </row>
    <row r="34" spans="1:15" ht="43.2" x14ac:dyDescent="0.55000000000000004">
      <c r="A34" s="50" t="s">
        <v>218</v>
      </c>
      <c r="B34" s="50" t="s">
        <v>346</v>
      </c>
      <c r="C34" s="54"/>
      <c r="D34" s="55"/>
      <c r="E34" s="67"/>
      <c r="F34" s="56"/>
      <c r="G34" s="54"/>
      <c r="H34" s="58"/>
      <c r="I34" s="57"/>
      <c r="J34" s="57"/>
      <c r="K34" s="69"/>
      <c r="L34" s="82">
        <v>34</v>
      </c>
      <c r="M34" s="82"/>
      <c r="N34" s="64"/>
      <c r="O34" s="105">
        <v>1</v>
      </c>
    </row>
    <row r="35" spans="1:15" ht="43.2" x14ac:dyDescent="0.55000000000000004">
      <c r="A35" s="50" t="s">
        <v>218</v>
      </c>
      <c r="B35" s="50" t="s">
        <v>197</v>
      </c>
      <c r="C35" s="54"/>
      <c r="D35" s="55"/>
      <c r="E35" s="67"/>
      <c r="F35" s="56"/>
      <c r="G35" s="54"/>
      <c r="H35" s="58"/>
      <c r="I35" s="57"/>
      <c r="J35" s="57"/>
      <c r="K35" s="69"/>
      <c r="L35" s="82">
        <v>35</v>
      </c>
      <c r="M35" s="82"/>
      <c r="N35" s="64"/>
      <c r="O35" s="105">
        <v>1</v>
      </c>
    </row>
    <row r="36" spans="1:15" ht="43.2" x14ac:dyDescent="0.55000000000000004">
      <c r="A36" s="50" t="s">
        <v>218</v>
      </c>
      <c r="B36" s="50" t="s">
        <v>180</v>
      </c>
      <c r="C36" s="54"/>
      <c r="D36" s="55"/>
      <c r="E36" s="67"/>
      <c r="F36" s="56"/>
      <c r="G36" s="54"/>
      <c r="H36" s="58"/>
      <c r="I36" s="57"/>
      <c r="J36" s="57"/>
      <c r="K36" s="69"/>
      <c r="L36" s="82">
        <v>36</v>
      </c>
      <c r="M36" s="82"/>
      <c r="N36" s="64"/>
      <c r="O36" s="105">
        <v>1</v>
      </c>
    </row>
    <row r="37" spans="1:15" ht="43.2" x14ac:dyDescent="0.55000000000000004">
      <c r="A37" s="50" t="s">
        <v>180</v>
      </c>
      <c r="B37" s="50" t="s">
        <v>221</v>
      </c>
      <c r="C37" s="54"/>
      <c r="D37" s="55"/>
      <c r="E37" s="67"/>
      <c r="F37" s="56"/>
      <c r="G37" s="54"/>
      <c r="H37" s="58"/>
      <c r="I37" s="57"/>
      <c r="J37" s="57"/>
      <c r="K37" s="69"/>
      <c r="L37" s="82">
        <v>37</v>
      </c>
      <c r="M37" s="82"/>
      <c r="N37" s="64"/>
      <c r="O37" s="105">
        <v>8</v>
      </c>
    </row>
    <row r="38" spans="1:15" ht="43.2" x14ac:dyDescent="0.55000000000000004">
      <c r="A38" s="50" t="s">
        <v>180</v>
      </c>
      <c r="B38" s="50" t="s">
        <v>218</v>
      </c>
      <c r="C38" s="54"/>
      <c r="D38" s="55"/>
      <c r="E38" s="67"/>
      <c r="F38" s="56"/>
      <c r="G38" s="54"/>
      <c r="H38" s="58"/>
      <c r="I38" s="57"/>
      <c r="J38" s="57"/>
      <c r="K38" s="69"/>
      <c r="L38" s="82">
        <v>38</v>
      </c>
      <c r="M38" s="82"/>
      <c r="N38" s="64"/>
      <c r="O38" s="105">
        <v>15</v>
      </c>
    </row>
    <row r="39" spans="1:15" ht="43.2" x14ac:dyDescent="0.55000000000000004">
      <c r="A39" s="50" t="s">
        <v>180</v>
      </c>
      <c r="B39" s="50" t="s">
        <v>393</v>
      </c>
      <c r="C39" s="54"/>
      <c r="D39" s="55"/>
      <c r="E39" s="67"/>
      <c r="F39" s="56"/>
      <c r="G39" s="54"/>
      <c r="H39" s="58"/>
      <c r="I39" s="57"/>
      <c r="J39" s="57"/>
      <c r="K39" s="69"/>
      <c r="L39" s="82">
        <v>39</v>
      </c>
      <c r="M39" s="82"/>
      <c r="N39" s="64"/>
      <c r="O39" s="105">
        <v>1</v>
      </c>
    </row>
    <row r="40" spans="1:15" ht="43.2" x14ac:dyDescent="0.55000000000000004">
      <c r="A40" s="50" t="s">
        <v>180</v>
      </c>
      <c r="B40" s="50" t="s">
        <v>340</v>
      </c>
      <c r="C40" s="54"/>
      <c r="D40" s="55"/>
      <c r="E40" s="67"/>
      <c r="F40" s="56"/>
      <c r="G40" s="54"/>
      <c r="H40" s="58"/>
      <c r="I40" s="57"/>
      <c r="J40" s="57"/>
      <c r="K40" s="69"/>
      <c r="L40" s="82">
        <v>40</v>
      </c>
      <c r="M40" s="82"/>
      <c r="N40" s="64"/>
      <c r="O40" s="105">
        <v>2</v>
      </c>
    </row>
    <row r="41" spans="1:15" ht="43.2" x14ac:dyDescent="0.55000000000000004">
      <c r="A41" s="50" t="s">
        <v>345</v>
      </c>
      <c r="B41" s="50" t="s">
        <v>398</v>
      </c>
      <c r="C41" s="54"/>
      <c r="D41" s="55"/>
      <c r="E41" s="67"/>
      <c r="F41" s="56"/>
      <c r="G41" s="54"/>
      <c r="H41" s="58"/>
      <c r="I41" s="57"/>
      <c r="J41" s="57"/>
      <c r="K41" s="69"/>
      <c r="L41" s="82">
        <v>41</v>
      </c>
      <c r="M41" s="82"/>
      <c r="N41" s="64"/>
      <c r="O41" s="105">
        <v>1</v>
      </c>
    </row>
    <row r="42" spans="1:15" ht="43.2" x14ac:dyDescent="0.55000000000000004">
      <c r="A42" s="50" t="s">
        <v>345</v>
      </c>
      <c r="B42" s="50" t="s">
        <v>410</v>
      </c>
      <c r="C42" s="54"/>
      <c r="D42" s="55"/>
      <c r="E42" s="67"/>
      <c r="F42" s="56"/>
      <c r="G42" s="54"/>
      <c r="H42" s="58"/>
      <c r="I42" s="57"/>
      <c r="J42" s="57"/>
      <c r="K42" s="69"/>
      <c r="L42" s="82">
        <v>42</v>
      </c>
      <c r="M42" s="82"/>
      <c r="N42" s="64"/>
      <c r="O42" s="105">
        <v>3</v>
      </c>
    </row>
    <row r="43" spans="1:15" ht="43.2" x14ac:dyDescent="0.55000000000000004">
      <c r="A43" s="50" t="s">
        <v>345</v>
      </c>
      <c r="B43" s="50" t="s">
        <v>399</v>
      </c>
      <c r="C43" s="54"/>
      <c r="D43" s="55"/>
      <c r="E43" s="67"/>
      <c r="F43" s="56"/>
      <c r="G43" s="54"/>
      <c r="H43" s="58"/>
      <c r="I43" s="57"/>
      <c r="J43" s="57"/>
      <c r="K43" s="69"/>
      <c r="L43" s="82">
        <v>43</v>
      </c>
      <c r="M43" s="82"/>
      <c r="N43" s="64"/>
      <c r="O43" s="105">
        <v>1</v>
      </c>
    </row>
    <row r="44" spans="1:15" ht="43.2" x14ac:dyDescent="0.55000000000000004">
      <c r="A44" s="50" t="s">
        <v>345</v>
      </c>
      <c r="B44" s="50" t="s">
        <v>400</v>
      </c>
      <c r="C44" s="54"/>
      <c r="D44" s="55"/>
      <c r="E44" s="67"/>
      <c r="F44" s="56"/>
      <c r="G44" s="54"/>
      <c r="H44" s="58"/>
      <c r="I44" s="57"/>
      <c r="J44" s="57"/>
      <c r="K44" s="69"/>
      <c r="L44" s="82">
        <v>44</v>
      </c>
      <c r="M44" s="82"/>
      <c r="N44" s="64"/>
      <c r="O44" s="105">
        <v>1</v>
      </c>
    </row>
    <row r="45" spans="1:15" ht="43.2" x14ac:dyDescent="0.55000000000000004">
      <c r="A45" s="50" t="s">
        <v>345</v>
      </c>
      <c r="B45" s="50" t="s">
        <v>401</v>
      </c>
      <c r="C45" s="54"/>
      <c r="D45" s="55"/>
      <c r="E45" s="67"/>
      <c r="F45" s="56"/>
      <c r="G45" s="54"/>
      <c r="H45" s="58"/>
      <c r="I45" s="57"/>
      <c r="J45" s="57"/>
      <c r="K45" s="69"/>
      <c r="L45" s="82">
        <v>45</v>
      </c>
      <c r="M45" s="82"/>
      <c r="N45" s="64"/>
      <c r="O45" s="105">
        <v>1</v>
      </c>
    </row>
    <row r="46" spans="1:15" ht="43.2" x14ac:dyDescent="0.55000000000000004">
      <c r="A46" s="50" t="s">
        <v>345</v>
      </c>
      <c r="B46" s="50" t="s">
        <v>402</v>
      </c>
      <c r="C46" s="54"/>
      <c r="D46" s="55"/>
      <c r="E46" s="67"/>
      <c r="F46" s="56"/>
      <c r="G46" s="54"/>
      <c r="H46" s="58"/>
      <c r="I46" s="57"/>
      <c r="J46" s="57"/>
      <c r="K46" s="69"/>
      <c r="L46" s="82">
        <v>46</v>
      </c>
      <c r="M46" s="82"/>
      <c r="N46" s="64"/>
      <c r="O46" s="105">
        <v>1</v>
      </c>
    </row>
    <row r="47" spans="1:15" ht="43.2" x14ac:dyDescent="0.55000000000000004">
      <c r="A47" s="50" t="s">
        <v>345</v>
      </c>
      <c r="B47" s="50" t="s">
        <v>391</v>
      </c>
      <c r="C47" s="54"/>
      <c r="D47" s="55"/>
      <c r="E47" s="67"/>
      <c r="F47" s="56"/>
      <c r="G47" s="54"/>
      <c r="H47" s="58"/>
      <c r="I47" s="57"/>
      <c r="J47" s="57"/>
      <c r="K47" s="69"/>
      <c r="L47" s="82">
        <v>47</v>
      </c>
      <c r="M47" s="82"/>
      <c r="N47" s="64"/>
      <c r="O47" s="105">
        <v>1</v>
      </c>
    </row>
    <row r="48" spans="1:15" ht="43.2" x14ac:dyDescent="0.55000000000000004">
      <c r="A48" s="50" t="s">
        <v>345</v>
      </c>
      <c r="B48" s="50" t="s">
        <v>403</v>
      </c>
      <c r="C48" s="54"/>
      <c r="D48" s="55"/>
      <c r="E48" s="67"/>
      <c r="F48" s="56"/>
      <c r="G48" s="54"/>
      <c r="H48" s="58"/>
      <c r="I48" s="57"/>
      <c r="J48" s="57"/>
      <c r="K48" s="69"/>
      <c r="L48" s="82">
        <v>48</v>
      </c>
      <c r="M48" s="82"/>
      <c r="N48" s="64"/>
      <c r="O48" s="105">
        <v>1</v>
      </c>
    </row>
    <row r="49" spans="1:15" ht="43.2" x14ac:dyDescent="0.55000000000000004">
      <c r="A49" s="50" t="s">
        <v>345</v>
      </c>
      <c r="B49" s="50" t="s">
        <v>404</v>
      </c>
      <c r="C49" s="54"/>
      <c r="D49" s="55"/>
      <c r="E49" s="67"/>
      <c r="F49" s="56"/>
      <c r="G49" s="54"/>
      <c r="H49" s="58"/>
      <c r="I49" s="57"/>
      <c r="J49" s="57"/>
      <c r="K49" s="69"/>
      <c r="L49" s="82">
        <v>49</v>
      </c>
      <c r="M49" s="82"/>
      <c r="N49" s="64"/>
      <c r="O49" s="105">
        <v>1</v>
      </c>
    </row>
    <row r="50" spans="1:15" ht="43.2" x14ac:dyDescent="0.55000000000000004">
      <c r="A50" s="50" t="s">
        <v>345</v>
      </c>
      <c r="B50" s="50" t="s">
        <v>405</v>
      </c>
      <c r="C50" s="54"/>
      <c r="D50" s="55"/>
      <c r="E50" s="67"/>
      <c r="F50" s="56"/>
      <c r="G50" s="54"/>
      <c r="H50" s="58"/>
      <c r="I50" s="57"/>
      <c r="J50" s="57"/>
      <c r="K50" s="69"/>
      <c r="L50" s="82">
        <v>50</v>
      </c>
      <c r="M50" s="82"/>
      <c r="N50" s="64"/>
      <c r="O50" s="105">
        <v>1</v>
      </c>
    </row>
    <row r="51" spans="1:15" ht="43.2" x14ac:dyDescent="0.55000000000000004">
      <c r="A51" s="50" t="s">
        <v>345</v>
      </c>
      <c r="B51" s="50" t="s">
        <v>406</v>
      </c>
      <c r="C51" s="54"/>
      <c r="D51" s="55"/>
      <c r="E51" s="67"/>
      <c r="F51" s="56"/>
      <c r="G51" s="54"/>
      <c r="H51" s="58"/>
      <c r="I51" s="57"/>
      <c r="J51" s="57"/>
      <c r="K51" s="69"/>
      <c r="L51" s="82">
        <v>51</v>
      </c>
      <c r="M51" s="82"/>
      <c r="N51" s="64"/>
      <c r="O51" s="105">
        <v>1</v>
      </c>
    </row>
    <row r="52" spans="1:15" ht="43.2" x14ac:dyDescent="0.55000000000000004">
      <c r="A52" s="50" t="s">
        <v>345</v>
      </c>
      <c r="B52" s="50" t="s">
        <v>407</v>
      </c>
      <c r="C52" s="54"/>
      <c r="D52" s="55"/>
      <c r="E52" s="67"/>
      <c r="F52" s="56"/>
      <c r="G52" s="54"/>
      <c r="H52" s="58"/>
      <c r="I52" s="57"/>
      <c r="J52" s="57"/>
      <c r="K52" s="69"/>
      <c r="L52" s="82">
        <v>52</v>
      </c>
      <c r="M52" s="82"/>
      <c r="N52" s="64"/>
      <c r="O52" s="105">
        <v>1</v>
      </c>
    </row>
    <row r="53" spans="1:15" ht="43.2" x14ac:dyDescent="0.55000000000000004">
      <c r="A53" s="50" t="s">
        <v>345</v>
      </c>
      <c r="B53" s="50" t="s">
        <v>408</v>
      </c>
      <c r="C53" s="54"/>
      <c r="D53" s="55"/>
      <c r="E53" s="67"/>
      <c r="F53" s="56"/>
      <c r="G53" s="54"/>
      <c r="H53" s="58"/>
      <c r="I53" s="57"/>
      <c r="J53" s="57"/>
      <c r="K53" s="69"/>
      <c r="L53" s="82">
        <v>53</v>
      </c>
      <c r="M53" s="82"/>
      <c r="N53" s="64"/>
      <c r="O53" s="105">
        <v>1</v>
      </c>
    </row>
    <row r="54" spans="1:15" ht="43.2" x14ac:dyDescent="0.55000000000000004">
      <c r="A54" s="50" t="s">
        <v>345</v>
      </c>
      <c r="B54" s="50" t="s">
        <v>227</v>
      </c>
      <c r="C54" s="54"/>
      <c r="D54" s="55"/>
      <c r="E54" s="67"/>
      <c r="F54" s="56"/>
      <c r="G54" s="54"/>
      <c r="H54" s="58"/>
      <c r="I54" s="57"/>
      <c r="J54" s="57"/>
      <c r="K54" s="69"/>
      <c r="L54" s="82">
        <v>54</v>
      </c>
      <c r="M54" s="82"/>
      <c r="N54" s="64"/>
      <c r="O54" s="105">
        <v>1</v>
      </c>
    </row>
    <row r="55" spans="1:15" ht="43.2" x14ac:dyDescent="0.55000000000000004">
      <c r="A55" s="50" t="s">
        <v>345</v>
      </c>
      <c r="B55" s="50" t="s">
        <v>278</v>
      </c>
      <c r="C55" s="54"/>
      <c r="D55" s="55"/>
      <c r="E55" s="67"/>
      <c r="F55" s="56"/>
      <c r="G55" s="54"/>
      <c r="H55" s="58"/>
      <c r="I55" s="57"/>
      <c r="J55" s="57"/>
      <c r="K55" s="69"/>
      <c r="L55" s="82">
        <v>55</v>
      </c>
      <c r="M55" s="82"/>
      <c r="N55" s="64"/>
      <c r="O55" s="105">
        <v>1</v>
      </c>
    </row>
    <row r="56" spans="1:15" ht="43.2" x14ac:dyDescent="0.55000000000000004">
      <c r="A56" s="50" t="s">
        <v>345</v>
      </c>
      <c r="B56" s="50" t="s">
        <v>409</v>
      </c>
      <c r="C56" s="54"/>
      <c r="D56" s="55"/>
      <c r="E56" s="67"/>
      <c r="F56" s="56"/>
      <c r="G56" s="54"/>
      <c r="H56" s="58"/>
      <c r="I56" s="57"/>
      <c r="J56" s="57"/>
      <c r="K56" s="69"/>
      <c r="L56" s="82">
        <v>56</v>
      </c>
      <c r="M56" s="82"/>
      <c r="N56" s="64"/>
      <c r="O56" s="105">
        <v>1</v>
      </c>
    </row>
    <row r="57" spans="1:15" ht="43.2" x14ac:dyDescent="0.55000000000000004">
      <c r="A57" s="50" t="s">
        <v>345</v>
      </c>
      <c r="B57" s="50" t="s">
        <v>382</v>
      </c>
      <c r="C57" s="54"/>
      <c r="D57" s="55"/>
      <c r="E57" s="67"/>
      <c r="F57" s="56"/>
      <c r="G57" s="54"/>
      <c r="H57" s="58"/>
      <c r="I57" s="57"/>
      <c r="J57" s="57"/>
      <c r="K57" s="69"/>
      <c r="L57" s="82">
        <v>57</v>
      </c>
      <c r="M57" s="82"/>
      <c r="N57" s="64"/>
      <c r="O57" s="105">
        <v>2</v>
      </c>
    </row>
    <row r="58" spans="1:15" ht="43.2" x14ac:dyDescent="0.55000000000000004">
      <c r="A58" s="50" t="s">
        <v>345</v>
      </c>
      <c r="B58" s="50" t="s">
        <v>218</v>
      </c>
      <c r="C58" s="54"/>
      <c r="D58" s="55"/>
      <c r="E58" s="67"/>
      <c r="F58" s="56"/>
      <c r="G58" s="54"/>
      <c r="H58" s="58"/>
      <c r="I58" s="57"/>
      <c r="J58" s="57"/>
      <c r="K58" s="69"/>
      <c r="L58" s="82">
        <v>58</v>
      </c>
      <c r="M58" s="82"/>
      <c r="N58" s="64"/>
      <c r="O58" s="105">
        <v>3</v>
      </c>
    </row>
    <row r="59" spans="1:15" ht="43.2" x14ac:dyDescent="0.55000000000000004">
      <c r="A59" s="50" t="s">
        <v>345</v>
      </c>
      <c r="B59" s="50" t="s">
        <v>198</v>
      </c>
      <c r="C59" s="54"/>
      <c r="D59" s="55"/>
      <c r="E59" s="67"/>
      <c r="F59" s="56"/>
      <c r="G59" s="54"/>
      <c r="H59" s="58"/>
      <c r="I59" s="57"/>
      <c r="J59" s="57"/>
      <c r="K59" s="69"/>
      <c r="L59" s="82">
        <v>59</v>
      </c>
      <c r="M59" s="82"/>
      <c r="N59" s="64"/>
      <c r="O59" s="105">
        <v>3</v>
      </c>
    </row>
    <row r="60" spans="1:15" ht="43.2" x14ac:dyDescent="0.55000000000000004">
      <c r="A60" s="50" t="s">
        <v>345</v>
      </c>
      <c r="B60" s="50" t="s">
        <v>346</v>
      </c>
      <c r="C60" s="54"/>
      <c r="D60" s="55"/>
      <c r="E60" s="67"/>
      <c r="F60" s="56"/>
      <c r="G60" s="54"/>
      <c r="H60" s="58"/>
      <c r="I60" s="57"/>
      <c r="J60" s="57"/>
      <c r="K60" s="69"/>
      <c r="L60" s="82">
        <v>60</v>
      </c>
      <c r="M60" s="82"/>
      <c r="N60" s="64"/>
      <c r="O60" s="105">
        <v>2</v>
      </c>
    </row>
    <row r="61" spans="1:15" ht="43.2" x14ac:dyDescent="0.55000000000000004">
      <c r="A61" s="50" t="s">
        <v>345</v>
      </c>
      <c r="B61" s="50" t="s">
        <v>197</v>
      </c>
      <c r="C61" s="54"/>
      <c r="D61" s="55"/>
      <c r="E61" s="67"/>
      <c r="F61" s="56"/>
      <c r="G61" s="54"/>
      <c r="H61" s="58"/>
      <c r="I61" s="57"/>
      <c r="J61" s="57"/>
      <c r="K61" s="69"/>
      <c r="L61" s="82">
        <v>61</v>
      </c>
      <c r="M61" s="82"/>
      <c r="N61" s="64"/>
      <c r="O61" s="105">
        <v>2</v>
      </c>
    </row>
    <row r="62" spans="1:15" ht="43.2" x14ac:dyDescent="0.55000000000000004">
      <c r="A62" s="50" t="s">
        <v>180</v>
      </c>
      <c r="B62" s="50" t="s">
        <v>345</v>
      </c>
      <c r="C62" s="54"/>
      <c r="D62" s="55"/>
      <c r="E62" s="67"/>
      <c r="F62" s="56"/>
      <c r="G62" s="54"/>
      <c r="H62" s="58"/>
      <c r="I62" s="57"/>
      <c r="J62" s="57"/>
      <c r="K62" s="69"/>
      <c r="L62" s="82">
        <v>62</v>
      </c>
      <c r="M62" s="82"/>
      <c r="N62" s="64"/>
      <c r="O62" s="105">
        <v>2</v>
      </c>
    </row>
    <row r="63" spans="1:15" ht="43.2" x14ac:dyDescent="0.55000000000000004">
      <c r="A63" s="50" t="s">
        <v>180</v>
      </c>
      <c r="B63" s="50" t="s">
        <v>398</v>
      </c>
      <c r="C63" s="54"/>
      <c r="D63" s="55"/>
      <c r="E63" s="67"/>
      <c r="F63" s="56"/>
      <c r="G63" s="54"/>
      <c r="H63" s="58"/>
      <c r="I63" s="57"/>
      <c r="J63" s="57"/>
      <c r="K63" s="69"/>
      <c r="L63" s="82">
        <v>63</v>
      </c>
      <c r="M63" s="82"/>
      <c r="N63" s="64"/>
      <c r="O63" s="105">
        <v>1</v>
      </c>
    </row>
    <row r="64" spans="1:15" ht="43.2" x14ac:dyDescent="0.55000000000000004">
      <c r="A64" s="50" t="s">
        <v>180</v>
      </c>
      <c r="B64" s="50" t="s">
        <v>410</v>
      </c>
      <c r="C64" s="54"/>
      <c r="D64" s="55"/>
      <c r="E64" s="67"/>
      <c r="F64" s="56"/>
      <c r="G64" s="54"/>
      <c r="H64" s="58"/>
      <c r="I64" s="57"/>
      <c r="J64" s="57"/>
      <c r="K64" s="69"/>
      <c r="L64" s="82">
        <v>64</v>
      </c>
      <c r="M64" s="82"/>
      <c r="N64" s="64"/>
      <c r="O64" s="105">
        <v>1</v>
      </c>
    </row>
    <row r="65" spans="1:15" ht="43.2" x14ac:dyDescent="0.55000000000000004">
      <c r="A65" s="50" t="s">
        <v>180</v>
      </c>
      <c r="B65" s="50" t="s">
        <v>399</v>
      </c>
      <c r="C65" s="54"/>
      <c r="D65" s="55"/>
      <c r="E65" s="67"/>
      <c r="F65" s="56"/>
      <c r="G65" s="54"/>
      <c r="H65" s="58"/>
      <c r="I65" s="57"/>
      <c r="J65" s="57"/>
      <c r="K65" s="69"/>
      <c r="L65" s="82">
        <v>65</v>
      </c>
      <c r="M65" s="82"/>
      <c r="N65" s="64"/>
      <c r="O65" s="105">
        <v>1</v>
      </c>
    </row>
    <row r="66" spans="1:15" ht="43.2" x14ac:dyDescent="0.55000000000000004">
      <c r="A66" s="50" t="s">
        <v>180</v>
      </c>
      <c r="B66" s="50" t="s">
        <v>400</v>
      </c>
      <c r="C66" s="54"/>
      <c r="D66" s="55"/>
      <c r="E66" s="67"/>
      <c r="F66" s="56"/>
      <c r="G66" s="54"/>
      <c r="H66" s="58"/>
      <c r="I66" s="57"/>
      <c r="J66" s="57"/>
      <c r="K66" s="69"/>
      <c r="L66" s="82">
        <v>66</v>
      </c>
      <c r="M66" s="82"/>
      <c r="N66" s="64"/>
      <c r="O66" s="105">
        <v>1</v>
      </c>
    </row>
    <row r="67" spans="1:15" ht="43.2" x14ac:dyDescent="0.55000000000000004">
      <c r="A67" s="50" t="s">
        <v>180</v>
      </c>
      <c r="B67" s="50" t="s">
        <v>401</v>
      </c>
      <c r="C67" s="54"/>
      <c r="D67" s="55"/>
      <c r="E67" s="67"/>
      <c r="F67" s="56"/>
      <c r="G67" s="54"/>
      <c r="H67" s="58"/>
      <c r="I67" s="57"/>
      <c r="J67" s="57"/>
      <c r="K67" s="69"/>
      <c r="L67" s="82">
        <v>67</v>
      </c>
      <c r="M67" s="82"/>
      <c r="N67" s="64"/>
      <c r="O67" s="105">
        <v>1</v>
      </c>
    </row>
    <row r="68" spans="1:15" ht="43.2" x14ac:dyDescent="0.55000000000000004">
      <c r="A68" s="50" t="s">
        <v>180</v>
      </c>
      <c r="B68" s="50" t="s">
        <v>402</v>
      </c>
      <c r="C68" s="54"/>
      <c r="D68" s="55"/>
      <c r="E68" s="67"/>
      <c r="F68" s="56"/>
      <c r="G68" s="54"/>
      <c r="H68" s="58"/>
      <c r="I68" s="57"/>
      <c r="J68" s="57"/>
      <c r="K68" s="69"/>
      <c r="L68" s="82">
        <v>68</v>
      </c>
      <c r="M68" s="82"/>
      <c r="N68" s="64"/>
      <c r="O68" s="105">
        <v>1</v>
      </c>
    </row>
    <row r="69" spans="1:15" ht="43.2" x14ac:dyDescent="0.55000000000000004">
      <c r="A69" s="50" t="s">
        <v>180</v>
      </c>
      <c r="B69" s="50" t="s">
        <v>391</v>
      </c>
      <c r="C69" s="54"/>
      <c r="D69" s="55"/>
      <c r="E69" s="67"/>
      <c r="F69" s="56"/>
      <c r="G69" s="54"/>
      <c r="H69" s="58"/>
      <c r="I69" s="57"/>
      <c r="J69" s="57"/>
      <c r="K69" s="69"/>
      <c r="L69" s="82">
        <v>69</v>
      </c>
      <c r="M69" s="82"/>
      <c r="N69" s="64"/>
      <c r="O69" s="105">
        <v>1</v>
      </c>
    </row>
    <row r="70" spans="1:15" ht="43.2" x14ac:dyDescent="0.55000000000000004">
      <c r="A70" s="50" t="s">
        <v>180</v>
      </c>
      <c r="B70" s="50" t="s">
        <v>403</v>
      </c>
      <c r="C70" s="54"/>
      <c r="D70" s="55"/>
      <c r="E70" s="67"/>
      <c r="F70" s="56"/>
      <c r="G70" s="54"/>
      <c r="H70" s="58"/>
      <c r="I70" s="57"/>
      <c r="J70" s="57"/>
      <c r="K70" s="69"/>
      <c r="L70" s="82">
        <v>70</v>
      </c>
      <c r="M70" s="82"/>
      <c r="N70" s="64"/>
      <c r="O70" s="105">
        <v>1</v>
      </c>
    </row>
    <row r="71" spans="1:15" ht="43.2" x14ac:dyDescent="0.55000000000000004">
      <c r="A71" s="50" t="s">
        <v>180</v>
      </c>
      <c r="B71" s="50" t="s">
        <v>404</v>
      </c>
      <c r="C71" s="54"/>
      <c r="D71" s="55"/>
      <c r="E71" s="67"/>
      <c r="F71" s="56"/>
      <c r="G71" s="54"/>
      <c r="H71" s="58"/>
      <c r="I71" s="57"/>
      <c r="J71" s="57"/>
      <c r="K71" s="69"/>
      <c r="L71" s="82">
        <v>71</v>
      </c>
      <c r="M71" s="82"/>
      <c r="N71" s="64"/>
      <c r="O71" s="105">
        <v>1</v>
      </c>
    </row>
    <row r="72" spans="1:15" ht="43.2" x14ac:dyDescent="0.55000000000000004">
      <c r="A72" s="50" t="s">
        <v>180</v>
      </c>
      <c r="B72" s="50" t="s">
        <v>405</v>
      </c>
      <c r="C72" s="54"/>
      <c r="D72" s="55"/>
      <c r="E72" s="67"/>
      <c r="F72" s="56"/>
      <c r="G72" s="54"/>
      <c r="H72" s="58"/>
      <c r="I72" s="57"/>
      <c r="J72" s="57"/>
      <c r="K72" s="69"/>
      <c r="L72" s="82">
        <v>72</v>
      </c>
      <c r="M72" s="82"/>
      <c r="N72" s="64"/>
      <c r="O72" s="105">
        <v>1</v>
      </c>
    </row>
    <row r="73" spans="1:15" ht="43.2" x14ac:dyDescent="0.55000000000000004">
      <c r="A73" s="50" t="s">
        <v>180</v>
      </c>
      <c r="B73" s="50" t="s">
        <v>406</v>
      </c>
      <c r="C73" s="54"/>
      <c r="D73" s="55"/>
      <c r="E73" s="67"/>
      <c r="F73" s="56"/>
      <c r="G73" s="54"/>
      <c r="H73" s="58"/>
      <c r="I73" s="57"/>
      <c r="J73" s="57"/>
      <c r="K73" s="69"/>
      <c r="L73" s="82">
        <v>73</v>
      </c>
      <c r="M73" s="82"/>
      <c r="N73" s="64"/>
      <c r="O73" s="105">
        <v>1</v>
      </c>
    </row>
    <row r="74" spans="1:15" ht="43.2" x14ac:dyDescent="0.55000000000000004">
      <c r="A74" s="50" t="s">
        <v>180</v>
      </c>
      <c r="B74" s="50" t="s">
        <v>407</v>
      </c>
      <c r="C74" s="54"/>
      <c r="D74" s="55"/>
      <c r="E74" s="67"/>
      <c r="F74" s="56"/>
      <c r="G74" s="54"/>
      <c r="H74" s="58"/>
      <c r="I74" s="57"/>
      <c r="J74" s="57"/>
      <c r="K74" s="69"/>
      <c r="L74" s="82">
        <v>74</v>
      </c>
      <c r="M74" s="82"/>
      <c r="N74" s="64"/>
      <c r="O74" s="105">
        <v>1</v>
      </c>
    </row>
    <row r="75" spans="1:15" ht="43.2" x14ac:dyDescent="0.55000000000000004">
      <c r="A75" s="50" t="s">
        <v>180</v>
      </c>
      <c r="B75" s="50" t="s">
        <v>408</v>
      </c>
      <c r="C75" s="54"/>
      <c r="D75" s="55"/>
      <c r="E75" s="67"/>
      <c r="F75" s="56"/>
      <c r="G75" s="54"/>
      <c r="H75" s="58"/>
      <c r="I75" s="57"/>
      <c r="J75" s="57"/>
      <c r="K75" s="69"/>
      <c r="L75" s="82">
        <v>75</v>
      </c>
      <c r="M75" s="82"/>
      <c r="N75" s="64"/>
      <c r="O75" s="105">
        <v>1</v>
      </c>
    </row>
    <row r="76" spans="1:15" ht="43.2" x14ac:dyDescent="0.55000000000000004">
      <c r="A76" s="50" t="s">
        <v>180</v>
      </c>
      <c r="B76" s="50" t="s">
        <v>227</v>
      </c>
      <c r="C76" s="54"/>
      <c r="D76" s="55"/>
      <c r="E76" s="67"/>
      <c r="F76" s="56"/>
      <c r="G76" s="54"/>
      <c r="H76" s="58"/>
      <c r="I76" s="57"/>
      <c r="J76" s="57"/>
      <c r="K76" s="69"/>
      <c r="L76" s="82">
        <v>76</v>
      </c>
      <c r="M76" s="82"/>
      <c r="N76" s="64"/>
      <c r="O76" s="105">
        <v>3</v>
      </c>
    </row>
    <row r="77" spans="1:15" ht="43.2" x14ac:dyDescent="0.55000000000000004">
      <c r="A77" s="50" t="s">
        <v>180</v>
      </c>
      <c r="B77" s="50" t="s">
        <v>278</v>
      </c>
      <c r="C77" s="54"/>
      <c r="D77" s="55"/>
      <c r="E77" s="67"/>
      <c r="F77" s="56"/>
      <c r="G77" s="54"/>
      <c r="H77" s="58"/>
      <c r="I77" s="57"/>
      <c r="J77" s="57"/>
      <c r="K77" s="69"/>
      <c r="L77" s="82">
        <v>77</v>
      </c>
      <c r="M77" s="82"/>
      <c r="N77" s="64"/>
      <c r="O77" s="105">
        <v>2</v>
      </c>
    </row>
    <row r="78" spans="1:15" ht="43.2" x14ac:dyDescent="0.55000000000000004">
      <c r="A78" s="50" t="s">
        <v>180</v>
      </c>
      <c r="B78" s="50" t="s">
        <v>409</v>
      </c>
      <c r="C78" s="54"/>
      <c r="D78" s="55"/>
      <c r="E78" s="67"/>
      <c r="F78" s="56"/>
      <c r="G78" s="54"/>
      <c r="H78" s="58"/>
      <c r="I78" s="57"/>
      <c r="J78" s="57"/>
      <c r="K78" s="69"/>
      <c r="L78" s="82">
        <v>78</v>
      </c>
      <c r="M78" s="82"/>
      <c r="N78" s="64"/>
      <c r="O78" s="105">
        <v>1</v>
      </c>
    </row>
    <row r="79" spans="1:15" ht="43.2" x14ac:dyDescent="0.55000000000000004">
      <c r="A79" s="50" t="s">
        <v>180</v>
      </c>
      <c r="B79" s="50" t="s">
        <v>382</v>
      </c>
      <c r="C79" s="54"/>
      <c r="D79" s="55"/>
      <c r="E79" s="67"/>
      <c r="F79" s="56"/>
      <c r="G79" s="54"/>
      <c r="H79" s="58"/>
      <c r="I79" s="57"/>
      <c r="J79" s="57"/>
      <c r="K79" s="69"/>
      <c r="L79" s="82">
        <v>79</v>
      </c>
      <c r="M79" s="82"/>
      <c r="N79" s="64"/>
      <c r="O79" s="105">
        <v>1</v>
      </c>
    </row>
    <row r="80" spans="1:15" ht="43.2" x14ac:dyDescent="0.55000000000000004">
      <c r="A80" s="50" t="s">
        <v>180</v>
      </c>
      <c r="B80" s="50" t="s">
        <v>346</v>
      </c>
      <c r="C80" s="54"/>
      <c r="D80" s="55"/>
      <c r="E80" s="67"/>
      <c r="F80" s="56"/>
      <c r="G80" s="54"/>
      <c r="H80" s="58"/>
      <c r="I80" s="57"/>
      <c r="J80" s="57"/>
      <c r="K80" s="69"/>
      <c r="L80" s="82">
        <v>80</v>
      </c>
      <c r="M80" s="82"/>
      <c r="N80" s="64"/>
      <c r="O80" s="105">
        <v>1</v>
      </c>
    </row>
    <row r="81" spans="1:15" ht="43.2" x14ac:dyDescent="0.55000000000000004">
      <c r="A81" s="50" t="s">
        <v>346</v>
      </c>
      <c r="B81" s="50" t="s">
        <v>180</v>
      </c>
      <c r="C81" s="54"/>
      <c r="D81" s="55"/>
      <c r="E81" s="67"/>
      <c r="F81" s="56"/>
      <c r="G81" s="54"/>
      <c r="H81" s="58"/>
      <c r="I81" s="57"/>
      <c r="J81" s="57"/>
      <c r="K81" s="69"/>
      <c r="L81" s="82">
        <v>81</v>
      </c>
      <c r="M81" s="82"/>
      <c r="N81" s="64"/>
      <c r="O81" s="105">
        <v>1</v>
      </c>
    </row>
    <row r="82" spans="1:15" ht="43.2" x14ac:dyDescent="0.55000000000000004">
      <c r="A82" s="50" t="s">
        <v>346</v>
      </c>
      <c r="B82" s="50" t="s">
        <v>197</v>
      </c>
      <c r="C82" s="54"/>
      <c r="D82" s="55"/>
      <c r="E82" s="67"/>
      <c r="F82" s="56"/>
      <c r="G82" s="54"/>
      <c r="H82" s="58"/>
      <c r="I82" s="57"/>
      <c r="J82" s="57"/>
      <c r="K82" s="69"/>
      <c r="L82" s="82">
        <v>82</v>
      </c>
      <c r="M82" s="82"/>
      <c r="N82" s="64"/>
      <c r="O82" s="105">
        <v>1</v>
      </c>
    </row>
    <row r="83" spans="1:15" ht="43.2" x14ac:dyDescent="0.55000000000000004">
      <c r="A83" s="50" t="s">
        <v>346</v>
      </c>
      <c r="B83" s="50" t="s">
        <v>195</v>
      </c>
      <c r="C83" s="54"/>
      <c r="D83" s="55"/>
      <c r="E83" s="67"/>
      <c r="F83" s="56"/>
      <c r="G83" s="54"/>
      <c r="H83" s="58"/>
      <c r="I83" s="57"/>
      <c r="J83" s="57"/>
      <c r="K83" s="69"/>
      <c r="L83" s="82">
        <v>83</v>
      </c>
      <c r="M83" s="82"/>
      <c r="N83" s="64"/>
      <c r="O83" s="105">
        <v>1</v>
      </c>
    </row>
    <row r="84" spans="1:15" ht="43.2" x14ac:dyDescent="0.55000000000000004">
      <c r="A84" s="50" t="s">
        <v>346</v>
      </c>
      <c r="B84" s="50" t="s">
        <v>198</v>
      </c>
      <c r="C84" s="54"/>
      <c r="D84" s="55"/>
      <c r="E84" s="67"/>
      <c r="F84" s="56"/>
      <c r="G84" s="54"/>
      <c r="H84" s="58"/>
      <c r="I84" s="57"/>
      <c r="J84" s="57"/>
      <c r="K84" s="69"/>
      <c r="L84" s="82">
        <v>84</v>
      </c>
      <c r="M84" s="82"/>
      <c r="N84" s="64"/>
      <c r="O84" s="105">
        <v>1</v>
      </c>
    </row>
    <row r="85" spans="1:15" ht="43.2" x14ac:dyDescent="0.55000000000000004">
      <c r="A85" s="50" t="s">
        <v>346</v>
      </c>
      <c r="B85" s="50" t="s">
        <v>218</v>
      </c>
      <c r="C85" s="54"/>
      <c r="D85" s="55"/>
      <c r="E85" s="67"/>
      <c r="F85" s="56"/>
      <c r="G85" s="54"/>
      <c r="H85" s="58"/>
      <c r="I85" s="57"/>
      <c r="J85" s="57"/>
      <c r="K85" s="69"/>
      <c r="L85" s="82">
        <v>85</v>
      </c>
      <c r="M85" s="82"/>
      <c r="N85" s="64"/>
      <c r="O85" s="105">
        <v>1</v>
      </c>
    </row>
    <row r="86" spans="1:15" ht="43.2" x14ac:dyDescent="0.55000000000000004">
      <c r="A86" s="50" t="s">
        <v>346</v>
      </c>
      <c r="B86" s="50" t="s">
        <v>313</v>
      </c>
      <c r="C86" s="54"/>
      <c r="D86" s="55"/>
      <c r="E86" s="67"/>
      <c r="F86" s="56"/>
      <c r="G86" s="54"/>
      <c r="H86" s="58"/>
      <c r="I86" s="57"/>
      <c r="J86" s="57"/>
      <c r="K86" s="69"/>
      <c r="L86" s="82">
        <v>86</v>
      </c>
      <c r="M86" s="82"/>
      <c r="N86" s="64"/>
      <c r="O86" s="105">
        <v>1</v>
      </c>
    </row>
    <row r="87" spans="1:15" ht="43.2" x14ac:dyDescent="0.55000000000000004">
      <c r="A87" s="50" t="s">
        <v>180</v>
      </c>
      <c r="B87" s="50" t="s">
        <v>413</v>
      </c>
      <c r="C87" s="54"/>
      <c r="D87" s="55"/>
      <c r="E87" s="67"/>
      <c r="F87" s="56"/>
      <c r="G87" s="54"/>
      <c r="H87" s="58"/>
      <c r="I87" s="57"/>
      <c r="J87" s="57"/>
      <c r="K87" s="69"/>
      <c r="L87" s="82">
        <v>87</v>
      </c>
      <c r="M87" s="82"/>
      <c r="N87" s="64"/>
      <c r="O87" s="105">
        <v>1</v>
      </c>
    </row>
    <row r="88" spans="1:15" ht="43.2" x14ac:dyDescent="0.55000000000000004">
      <c r="A88" s="50" t="s">
        <v>180</v>
      </c>
      <c r="B88" s="50" t="s">
        <v>412</v>
      </c>
      <c r="C88" s="54"/>
      <c r="D88" s="55"/>
      <c r="E88" s="67"/>
      <c r="F88" s="56"/>
      <c r="G88" s="54"/>
      <c r="H88" s="58"/>
      <c r="I88" s="57"/>
      <c r="J88" s="57"/>
      <c r="K88" s="69"/>
      <c r="L88" s="82">
        <v>88</v>
      </c>
      <c r="M88" s="82"/>
      <c r="N88" s="64"/>
      <c r="O88" s="105">
        <v>2</v>
      </c>
    </row>
    <row r="89" spans="1:15" ht="43.2" x14ac:dyDescent="0.55000000000000004">
      <c r="A89" s="50" t="s">
        <v>180</v>
      </c>
      <c r="B89" s="50" t="s">
        <v>179</v>
      </c>
      <c r="C89" s="54"/>
      <c r="D89" s="55"/>
      <c r="E89" s="67"/>
      <c r="F89" s="56"/>
      <c r="G89" s="54"/>
      <c r="H89" s="58"/>
      <c r="I89" s="57"/>
      <c r="J89" s="57"/>
      <c r="K89" s="69"/>
      <c r="L89" s="82">
        <v>89</v>
      </c>
      <c r="M89" s="82"/>
      <c r="N89" s="64"/>
      <c r="O89" s="105">
        <v>11</v>
      </c>
    </row>
    <row r="90" spans="1:15" ht="43.2" x14ac:dyDescent="0.55000000000000004">
      <c r="A90" s="50" t="s">
        <v>180</v>
      </c>
      <c r="B90" s="50" t="s">
        <v>228</v>
      </c>
      <c r="C90" s="54"/>
      <c r="D90" s="55"/>
      <c r="E90" s="67"/>
      <c r="F90" s="56"/>
      <c r="G90" s="54"/>
      <c r="H90" s="58"/>
      <c r="I90" s="57"/>
      <c r="J90" s="57"/>
      <c r="K90" s="69"/>
      <c r="L90" s="82">
        <v>90</v>
      </c>
      <c r="M90" s="82"/>
      <c r="N90" s="64"/>
      <c r="O90" s="105">
        <v>2</v>
      </c>
    </row>
    <row r="91" spans="1:15" ht="43.2" x14ac:dyDescent="0.55000000000000004">
      <c r="A91" s="50" t="s">
        <v>345</v>
      </c>
      <c r="B91" s="50" t="s">
        <v>352</v>
      </c>
      <c r="C91" s="54"/>
      <c r="D91" s="55"/>
      <c r="E91" s="67"/>
      <c r="F91" s="56"/>
      <c r="G91" s="54"/>
      <c r="H91" s="58"/>
      <c r="I91" s="57"/>
      <c r="J91" s="57"/>
      <c r="K91" s="69"/>
      <c r="L91" s="82">
        <v>91</v>
      </c>
      <c r="M91" s="82"/>
      <c r="N91" s="64"/>
      <c r="O91" s="105">
        <v>1</v>
      </c>
    </row>
    <row r="92" spans="1:15" ht="72" x14ac:dyDescent="0.55000000000000004">
      <c r="A92" s="50" t="s">
        <v>345</v>
      </c>
      <c r="B92" s="50" t="s">
        <v>414</v>
      </c>
      <c r="C92" s="54"/>
      <c r="D92" s="55"/>
      <c r="E92" s="67"/>
      <c r="F92" s="56"/>
      <c r="G92" s="54"/>
      <c r="H92" s="58"/>
      <c r="I92" s="57"/>
      <c r="J92" s="57"/>
      <c r="K92" s="69"/>
      <c r="L92" s="82">
        <v>92</v>
      </c>
      <c r="M92" s="82"/>
      <c r="N92" s="64"/>
      <c r="O92" s="105">
        <v>1</v>
      </c>
    </row>
    <row r="93" spans="1:15" ht="57.6" x14ac:dyDescent="0.55000000000000004">
      <c r="A93" s="50" t="s">
        <v>347</v>
      </c>
      <c r="B93" s="50" t="s">
        <v>415</v>
      </c>
      <c r="C93" s="54"/>
      <c r="D93" s="55"/>
      <c r="E93" s="67"/>
      <c r="F93" s="56"/>
      <c r="G93" s="54"/>
      <c r="H93" s="58"/>
      <c r="I93" s="57"/>
      <c r="J93" s="57"/>
      <c r="K93" s="69"/>
      <c r="L93" s="82">
        <v>93</v>
      </c>
      <c r="M93" s="82"/>
      <c r="N93" s="64"/>
      <c r="O93" s="105">
        <v>3</v>
      </c>
    </row>
    <row r="94" spans="1:15" ht="43.2" x14ac:dyDescent="0.55000000000000004">
      <c r="A94" s="50" t="s">
        <v>347</v>
      </c>
      <c r="B94" s="50" t="s">
        <v>416</v>
      </c>
      <c r="C94" s="54"/>
      <c r="D94" s="55"/>
      <c r="E94" s="67"/>
      <c r="F94" s="56"/>
      <c r="G94" s="54"/>
      <c r="H94" s="58"/>
      <c r="I94" s="57"/>
      <c r="J94" s="57"/>
      <c r="K94" s="69"/>
      <c r="L94" s="82">
        <v>94</v>
      </c>
      <c r="M94" s="82"/>
      <c r="N94" s="64"/>
      <c r="O94" s="105">
        <v>3</v>
      </c>
    </row>
    <row r="95" spans="1:15" ht="43.2" x14ac:dyDescent="0.55000000000000004">
      <c r="A95" s="50" t="s">
        <v>347</v>
      </c>
      <c r="B95" s="50" t="s">
        <v>417</v>
      </c>
      <c r="C95" s="54"/>
      <c r="D95" s="55"/>
      <c r="E95" s="67"/>
      <c r="F95" s="56"/>
      <c r="G95" s="54"/>
      <c r="H95" s="58"/>
      <c r="I95" s="57"/>
      <c r="J95" s="57"/>
      <c r="K95" s="69"/>
      <c r="L95" s="82">
        <v>95</v>
      </c>
      <c r="M95" s="82"/>
      <c r="N95" s="64"/>
      <c r="O95" s="105">
        <v>3</v>
      </c>
    </row>
    <row r="96" spans="1:15" ht="43.2" x14ac:dyDescent="0.55000000000000004">
      <c r="A96" s="50" t="s">
        <v>347</v>
      </c>
      <c r="B96" s="50" t="s">
        <v>418</v>
      </c>
      <c r="C96" s="54"/>
      <c r="D96" s="55"/>
      <c r="E96" s="67"/>
      <c r="F96" s="56"/>
      <c r="G96" s="54"/>
      <c r="H96" s="58"/>
      <c r="I96" s="57"/>
      <c r="J96" s="57"/>
      <c r="K96" s="69"/>
      <c r="L96" s="82">
        <v>96</v>
      </c>
      <c r="M96" s="82"/>
      <c r="N96" s="64"/>
      <c r="O96" s="105">
        <v>1</v>
      </c>
    </row>
    <row r="97" spans="1:15" ht="43.2" x14ac:dyDescent="0.55000000000000004">
      <c r="A97" s="50" t="s">
        <v>347</v>
      </c>
      <c r="B97" s="50" t="s">
        <v>419</v>
      </c>
      <c r="C97" s="54"/>
      <c r="D97" s="55"/>
      <c r="E97" s="67"/>
      <c r="F97" s="56"/>
      <c r="G97" s="54"/>
      <c r="H97" s="58"/>
      <c r="I97" s="57"/>
      <c r="J97" s="57"/>
      <c r="K97" s="69"/>
      <c r="L97" s="82">
        <v>97</v>
      </c>
      <c r="M97" s="82"/>
      <c r="N97" s="64"/>
      <c r="O97" s="105">
        <v>3</v>
      </c>
    </row>
    <row r="98" spans="1:15" ht="43.2" x14ac:dyDescent="0.55000000000000004">
      <c r="A98" s="50" t="s">
        <v>347</v>
      </c>
      <c r="B98" s="50" t="s">
        <v>420</v>
      </c>
      <c r="C98" s="54"/>
      <c r="D98" s="55"/>
      <c r="E98" s="67"/>
      <c r="F98" s="56"/>
      <c r="G98" s="54"/>
      <c r="H98" s="58"/>
      <c r="I98" s="57"/>
      <c r="J98" s="57"/>
      <c r="K98" s="69"/>
      <c r="L98" s="82">
        <v>98</v>
      </c>
      <c r="M98" s="82"/>
      <c r="N98" s="64"/>
      <c r="O98" s="105">
        <v>3</v>
      </c>
    </row>
    <row r="99" spans="1:15" ht="57.6" x14ac:dyDescent="0.55000000000000004">
      <c r="A99" s="50" t="s">
        <v>347</v>
      </c>
      <c r="B99" s="50" t="s">
        <v>421</v>
      </c>
      <c r="C99" s="54"/>
      <c r="D99" s="55"/>
      <c r="E99" s="67"/>
      <c r="F99" s="56"/>
      <c r="G99" s="54"/>
      <c r="H99" s="58"/>
      <c r="I99" s="57"/>
      <c r="J99" s="57"/>
      <c r="K99" s="69"/>
      <c r="L99" s="82">
        <v>99</v>
      </c>
      <c r="M99" s="82"/>
      <c r="N99" s="64"/>
      <c r="O99" s="105">
        <v>3</v>
      </c>
    </row>
    <row r="100" spans="1:15" ht="57.6" x14ac:dyDescent="0.55000000000000004">
      <c r="A100" s="50" t="s">
        <v>347</v>
      </c>
      <c r="B100" s="50" t="s">
        <v>422</v>
      </c>
      <c r="C100" s="54"/>
      <c r="D100" s="55"/>
      <c r="E100" s="67"/>
      <c r="F100" s="56"/>
      <c r="G100" s="54"/>
      <c r="H100" s="58"/>
      <c r="I100" s="57"/>
      <c r="J100" s="57"/>
      <c r="K100" s="69"/>
      <c r="L100" s="82">
        <v>100</v>
      </c>
      <c r="M100" s="82"/>
      <c r="N100" s="64"/>
      <c r="O100" s="105">
        <v>3</v>
      </c>
    </row>
    <row r="101" spans="1:15" ht="43.2" x14ac:dyDescent="0.55000000000000004">
      <c r="A101" s="50" t="s">
        <v>347</v>
      </c>
      <c r="B101" s="50" t="s">
        <v>423</v>
      </c>
      <c r="C101" s="54"/>
      <c r="D101" s="55"/>
      <c r="E101" s="67"/>
      <c r="F101" s="56"/>
      <c r="G101" s="54"/>
      <c r="H101" s="58"/>
      <c r="I101" s="57"/>
      <c r="J101" s="57"/>
      <c r="K101" s="69"/>
      <c r="L101" s="82">
        <v>101</v>
      </c>
      <c r="M101" s="82"/>
      <c r="N101" s="64"/>
      <c r="O101" s="105">
        <v>3</v>
      </c>
    </row>
    <row r="102" spans="1:15" ht="43.2" x14ac:dyDescent="0.55000000000000004">
      <c r="A102" s="50" t="s">
        <v>347</v>
      </c>
      <c r="B102" s="50" t="s">
        <v>424</v>
      </c>
      <c r="C102" s="54"/>
      <c r="D102" s="55"/>
      <c r="E102" s="67"/>
      <c r="F102" s="56"/>
      <c r="G102" s="54"/>
      <c r="H102" s="58"/>
      <c r="I102" s="57"/>
      <c r="J102" s="57"/>
      <c r="K102" s="69"/>
      <c r="L102" s="82">
        <v>102</v>
      </c>
      <c r="M102" s="82"/>
      <c r="N102" s="64"/>
      <c r="O102" s="105">
        <v>1</v>
      </c>
    </row>
    <row r="103" spans="1:15" ht="43.2" x14ac:dyDescent="0.55000000000000004">
      <c r="A103" s="50" t="s">
        <v>347</v>
      </c>
      <c r="B103" s="50" t="s">
        <v>425</v>
      </c>
      <c r="C103" s="54"/>
      <c r="D103" s="55"/>
      <c r="E103" s="67"/>
      <c r="F103" s="56"/>
      <c r="G103" s="54"/>
      <c r="H103" s="58"/>
      <c r="I103" s="57"/>
      <c r="J103" s="57"/>
      <c r="K103" s="69"/>
      <c r="L103" s="82">
        <v>103</v>
      </c>
      <c r="M103" s="82"/>
      <c r="N103" s="64"/>
      <c r="O103" s="105">
        <v>1</v>
      </c>
    </row>
    <row r="104" spans="1:15" ht="43.2" x14ac:dyDescent="0.55000000000000004">
      <c r="A104" s="50" t="s">
        <v>340</v>
      </c>
      <c r="B104" s="50" t="s">
        <v>426</v>
      </c>
      <c r="C104" s="54"/>
      <c r="D104" s="55"/>
      <c r="E104" s="67"/>
      <c r="F104" s="56"/>
      <c r="G104" s="54"/>
      <c r="H104" s="58"/>
      <c r="I104" s="57"/>
      <c r="J104" s="57"/>
      <c r="K104" s="69"/>
      <c r="L104" s="82">
        <v>104</v>
      </c>
      <c r="M104" s="82"/>
      <c r="N104" s="64"/>
      <c r="O104" s="105">
        <v>1</v>
      </c>
    </row>
    <row r="105" spans="1:15" ht="43.2" x14ac:dyDescent="0.55000000000000004">
      <c r="A105" s="50" t="s">
        <v>340</v>
      </c>
      <c r="B105" s="50" t="s">
        <v>221</v>
      </c>
      <c r="C105" s="54"/>
      <c r="D105" s="55"/>
      <c r="E105" s="67"/>
      <c r="F105" s="56"/>
      <c r="G105" s="54"/>
      <c r="H105" s="58"/>
      <c r="I105" s="57"/>
      <c r="J105" s="57"/>
      <c r="K105" s="69"/>
      <c r="L105" s="82">
        <v>105</v>
      </c>
      <c r="M105" s="82"/>
      <c r="N105" s="64"/>
      <c r="O105" s="105">
        <v>2</v>
      </c>
    </row>
    <row r="106" spans="1:15" ht="43.2" x14ac:dyDescent="0.55000000000000004">
      <c r="A106" s="50" t="s">
        <v>340</v>
      </c>
      <c r="B106" s="50" t="s">
        <v>345</v>
      </c>
      <c r="C106" s="54"/>
      <c r="D106" s="55"/>
      <c r="E106" s="67"/>
      <c r="F106" s="56"/>
      <c r="G106" s="54"/>
      <c r="H106" s="58"/>
      <c r="I106" s="57"/>
      <c r="J106" s="57"/>
      <c r="K106" s="69"/>
      <c r="L106" s="82">
        <v>106</v>
      </c>
      <c r="M106" s="82"/>
      <c r="N106" s="64"/>
      <c r="O106" s="105">
        <v>1</v>
      </c>
    </row>
    <row r="107" spans="1:15" ht="43.2" x14ac:dyDescent="0.55000000000000004">
      <c r="A107" s="50" t="s">
        <v>340</v>
      </c>
      <c r="B107" s="50" t="s">
        <v>223</v>
      </c>
      <c r="C107" s="54"/>
      <c r="D107" s="55"/>
      <c r="E107" s="67"/>
      <c r="F107" s="56"/>
      <c r="G107" s="54"/>
      <c r="H107" s="58"/>
      <c r="I107" s="57"/>
      <c r="J107" s="57"/>
      <c r="K107" s="69"/>
      <c r="L107" s="82">
        <v>107</v>
      </c>
      <c r="M107" s="82"/>
      <c r="N107" s="64"/>
      <c r="O107" s="105">
        <v>4</v>
      </c>
    </row>
    <row r="108" spans="1:15" ht="43.2" x14ac:dyDescent="0.55000000000000004">
      <c r="A108" s="50" t="s">
        <v>340</v>
      </c>
      <c r="B108" s="50" t="s">
        <v>218</v>
      </c>
      <c r="C108" s="54"/>
      <c r="D108" s="55"/>
      <c r="E108" s="67"/>
      <c r="F108" s="56"/>
      <c r="G108" s="54"/>
      <c r="H108" s="58"/>
      <c r="I108" s="57"/>
      <c r="J108" s="57"/>
      <c r="K108" s="69"/>
      <c r="L108" s="82">
        <v>108</v>
      </c>
      <c r="M108" s="82"/>
      <c r="N108" s="64"/>
      <c r="O108" s="105">
        <v>5</v>
      </c>
    </row>
    <row r="109" spans="1:15" ht="43.2" x14ac:dyDescent="0.55000000000000004">
      <c r="A109" s="50" t="s">
        <v>340</v>
      </c>
      <c r="B109" s="50" t="s">
        <v>278</v>
      </c>
      <c r="C109" s="54"/>
      <c r="D109" s="55"/>
      <c r="E109" s="67"/>
      <c r="F109" s="56"/>
      <c r="G109" s="54"/>
      <c r="H109" s="58"/>
      <c r="I109" s="57"/>
      <c r="J109" s="57"/>
      <c r="K109" s="69"/>
      <c r="L109" s="82">
        <v>109</v>
      </c>
      <c r="M109" s="82"/>
      <c r="N109" s="64"/>
      <c r="O109" s="105">
        <v>2</v>
      </c>
    </row>
    <row r="110" spans="1:15" ht="43.2" x14ac:dyDescent="0.55000000000000004">
      <c r="A110" s="50" t="s">
        <v>340</v>
      </c>
      <c r="B110" s="50" t="s">
        <v>407</v>
      </c>
      <c r="C110" s="54"/>
      <c r="D110" s="55"/>
      <c r="E110" s="67"/>
      <c r="F110" s="56"/>
      <c r="G110" s="54"/>
      <c r="H110" s="58"/>
      <c r="I110" s="57"/>
      <c r="J110" s="57"/>
      <c r="K110" s="69"/>
      <c r="L110" s="82">
        <v>110</v>
      </c>
      <c r="M110" s="82"/>
      <c r="N110" s="64"/>
      <c r="O110" s="105">
        <v>2</v>
      </c>
    </row>
    <row r="111" spans="1:15" ht="43.2" x14ac:dyDescent="0.55000000000000004">
      <c r="A111" s="50" t="s">
        <v>340</v>
      </c>
      <c r="B111" s="50" t="s">
        <v>427</v>
      </c>
      <c r="C111" s="54"/>
      <c r="D111" s="55"/>
      <c r="E111" s="67"/>
      <c r="F111" s="56"/>
      <c r="G111" s="54"/>
      <c r="H111" s="58"/>
      <c r="I111" s="57"/>
      <c r="J111" s="57"/>
      <c r="K111" s="69"/>
      <c r="L111" s="82">
        <v>111</v>
      </c>
      <c r="M111" s="82"/>
      <c r="N111" s="64"/>
      <c r="O111" s="105">
        <v>2</v>
      </c>
    </row>
    <row r="112" spans="1:15" ht="43.2" x14ac:dyDescent="0.55000000000000004">
      <c r="A112" s="50" t="s">
        <v>340</v>
      </c>
      <c r="B112" s="50" t="s">
        <v>226</v>
      </c>
      <c r="C112" s="54"/>
      <c r="D112" s="55"/>
      <c r="E112" s="67"/>
      <c r="F112" s="56"/>
      <c r="G112" s="54"/>
      <c r="H112" s="58"/>
      <c r="I112" s="57"/>
      <c r="J112" s="57"/>
      <c r="K112" s="69"/>
      <c r="L112" s="82">
        <v>112</v>
      </c>
      <c r="M112" s="82"/>
      <c r="N112" s="64"/>
      <c r="O112" s="105">
        <v>5</v>
      </c>
    </row>
    <row r="113" spans="1:15" ht="43.2" x14ac:dyDescent="0.55000000000000004">
      <c r="A113" s="50" t="s">
        <v>340</v>
      </c>
      <c r="B113" s="50" t="s">
        <v>228</v>
      </c>
      <c r="C113" s="54"/>
      <c r="D113" s="55"/>
      <c r="E113" s="67"/>
      <c r="F113" s="56"/>
      <c r="G113" s="54"/>
      <c r="H113" s="58"/>
      <c r="I113" s="57"/>
      <c r="J113" s="57"/>
      <c r="K113" s="69"/>
      <c r="L113" s="82">
        <v>113</v>
      </c>
      <c r="M113" s="82"/>
      <c r="N113" s="64"/>
      <c r="O113" s="105">
        <v>5</v>
      </c>
    </row>
    <row r="114" spans="1:15" ht="43.2" x14ac:dyDescent="0.55000000000000004">
      <c r="A114" s="50" t="s">
        <v>340</v>
      </c>
      <c r="B114" s="50" t="s">
        <v>428</v>
      </c>
      <c r="C114" s="54"/>
      <c r="D114" s="55"/>
      <c r="E114" s="67"/>
      <c r="F114" s="56"/>
      <c r="G114" s="54"/>
      <c r="H114" s="58"/>
      <c r="I114" s="57"/>
      <c r="J114" s="57"/>
      <c r="K114" s="69"/>
      <c r="L114" s="82">
        <v>114</v>
      </c>
      <c r="M114" s="82"/>
      <c r="N114" s="64"/>
      <c r="O114" s="105">
        <v>2</v>
      </c>
    </row>
    <row r="115" spans="1:15" ht="43.2" x14ac:dyDescent="0.55000000000000004">
      <c r="A115" s="50" t="s">
        <v>340</v>
      </c>
      <c r="B115" s="50" t="s">
        <v>429</v>
      </c>
      <c r="C115" s="54"/>
      <c r="D115" s="55"/>
      <c r="E115" s="67"/>
      <c r="F115" s="56"/>
      <c r="G115" s="54"/>
      <c r="H115" s="58"/>
      <c r="I115" s="57"/>
      <c r="J115" s="57"/>
      <c r="K115" s="69"/>
      <c r="L115" s="82">
        <v>115</v>
      </c>
      <c r="M115" s="82"/>
      <c r="N115" s="64"/>
      <c r="O115" s="105">
        <v>2</v>
      </c>
    </row>
    <row r="116" spans="1:15" ht="43.2" x14ac:dyDescent="0.55000000000000004">
      <c r="A116" s="50" t="s">
        <v>180</v>
      </c>
      <c r="B116" s="50" t="s">
        <v>411</v>
      </c>
      <c r="C116" s="54"/>
      <c r="D116" s="55"/>
      <c r="E116" s="67"/>
      <c r="F116" s="56"/>
      <c r="G116" s="54"/>
      <c r="H116" s="58"/>
      <c r="I116" s="57"/>
      <c r="J116" s="57"/>
      <c r="K116" s="69"/>
      <c r="L116" s="82">
        <v>116</v>
      </c>
      <c r="M116" s="82"/>
      <c r="N116" s="64"/>
      <c r="O116" s="105">
        <v>1</v>
      </c>
    </row>
    <row r="117" spans="1:15" ht="43.2" x14ac:dyDescent="0.55000000000000004">
      <c r="A117" s="50" t="s">
        <v>345</v>
      </c>
      <c r="B117" s="50" t="s">
        <v>180</v>
      </c>
      <c r="C117" s="54"/>
      <c r="D117" s="55"/>
      <c r="E117" s="67"/>
      <c r="F117" s="56"/>
      <c r="G117" s="54"/>
      <c r="H117" s="58"/>
      <c r="I117" s="57"/>
      <c r="J117" s="57"/>
      <c r="K117" s="69"/>
      <c r="L117" s="82">
        <v>117</v>
      </c>
      <c r="M117" s="82"/>
      <c r="N117" s="64"/>
      <c r="O117" s="105">
        <v>1</v>
      </c>
    </row>
    <row r="118" spans="1:15" ht="43.2" x14ac:dyDescent="0.55000000000000004">
      <c r="A118" s="50" t="s">
        <v>345</v>
      </c>
      <c r="B118" s="50" t="s">
        <v>223</v>
      </c>
      <c r="C118" s="54"/>
      <c r="D118" s="55"/>
      <c r="E118" s="67"/>
      <c r="F118" s="56"/>
      <c r="G118" s="54"/>
      <c r="H118" s="58"/>
      <c r="I118" s="57"/>
      <c r="J118" s="57"/>
      <c r="K118" s="69"/>
      <c r="L118" s="82">
        <v>118</v>
      </c>
      <c r="M118" s="82"/>
      <c r="N118" s="64"/>
      <c r="O118" s="105">
        <v>1</v>
      </c>
    </row>
    <row r="119" spans="1:15" ht="43.2" x14ac:dyDescent="0.55000000000000004">
      <c r="A119" s="50" t="s">
        <v>345</v>
      </c>
      <c r="B119" s="50" t="s">
        <v>342</v>
      </c>
      <c r="C119" s="54"/>
      <c r="D119" s="55"/>
      <c r="E119" s="67"/>
      <c r="F119" s="56"/>
      <c r="G119" s="54"/>
      <c r="H119" s="58"/>
      <c r="I119" s="57"/>
      <c r="J119" s="57"/>
      <c r="K119" s="69"/>
      <c r="L119" s="82">
        <v>119</v>
      </c>
      <c r="M119" s="82"/>
      <c r="N119" s="64"/>
      <c r="O119" s="105">
        <v>1</v>
      </c>
    </row>
    <row r="120" spans="1:15" ht="43.2" x14ac:dyDescent="0.55000000000000004">
      <c r="A120" s="50" t="s">
        <v>340</v>
      </c>
      <c r="B120" s="50" t="s">
        <v>335</v>
      </c>
      <c r="C120" s="54"/>
      <c r="D120" s="55"/>
      <c r="E120" s="67"/>
      <c r="F120" s="56"/>
      <c r="G120" s="54"/>
      <c r="H120" s="58"/>
      <c r="I120" s="57"/>
      <c r="J120" s="57"/>
      <c r="K120" s="69"/>
      <c r="L120" s="82">
        <v>120</v>
      </c>
      <c r="M120" s="82"/>
      <c r="N120" s="64"/>
      <c r="O120" s="105">
        <v>4</v>
      </c>
    </row>
    <row r="121" spans="1:15" ht="43.2" x14ac:dyDescent="0.55000000000000004">
      <c r="A121" s="50" t="s">
        <v>340</v>
      </c>
      <c r="B121" s="50" t="s">
        <v>430</v>
      </c>
      <c r="C121" s="54"/>
      <c r="D121" s="55"/>
      <c r="E121" s="67"/>
      <c r="F121" s="56"/>
      <c r="G121" s="54"/>
      <c r="H121" s="58"/>
      <c r="I121" s="57"/>
      <c r="J121" s="57"/>
      <c r="K121" s="69"/>
      <c r="L121" s="82">
        <v>121</v>
      </c>
      <c r="M121" s="82"/>
      <c r="N121" s="64"/>
      <c r="O121" s="105">
        <v>1</v>
      </c>
    </row>
    <row r="122" spans="1:15" ht="43.2" x14ac:dyDescent="0.55000000000000004">
      <c r="A122" s="50" t="s">
        <v>343</v>
      </c>
      <c r="B122" s="50" t="s">
        <v>431</v>
      </c>
      <c r="C122" s="54"/>
      <c r="D122" s="55"/>
      <c r="E122" s="67"/>
      <c r="F122" s="56"/>
      <c r="G122" s="54"/>
      <c r="H122" s="58"/>
      <c r="I122" s="57"/>
      <c r="J122" s="57"/>
      <c r="K122" s="69"/>
      <c r="L122" s="82">
        <v>122</v>
      </c>
      <c r="M122" s="82"/>
      <c r="N122" s="64"/>
      <c r="O122" s="105">
        <v>1</v>
      </c>
    </row>
    <row r="123" spans="1:15" ht="43.2" x14ac:dyDescent="0.55000000000000004">
      <c r="A123" s="50" t="s">
        <v>343</v>
      </c>
      <c r="B123" s="50" t="s">
        <v>432</v>
      </c>
      <c r="C123" s="54"/>
      <c r="D123" s="55"/>
      <c r="E123" s="67"/>
      <c r="F123" s="56"/>
      <c r="G123" s="54"/>
      <c r="H123" s="58"/>
      <c r="I123" s="57"/>
      <c r="J123" s="57"/>
      <c r="K123" s="69"/>
      <c r="L123" s="82">
        <v>123</v>
      </c>
      <c r="M123" s="82"/>
      <c r="N123" s="64"/>
      <c r="O123" s="105">
        <v>1</v>
      </c>
    </row>
    <row r="124" spans="1:15" ht="43.2" x14ac:dyDescent="0.55000000000000004">
      <c r="A124" s="50" t="s">
        <v>180</v>
      </c>
      <c r="B124" s="50" t="s">
        <v>433</v>
      </c>
      <c r="C124" s="54"/>
      <c r="D124" s="55"/>
      <c r="E124" s="67"/>
      <c r="F124" s="56"/>
      <c r="G124" s="54"/>
      <c r="H124" s="58"/>
      <c r="I124" s="57"/>
      <c r="J124" s="57"/>
      <c r="K124" s="69"/>
      <c r="L124" s="82">
        <v>124</v>
      </c>
      <c r="M124" s="82"/>
      <c r="N124" s="64"/>
      <c r="O124" s="105">
        <v>1</v>
      </c>
    </row>
    <row r="125" spans="1:15" ht="43.2" x14ac:dyDescent="0.55000000000000004">
      <c r="A125" s="50" t="s">
        <v>179</v>
      </c>
      <c r="B125" s="50" t="s">
        <v>202</v>
      </c>
      <c r="C125" s="54"/>
      <c r="D125" s="55"/>
      <c r="E125" s="67"/>
      <c r="F125" s="56"/>
      <c r="G125" s="54"/>
      <c r="H125" s="58"/>
      <c r="I125" s="57"/>
      <c r="J125" s="57"/>
      <c r="K125" s="69"/>
      <c r="L125" s="82">
        <v>125</v>
      </c>
      <c r="M125" s="82"/>
      <c r="N125" s="64"/>
      <c r="O125" s="105">
        <v>3</v>
      </c>
    </row>
    <row r="126" spans="1:15" ht="43.2" x14ac:dyDescent="0.55000000000000004">
      <c r="A126" s="50" t="s">
        <v>179</v>
      </c>
      <c r="B126" s="50" t="s">
        <v>340</v>
      </c>
      <c r="C126" s="54"/>
      <c r="D126" s="55"/>
      <c r="E126" s="67"/>
      <c r="F126" s="56"/>
      <c r="G126" s="54"/>
      <c r="H126" s="58"/>
      <c r="I126" s="57"/>
      <c r="J126" s="57"/>
      <c r="K126" s="69"/>
      <c r="L126" s="82">
        <v>126</v>
      </c>
      <c r="M126" s="82"/>
      <c r="N126" s="64"/>
      <c r="O126" s="105">
        <v>2</v>
      </c>
    </row>
    <row r="127" spans="1:15" ht="43.2" x14ac:dyDescent="0.55000000000000004">
      <c r="A127" s="50" t="s">
        <v>179</v>
      </c>
      <c r="B127" s="50" t="s">
        <v>218</v>
      </c>
      <c r="C127" s="54"/>
      <c r="D127" s="55"/>
      <c r="E127" s="67"/>
      <c r="F127" s="56"/>
      <c r="G127" s="54"/>
      <c r="H127" s="58"/>
      <c r="I127" s="57"/>
      <c r="J127" s="57"/>
      <c r="K127" s="69"/>
      <c r="L127" s="82">
        <v>127</v>
      </c>
      <c r="M127" s="82"/>
      <c r="N127" s="64"/>
      <c r="O127" s="105">
        <v>2</v>
      </c>
    </row>
    <row r="128" spans="1:15" ht="43.2" x14ac:dyDescent="0.55000000000000004">
      <c r="A128" s="50" t="s">
        <v>179</v>
      </c>
      <c r="B128" s="50" t="s">
        <v>230</v>
      </c>
      <c r="C128" s="54"/>
      <c r="D128" s="55"/>
      <c r="E128" s="67"/>
      <c r="F128" s="56"/>
      <c r="G128" s="54"/>
      <c r="H128" s="58"/>
      <c r="I128" s="57"/>
      <c r="J128" s="57"/>
      <c r="K128" s="69"/>
      <c r="L128" s="82">
        <v>128</v>
      </c>
      <c r="M128" s="82"/>
      <c r="N128" s="64"/>
      <c r="O128" s="105">
        <v>2</v>
      </c>
    </row>
    <row r="129" spans="1:15" ht="43.2" x14ac:dyDescent="0.55000000000000004">
      <c r="A129" s="50" t="s">
        <v>179</v>
      </c>
      <c r="B129" s="50" t="s">
        <v>221</v>
      </c>
      <c r="C129" s="54"/>
      <c r="D129" s="55"/>
      <c r="E129" s="67"/>
      <c r="F129" s="56"/>
      <c r="G129" s="54"/>
      <c r="H129" s="58"/>
      <c r="I129" s="57"/>
      <c r="J129" s="57"/>
      <c r="K129" s="69"/>
      <c r="L129" s="82">
        <v>129</v>
      </c>
      <c r="M129" s="82"/>
      <c r="N129" s="64"/>
      <c r="O129" s="105">
        <v>2</v>
      </c>
    </row>
    <row r="130" spans="1:15" ht="43.2" x14ac:dyDescent="0.55000000000000004">
      <c r="A130" s="50" t="s">
        <v>179</v>
      </c>
      <c r="B130" s="50" t="s">
        <v>223</v>
      </c>
      <c r="C130" s="54"/>
      <c r="D130" s="55"/>
      <c r="E130" s="67"/>
      <c r="F130" s="56"/>
      <c r="G130" s="54"/>
      <c r="H130" s="58"/>
      <c r="I130" s="57"/>
      <c r="J130" s="57"/>
      <c r="K130" s="69"/>
      <c r="L130" s="82">
        <v>130</v>
      </c>
      <c r="M130" s="82"/>
      <c r="N130" s="64"/>
      <c r="O130" s="105">
        <v>2</v>
      </c>
    </row>
    <row r="131" spans="1:15" ht="43.2" x14ac:dyDescent="0.55000000000000004">
      <c r="A131" s="50" t="s">
        <v>348</v>
      </c>
      <c r="B131" s="50" t="s">
        <v>434</v>
      </c>
      <c r="C131" s="54"/>
      <c r="D131" s="55"/>
      <c r="E131" s="67"/>
      <c r="F131" s="56"/>
      <c r="G131" s="54"/>
      <c r="H131" s="58"/>
      <c r="I131" s="57"/>
      <c r="J131" s="57"/>
      <c r="K131" s="69"/>
      <c r="L131" s="82">
        <v>131</v>
      </c>
      <c r="M131" s="82"/>
      <c r="N131" s="64"/>
      <c r="O131" s="105">
        <v>1</v>
      </c>
    </row>
    <row r="132" spans="1:15" ht="57.6" x14ac:dyDescent="0.55000000000000004">
      <c r="A132" s="50" t="s">
        <v>348</v>
      </c>
      <c r="B132" s="50" t="s">
        <v>435</v>
      </c>
      <c r="C132" s="54"/>
      <c r="D132" s="55"/>
      <c r="E132" s="67"/>
      <c r="F132" s="56"/>
      <c r="G132" s="54"/>
      <c r="H132" s="58"/>
      <c r="I132" s="57"/>
      <c r="J132" s="57"/>
      <c r="K132" s="69"/>
      <c r="L132" s="82">
        <v>132</v>
      </c>
      <c r="M132" s="82"/>
      <c r="N132" s="64"/>
      <c r="O132" s="105">
        <v>1</v>
      </c>
    </row>
    <row r="133" spans="1:15" ht="28.8" x14ac:dyDescent="0.55000000000000004">
      <c r="A133" s="50" t="s">
        <v>348</v>
      </c>
      <c r="B133" s="50" t="s">
        <v>436</v>
      </c>
      <c r="C133" s="54"/>
      <c r="D133" s="55"/>
      <c r="E133" s="67"/>
      <c r="F133" s="56"/>
      <c r="G133" s="54"/>
      <c r="H133" s="58"/>
      <c r="I133" s="57"/>
      <c r="J133" s="57"/>
      <c r="K133" s="69"/>
      <c r="L133" s="82">
        <v>133</v>
      </c>
      <c r="M133" s="82"/>
      <c r="N133" s="64"/>
      <c r="O133" s="105">
        <v>1</v>
      </c>
    </row>
    <row r="134" spans="1:15" ht="43.2" x14ac:dyDescent="0.55000000000000004">
      <c r="A134" s="50" t="s">
        <v>348</v>
      </c>
      <c r="B134" s="50" t="s">
        <v>437</v>
      </c>
      <c r="C134" s="54"/>
      <c r="D134" s="55"/>
      <c r="E134" s="67"/>
      <c r="F134" s="56"/>
      <c r="G134" s="54"/>
      <c r="H134" s="58"/>
      <c r="I134" s="57"/>
      <c r="J134" s="57"/>
      <c r="K134" s="69"/>
      <c r="L134" s="82">
        <v>134</v>
      </c>
      <c r="M134" s="82"/>
      <c r="N134" s="64"/>
      <c r="O134" s="105">
        <v>1</v>
      </c>
    </row>
    <row r="135" spans="1:15" ht="43.2" x14ac:dyDescent="0.55000000000000004">
      <c r="A135" s="50" t="s">
        <v>348</v>
      </c>
      <c r="B135" s="50" t="s">
        <v>438</v>
      </c>
      <c r="C135" s="54"/>
      <c r="D135" s="55"/>
      <c r="E135" s="67"/>
      <c r="F135" s="56"/>
      <c r="G135" s="54"/>
      <c r="H135" s="58"/>
      <c r="I135" s="57"/>
      <c r="J135" s="57"/>
      <c r="K135" s="69"/>
      <c r="L135" s="82">
        <v>135</v>
      </c>
      <c r="M135" s="82"/>
      <c r="N135" s="64"/>
      <c r="O135" s="105">
        <v>1</v>
      </c>
    </row>
    <row r="136" spans="1:15" ht="43.2" x14ac:dyDescent="0.55000000000000004">
      <c r="A136" s="50" t="s">
        <v>348</v>
      </c>
      <c r="B136" s="50" t="s">
        <v>439</v>
      </c>
      <c r="C136" s="54"/>
      <c r="D136" s="55"/>
      <c r="E136" s="67"/>
      <c r="F136" s="56"/>
      <c r="G136" s="54"/>
      <c r="H136" s="58"/>
      <c r="I136" s="57"/>
      <c r="J136" s="57"/>
      <c r="K136" s="69"/>
      <c r="L136" s="82">
        <v>136</v>
      </c>
      <c r="M136" s="82"/>
      <c r="N136" s="64"/>
      <c r="O136" s="105">
        <v>1</v>
      </c>
    </row>
    <row r="137" spans="1:15" ht="43.2" x14ac:dyDescent="0.55000000000000004">
      <c r="A137" s="50" t="s">
        <v>348</v>
      </c>
      <c r="B137" s="50" t="s">
        <v>440</v>
      </c>
      <c r="C137" s="54"/>
      <c r="D137" s="55"/>
      <c r="E137" s="67"/>
      <c r="F137" s="56"/>
      <c r="G137" s="54"/>
      <c r="H137" s="58"/>
      <c r="I137" s="57"/>
      <c r="J137" s="57"/>
      <c r="K137" s="69"/>
      <c r="L137" s="82">
        <v>137</v>
      </c>
      <c r="M137" s="82"/>
      <c r="N137" s="64"/>
      <c r="O137" s="105">
        <v>1</v>
      </c>
    </row>
    <row r="138" spans="1:15" ht="28.8" x14ac:dyDescent="0.55000000000000004">
      <c r="A138" s="50" t="s">
        <v>348</v>
      </c>
      <c r="B138" s="50" t="s">
        <v>441</v>
      </c>
      <c r="C138" s="54"/>
      <c r="D138" s="55"/>
      <c r="E138" s="67"/>
      <c r="F138" s="56"/>
      <c r="G138" s="54"/>
      <c r="H138" s="58"/>
      <c r="I138" s="57"/>
      <c r="J138" s="57"/>
      <c r="K138" s="69"/>
      <c r="L138" s="82">
        <v>138</v>
      </c>
      <c r="M138" s="82"/>
      <c r="N138" s="64"/>
      <c r="O138" s="105">
        <v>1</v>
      </c>
    </row>
    <row r="139" spans="1:15" ht="28.8" x14ac:dyDescent="0.55000000000000004">
      <c r="A139" s="50" t="s">
        <v>348</v>
      </c>
      <c r="B139" s="50" t="s">
        <v>442</v>
      </c>
      <c r="C139" s="54"/>
      <c r="D139" s="55"/>
      <c r="E139" s="67"/>
      <c r="F139" s="56"/>
      <c r="G139" s="54"/>
      <c r="H139" s="58"/>
      <c r="I139" s="57"/>
      <c r="J139" s="57"/>
      <c r="K139" s="69"/>
      <c r="L139" s="82">
        <v>139</v>
      </c>
      <c r="M139" s="82"/>
      <c r="N139" s="64"/>
      <c r="O139" s="105">
        <v>1</v>
      </c>
    </row>
    <row r="140" spans="1:15" ht="43.2" x14ac:dyDescent="0.55000000000000004">
      <c r="A140" s="50" t="s">
        <v>348</v>
      </c>
      <c r="B140" s="50" t="s">
        <v>443</v>
      </c>
      <c r="C140" s="54"/>
      <c r="D140" s="55"/>
      <c r="E140" s="67"/>
      <c r="F140" s="56"/>
      <c r="G140" s="54"/>
      <c r="H140" s="58"/>
      <c r="I140" s="57"/>
      <c r="J140" s="57"/>
      <c r="K140" s="69"/>
      <c r="L140" s="82">
        <v>140</v>
      </c>
      <c r="M140" s="82"/>
      <c r="N140" s="64"/>
      <c r="O140" s="105">
        <v>1</v>
      </c>
    </row>
    <row r="141" spans="1:15" ht="57.6" x14ac:dyDescent="0.55000000000000004">
      <c r="A141" s="50" t="s">
        <v>348</v>
      </c>
      <c r="B141" s="50" t="s">
        <v>444</v>
      </c>
      <c r="C141" s="54"/>
      <c r="D141" s="55"/>
      <c r="E141" s="67"/>
      <c r="F141" s="56"/>
      <c r="G141" s="54"/>
      <c r="H141" s="58"/>
      <c r="I141" s="57"/>
      <c r="J141" s="57"/>
      <c r="K141" s="69"/>
      <c r="L141" s="82">
        <v>141</v>
      </c>
      <c r="M141" s="82"/>
      <c r="N141" s="64"/>
      <c r="O141" s="105">
        <v>1</v>
      </c>
    </row>
    <row r="142" spans="1:15" ht="43.2" x14ac:dyDescent="0.55000000000000004">
      <c r="A142" s="50" t="s">
        <v>348</v>
      </c>
      <c r="B142" s="50" t="s">
        <v>445</v>
      </c>
      <c r="C142" s="54"/>
      <c r="D142" s="55"/>
      <c r="E142" s="67"/>
      <c r="F142" s="56"/>
      <c r="G142" s="54"/>
      <c r="H142" s="58"/>
      <c r="I142" s="57"/>
      <c r="J142" s="57"/>
      <c r="K142" s="69"/>
      <c r="L142" s="82">
        <v>142</v>
      </c>
      <c r="M142" s="82"/>
      <c r="N142" s="64"/>
      <c r="O142" s="105">
        <v>1</v>
      </c>
    </row>
    <row r="143" spans="1:15" ht="43.2" x14ac:dyDescent="0.55000000000000004">
      <c r="A143" s="50" t="s">
        <v>348</v>
      </c>
      <c r="B143" s="50" t="s">
        <v>446</v>
      </c>
      <c r="C143" s="54"/>
      <c r="D143" s="55"/>
      <c r="E143" s="67"/>
      <c r="F143" s="56"/>
      <c r="G143" s="54"/>
      <c r="H143" s="58"/>
      <c r="I143" s="57"/>
      <c r="J143" s="57"/>
      <c r="K143" s="69"/>
      <c r="L143" s="82">
        <v>143</v>
      </c>
      <c r="M143" s="82"/>
      <c r="N143" s="64"/>
      <c r="O143" s="105">
        <v>1</v>
      </c>
    </row>
    <row r="144" spans="1:15" ht="28.8" x14ac:dyDescent="0.55000000000000004">
      <c r="A144" s="50" t="s">
        <v>348</v>
      </c>
      <c r="B144" s="50" t="s">
        <v>447</v>
      </c>
      <c r="C144" s="54"/>
      <c r="D144" s="55"/>
      <c r="E144" s="67"/>
      <c r="F144" s="56"/>
      <c r="G144" s="54"/>
      <c r="H144" s="58"/>
      <c r="I144" s="57"/>
      <c r="J144" s="57"/>
      <c r="K144" s="69"/>
      <c r="L144" s="82">
        <v>144</v>
      </c>
      <c r="M144" s="82"/>
      <c r="N144" s="64"/>
      <c r="O144" s="105">
        <v>1</v>
      </c>
    </row>
    <row r="145" spans="1:15" ht="28.8" x14ac:dyDescent="0.55000000000000004">
      <c r="A145" s="50" t="s">
        <v>348</v>
      </c>
      <c r="B145" s="50" t="s">
        <v>448</v>
      </c>
      <c r="C145" s="54"/>
      <c r="D145" s="55"/>
      <c r="E145" s="67"/>
      <c r="F145" s="56"/>
      <c r="G145" s="54"/>
      <c r="H145" s="58"/>
      <c r="I145" s="57"/>
      <c r="J145" s="57"/>
      <c r="K145" s="69"/>
      <c r="L145" s="82">
        <v>145</v>
      </c>
      <c r="M145" s="82"/>
      <c r="N145" s="64"/>
      <c r="O145" s="105">
        <v>1</v>
      </c>
    </row>
    <row r="146" spans="1:15" ht="28.8" x14ac:dyDescent="0.55000000000000004">
      <c r="A146" s="50" t="s">
        <v>348</v>
      </c>
      <c r="B146" s="50" t="s">
        <v>202</v>
      </c>
      <c r="C146" s="54"/>
      <c r="D146" s="55"/>
      <c r="E146" s="67"/>
      <c r="F146" s="56"/>
      <c r="G146" s="54"/>
      <c r="H146" s="58"/>
      <c r="I146" s="57"/>
      <c r="J146" s="57"/>
      <c r="K146" s="69"/>
      <c r="L146" s="82">
        <v>146</v>
      </c>
      <c r="M146" s="82"/>
      <c r="N146" s="64"/>
      <c r="O146" s="105">
        <v>1</v>
      </c>
    </row>
    <row r="147" spans="1:15" ht="43.2" x14ac:dyDescent="0.55000000000000004">
      <c r="A147" s="50" t="s">
        <v>348</v>
      </c>
      <c r="B147" s="50" t="s">
        <v>449</v>
      </c>
      <c r="C147" s="54"/>
      <c r="D147" s="55"/>
      <c r="E147" s="67"/>
      <c r="F147" s="56"/>
      <c r="G147" s="54"/>
      <c r="H147" s="58"/>
      <c r="I147" s="57"/>
      <c r="J147" s="57"/>
      <c r="K147" s="69"/>
      <c r="L147" s="82">
        <v>147</v>
      </c>
      <c r="M147" s="82"/>
      <c r="N147" s="64"/>
      <c r="O147" s="105">
        <v>1</v>
      </c>
    </row>
    <row r="148" spans="1:15" ht="28.8" x14ac:dyDescent="0.55000000000000004">
      <c r="A148" s="50" t="s">
        <v>348</v>
      </c>
      <c r="B148" s="50" t="s">
        <v>450</v>
      </c>
      <c r="C148" s="54"/>
      <c r="D148" s="55"/>
      <c r="E148" s="67"/>
      <c r="F148" s="56"/>
      <c r="G148" s="54"/>
      <c r="H148" s="58"/>
      <c r="I148" s="57"/>
      <c r="J148" s="57"/>
      <c r="K148" s="69"/>
      <c r="L148" s="82">
        <v>148</v>
      </c>
      <c r="M148" s="82"/>
      <c r="N148" s="64"/>
      <c r="O148" s="105">
        <v>1</v>
      </c>
    </row>
    <row r="149" spans="1:15" ht="28.8" x14ac:dyDescent="0.55000000000000004">
      <c r="A149" s="50" t="s">
        <v>348</v>
      </c>
      <c r="B149" s="50" t="s">
        <v>451</v>
      </c>
      <c r="C149" s="54"/>
      <c r="D149" s="55"/>
      <c r="E149" s="67"/>
      <c r="F149" s="56"/>
      <c r="G149" s="54"/>
      <c r="H149" s="58"/>
      <c r="I149" s="57"/>
      <c r="J149" s="57"/>
      <c r="K149" s="69"/>
      <c r="L149" s="82">
        <v>149</v>
      </c>
      <c r="M149" s="82"/>
      <c r="N149" s="64"/>
      <c r="O149" s="105">
        <v>1</v>
      </c>
    </row>
    <row r="150" spans="1:15" ht="43.2" x14ac:dyDescent="0.55000000000000004">
      <c r="A150" s="50" t="s">
        <v>348</v>
      </c>
      <c r="B150" s="50" t="s">
        <v>452</v>
      </c>
      <c r="C150" s="54"/>
      <c r="D150" s="55"/>
      <c r="E150" s="67"/>
      <c r="F150" s="56"/>
      <c r="G150" s="54"/>
      <c r="H150" s="58"/>
      <c r="I150" s="57"/>
      <c r="J150" s="57"/>
      <c r="K150" s="69"/>
      <c r="L150" s="82">
        <v>150</v>
      </c>
      <c r="M150" s="82"/>
      <c r="N150" s="64"/>
      <c r="O150" s="105">
        <v>1</v>
      </c>
    </row>
    <row r="151" spans="1:15" ht="28.8" x14ac:dyDescent="0.55000000000000004">
      <c r="A151" s="50" t="s">
        <v>348</v>
      </c>
      <c r="B151" s="50" t="s">
        <v>453</v>
      </c>
      <c r="C151" s="54"/>
      <c r="D151" s="55"/>
      <c r="E151" s="67"/>
      <c r="F151" s="56"/>
      <c r="G151" s="54"/>
      <c r="H151" s="58"/>
      <c r="I151" s="57"/>
      <c r="J151" s="57"/>
      <c r="K151" s="69"/>
      <c r="L151" s="82">
        <v>151</v>
      </c>
      <c r="M151" s="82"/>
      <c r="N151" s="64"/>
      <c r="O151" s="105">
        <v>1</v>
      </c>
    </row>
    <row r="152" spans="1:15" ht="28.8" x14ac:dyDescent="0.55000000000000004">
      <c r="A152" s="50" t="s">
        <v>348</v>
      </c>
      <c r="B152" s="50" t="s">
        <v>454</v>
      </c>
      <c r="C152" s="54"/>
      <c r="D152" s="55"/>
      <c r="E152" s="67"/>
      <c r="F152" s="56"/>
      <c r="G152" s="54"/>
      <c r="H152" s="58"/>
      <c r="I152" s="57"/>
      <c r="J152" s="57"/>
      <c r="K152" s="69"/>
      <c r="L152" s="82">
        <v>152</v>
      </c>
      <c r="M152" s="82"/>
      <c r="N152" s="64"/>
      <c r="O152" s="105">
        <v>1</v>
      </c>
    </row>
    <row r="153" spans="1:15" ht="43.2" x14ac:dyDescent="0.55000000000000004">
      <c r="A153" s="50" t="s">
        <v>180</v>
      </c>
      <c r="B153" s="50" t="s">
        <v>366</v>
      </c>
      <c r="C153" s="54"/>
      <c r="D153" s="55"/>
      <c r="E153" s="67"/>
      <c r="F153" s="56"/>
      <c r="G153" s="54"/>
      <c r="H153" s="58"/>
      <c r="I153" s="57"/>
      <c r="J153" s="57"/>
      <c r="K153" s="69"/>
      <c r="L153" s="82">
        <v>153</v>
      </c>
      <c r="M153" s="82"/>
      <c r="N153" s="64"/>
      <c r="O153" s="105">
        <v>2</v>
      </c>
    </row>
    <row r="154" spans="1:15" ht="43.2" x14ac:dyDescent="0.55000000000000004">
      <c r="A154" s="50" t="s">
        <v>180</v>
      </c>
      <c r="B154" s="50" t="s">
        <v>395</v>
      </c>
      <c r="C154" s="54"/>
      <c r="D154" s="55"/>
      <c r="E154" s="67"/>
      <c r="F154" s="56"/>
      <c r="G154" s="54"/>
      <c r="H154" s="58"/>
      <c r="I154" s="57"/>
      <c r="J154" s="57"/>
      <c r="K154" s="69"/>
      <c r="L154" s="82">
        <v>154</v>
      </c>
      <c r="M154" s="82"/>
      <c r="N154" s="64"/>
      <c r="O154" s="105">
        <v>2</v>
      </c>
    </row>
    <row r="155" spans="1:15" ht="43.2" x14ac:dyDescent="0.55000000000000004">
      <c r="A155" s="50" t="s">
        <v>221</v>
      </c>
      <c r="B155" s="50" t="s">
        <v>179</v>
      </c>
      <c r="C155" s="54"/>
      <c r="D155" s="55"/>
      <c r="E155" s="67"/>
      <c r="F155" s="56"/>
      <c r="G155" s="54"/>
      <c r="H155" s="58"/>
      <c r="I155" s="57"/>
      <c r="J155" s="57"/>
      <c r="K155" s="69"/>
      <c r="L155" s="82">
        <v>155</v>
      </c>
      <c r="M155" s="82"/>
      <c r="N155" s="64"/>
      <c r="O155" s="105">
        <v>5</v>
      </c>
    </row>
    <row r="156" spans="1:15" ht="43.2" x14ac:dyDescent="0.55000000000000004">
      <c r="A156" s="50" t="s">
        <v>221</v>
      </c>
      <c r="B156" s="50" t="s">
        <v>345</v>
      </c>
      <c r="C156" s="54"/>
      <c r="D156" s="55"/>
      <c r="E156" s="67"/>
      <c r="F156" s="56"/>
      <c r="G156" s="54"/>
      <c r="H156" s="58"/>
      <c r="I156" s="57"/>
      <c r="J156" s="57"/>
      <c r="K156" s="69"/>
      <c r="L156" s="82">
        <v>156</v>
      </c>
      <c r="M156" s="82"/>
      <c r="N156" s="64"/>
      <c r="O156" s="105">
        <v>1</v>
      </c>
    </row>
    <row r="157" spans="1:15" ht="43.2" x14ac:dyDescent="0.55000000000000004">
      <c r="A157" s="50" t="s">
        <v>221</v>
      </c>
      <c r="B157" s="50" t="s">
        <v>375</v>
      </c>
      <c r="C157" s="54"/>
      <c r="D157" s="55"/>
      <c r="E157" s="67"/>
      <c r="F157" s="56"/>
      <c r="G157" s="54"/>
      <c r="H157" s="58"/>
      <c r="I157" s="57"/>
      <c r="J157" s="57"/>
      <c r="K157" s="69"/>
      <c r="L157" s="82">
        <v>157</v>
      </c>
      <c r="M157" s="82"/>
      <c r="N157" s="64"/>
      <c r="O157" s="105">
        <v>2</v>
      </c>
    </row>
    <row r="158" spans="1:15" ht="43.2" x14ac:dyDescent="0.55000000000000004">
      <c r="A158" s="50" t="s">
        <v>221</v>
      </c>
      <c r="B158" s="50" t="s">
        <v>278</v>
      </c>
      <c r="C158" s="54"/>
      <c r="D158" s="55"/>
      <c r="E158" s="67"/>
      <c r="F158" s="56"/>
      <c r="G158" s="54"/>
      <c r="H158" s="58"/>
      <c r="I158" s="57"/>
      <c r="J158" s="57"/>
      <c r="K158" s="69"/>
      <c r="L158" s="82">
        <v>158</v>
      </c>
      <c r="M158" s="82"/>
      <c r="N158" s="64"/>
      <c r="O158" s="105">
        <v>2</v>
      </c>
    </row>
    <row r="159" spans="1:15" ht="43.2" x14ac:dyDescent="0.55000000000000004">
      <c r="A159" s="50" t="s">
        <v>180</v>
      </c>
      <c r="B159" s="50" t="s">
        <v>456</v>
      </c>
      <c r="C159" s="54"/>
      <c r="D159" s="55"/>
      <c r="E159" s="67"/>
      <c r="F159" s="56"/>
      <c r="G159" s="54"/>
      <c r="H159" s="58"/>
      <c r="I159" s="57"/>
      <c r="J159" s="57"/>
      <c r="K159" s="69"/>
      <c r="L159" s="82">
        <v>159</v>
      </c>
      <c r="M159" s="82"/>
      <c r="N159" s="64"/>
      <c r="O159" s="105">
        <v>1</v>
      </c>
    </row>
    <row r="160" spans="1:15" ht="43.2" x14ac:dyDescent="0.55000000000000004">
      <c r="A160" s="50" t="s">
        <v>347</v>
      </c>
      <c r="B160" s="50" t="s">
        <v>458</v>
      </c>
      <c r="C160" s="54"/>
      <c r="D160" s="55"/>
      <c r="E160" s="67"/>
      <c r="F160" s="56"/>
      <c r="G160" s="54"/>
      <c r="H160" s="58"/>
      <c r="I160" s="57"/>
      <c r="J160" s="57"/>
      <c r="K160" s="69"/>
      <c r="L160" s="82">
        <v>160</v>
      </c>
      <c r="M160" s="82"/>
      <c r="N160" s="64"/>
      <c r="O160" s="105">
        <v>2</v>
      </c>
    </row>
    <row r="161" spans="1:15" ht="43.2" x14ac:dyDescent="0.55000000000000004">
      <c r="A161" s="50" t="s">
        <v>347</v>
      </c>
      <c r="B161" s="50" t="s">
        <v>459</v>
      </c>
      <c r="C161" s="54"/>
      <c r="D161" s="55"/>
      <c r="E161" s="67"/>
      <c r="F161" s="56"/>
      <c r="G161" s="54"/>
      <c r="H161" s="58"/>
      <c r="I161" s="57"/>
      <c r="J161" s="57"/>
      <c r="K161" s="69"/>
      <c r="L161" s="82">
        <v>161</v>
      </c>
      <c r="M161" s="82"/>
      <c r="N161" s="64"/>
      <c r="O161" s="105">
        <v>2</v>
      </c>
    </row>
    <row r="162" spans="1:15" ht="43.2" x14ac:dyDescent="0.55000000000000004">
      <c r="A162" s="50" t="s">
        <v>179</v>
      </c>
      <c r="B162" s="50" t="s">
        <v>226</v>
      </c>
      <c r="C162" s="54"/>
      <c r="D162" s="55"/>
      <c r="E162" s="67"/>
      <c r="F162" s="56"/>
      <c r="G162" s="54"/>
      <c r="H162" s="58"/>
      <c r="I162" s="57"/>
      <c r="J162" s="57"/>
      <c r="K162" s="69"/>
      <c r="L162" s="82">
        <v>162</v>
      </c>
      <c r="M162" s="82"/>
      <c r="N162" s="64"/>
      <c r="O162" s="105">
        <v>1</v>
      </c>
    </row>
    <row r="163" spans="1:15" ht="43.2" x14ac:dyDescent="0.55000000000000004">
      <c r="A163" s="50" t="s">
        <v>179</v>
      </c>
      <c r="B163" s="50" t="s">
        <v>198</v>
      </c>
      <c r="C163" s="54"/>
      <c r="D163" s="55"/>
      <c r="E163" s="67"/>
      <c r="F163" s="56"/>
      <c r="G163" s="54"/>
      <c r="H163" s="58"/>
      <c r="I163" s="57"/>
      <c r="J163" s="57"/>
      <c r="K163" s="69"/>
      <c r="L163" s="82">
        <v>163</v>
      </c>
      <c r="M163" s="82"/>
      <c r="N163" s="64"/>
      <c r="O163" s="105">
        <v>1</v>
      </c>
    </row>
    <row r="164" spans="1:15" ht="43.2" x14ac:dyDescent="0.55000000000000004">
      <c r="A164" s="50" t="s">
        <v>179</v>
      </c>
      <c r="B164" s="50" t="s">
        <v>375</v>
      </c>
      <c r="C164" s="54"/>
      <c r="D164" s="55"/>
      <c r="E164" s="67"/>
      <c r="F164" s="56"/>
      <c r="G164" s="54"/>
      <c r="H164" s="58"/>
      <c r="I164" s="57"/>
      <c r="J164" s="57"/>
      <c r="K164" s="69"/>
      <c r="L164" s="82">
        <v>164</v>
      </c>
      <c r="M164" s="82"/>
      <c r="N164" s="64"/>
      <c r="O164" s="105">
        <v>1</v>
      </c>
    </row>
    <row r="165" spans="1:15" ht="43.2" x14ac:dyDescent="0.55000000000000004">
      <c r="A165" s="50" t="s">
        <v>179</v>
      </c>
      <c r="B165" s="50" t="s">
        <v>278</v>
      </c>
      <c r="C165" s="54"/>
      <c r="D165" s="55"/>
      <c r="E165" s="67"/>
      <c r="F165" s="56"/>
      <c r="G165" s="54"/>
      <c r="H165" s="58"/>
      <c r="I165" s="57"/>
      <c r="J165" s="57"/>
      <c r="K165" s="69"/>
      <c r="L165" s="82">
        <v>165</v>
      </c>
      <c r="M165" s="82"/>
      <c r="N165" s="64"/>
      <c r="O165" s="105">
        <v>1</v>
      </c>
    </row>
    <row r="166" spans="1:15" ht="28.8" x14ac:dyDescent="0.55000000000000004">
      <c r="A166" s="50" t="s">
        <v>340</v>
      </c>
      <c r="B166" s="50" t="s">
        <v>227</v>
      </c>
      <c r="C166" s="54"/>
      <c r="D166" s="55"/>
      <c r="E166" s="67"/>
      <c r="F166" s="56"/>
      <c r="G166" s="54"/>
      <c r="H166" s="58"/>
      <c r="I166" s="57"/>
      <c r="J166" s="57"/>
      <c r="K166" s="69"/>
      <c r="L166" s="82">
        <v>166</v>
      </c>
      <c r="M166" s="82"/>
      <c r="N166" s="64"/>
      <c r="O166" s="105">
        <v>2</v>
      </c>
    </row>
    <row r="167" spans="1:15" ht="43.2" x14ac:dyDescent="0.55000000000000004">
      <c r="A167" s="50" t="s">
        <v>340</v>
      </c>
      <c r="B167" s="50" t="s">
        <v>460</v>
      </c>
      <c r="C167" s="54"/>
      <c r="D167" s="55"/>
      <c r="E167" s="67"/>
      <c r="F167" s="56"/>
      <c r="G167" s="54"/>
      <c r="H167" s="58"/>
      <c r="I167" s="57"/>
      <c r="J167" s="57"/>
      <c r="K167" s="69"/>
      <c r="L167" s="82">
        <v>167</v>
      </c>
      <c r="M167" s="82"/>
      <c r="N167" s="64"/>
      <c r="O167" s="105">
        <v>2</v>
      </c>
    </row>
    <row r="168" spans="1:15" ht="43.2" x14ac:dyDescent="0.55000000000000004">
      <c r="A168" s="50" t="s">
        <v>340</v>
      </c>
      <c r="B168" s="50" t="s">
        <v>198</v>
      </c>
      <c r="C168" s="54"/>
      <c r="D168" s="55"/>
      <c r="E168" s="67"/>
      <c r="F168" s="56"/>
      <c r="G168" s="54"/>
      <c r="H168" s="58"/>
      <c r="I168" s="57"/>
      <c r="J168" s="57"/>
      <c r="K168" s="69"/>
      <c r="L168" s="82">
        <v>168</v>
      </c>
      <c r="M168" s="82"/>
      <c r="N168" s="64"/>
      <c r="O168" s="105">
        <v>2</v>
      </c>
    </row>
    <row r="169" spans="1:15" ht="43.2" x14ac:dyDescent="0.55000000000000004">
      <c r="A169" s="50" t="s">
        <v>351</v>
      </c>
      <c r="B169" s="50" t="s">
        <v>197</v>
      </c>
      <c r="C169" s="54"/>
      <c r="D169" s="55"/>
      <c r="E169" s="67"/>
      <c r="F169" s="56"/>
      <c r="G169" s="54"/>
      <c r="H169" s="58"/>
      <c r="I169" s="57"/>
      <c r="J169" s="57"/>
      <c r="K169" s="69"/>
      <c r="L169" s="82">
        <v>169</v>
      </c>
      <c r="M169" s="82"/>
      <c r="N169" s="64"/>
      <c r="O169" s="105">
        <v>1</v>
      </c>
    </row>
    <row r="170" spans="1:15" ht="43.2" x14ac:dyDescent="0.55000000000000004">
      <c r="A170" s="50" t="s">
        <v>351</v>
      </c>
      <c r="B170" s="50" t="s">
        <v>195</v>
      </c>
      <c r="C170" s="54"/>
      <c r="D170" s="55"/>
      <c r="E170" s="67"/>
      <c r="F170" s="56"/>
      <c r="G170" s="54"/>
      <c r="H170" s="58"/>
      <c r="I170" s="57"/>
      <c r="J170" s="57"/>
      <c r="K170" s="69"/>
      <c r="L170" s="82">
        <v>170</v>
      </c>
      <c r="M170" s="82"/>
      <c r="N170" s="64"/>
      <c r="O170" s="105">
        <v>1</v>
      </c>
    </row>
    <row r="171" spans="1:15" ht="43.2" x14ac:dyDescent="0.55000000000000004">
      <c r="A171" s="50" t="s">
        <v>351</v>
      </c>
      <c r="B171" s="50" t="s">
        <v>267</v>
      </c>
      <c r="C171" s="54"/>
      <c r="D171" s="55"/>
      <c r="E171" s="67"/>
      <c r="F171" s="56"/>
      <c r="G171" s="54"/>
      <c r="H171" s="58"/>
      <c r="I171" s="57"/>
      <c r="J171" s="57"/>
      <c r="K171" s="69"/>
      <c r="L171" s="82">
        <v>171</v>
      </c>
      <c r="M171" s="82"/>
      <c r="N171" s="64"/>
      <c r="O171" s="105">
        <v>1</v>
      </c>
    </row>
    <row r="172" spans="1:15" ht="43.2" x14ac:dyDescent="0.55000000000000004">
      <c r="A172" s="50" t="s">
        <v>351</v>
      </c>
      <c r="B172" s="50" t="s">
        <v>180</v>
      </c>
      <c r="C172" s="54"/>
      <c r="D172" s="55"/>
      <c r="E172" s="67"/>
      <c r="F172" s="56"/>
      <c r="G172" s="54"/>
      <c r="H172" s="58"/>
      <c r="I172" s="57"/>
      <c r="J172" s="57"/>
      <c r="K172" s="69"/>
      <c r="L172" s="82">
        <v>172</v>
      </c>
      <c r="M172" s="82"/>
      <c r="N172" s="64"/>
      <c r="O172" s="105">
        <v>1</v>
      </c>
    </row>
    <row r="173" spans="1:15" ht="43.2" x14ac:dyDescent="0.55000000000000004">
      <c r="A173" s="50" t="s">
        <v>351</v>
      </c>
      <c r="B173" s="50" t="s">
        <v>371</v>
      </c>
      <c r="C173" s="54"/>
      <c r="D173" s="55"/>
      <c r="E173" s="67"/>
      <c r="F173" s="56"/>
      <c r="G173" s="54"/>
      <c r="H173" s="58"/>
      <c r="I173" s="57"/>
      <c r="J173" s="57"/>
      <c r="K173" s="69"/>
      <c r="L173" s="82">
        <v>173</v>
      </c>
      <c r="M173" s="82"/>
      <c r="N173" s="64"/>
      <c r="O173" s="105">
        <v>1</v>
      </c>
    </row>
    <row r="174" spans="1:15" ht="43.2" x14ac:dyDescent="0.55000000000000004">
      <c r="A174" s="50" t="s">
        <v>351</v>
      </c>
      <c r="B174" s="50" t="s">
        <v>397</v>
      </c>
      <c r="C174" s="54"/>
      <c r="D174" s="55"/>
      <c r="E174" s="67"/>
      <c r="F174" s="56"/>
      <c r="G174" s="54"/>
      <c r="H174" s="58"/>
      <c r="I174" s="57"/>
      <c r="J174" s="57"/>
      <c r="K174" s="69"/>
      <c r="L174" s="82">
        <v>174</v>
      </c>
      <c r="M174" s="82"/>
      <c r="N174" s="64"/>
      <c r="O174" s="105">
        <v>1</v>
      </c>
    </row>
    <row r="175" spans="1:15" ht="43.2" x14ac:dyDescent="0.55000000000000004">
      <c r="A175" s="50" t="s">
        <v>351</v>
      </c>
      <c r="B175" s="50" t="s">
        <v>388</v>
      </c>
      <c r="C175" s="54"/>
      <c r="D175" s="55"/>
      <c r="E175" s="67"/>
      <c r="F175" s="56"/>
      <c r="G175" s="54"/>
      <c r="H175" s="58"/>
      <c r="I175" s="57"/>
      <c r="J175" s="57"/>
      <c r="K175" s="69"/>
      <c r="L175" s="82">
        <v>175</v>
      </c>
      <c r="M175" s="82"/>
      <c r="N175" s="64"/>
      <c r="O175" s="105">
        <v>1</v>
      </c>
    </row>
    <row r="176" spans="1:15" ht="43.2" x14ac:dyDescent="0.55000000000000004">
      <c r="A176" s="50" t="s">
        <v>351</v>
      </c>
      <c r="B176" s="50" t="s">
        <v>394</v>
      </c>
      <c r="C176" s="54"/>
      <c r="D176" s="55"/>
      <c r="E176" s="67"/>
      <c r="F176" s="56"/>
      <c r="G176" s="54"/>
      <c r="H176" s="58"/>
      <c r="I176" s="57"/>
      <c r="J176" s="57"/>
      <c r="K176" s="69"/>
      <c r="L176" s="82">
        <v>176</v>
      </c>
      <c r="M176" s="82"/>
      <c r="N176" s="64"/>
      <c r="O176" s="105">
        <v>1</v>
      </c>
    </row>
    <row r="177" spans="1:15" ht="43.2" x14ac:dyDescent="0.55000000000000004">
      <c r="A177" s="50" t="s">
        <v>351</v>
      </c>
      <c r="B177" s="50" t="s">
        <v>368</v>
      </c>
      <c r="C177" s="54"/>
      <c r="D177" s="55"/>
      <c r="E177" s="67"/>
      <c r="F177" s="56"/>
      <c r="G177" s="54"/>
      <c r="H177" s="58"/>
      <c r="I177" s="57"/>
      <c r="J177" s="57"/>
      <c r="K177" s="69"/>
      <c r="L177" s="82">
        <v>177</v>
      </c>
      <c r="M177" s="82"/>
      <c r="N177" s="64"/>
      <c r="O177" s="105">
        <v>1</v>
      </c>
    </row>
    <row r="178" spans="1:15" ht="43.2" x14ac:dyDescent="0.55000000000000004">
      <c r="A178" s="50" t="s">
        <v>351</v>
      </c>
      <c r="B178" s="50" t="s">
        <v>462</v>
      </c>
      <c r="C178" s="54"/>
      <c r="D178" s="55"/>
      <c r="E178" s="67"/>
      <c r="F178" s="56"/>
      <c r="G178" s="54"/>
      <c r="H178" s="58"/>
      <c r="I178" s="57"/>
      <c r="J178" s="57"/>
      <c r="K178" s="69"/>
      <c r="L178" s="82">
        <v>178</v>
      </c>
      <c r="M178" s="82"/>
      <c r="N178" s="64"/>
      <c r="O178" s="105">
        <v>1</v>
      </c>
    </row>
    <row r="179" spans="1:15" ht="43.2" x14ac:dyDescent="0.55000000000000004">
      <c r="A179" s="50" t="s">
        <v>351</v>
      </c>
      <c r="B179" s="50" t="s">
        <v>387</v>
      </c>
      <c r="C179" s="54"/>
      <c r="D179" s="55"/>
      <c r="E179" s="67"/>
      <c r="F179" s="56"/>
      <c r="G179" s="54"/>
      <c r="H179" s="58"/>
      <c r="I179" s="57"/>
      <c r="J179" s="57"/>
      <c r="K179" s="69"/>
      <c r="L179" s="82">
        <v>179</v>
      </c>
      <c r="M179" s="82"/>
      <c r="N179" s="64"/>
      <c r="O179" s="105">
        <v>1</v>
      </c>
    </row>
    <row r="180" spans="1:15" ht="43.2" x14ac:dyDescent="0.55000000000000004">
      <c r="A180" s="50" t="s">
        <v>352</v>
      </c>
      <c r="B180" s="50" t="s">
        <v>464</v>
      </c>
      <c r="C180" s="54"/>
      <c r="D180" s="55"/>
      <c r="E180" s="67"/>
      <c r="F180" s="56"/>
      <c r="G180" s="54"/>
      <c r="H180" s="58"/>
      <c r="I180" s="57"/>
      <c r="J180" s="57"/>
      <c r="K180" s="69"/>
      <c r="L180" s="82">
        <v>180</v>
      </c>
      <c r="M180" s="82"/>
      <c r="N180" s="64"/>
      <c r="O180" s="105">
        <v>1</v>
      </c>
    </row>
    <row r="181" spans="1:15" ht="43.2" x14ac:dyDescent="0.55000000000000004">
      <c r="A181" s="50" t="s">
        <v>352</v>
      </c>
      <c r="B181" s="50" t="s">
        <v>465</v>
      </c>
      <c r="C181" s="54"/>
      <c r="D181" s="55"/>
      <c r="E181" s="67"/>
      <c r="F181" s="56"/>
      <c r="G181" s="54"/>
      <c r="H181" s="58"/>
      <c r="I181" s="57"/>
      <c r="J181" s="57"/>
      <c r="K181" s="69"/>
      <c r="L181" s="82">
        <v>181</v>
      </c>
      <c r="M181" s="82"/>
      <c r="N181" s="64"/>
      <c r="O181" s="105">
        <v>1</v>
      </c>
    </row>
    <row r="182" spans="1:15" ht="43.2" x14ac:dyDescent="0.55000000000000004">
      <c r="A182" s="50" t="s">
        <v>352</v>
      </c>
      <c r="B182" s="50" t="s">
        <v>466</v>
      </c>
      <c r="C182" s="54"/>
      <c r="D182" s="55"/>
      <c r="E182" s="67"/>
      <c r="F182" s="56"/>
      <c r="G182" s="54"/>
      <c r="H182" s="58"/>
      <c r="I182" s="57"/>
      <c r="J182" s="57"/>
      <c r="K182" s="69"/>
      <c r="L182" s="82">
        <v>182</v>
      </c>
      <c r="M182" s="82"/>
      <c r="N182" s="64"/>
      <c r="O182" s="105">
        <v>1</v>
      </c>
    </row>
    <row r="183" spans="1:15" ht="43.2" x14ac:dyDescent="0.55000000000000004">
      <c r="A183" s="50" t="s">
        <v>352</v>
      </c>
      <c r="B183" s="50" t="s">
        <v>467</v>
      </c>
      <c r="C183" s="54"/>
      <c r="D183" s="55"/>
      <c r="E183" s="67"/>
      <c r="F183" s="56"/>
      <c r="G183" s="54"/>
      <c r="H183" s="58"/>
      <c r="I183" s="57"/>
      <c r="J183" s="57"/>
      <c r="K183" s="69"/>
      <c r="L183" s="82">
        <v>183</v>
      </c>
      <c r="M183" s="82"/>
      <c r="N183" s="64"/>
      <c r="O183" s="105">
        <v>1</v>
      </c>
    </row>
    <row r="184" spans="1:15" ht="43.2" x14ac:dyDescent="0.55000000000000004">
      <c r="A184" s="50" t="s">
        <v>352</v>
      </c>
      <c r="B184" s="50" t="s">
        <v>448</v>
      </c>
      <c r="C184" s="54"/>
      <c r="D184" s="55"/>
      <c r="E184" s="67"/>
      <c r="F184" s="56"/>
      <c r="G184" s="54"/>
      <c r="H184" s="58"/>
      <c r="I184" s="57"/>
      <c r="J184" s="57"/>
      <c r="K184" s="69"/>
      <c r="L184" s="82">
        <v>184</v>
      </c>
      <c r="M184" s="82"/>
      <c r="N184" s="64"/>
      <c r="O184" s="105">
        <v>1</v>
      </c>
    </row>
    <row r="185" spans="1:15" ht="43.2" x14ac:dyDescent="0.55000000000000004">
      <c r="A185" s="50" t="s">
        <v>352</v>
      </c>
      <c r="B185" s="50" t="s">
        <v>468</v>
      </c>
      <c r="C185" s="54"/>
      <c r="D185" s="55"/>
      <c r="E185" s="67"/>
      <c r="F185" s="56"/>
      <c r="G185" s="54"/>
      <c r="H185" s="58"/>
      <c r="I185" s="57"/>
      <c r="J185" s="57"/>
      <c r="K185" s="69"/>
      <c r="L185" s="82">
        <v>185</v>
      </c>
      <c r="M185" s="82"/>
      <c r="N185" s="64"/>
      <c r="O185" s="105">
        <v>1</v>
      </c>
    </row>
    <row r="186" spans="1:15" ht="43.2" x14ac:dyDescent="0.55000000000000004">
      <c r="A186" s="50" t="s">
        <v>352</v>
      </c>
      <c r="B186" s="50" t="s">
        <v>469</v>
      </c>
      <c r="C186" s="54"/>
      <c r="D186" s="55"/>
      <c r="E186" s="67"/>
      <c r="F186" s="56"/>
      <c r="G186" s="54"/>
      <c r="H186" s="58"/>
      <c r="I186" s="57"/>
      <c r="J186" s="57"/>
      <c r="K186" s="69"/>
      <c r="L186" s="82">
        <v>186</v>
      </c>
      <c r="M186" s="82"/>
      <c r="N186" s="64"/>
      <c r="O186" s="105">
        <v>1</v>
      </c>
    </row>
    <row r="187" spans="1:15" ht="43.2" x14ac:dyDescent="0.55000000000000004">
      <c r="A187" s="50" t="s">
        <v>352</v>
      </c>
      <c r="B187" s="50" t="s">
        <v>438</v>
      </c>
      <c r="C187" s="54"/>
      <c r="D187" s="55"/>
      <c r="E187" s="67"/>
      <c r="F187" s="56"/>
      <c r="G187" s="54"/>
      <c r="H187" s="58"/>
      <c r="I187" s="57"/>
      <c r="J187" s="57"/>
      <c r="K187" s="69"/>
      <c r="L187" s="82">
        <v>187</v>
      </c>
      <c r="M187" s="82"/>
      <c r="N187" s="64"/>
      <c r="O187" s="105">
        <v>1</v>
      </c>
    </row>
    <row r="188" spans="1:15" ht="43.2" x14ac:dyDescent="0.55000000000000004">
      <c r="A188" s="50" t="s">
        <v>352</v>
      </c>
      <c r="B188" s="50" t="s">
        <v>470</v>
      </c>
      <c r="C188" s="54"/>
      <c r="D188" s="55"/>
      <c r="E188" s="67"/>
      <c r="F188" s="56"/>
      <c r="G188" s="54"/>
      <c r="H188" s="58"/>
      <c r="I188" s="57"/>
      <c r="J188" s="57"/>
      <c r="K188" s="69"/>
      <c r="L188" s="82">
        <v>188</v>
      </c>
      <c r="M188" s="82"/>
      <c r="N188" s="64"/>
      <c r="O188" s="105">
        <v>1</v>
      </c>
    </row>
    <row r="189" spans="1:15" ht="43.2" x14ac:dyDescent="0.55000000000000004">
      <c r="A189" s="50" t="s">
        <v>352</v>
      </c>
      <c r="B189" s="50" t="s">
        <v>471</v>
      </c>
      <c r="C189" s="54"/>
      <c r="D189" s="55"/>
      <c r="E189" s="67"/>
      <c r="F189" s="56"/>
      <c r="G189" s="54"/>
      <c r="H189" s="58"/>
      <c r="I189" s="57"/>
      <c r="J189" s="57"/>
      <c r="K189" s="69"/>
      <c r="L189" s="82">
        <v>189</v>
      </c>
      <c r="M189" s="82"/>
      <c r="N189" s="64"/>
      <c r="O189" s="105">
        <v>1</v>
      </c>
    </row>
    <row r="190" spans="1:15" ht="43.2" x14ac:dyDescent="0.55000000000000004">
      <c r="A190" s="50" t="s">
        <v>352</v>
      </c>
      <c r="B190" s="50" t="s">
        <v>472</v>
      </c>
      <c r="C190" s="54"/>
      <c r="D190" s="55"/>
      <c r="E190" s="67"/>
      <c r="F190" s="56"/>
      <c r="G190" s="54"/>
      <c r="H190" s="58"/>
      <c r="I190" s="57"/>
      <c r="J190" s="57"/>
      <c r="K190" s="69"/>
      <c r="L190" s="82">
        <v>190</v>
      </c>
      <c r="M190" s="82"/>
      <c r="N190" s="64"/>
      <c r="O190" s="105">
        <v>1</v>
      </c>
    </row>
    <row r="191" spans="1:15" ht="43.2" x14ac:dyDescent="0.55000000000000004">
      <c r="A191" s="50" t="s">
        <v>352</v>
      </c>
      <c r="B191" s="50" t="s">
        <v>473</v>
      </c>
      <c r="C191" s="54"/>
      <c r="D191" s="55"/>
      <c r="E191" s="67"/>
      <c r="F191" s="56"/>
      <c r="G191" s="54"/>
      <c r="H191" s="58"/>
      <c r="I191" s="57"/>
      <c r="J191" s="57"/>
      <c r="K191" s="69"/>
      <c r="L191" s="82">
        <v>191</v>
      </c>
      <c r="M191" s="82"/>
      <c r="N191" s="64"/>
      <c r="O191" s="105">
        <v>1</v>
      </c>
    </row>
    <row r="192" spans="1:15" ht="43.2" x14ac:dyDescent="0.55000000000000004">
      <c r="A192" s="50" t="s">
        <v>352</v>
      </c>
      <c r="B192" s="50" t="s">
        <v>202</v>
      </c>
      <c r="C192" s="54"/>
      <c r="D192" s="55"/>
      <c r="E192" s="67"/>
      <c r="F192" s="56"/>
      <c r="G192" s="54"/>
      <c r="H192" s="58"/>
      <c r="I192" s="57"/>
      <c r="J192" s="57"/>
      <c r="K192" s="69"/>
      <c r="L192" s="82">
        <v>192</v>
      </c>
      <c r="M192" s="82"/>
      <c r="N192" s="64"/>
      <c r="O192" s="105">
        <v>1</v>
      </c>
    </row>
    <row r="193" spans="1:15" ht="43.2" x14ac:dyDescent="0.55000000000000004">
      <c r="A193" s="50" t="s">
        <v>352</v>
      </c>
      <c r="B193" s="50" t="s">
        <v>474</v>
      </c>
      <c r="C193" s="54"/>
      <c r="D193" s="55"/>
      <c r="E193" s="67"/>
      <c r="F193" s="56"/>
      <c r="G193" s="54"/>
      <c r="H193" s="58"/>
      <c r="I193" s="57"/>
      <c r="J193" s="57"/>
      <c r="K193" s="69"/>
      <c r="L193" s="82">
        <v>193</v>
      </c>
      <c r="M193" s="82"/>
      <c r="N193" s="64"/>
      <c r="O193" s="105">
        <v>1</v>
      </c>
    </row>
    <row r="194" spans="1:15" ht="43.2" x14ac:dyDescent="0.55000000000000004">
      <c r="A194" s="50" t="s">
        <v>352</v>
      </c>
      <c r="B194" s="50" t="s">
        <v>440</v>
      </c>
      <c r="C194" s="54"/>
      <c r="D194" s="55"/>
      <c r="E194" s="67"/>
      <c r="F194" s="56"/>
      <c r="G194" s="54"/>
      <c r="H194" s="58"/>
      <c r="I194" s="57"/>
      <c r="J194" s="57"/>
      <c r="K194" s="69"/>
      <c r="L194" s="82">
        <v>194</v>
      </c>
      <c r="M194" s="82"/>
      <c r="N194" s="64"/>
      <c r="O194" s="105">
        <v>1</v>
      </c>
    </row>
    <row r="195" spans="1:15" ht="43.2" x14ac:dyDescent="0.55000000000000004">
      <c r="A195" s="50" t="s">
        <v>352</v>
      </c>
      <c r="B195" s="50" t="s">
        <v>359</v>
      </c>
      <c r="C195" s="54"/>
      <c r="D195" s="55"/>
      <c r="E195" s="67"/>
      <c r="F195" s="56"/>
      <c r="G195" s="54"/>
      <c r="H195" s="58"/>
      <c r="I195" s="57"/>
      <c r="J195" s="57"/>
      <c r="K195" s="69"/>
      <c r="L195" s="82">
        <v>195</v>
      </c>
      <c r="M195" s="82"/>
      <c r="N195" s="64"/>
      <c r="O195" s="105">
        <v>1</v>
      </c>
    </row>
    <row r="196" spans="1:15" ht="43.2" x14ac:dyDescent="0.55000000000000004">
      <c r="A196" s="50" t="s">
        <v>352</v>
      </c>
      <c r="B196" s="50" t="s">
        <v>475</v>
      </c>
      <c r="C196" s="54"/>
      <c r="D196" s="55"/>
      <c r="E196" s="67"/>
      <c r="F196" s="56"/>
      <c r="G196" s="54"/>
      <c r="H196" s="58"/>
      <c r="I196" s="57"/>
      <c r="J196" s="57"/>
      <c r="K196" s="69"/>
      <c r="L196" s="82">
        <v>196</v>
      </c>
      <c r="M196" s="82"/>
      <c r="N196" s="64"/>
      <c r="O196" s="105">
        <v>1</v>
      </c>
    </row>
    <row r="197" spans="1:15" ht="43.2" x14ac:dyDescent="0.55000000000000004">
      <c r="A197" s="50" t="s">
        <v>352</v>
      </c>
      <c r="B197" s="50" t="s">
        <v>476</v>
      </c>
      <c r="C197" s="54"/>
      <c r="D197" s="55"/>
      <c r="E197" s="67"/>
      <c r="F197" s="56"/>
      <c r="G197" s="54"/>
      <c r="H197" s="58"/>
      <c r="I197" s="57"/>
      <c r="J197" s="57"/>
      <c r="K197" s="69"/>
      <c r="L197" s="82">
        <v>197</v>
      </c>
      <c r="M197" s="82"/>
      <c r="N197" s="64"/>
      <c r="O197" s="105">
        <v>1</v>
      </c>
    </row>
    <row r="198" spans="1:15" ht="43.2" x14ac:dyDescent="0.55000000000000004">
      <c r="A198" s="50" t="s">
        <v>352</v>
      </c>
      <c r="B198" s="50" t="s">
        <v>477</v>
      </c>
      <c r="C198" s="54"/>
      <c r="D198" s="55"/>
      <c r="E198" s="67"/>
      <c r="F198" s="56"/>
      <c r="G198" s="54"/>
      <c r="H198" s="58"/>
      <c r="I198" s="57"/>
      <c r="J198" s="57"/>
      <c r="K198" s="69"/>
      <c r="L198" s="82">
        <v>198</v>
      </c>
      <c r="M198" s="82"/>
      <c r="N198" s="64"/>
      <c r="O198" s="105">
        <v>1</v>
      </c>
    </row>
    <row r="199" spans="1:15" ht="43.2" x14ac:dyDescent="0.55000000000000004">
      <c r="A199" s="50" t="s">
        <v>352</v>
      </c>
      <c r="B199" s="50" t="s">
        <v>478</v>
      </c>
      <c r="C199" s="54"/>
      <c r="D199" s="55"/>
      <c r="E199" s="67"/>
      <c r="F199" s="56"/>
      <c r="G199" s="54"/>
      <c r="H199" s="58"/>
      <c r="I199" s="57"/>
      <c r="J199" s="57"/>
      <c r="K199" s="69"/>
      <c r="L199" s="82">
        <v>199</v>
      </c>
      <c r="M199" s="82"/>
      <c r="N199" s="64"/>
      <c r="O199" s="105">
        <v>1</v>
      </c>
    </row>
    <row r="200" spans="1:15" ht="43.2" x14ac:dyDescent="0.55000000000000004">
      <c r="A200" s="50" t="s">
        <v>340</v>
      </c>
      <c r="B200" s="50" t="s">
        <v>224</v>
      </c>
      <c r="C200" s="54"/>
      <c r="D200" s="55"/>
      <c r="E200" s="67"/>
      <c r="F200" s="56"/>
      <c r="G200" s="54"/>
      <c r="H200" s="58"/>
      <c r="I200" s="57"/>
      <c r="J200" s="57"/>
      <c r="K200" s="69"/>
      <c r="L200" s="82">
        <v>200</v>
      </c>
      <c r="M200" s="82"/>
      <c r="N200" s="64"/>
      <c r="O200" s="105">
        <v>1</v>
      </c>
    </row>
    <row r="201" spans="1:15" ht="43.2" x14ac:dyDescent="0.55000000000000004">
      <c r="A201" s="50" t="s">
        <v>340</v>
      </c>
      <c r="B201" s="50" t="s">
        <v>179</v>
      </c>
      <c r="C201" s="54"/>
      <c r="D201" s="55"/>
      <c r="E201" s="67"/>
      <c r="F201" s="56"/>
      <c r="G201" s="54"/>
      <c r="H201" s="58"/>
      <c r="I201" s="57"/>
      <c r="J201" s="57"/>
      <c r="K201" s="69"/>
      <c r="L201" s="82">
        <v>201</v>
      </c>
      <c r="M201" s="82"/>
      <c r="N201" s="64"/>
      <c r="O201" s="105">
        <v>1</v>
      </c>
    </row>
    <row r="202" spans="1:15" ht="28.8" x14ac:dyDescent="0.55000000000000004">
      <c r="A202" s="50" t="s">
        <v>340</v>
      </c>
      <c r="B202" s="50" t="s">
        <v>336</v>
      </c>
      <c r="C202" s="54"/>
      <c r="D202" s="55"/>
      <c r="E202" s="67"/>
      <c r="F202" s="56"/>
      <c r="G202" s="54"/>
      <c r="H202" s="58"/>
      <c r="I202" s="57"/>
      <c r="J202" s="57"/>
      <c r="K202" s="69"/>
      <c r="L202" s="82">
        <v>202</v>
      </c>
      <c r="M202" s="82"/>
      <c r="N202" s="64"/>
      <c r="O202" s="105">
        <v>2</v>
      </c>
    </row>
    <row r="203" spans="1:15" ht="43.2" x14ac:dyDescent="0.55000000000000004">
      <c r="A203" s="50" t="s">
        <v>340</v>
      </c>
      <c r="B203" s="50" t="s">
        <v>334</v>
      </c>
      <c r="C203" s="54"/>
      <c r="D203" s="55"/>
      <c r="E203" s="67"/>
      <c r="F203" s="56"/>
      <c r="G203" s="54"/>
      <c r="H203" s="58"/>
      <c r="I203" s="57"/>
      <c r="J203" s="57"/>
      <c r="K203" s="69"/>
      <c r="L203" s="82">
        <v>203</v>
      </c>
      <c r="M203" s="82"/>
      <c r="N203" s="64"/>
      <c r="O203" s="105">
        <v>1</v>
      </c>
    </row>
    <row r="204" spans="1:15" ht="43.2" x14ac:dyDescent="0.55000000000000004">
      <c r="A204" s="50" t="s">
        <v>340</v>
      </c>
      <c r="B204" s="50" t="s">
        <v>186</v>
      </c>
      <c r="C204" s="54"/>
      <c r="D204" s="55"/>
      <c r="E204" s="67"/>
      <c r="F204" s="56"/>
      <c r="G204" s="54"/>
      <c r="H204" s="58"/>
      <c r="I204" s="57"/>
      <c r="J204" s="57"/>
      <c r="K204" s="69"/>
      <c r="L204" s="82">
        <v>204</v>
      </c>
      <c r="M204" s="82"/>
      <c r="N204" s="64"/>
      <c r="O204" s="105">
        <v>3</v>
      </c>
    </row>
    <row r="205" spans="1:15" ht="28.8" x14ac:dyDescent="0.55000000000000004">
      <c r="A205" s="50" t="s">
        <v>340</v>
      </c>
      <c r="B205" s="50" t="s">
        <v>479</v>
      </c>
      <c r="C205" s="54"/>
      <c r="D205" s="55"/>
      <c r="E205" s="67"/>
      <c r="F205" s="56"/>
      <c r="G205" s="54"/>
      <c r="H205" s="58"/>
      <c r="I205" s="57"/>
      <c r="J205" s="57"/>
      <c r="K205" s="69"/>
      <c r="L205" s="82">
        <v>205</v>
      </c>
      <c r="M205" s="82"/>
      <c r="N205" s="64"/>
      <c r="O205" s="105">
        <v>1</v>
      </c>
    </row>
    <row r="206" spans="1:15" ht="28.8" x14ac:dyDescent="0.55000000000000004">
      <c r="A206" s="50" t="s">
        <v>336</v>
      </c>
      <c r="B206" s="50" t="s">
        <v>340</v>
      </c>
      <c r="C206" s="54"/>
      <c r="D206" s="55"/>
      <c r="E206" s="67"/>
      <c r="F206" s="56"/>
      <c r="G206" s="54"/>
      <c r="H206" s="58"/>
      <c r="I206" s="57"/>
      <c r="J206" s="57"/>
      <c r="K206" s="69"/>
      <c r="L206" s="82">
        <v>206</v>
      </c>
      <c r="M206" s="82"/>
      <c r="N206" s="64"/>
      <c r="O206" s="105">
        <v>2</v>
      </c>
    </row>
    <row r="207" spans="1:15" ht="43.2" x14ac:dyDescent="0.55000000000000004">
      <c r="A207" s="50" t="s">
        <v>336</v>
      </c>
      <c r="B207" s="50" t="s">
        <v>224</v>
      </c>
      <c r="C207" s="54"/>
      <c r="D207" s="55"/>
      <c r="E207" s="67"/>
      <c r="F207" s="56"/>
      <c r="G207" s="54"/>
      <c r="H207" s="58"/>
      <c r="I207" s="57"/>
      <c r="J207" s="57"/>
      <c r="K207" s="69"/>
      <c r="L207" s="82">
        <v>207</v>
      </c>
      <c r="M207" s="82"/>
      <c r="N207" s="64"/>
      <c r="O207" s="105">
        <v>2</v>
      </c>
    </row>
    <row r="208" spans="1:15" ht="43.2" x14ac:dyDescent="0.55000000000000004">
      <c r="A208" s="50" t="s">
        <v>336</v>
      </c>
      <c r="B208" s="50" t="s">
        <v>480</v>
      </c>
      <c r="C208" s="54"/>
      <c r="D208" s="55"/>
      <c r="E208" s="67"/>
      <c r="F208" s="56"/>
      <c r="G208" s="54"/>
      <c r="H208" s="58"/>
      <c r="I208" s="57"/>
      <c r="J208" s="57"/>
      <c r="K208" s="69"/>
      <c r="L208" s="82">
        <v>208</v>
      </c>
      <c r="M208" s="82"/>
      <c r="N208" s="64"/>
      <c r="O208" s="105">
        <v>2</v>
      </c>
    </row>
    <row r="209" spans="1:15" ht="43.2" x14ac:dyDescent="0.55000000000000004">
      <c r="A209" s="50" t="s">
        <v>336</v>
      </c>
      <c r="B209" s="50" t="s">
        <v>369</v>
      </c>
      <c r="C209" s="54"/>
      <c r="D209" s="55"/>
      <c r="E209" s="67"/>
      <c r="F209" s="56"/>
      <c r="G209" s="54"/>
      <c r="H209" s="58"/>
      <c r="I209" s="57"/>
      <c r="J209" s="57"/>
      <c r="K209" s="69"/>
      <c r="L209" s="82">
        <v>209</v>
      </c>
      <c r="M209" s="82"/>
      <c r="N209" s="64"/>
      <c r="O209" s="105">
        <v>2</v>
      </c>
    </row>
    <row r="210" spans="1:15" ht="43.2" x14ac:dyDescent="0.55000000000000004">
      <c r="A210" s="50" t="s">
        <v>336</v>
      </c>
      <c r="B210" s="50" t="s">
        <v>481</v>
      </c>
      <c r="C210" s="54"/>
      <c r="D210" s="55"/>
      <c r="E210" s="67"/>
      <c r="F210" s="56"/>
      <c r="G210" s="54"/>
      <c r="H210" s="58"/>
      <c r="I210" s="57"/>
      <c r="J210" s="57"/>
      <c r="K210" s="69"/>
      <c r="L210" s="82">
        <v>210</v>
      </c>
      <c r="M210" s="82"/>
      <c r="N210" s="64"/>
      <c r="O210" s="105">
        <v>2</v>
      </c>
    </row>
    <row r="211" spans="1:15" ht="43.2" x14ac:dyDescent="0.55000000000000004">
      <c r="A211" s="50" t="s">
        <v>336</v>
      </c>
      <c r="B211" s="50" t="s">
        <v>335</v>
      </c>
      <c r="C211" s="54"/>
      <c r="D211" s="55"/>
      <c r="E211" s="67"/>
      <c r="F211" s="56"/>
      <c r="G211" s="54"/>
      <c r="H211" s="58"/>
      <c r="I211" s="57"/>
      <c r="J211" s="57"/>
      <c r="K211" s="69"/>
      <c r="L211" s="82">
        <v>211</v>
      </c>
      <c r="M211" s="82"/>
      <c r="N211" s="64"/>
      <c r="O211" s="105">
        <v>2</v>
      </c>
    </row>
    <row r="212" spans="1:15" ht="43.2" x14ac:dyDescent="0.55000000000000004">
      <c r="A212" s="50" t="s">
        <v>336</v>
      </c>
      <c r="B212" s="50" t="s">
        <v>179</v>
      </c>
      <c r="C212" s="54"/>
      <c r="D212" s="55"/>
      <c r="E212" s="67"/>
      <c r="F212" s="56"/>
      <c r="G212" s="54"/>
      <c r="H212" s="58"/>
      <c r="I212" s="57"/>
      <c r="J212" s="57"/>
      <c r="K212" s="69"/>
      <c r="L212" s="82">
        <v>212</v>
      </c>
      <c r="M212" s="82"/>
      <c r="N212" s="64"/>
      <c r="O212" s="105">
        <v>2</v>
      </c>
    </row>
    <row r="213" spans="1:15" ht="28.8" x14ac:dyDescent="0.55000000000000004">
      <c r="A213" s="50" t="s">
        <v>336</v>
      </c>
      <c r="B213" s="50" t="s">
        <v>227</v>
      </c>
      <c r="C213" s="54"/>
      <c r="D213" s="55"/>
      <c r="E213" s="67"/>
      <c r="F213" s="56"/>
      <c r="G213" s="54"/>
      <c r="H213" s="58"/>
      <c r="I213" s="57"/>
      <c r="J213" s="57"/>
      <c r="K213" s="69"/>
      <c r="L213" s="82">
        <v>213</v>
      </c>
      <c r="M213" s="82"/>
      <c r="N213" s="64"/>
      <c r="O213" s="105">
        <v>2</v>
      </c>
    </row>
    <row r="214" spans="1:15" ht="43.2" x14ac:dyDescent="0.55000000000000004">
      <c r="A214" s="50" t="s">
        <v>336</v>
      </c>
      <c r="B214" s="50" t="s">
        <v>334</v>
      </c>
      <c r="C214" s="54"/>
      <c r="D214" s="55"/>
      <c r="E214" s="67"/>
      <c r="F214" s="56"/>
      <c r="G214" s="54"/>
      <c r="H214" s="58"/>
      <c r="I214" s="57"/>
      <c r="J214" s="57"/>
      <c r="K214" s="69"/>
      <c r="L214" s="82">
        <v>214</v>
      </c>
      <c r="M214" s="82"/>
      <c r="N214" s="64"/>
      <c r="O214" s="105">
        <v>2</v>
      </c>
    </row>
    <row r="215" spans="1:15" ht="43.2" x14ac:dyDescent="0.55000000000000004">
      <c r="A215" s="50" t="s">
        <v>336</v>
      </c>
      <c r="B215" s="50" t="s">
        <v>186</v>
      </c>
      <c r="C215" s="54"/>
      <c r="D215" s="55"/>
      <c r="E215" s="67"/>
      <c r="F215" s="56"/>
      <c r="G215" s="54"/>
      <c r="H215" s="58"/>
      <c r="I215" s="57"/>
      <c r="J215" s="57"/>
      <c r="K215" s="69"/>
      <c r="L215" s="82">
        <v>215</v>
      </c>
      <c r="M215" s="82"/>
      <c r="N215" s="64"/>
      <c r="O215" s="105">
        <v>2</v>
      </c>
    </row>
    <row r="216" spans="1:15" ht="43.2" x14ac:dyDescent="0.55000000000000004">
      <c r="A216" s="50" t="s">
        <v>336</v>
      </c>
      <c r="B216" s="50" t="s">
        <v>230</v>
      </c>
      <c r="C216" s="54"/>
      <c r="D216" s="55"/>
      <c r="E216" s="67"/>
      <c r="F216" s="56"/>
      <c r="G216" s="54"/>
      <c r="H216" s="58"/>
      <c r="I216" s="57"/>
      <c r="J216" s="57"/>
      <c r="K216" s="69"/>
      <c r="L216" s="82">
        <v>216</v>
      </c>
      <c r="M216" s="82"/>
      <c r="N216" s="64"/>
      <c r="O216" s="105">
        <v>2</v>
      </c>
    </row>
    <row r="217" spans="1:15" ht="43.2" x14ac:dyDescent="0.55000000000000004">
      <c r="A217" s="50" t="s">
        <v>336</v>
      </c>
      <c r="B217" s="50" t="s">
        <v>223</v>
      </c>
      <c r="C217" s="54"/>
      <c r="D217" s="55"/>
      <c r="E217" s="67"/>
      <c r="F217" s="56"/>
      <c r="G217" s="54"/>
      <c r="H217" s="58"/>
      <c r="I217" s="57"/>
      <c r="J217" s="57"/>
      <c r="K217" s="69"/>
      <c r="L217" s="82">
        <v>217</v>
      </c>
      <c r="M217" s="82"/>
      <c r="N217" s="64"/>
      <c r="O217" s="105">
        <v>2</v>
      </c>
    </row>
    <row r="218" spans="1:15" ht="43.2" x14ac:dyDescent="0.55000000000000004">
      <c r="A218" s="50" t="s">
        <v>336</v>
      </c>
      <c r="B218" s="50" t="s">
        <v>228</v>
      </c>
      <c r="C218" s="54"/>
      <c r="D218" s="55"/>
      <c r="E218" s="67"/>
      <c r="F218" s="56"/>
      <c r="G218" s="54"/>
      <c r="H218" s="58"/>
      <c r="I218" s="57"/>
      <c r="J218" s="57"/>
      <c r="K218" s="69"/>
      <c r="L218" s="82">
        <v>218</v>
      </c>
      <c r="M218" s="82"/>
      <c r="N218" s="64"/>
      <c r="O218" s="105">
        <v>2</v>
      </c>
    </row>
    <row r="219" spans="1:15" ht="28.8" x14ac:dyDescent="0.55000000000000004">
      <c r="A219" s="50" t="s">
        <v>336</v>
      </c>
      <c r="B219" s="50" t="s">
        <v>479</v>
      </c>
      <c r="C219" s="54"/>
      <c r="D219" s="55"/>
      <c r="E219" s="67"/>
      <c r="F219" s="56"/>
      <c r="G219" s="54"/>
      <c r="H219" s="58"/>
      <c r="I219" s="57"/>
      <c r="J219" s="57"/>
      <c r="K219" s="69"/>
      <c r="L219" s="82">
        <v>219</v>
      </c>
      <c r="M219" s="82"/>
      <c r="N219" s="64"/>
      <c r="O219" s="105">
        <v>2</v>
      </c>
    </row>
    <row r="220" spans="1:15" ht="43.2" x14ac:dyDescent="0.55000000000000004">
      <c r="A220" s="50" t="s">
        <v>224</v>
      </c>
      <c r="B220" s="50" t="s">
        <v>334</v>
      </c>
      <c r="C220" s="54"/>
      <c r="D220" s="55"/>
      <c r="E220" s="67"/>
      <c r="F220" s="56"/>
      <c r="G220" s="54"/>
      <c r="H220" s="58"/>
      <c r="I220" s="57"/>
      <c r="J220" s="57"/>
      <c r="K220" s="69"/>
      <c r="L220" s="82">
        <v>220</v>
      </c>
      <c r="M220" s="82"/>
      <c r="N220" s="64"/>
      <c r="O220" s="105">
        <v>1</v>
      </c>
    </row>
    <row r="221" spans="1:15" ht="43.2" x14ac:dyDescent="0.55000000000000004">
      <c r="A221" s="50" t="s">
        <v>224</v>
      </c>
      <c r="B221" s="50" t="s">
        <v>336</v>
      </c>
      <c r="C221" s="54"/>
      <c r="D221" s="55"/>
      <c r="E221" s="67"/>
      <c r="F221" s="56"/>
      <c r="G221" s="54"/>
      <c r="H221" s="58"/>
      <c r="I221" s="57"/>
      <c r="J221" s="57"/>
      <c r="K221" s="69"/>
      <c r="L221" s="82">
        <v>221</v>
      </c>
      <c r="M221" s="82"/>
      <c r="N221" s="64"/>
      <c r="O221" s="105">
        <v>1</v>
      </c>
    </row>
    <row r="222" spans="1:15" ht="43.2" x14ac:dyDescent="0.55000000000000004">
      <c r="A222" s="50" t="s">
        <v>224</v>
      </c>
      <c r="B222" s="50" t="s">
        <v>186</v>
      </c>
      <c r="C222" s="54"/>
      <c r="D222" s="55"/>
      <c r="E222" s="67"/>
      <c r="F222" s="56"/>
      <c r="G222" s="54"/>
      <c r="H222" s="58"/>
      <c r="I222" s="57"/>
      <c r="J222" s="57"/>
      <c r="K222" s="69"/>
      <c r="L222" s="82">
        <v>222</v>
      </c>
      <c r="M222" s="82"/>
      <c r="N222" s="64"/>
      <c r="O222" s="105">
        <v>1</v>
      </c>
    </row>
    <row r="223" spans="1:15" ht="43.2" x14ac:dyDescent="0.55000000000000004">
      <c r="A223" s="50" t="s">
        <v>224</v>
      </c>
      <c r="B223" s="50" t="s">
        <v>335</v>
      </c>
      <c r="C223" s="54"/>
      <c r="D223" s="55"/>
      <c r="E223" s="67"/>
      <c r="F223" s="56"/>
      <c r="G223" s="54"/>
      <c r="H223" s="58"/>
      <c r="I223" s="57"/>
      <c r="J223" s="57"/>
      <c r="K223" s="69"/>
      <c r="L223" s="82">
        <v>223</v>
      </c>
      <c r="M223" s="82"/>
      <c r="N223" s="64"/>
      <c r="O223" s="105">
        <v>1</v>
      </c>
    </row>
    <row r="224" spans="1:15" ht="43.2" x14ac:dyDescent="0.55000000000000004">
      <c r="A224" s="50" t="s">
        <v>224</v>
      </c>
      <c r="B224" s="50" t="s">
        <v>481</v>
      </c>
      <c r="C224" s="54"/>
      <c r="D224" s="55"/>
      <c r="E224" s="67"/>
      <c r="F224" s="56"/>
      <c r="G224" s="54"/>
      <c r="H224" s="58"/>
      <c r="I224" s="57"/>
      <c r="J224" s="57"/>
      <c r="K224" s="69"/>
      <c r="L224" s="82">
        <v>224</v>
      </c>
      <c r="M224" s="82"/>
      <c r="N224" s="64"/>
      <c r="O224" s="105">
        <v>1</v>
      </c>
    </row>
    <row r="225" spans="1:15" ht="43.2" x14ac:dyDescent="0.55000000000000004">
      <c r="A225" s="50" t="s">
        <v>224</v>
      </c>
      <c r="B225" s="50" t="s">
        <v>179</v>
      </c>
      <c r="C225" s="54"/>
      <c r="D225" s="55"/>
      <c r="E225" s="67"/>
      <c r="F225" s="56"/>
      <c r="G225" s="54"/>
      <c r="H225" s="58"/>
      <c r="I225" s="57"/>
      <c r="J225" s="57"/>
      <c r="K225" s="69"/>
      <c r="L225" s="82">
        <v>225</v>
      </c>
      <c r="M225" s="82"/>
      <c r="N225" s="64"/>
      <c r="O225" s="105">
        <v>1</v>
      </c>
    </row>
    <row r="226" spans="1:15" ht="43.2" x14ac:dyDescent="0.55000000000000004">
      <c r="A226" s="50" t="s">
        <v>224</v>
      </c>
      <c r="B226" s="50" t="s">
        <v>230</v>
      </c>
      <c r="C226" s="54"/>
      <c r="D226" s="55"/>
      <c r="E226" s="67"/>
      <c r="F226" s="56"/>
      <c r="G226" s="54"/>
      <c r="H226" s="58"/>
      <c r="I226" s="57"/>
      <c r="J226" s="57"/>
      <c r="K226" s="69"/>
      <c r="L226" s="82">
        <v>226</v>
      </c>
      <c r="M226" s="82"/>
      <c r="N226" s="64"/>
      <c r="O226" s="105">
        <v>1</v>
      </c>
    </row>
    <row r="227" spans="1:15" ht="43.2" x14ac:dyDescent="0.55000000000000004">
      <c r="A227" s="50" t="s">
        <v>224</v>
      </c>
      <c r="B227" s="50" t="s">
        <v>340</v>
      </c>
      <c r="C227" s="54"/>
      <c r="D227" s="55"/>
      <c r="E227" s="67"/>
      <c r="F227" s="56"/>
      <c r="G227" s="54"/>
      <c r="H227" s="58"/>
      <c r="I227" s="57"/>
      <c r="J227" s="57"/>
      <c r="K227" s="69"/>
      <c r="L227" s="82">
        <v>227</v>
      </c>
      <c r="M227" s="82"/>
      <c r="N227" s="64"/>
      <c r="O227" s="105">
        <v>1</v>
      </c>
    </row>
    <row r="228" spans="1:15" ht="43.2" x14ac:dyDescent="0.55000000000000004">
      <c r="A228" s="50" t="s">
        <v>224</v>
      </c>
      <c r="B228" s="50" t="s">
        <v>369</v>
      </c>
      <c r="C228" s="54"/>
      <c r="D228" s="55"/>
      <c r="E228" s="67"/>
      <c r="F228" s="56"/>
      <c r="G228" s="54"/>
      <c r="H228" s="58"/>
      <c r="I228" s="57"/>
      <c r="J228" s="57"/>
      <c r="K228" s="69"/>
      <c r="L228" s="82">
        <v>228</v>
      </c>
      <c r="M228" s="82"/>
      <c r="N228" s="64"/>
      <c r="O228" s="105">
        <v>1</v>
      </c>
    </row>
    <row r="229" spans="1:15" ht="43.2" x14ac:dyDescent="0.55000000000000004">
      <c r="A229" s="50" t="s">
        <v>224</v>
      </c>
      <c r="B229" s="50" t="s">
        <v>223</v>
      </c>
      <c r="C229" s="54"/>
      <c r="D229" s="55"/>
      <c r="E229" s="67"/>
      <c r="F229" s="56"/>
      <c r="G229" s="54"/>
      <c r="H229" s="58"/>
      <c r="I229" s="57"/>
      <c r="J229" s="57"/>
      <c r="K229" s="69"/>
      <c r="L229" s="82">
        <v>229</v>
      </c>
      <c r="M229" s="82"/>
      <c r="N229" s="64"/>
      <c r="O229" s="105">
        <v>1</v>
      </c>
    </row>
    <row r="230" spans="1:15" ht="43.2" x14ac:dyDescent="0.55000000000000004">
      <c r="A230" s="50" t="s">
        <v>224</v>
      </c>
      <c r="B230" s="50" t="s">
        <v>480</v>
      </c>
      <c r="C230" s="54"/>
      <c r="D230" s="55"/>
      <c r="E230" s="67"/>
      <c r="F230" s="56"/>
      <c r="G230" s="54"/>
      <c r="H230" s="58"/>
      <c r="I230" s="57"/>
      <c r="J230" s="57"/>
      <c r="K230" s="69"/>
      <c r="L230" s="82">
        <v>230</v>
      </c>
      <c r="M230" s="82"/>
      <c r="N230" s="64"/>
      <c r="O230" s="105">
        <v>1</v>
      </c>
    </row>
    <row r="231" spans="1:15" ht="43.2" x14ac:dyDescent="0.55000000000000004">
      <c r="A231" s="50" t="s">
        <v>224</v>
      </c>
      <c r="B231" s="50" t="s">
        <v>227</v>
      </c>
      <c r="C231" s="54"/>
      <c r="D231" s="55"/>
      <c r="E231" s="67"/>
      <c r="F231" s="56"/>
      <c r="G231" s="54"/>
      <c r="H231" s="58"/>
      <c r="I231" s="57"/>
      <c r="J231" s="57"/>
      <c r="K231" s="69"/>
      <c r="L231" s="82">
        <v>231</v>
      </c>
      <c r="M231" s="82"/>
      <c r="N231" s="64"/>
      <c r="O231" s="105">
        <v>1</v>
      </c>
    </row>
    <row r="232" spans="1:15" ht="43.2" x14ac:dyDescent="0.55000000000000004">
      <c r="A232" s="50" t="s">
        <v>224</v>
      </c>
      <c r="B232" s="50" t="s">
        <v>479</v>
      </c>
      <c r="C232" s="54"/>
      <c r="D232" s="55"/>
      <c r="E232" s="67"/>
      <c r="F232" s="56"/>
      <c r="G232" s="54"/>
      <c r="H232" s="58"/>
      <c r="I232" s="57"/>
      <c r="J232" s="57"/>
      <c r="K232" s="69"/>
      <c r="L232" s="82">
        <v>232</v>
      </c>
      <c r="M232" s="82"/>
      <c r="N232" s="64"/>
      <c r="O232" s="105">
        <v>1</v>
      </c>
    </row>
    <row r="233" spans="1:15" ht="43.2" x14ac:dyDescent="0.55000000000000004">
      <c r="A233" s="50" t="s">
        <v>224</v>
      </c>
      <c r="B233" s="50" t="s">
        <v>228</v>
      </c>
      <c r="C233" s="54"/>
      <c r="D233" s="55"/>
      <c r="E233" s="67"/>
      <c r="F233" s="56"/>
      <c r="G233" s="54"/>
      <c r="H233" s="58"/>
      <c r="I233" s="57"/>
      <c r="J233" s="57"/>
      <c r="K233" s="69"/>
      <c r="L233" s="82">
        <v>233</v>
      </c>
      <c r="M233" s="82"/>
      <c r="N233" s="64"/>
      <c r="O233" s="105">
        <v>1</v>
      </c>
    </row>
    <row r="234" spans="1:15" ht="43.2" x14ac:dyDescent="0.55000000000000004">
      <c r="A234" s="50" t="s">
        <v>334</v>
      </c>
      <c r="B234" s="50" t="s">
        <v>224</v>
      </c>
      <c r="C234" s="54"/>
      <c r="D234" s="55"/>
      <c r="E234" s="67"/>
      <c r="F234" s="56"/>
      <c r="G234" s="54"/>
      <c r="H234" s="58"/>
      <c r="I234" s="57"/>
      <c r="J234" s="57"/>
      <c r="K234" s="69"/>
      <c r="L234" s="82">
        <v>234</v>
      </c>
      <c r="M234" s="82"/>
      <c r="N234" s="64"/>
      <c r="O234" s="105">
        <v>2</v>
      </c>
    </row>
    <row r="235" spans="1:15" ht="43.2" x14ac:dyDescent="0.55000000000000004">
      <c r="A235" s="50" t="s">
        <v>334</v>
      </c>
      <c r="B235" s="50" t="s">
        <v>336</v>
      </c>
      <c r="C235" s="54"/>
      <c r="D235" s="55"/>
      <c r="E235" s="67"/>
      <c r="F235" s="56"/>
      <c r="G235" s="54"/>
      <c r="H235" s="58"/>
      <c r="I235" s="57"/>
      <c r="J235" s="57"/>
      <c r="K235" s="69"/>
      <c r="L235" s="82">
        <v>235</v>
      </c>
      <c r="M235" s="82"/>
      <c r="N235" s="64"/>
      <c r="O235" s="105">
        <v>3</v>
      </c>
    </row>
    <row r="236" spans="1:15" ht="43.2" x14ac:dyDescent="0.55000000000000004">
      <c r="A236" s="50" t="s">
        <v>334</v>
      </c>
      <c r="B236" s="50" t="s">
        <v>186</v>
      </c>
      <c r="C236" s="54"/>
      <c r="D236" s="55"/>
      <c r="E236" s="67"/>
      <c r="F236" s="56"/>
      <c r="G236" s="54"/>
      <c r="H236" s="58"/>
      <c r="I236" s="57"/>
      <c r="J236" s="57"/>
      <c r="K236" s="69"/>
      <c r="L236" s="82">
        <v>236</v>
      </c>
      <c r="M236" s="82"/>
      <c r="N236" s="64"/>
      <c r="O236" s="105">
        <v>2</v>
      </c>
    </row>
    <row r="237" spans="1:15" ht="43.2" x14ac:dyDescent="0.55000000000000004">
      <c r="A237" s="50" t="s">
        <v>334</v>
      </c>
      <c r="B237" s="50" t="s">
        <v>335</v>
      </c>
      <c r="C237" s="54"/>
      <c r="D237" s="55"/>
      <c r="E237" s="67"/>
      <c r="F237" s="56"/>
      <c r="G237" s="54"/>
      <c r="H237" s="58"/>
      <c r="I237" s="57"/>
      <c r="J237" s="57"/>
      <c r="K237" s="69"/>
      <c r="L237" s="82">
        <v>237</v>
      </c>
      <c r="M237" s="82"/>
      <c r="N237" s="64"/>
      <c r="O237" s="105">
        <v>2</v>
      </c>
    </row>
    <row r="238" spans="1:15" ht="43.2" x14ac:dyDescent="0.55000000000000004">
      <c r="A238" s="50" t="s">
        <v>334</v>
      </c>
      <c r="B238" s="50" t="s">
        <v>481</v>
      </c>
      <c r="C238" s="54"/>
      <c r="D238" s="55"/>
      <c r="E238" s="67"/>
      <c r="F238" s="56"/>
      <c r="G238" s="54"/>
      <c r="H238" s="58"/>
      <c r="I238" s="57"/>
      <c r="J238" s="57"/>
      <c r="K238" s="69"/>
      <c r="L238" s="82">
        <v>238</v>
      </c>
      <c r="M238" s="82"/>
      <c r="N238" s="64"/>
      <c r="O238" s="105">
        <v>2</v>
      </c>
    </row>
    <row r="239" spans="1:15" ht="43.2" x14ac:dyDescent="0.55000000000000004">
      <c r="A239" s="50" t="s">
        <v>334</v>
      </c>
      <c r="B239" s="50" t="s">
        <v>179</v>
      </c>
      <c r="C239" s="54"/>
      <c r="D239" s="55"/>
      <c r="E239" s="67"/>
      <c r="F239" s="56"/>
      <c r="G239" s="54"/>
      <c r="H239" s="58"/>
      <c r="I239" s="57"/>
      <c r="J239" s="57"/>
      <c r="K239" s="69"/>
      <c r="L239" s="82">
        <v>239</v>
      </c>
      <c r="M239" s="82"/>
      <c r="N239" s="64"/>
      <c r="O239" s="105">
        <v>2</v>
      </c>
    </row>
    <row r="240" spans="1:15" ht="43.2" x14ac:dyDescent="0.55000000000000004">
      <c r="A240" s="50" t="s">
        <v>334</v>
      </c>
      <c r="B240" s="50" t="s">
        <v>230</v>
      </c>
      <c r="C240" s="54"/>
      <c r="D240" s="55"/>
      <c r="E240" s="67"/>
      <c r="F240" s="56"/>
      <c r="G240" s="54"/>
      <c r="H240" s="58"/>
      <c r="I240" s="57"/>
      <c r="J240" s="57"/>
      <c r="K240" s="69"/>
      <c r="L240" s="82">
        <v>240</v>
      </c>
      <c r="M240" s="82"/>
      <c r="N240" s="64"/>
      <c r="O240" s="105">
        <v>2</v>
      </c>
    </row>
    <row r="241" spans="1:15" ht="43.2" x14ac:dyDescent="0.55000000000000004">
      <c r="A241" s="50" t="s">
        <v>334</v>
      </c>
      <c r="B241" s="50" t="s">
        <v>340</v>
      </c>
      <c r="C241" s="54"/>
      <c r="D241" s="55"/>
      <c r="E241" s="67"/>
      <c r="F241" s="56"/>
      <c r="G241" s="54"/>
      <c r="H241" s="58"/>
      <c r="I241" s="57"/>
      <c r="J241" s="57"/>
      <c r="K241" s="69"/>
      <c r="L241" s="82">
        <v>241</v>
      </c>
      <c r="M241" s="82"/>
      <c r="N241" s="64"/>
      <c r="O241" s="105">
        <v>2</v>
      </c>
    </row>
    <row r="242" spans="1:15" ht="43.2" x14ac:dyDescent="0.55000000000000004">
      <c r="A242" s="50" t="s">
        <v>334</v>
      </c>
      <c r="B242" s="50" t="s">
        <v>369</v>
      </c>
      <c r="C242" s="54"/>
      <c r="D242" s="55"/>
      <c r="E242" s="67"/>
      <c r="F242" s="56"/>
      <c r="G242" s="54"/>
      <c r="H242" s="58"/>
      <c r="I242" s="57"/>
      <c r="J242" s="57"/>
      <c r="K242" s="69"/>
      <c r="L242" s="82">
        <v>242</v>
      </c>
      <c r="M242" s="82"/>
      <c r="N242" s="64"/>
      <c r="O242" s="105">
        <v>2</v>
      </c>
    </row>
    <row r="243" spans="1:15" ht="43.2" x14ac:dyDescent="0.55000000000000004">
      <c r="A243" s="50" t="s">
        <v>334</v>
      </c>
      <c r="B243" s="50" t="s">
        <v>223</v>
      </c>
      <c r="C243" s="54"/>
      <c r="D243" s="55"/>
      <c r="E243" s="67"/>
      <c r="F243" s="56"/>
      <c r="G243" s="54"/>
      <c r="H243" s="58"/>
      <c r="I243" s="57"/>
      <c r="J243" s="57"/>
      <c r="K243" s="69"/>
      <c r="L243" s="82">
        <v>243</v>
      </c>
      <c r="M243" s="82"/>
      <c r="N243" s="64"/>
      <c r="O243" s="105">
        <v>2</v>
      </c>
    </row>
    <row r="244" spans="1:15" ht="43.2" x14ac:dyDescent="0.55000000000000004">
      <c r="A244" s="50" t="s">
        <v>334</v>
      </c>
      <c r="B244" s="50" t="s">
        <v>480</v>
      </c>
      <c r="C244" s="54"/>
      <c r="D244" s="55"/>
      <c r="E244" s="67"/>
      <c r="F244" s="56"/>
      <c r="G244" s="54"/>
      <c r="H244" s="58"/>
      <c r="I244" s="57"/>
      <c r="J244" s="57"/>
      <c r="K244" s="69"/>
      <c r="L244" s="82">
        <v>244</v>
      </c>
      <c r="M244" s="82"/>
      <c r="N244" s="64"/>
      <c r="O244" s="105">
        <v>2</v>
      </c>
    </row>
    <row r="245" spans="1:15" ht="43.2" x14ac:dyDescent="0.55000000000000004">
      <c r="A245" s="50" t="s">
        <v>334</v>
      </c>
      <c r="B245" s="50" t="s">
        <v>227</v>
      </c>
      <c r="C245" s="54"/>
      <c r="D245" s="55"/>
      <c r="E245" s="67"/>
      <c r="F245" s="56"/>
      <c r="G245" s="54"/>
      <c r="H245" s="58"/>
      <c r="I245" s="57"/>
      <c r="J245" s="57"/>
      <c r="K245" s="69"/>
      <c r="L245" s="82">
        <v>245</v>
      </c>
      <c r="M245" s="82"/>
      <c r="N245" s="64"/>
      <c r="O245" s="105">
        <v>3</v>
      </c>
    </row>
    <row r="246" spans="1:15" ht="43.2" x14ac:dyDescent="0.55000000000000004">
      <c r="A246" s="50" t="s">
        <v>334</v>
      </c>
      <c r="B246" s="50" t="s">
        <v>479</v>
      </c>
      <c r="C246" s="54"/>
      <c r="D246" s="55"/>
      <c r="E246" s="67"/>
      <c r="F246" s="56"/>
      <c r="G246" s="54"/>
      <c r="H246" s="58"/>
      <c r="I246" s="57"/>
      <c r="J246" s="57"/>
      <c r="K246" s="69"/>
      <c r="L246" s="82">
        <v>246</v>
      </c>
      <c r="M246" s="82"/>
      <c r="N246" s="64"/>
      <c r="O246" s="105">
        <v>2</v>
      </c>
    </row>
    <row r="247" spans="1:15" ht="43.2" x14ac:dyDescent="0.55000000000000004">
      <c r="A247" s="50" t="s">
        <v>334</v>
      </c>
      <c r="B247" s="50" t="s">
        <v>228</v>
      </c>
      <c r="C247" s="54"/>
      <c r="D247" s="55"/>
      <c r="E247" s="67"/>
      <c r="F247" s="56"/>
      <c r="G247" s="54"/>
      <c r="H247" s="58"/>
      <c r="I247" s="57"/>
      <c r="J247" s="57"/>
      <c r="K247" s="69"/>
      <c r="L247" s="82">
        <v>247</v>
      </c>
      <c r="M247" s="82"/>
      <c r="N247" s="64"/>
      <c r="O247" s="105">
        <v>2</v>
      </c>
    </row>
    <row r="248" spans="1:15" ht="43.2" x14ac:dyDescent="0.55000000000000004">
      <c r="A248" s="50" t="s">
        <v>353</v>
      </c>
      <c r="B248" s="50" t="s">
        <v>191</v>
      </c>
      <c r="C248" s="54"/>
      <c r="D248" s="55"/>
      <c r="E248" s="67"/>
      <c r="F248" s="56"/>
      <c r="G248" s="54"/>
      <c r="H248" s="58"/>
      <c r="I248" s="57"/>
      <c r="J248" s="57"/>
      <c r="K248" s="69"/>
      <c r="L248" s="82">
        <v>248</v>
      </c>
      <c r="M248" s="82"/>
      <c r="N248" s="64"/>
      <c r="O248" s="105">
        <v>1</v>
      </c>
    </row>
    <row r="249" spans="1:15" ht="43.2" x14ac:dyDescent="0.55000000000000004">
      <c r="A249" s="50" t="s">
        <v>353</v>
      </c>
      <c r="B249" s="50" t="s">
        <v>354</v>
      </c>
      <c r="C249" s="54"/>
      <c r="D249" s="55"/>
      <c r="E249" s="67"/>
      <c r="F249" s="56"/>
      <c r="G249" s="54"/>
      <c r="H249" s="58"/>
      <c r="I249" s="57"/>
      <c r="J249" s="57"/>
      <c r="K249" s="69"/>
      <c r="L249" s="82">
        <v>249</v>
      </c>
      <c r="M249" s="82"/>
      <c r="N249" s="64"/>
      <c r="O249" s="105">
        <v>1</v>
      </c>
    </row>
    <row r="250" spans="1:15" ht="43.2" x14ac:dyDescent="0.55000000000000004">
      <c r="A250" s="50" t="s">
        <v>186</v>
      </c>
      <c r="B250" s="50" t="s">
        <v>218</v>
      </c>
      <c r="C250" s="54"/>
      <c r="D250" s="55"/>
      <c r="E250" s="67"/>
      <c r="F250" s="56"/>
      <c r="G250" s="54"/>
      <c r="H250" s="58"/>
      <c r="I250" s="57"/>
      <c r="J250" s="57"/>
      <c r="K250" s="69"/>
      <c r="L250" s="82">
        <v>250</v>
      </c>
      <c r="M250" s="82"/>
      <c r="N250" s="64"/>
      <c r="O250" s="105">
        <v>2</v>
      </c>
    </row>
    <row r="251" spans="1:15" ht="43.2" x14ac:dyDescent="0.55000000000000004">
      <c r="A251" s="50" t="s">
        <v>186</v>
      </c>
      <c r="B251" s="50" t="s">
        <v>179</v>
      </c>
      <c r="C251" s="54"/>
      <c r="D251" s="55"/>
      <c r="E251" s="67"/>
      <c r="F251" s="56"/>
      <c r="G251" s="54"/>
      <c r="H251" s="58"/>
      <c r="I251" s="57"/>
      <c r="J251" s="57"/>
      <c r="K251" s="69"/>
      <c r="L251" s="82">
        <v>251</v>
      </c>
      <c r="M251" s="82"/>
      <c r="N251" s="64"/>
      <c r="O251" s="105">
        <v>3</v>
      </c>
    </row>
    <row r="252" spans="1:15" ht="43.2" x14ac:dyDescent="0.55000000000000004">
      <c r="A252" s="50" t="s">
        <v>186</v>
      </c>
      <c r="B252" s="50" t="s">
        <v>228</v>
      </c>
      <c r="C252" s="54"/>
      <c r="D252" s="55"/>
      <c r="E252" s="67"/>
      <c r="F252" s="56"/>
      <c r="G252" s="54"/>
      <c r="H252" s="58"/>
      <c r="I252" s="57"/>
      <c r="J252" s="57"/>
      <c r="K252" s="69"/>
      <c r="L252" s="82">
        <v>252</v>
      </c>
      <c r="M252" s="82"/>
      <c r="N252" s="64"/>
      <c r="O252" s="105">
        <v>4</v>
      </c>
    </row>
    <row r="253" spans="1:15" ht="43.2" x14ac:dyDescent="0.55000000000000004">
      <c r="A253" s="50" t="s">
        <v>186</v>
      </c>
      <c r="B253" s="50" t="s">
        <v>221</v>
      </c>
      <c r="C253" s="54"/>
      <c r="D253" s="55"/>
      <c r="E253" s="67"/>
      <c r="F253" s="56"/>
      <c r="G253" s="54"/>
      <c r="H253" s="58"/>
      <c r="I253" s="57"/>
      <c r="J253" s="57"/>
      <c r="K253" s="69"/>
      <c r="L253" s="82">
        <v>253</v>
      </c>
      <c r="M253" s="82"/>
      <c r="N253" s="64"/>
      <c r="O253" s="105">
        <v>3</v>
      </c>
    </row>
    <row r="254" spans="1:15" ht="43.2" x14ac:dyDescent="0.55000000000000004">
      <c r="A254" s="50" t="s">
        <v>186</v>
      </c>
      <c r="B254" s="50" t="s">
        <v>340</v>
      </c>
      <c r="C254" s="54"/>
      <c r="D254" s="55"/>
      <c r="E254" s="67"/>
      <c r="F254" s="56"/>
      <c r="G254" s="54"/>
      <c r="H254" s="58"/>
      <c r="I254" s="57"/>
      <c r="J254" s="57"/>
      <c r="K254" s="69"/>
      <c r="L254" s="82">
        <v>254</v>
      </c>
      <c r="M254" s="82"/>
      <c r="N254" s="64"/>
      <c r="O254" s="105">
        <v>2</v>
      </c>
    </row>
    <row r="255" spans="1:15" ht="43.2" x14ac:dyDescent="0.55000000000000004">
      <c r="A255" s="50" t="s">
        <v>186</v>
      </c>
      <c r="B255" s="50" t="s">
        <v>278</v>
      </c>
      <c r="C255" s="54"/>
      <c r="D255" s="55"/>
      <c r="E255" s="67"/>
      <c r="F255" s="56"/>
      <c r="G255" s="54"/>
      <c r="H255" s="58"/>
      <c r="I255" s="57"/>
      <c r="J255" s="57"/>
      <c r="K255" s="69"/>
      <c r="L255" s="82">
        <v>255</v>
      </c>
      <c r="M255" s="82"/>
      <c r="N255" s="64"/>
      <c r="O255" s="105">
        <v>1</v>
      </c>
    </row>
    <row r="256" spans="1:15" ht="43.2" x14ac:dyDescent="0.55000000000000004">
      <c r="A256" s="50" t="s">
        <v>355</v>
      </c>
      <c r="B256" s="50" t="s">
        <v>483</v>
      </c>
      <c r="C256" s="54"/>
      <c r="D256" s="55"/>
      <c r="E256" s="67"/>
      <c r="F256" s="56"/>
      <c r="G256" s="54"/>
      <c r="H256" s="58"/>
      <c r="I256" s="57"/>
      <c r="J256" s="57"/>
      <c r="K256" s="69"/>
      <c r="L256" s="82">
        <v>256</v>
      </c>
      <c r="M256" s="82"/>
      <c r="N256" s="64"/>
      <c r="O256" s="105">
        <v>1</v>
      </c>
    </row>
    <row r="257" spans="1:15" ht="43.2" x14ac:dyDescent="0.55000000000000004">
      <c r="A257" s="50" t="s">
        <v>355</v>
      </c>
      <c r="B257" s="50" t="s">
        <v>484</v>
      </c>
      <c r="C257" s="54"/>
      <c r="D257" s="55"/>
      <c r="E257" s="67"/>
      <c r="F257" s="56"/>
      <c r="G257" s="54"/>
      <c r="H257" s="58"/>
      <c r="I257" s="57"/>
      <c r="J257" s="57"/>
      <c r="K257" s="69"/>
      <c r="L257" s="82">
        <v>257</v>
      </c>
      <c r="M257" s="82"/>
      <c r="N257" s="64"/>
      <c r="O257" s="105">
        <v>1</v>
      </c>
    </row>
    <row r="258" spans="1:15" ht="43.2" x14ac:dyDescent="0.55000000000000004">
      <c r="A258" s="50" t="s">
        <v>355</v>
      </c>
      <c r="B258" s="50" t="s">
        <v>485</v>
      </c>
      <c r="C258" s="54"/>
      <c r="D258" s="55"/>
      <c r="E258" s="67"/>
      <c r="F258" s="56"/>
      <c r="G258" s="54"/>
      <c r="H258" s="58"/>
      <c r="I258" s="57"/>
      <c r="J258" s="57"/>
      <c r="K258" s="69"/>
      <c r="L258" s="82">
        <v>258</v>
      </c>
      <c r="M258" s="82"/>
      <c r="N258" s="64"/>
      <c r="O258" s="105">
        <v>1</v>
      </c>
    </row>
    <row r="259" spans="1:15" ht="43.2" x14ac:dyDescent="0.55000000000000004">
      <c r="A259" s="50" t="s">
        <v>355</v>
      </c>
      <c r="B259" s="50" t="s">
        <v>486</v>
      </c>
      <c r="C259" s="54"/>
      <c r="D259" s="55"/>
      <c r="E259" s="67"/>
      <c r="F259" s="56"/>
      <c r="G259" s="54"/>
      <c r="H259" s="58"/>
      <c r="I259" s="57"/>
      <c r="J259" s="57"/>
      <c r="K259" s="69"/>
      <c r="L259" s="82">
        <v>259</v>
      </c>
      <c r="M259" s="82"/>
      <c r="N259" s="64"/>
      <c r="O259" s="105">
        <v>1</v>
      </c>
    </row>
    <row r="260" spans="1:15" ht="43.2" x14ac:dyDescent="0.55000000000000004">
      <c r="A260" s="50" t="s">
        <v>355</v>
      </c>
      <c r="B260" s="50" t="s">
        <v>487</v>
      </c>
      <c r="C260" s="54"/>
      <c r="D260" s="55"/>
      <c r="E260" s="67"/>
      <c r="F260" s="56"/>
      <c r="G260" s="54"/>
      <c r="H260" s="58"/>
      <c r="I260" s="57"/>
      <c r="J260" s="57"/>
      <c r="K260" s="69"/>
      <c r="L260" s="82">
        <v>260</v>
      </c>
      <c r="M260" s="82"/>
      <c r="N260" s="64"/>
      <c r="O260" s="105">
        <v>1</v>
      </c>
    </row>
    <row r="261" spans="1:15" ht="43.2" x14ac:dyDescent="0.55000000000000004">
      <c r="A261" s="50" t="s">
        <v>355</v>
      </c>
      <c r="B261" s="50" t="s">
        <v>356</v>
      </c>
      <c r="C261" s="54"/>
      <c r="D261" s="55"/>
      <c r="E261" s="67"/>
      <c r="F261" s="56"/>
      <c r="G261" s="54"/>
      <c r="H261" s="58"/>
      <c r="I261" s="57"/>
      <c r="J261" s="57"/>
      <c r="K261" s="69"/>
      <c r="L261" s="82">
        <v>261</v>
      </c>
      <c r="M261" s="82"/>
      <c r="N261" s="64"/>
      <c r="O261" s="105">
        <v>1</v>
      </c>
    </row>
    <row r="262" spans="1:15" ht="43.2" x14ac:dyDescent="0.55000000000000004">
      <c r="A262" s="50" t="s">
        <v>355</v>
      </c>
      <c r="B262" s="50" t="s">
        <v>488</v>
      </c>
      <c r="C262" s="54"/>
      <c r="D262" s="55"/>
      <c r="E262" s="67"/>
      <c r="F262" s="56"/>
      <c r="G262" s="54"/>
      <c r="H262" s="58"/>
      <c r="I262" s="57"/>
      <c r="J262" s="57"/>
      <c r="K262" s="69"/>
      <c r="L262" s="82">
        <v>262</v>
      </c>
      <c r="M262" s="82"/>
      <c r="N262" s="64"/>
      <c r="O262" s="105">
        <v>1</v>
      </c>
    </row>
    <row r="263" spans="1:15" ht="43.2" x14ac:dyDescent="0.55000000000000004">
      <c r="A263" s="50" t="s">
        <v>355</v>
      </c>
      <c r="B263" s="50" t="s">
        <v>489</v>
      </c>
      <c r="C263" s="54"/>
      <c r="D263" s="55"/>
      <c r="E263" s="67"/>
      <c r="F263" s="56"/>
      <c r="G263" s="54"/>
      <c r="H263" s="58"/>
      <c r="I263" s="57"/>
      <c r="J263" s="57"/>
      <c r="K263" s="69"/>
      <c r="L263" s="82">
        <v>263</v>
      </c>
      <c r="M263" s="82"/>
      <c r="N263" s="64"/>
      <c r="O263" s="105">
        <v>1</v>
      </c>
    </row>
    <row r="264" spans="1:15" ht="43.2" x14ac:dyDescent="0.55000000000000004">
      <c r="A264" s="50" t="s">
        <v>355</v>
      </c>
      <c r="B264" s="50" t="s">
        <v>490</v>
      </c>
      <c r="C264" s="54"/>
      <c r="D264" s="55"/>
      <c r="E264" s="67"/>
      <c r="F264" s="56"/>
      <c r="G264" s="54"/>
      <c r="H264" s="58"/>
      <c r="I264" s="57"/>
      <c r="J264" s="57"/>
      <c r="K264" s="69"/>
      <c r="L264" s="82">
        <v>264</v>
      </c>
      <c r="M264" s="82"/>
      <c r="N264" s="64"/>
      <c r="O264" s="105">
        <v>1</v>
      </c>
    </row>
    <row r="265" spans="1:15" ht="43.2" x14ac:dyDescent="0.55000000000000004">
      <c r="A265" s="50" t="s">
        <v>355</v>
      </c>
      <c r="B265" s="50" t="s">
        <v>378</v>
      </c>
      <c r="C265" s="54"/>
      <c r="D265" s="55"/>
      <c r="E265" s="67"/>
      <c r="F265" s="56"/>
      <c r="G265" s="54"/>
      <c r="H265" s="58"/>
      <c r="I265" s="57"/>
      <c r="J265" s="57"/>
      <c r="K265" s="69"/>
      <c r="L265" s="82">
        <v>265</v>
      </c>
      <c r="M265" s="82"/>
      <c r="N265" s="64"/>
      <c r="O265" s="105">
        <v>1</v>
      </c>
    </row>
    <row r="266" spans="1:15" ht="43.2" x14ac:dyDescent="0.55000000000000004">
      <c r="A266" s="50" t="s">
        <v>355</v>
      </c>
      <c r="B266" s="50" t="s">
        <v>491</v>
      </c>
      <c r="C266" s="54"/>
      <c r="D266" s="55"/>
      <c r="E266" s="67"/>
      <c r="F266" s="56"/>
      <c r="G266" s="54"/>
      <c r="H266" s="58"/>
      <c r="I266" s="57"/>
      <c r="J266" s="57"/>
      <c r="K266" s="69"/>
      <c r="L266" s="82">
        <v>266</v>
      </c>
      <c r="M266" s="82"/>
      <c r="N266" s="64"/>
      <c r="O266" s="105">
        <v>1</v>
      </c>
    </row>
    <row r="267" spans="1:15" ht="43.2" x14ac:dyDescent="0.55000000000000004">
      <c r="A267" s="50" t="s">
        <v>355</v>
      </c>
      <c r="B267" s="50" t="s">
        <v>492</v>
      </c>
      <c r="C267" s="54"/>
      <c r="D267" s="55"/>
      <c r="E267" s="67"/>
      <c r="F267" s="56"/>
      <c r="G267" s="54"/>
      <c r="H267" s="58"/>
      <c r="I267" s="57"/>
      <c r="J267" s="57"/>
      <c r="K267" s="69"/>
      <c r="L267" s="82">
        <v>267</v>
      </c>
      <c r="M267" s="82"/>
      <c r="N267" s="64"/>
      <c r="O267" s="105">
        <v>1</v>
      </c>
    </row>
    <row r="268" spans="1:15" ht="43.2" x14ac:dyDescent="0.55000000000000004">
      <c r="A268" s="50" t="s">
        <v>355</v>
      </c>
      <c r="B268" s="50" t="s">
        <v>493</v>
      </c>
      <c r="C268" s="54"/>
      <c r="D268" s="55"/>
      <c r="E268" s="67"/>
      <c r="F268" s="56"/>
      <c r="G268" s="54"/>
      <c r="H268" s="58"/>
      <c r="I268" s="57"/>
      <c r="J268" s="57"/>
      <c r="K268" s="69"/>
      <c r="L268" s="82">
        <v>268</v>
      </c>
      <c r="M268" s="82"/>
      <c r="N268" s="64"/>
      <c r="O268" s="105">
        <v>1</v>
      </c>
    </row>
    <row r="269" spans="1:15" ht="43.2" x14ac:dyDescent="0.55000000000000004">
      <c r="A269" s="50" t="s">
        <v>355</v>
      </c>
      <c r="B269" s="50" t="s">
        <v>494</v>
      </c>
      <c r="C269" s="54"/>
      <c r="D269" s="55"/>
      <c r="E269" s="67"/>
      <c r="F269" s="56"/>
      <c r="G269" s="54"/>
      <c r="H269" s="58"/>
      <c r="I269" s="57"/>
      <c r="J269" s="57"/>
      <c r="K269" s="69"/>
      <c r="L269" s="82">
        <v>269</v>
      </c>
      <c r="M269" s="82"/>
      <c r="N269" s="64"/>
      <c r="O269" s="105">
        <v>1</v>
      </c>
    </row>
    <row r="270" spans="1:15" ht="43.2" x14ac:dyDescent="0.55000000000000004">
      <c r="A270" s="50" t="s">
        <v>355</v>
      </c>
      <c r="B270" s="50" t="s">
        <v>495</v>
      </c>
      <c r="C270" s="54"/>
      <c r="D270" s="55"/>
      <c r="E270" s="67"/>
      <c r="F270" s="56"/>
      <c r="G270" s="54"/>
      <c r="H270" s="58"/>
      <c r="I270" s="57"/>
      <c r="J270" s="57"/>
      <c r="K270" s="69"/>
      <c r="L270" s="82">
        <v>270</v>
      </c>
      <c r="M270" s="82"/>
      <c r="N270" s="64"/>
      <c r="O270" s="105">
        <v>1</v>
      </c>
    </row>
    <row r="271" spans="1:15" ht="43.2" x14ac:dyDescent="0.55000000000000004">
      <c r="A271" s="50" t="s">
        <v>355</v>
      </c>
      <c r="B271" s="50" t="s">
        <v>496</v>
      </c>
      <c r="C271" s="54"/>
      <c r="D271" s="55"/>
      <c r="E271" s="67"/>
      <c r="F271" s="56"/>
      <c r="G271" s="54"/>
      <c r="H271" s="58"/>
      <c r="I271" s="57"/>
      <c r="J271" s="57"/>
      <c r="K271" s="69"/>
      <c r="L271" s="82">
        <v>271</v>
      </c>
      <c r="M271" s="82"/>
      <c r="N271" s="64"/>
      <c r="O271" s="105">
        <v>1</v>
      </c>
    </row>
    <row r="272" spans="1:15" ht="43.2" x14ac:dyDescent="0.55000000000000004">
      <c r="A272" s="50" t="s">
        <v>355</v>
      </c>
      <c r="B272" s="50" t="s">
        <v>497</v>
      </c>
      <c r="C272" s="54"/>
      <c r="D272" s="55"/>
      <c r="E272" s="67"/>
      <c r="F272" s="56"/>
      <c r="G272" s="54"/>
      <c r="H272" s="58"/>
      <c r="I272" s="57"/>
      <c r="J272" s="57"/>
      <c r="K272" s="69"/>
      <c r="L272" s="82">
        <v>272</v>
      </c>
      <c r="M272" s="82"/>
      <c r="N272" s="64"/>
      <c r="O272" s="105">
        <v>1</v>
      </c>
    </row>
    <row r="273" spans="1:15" ht="43.2" x14ac:dyDescent="0.55000000000000004">
      <c r="A273" s="50" t="s">
        <v>355</v>
      </c>
      <c r="B273" s="50" t="s">
        <v>498</v>
      </c>
      <c r="C273" s="54"/>
      <c r="D273" s="55"/>
      <c r="E273" s="67"/>
      <c r="F273" s="56"/>
      <c r="G273" s="54"/>
      <c r="H273" s="58"/>
      <c r="I273" s="57"/>
      <c r="J273" s="57"/>
      <c r="K273" s="69"/>
      <c r="L273" s="82">
        <v>273</v>
      </c>
      <c r="M273" s="82"/>
      <c r="N273" s="64"/>
      <c r="O273" s="105">
        <v>1</v>
      </c>
    </row>
    <row r="274" spans="1:15" ht="43.2" x14ac:dyDescent="0.55000000000000004">
      <c r="A274" s="50" t="s">
        <v>355</v>
      </c>
      <c r="B274" s="50" t="s">
        <v>499</v>
      </c>
      <c r="C274" s="54"/>
      <c r="D274" s="55"/>
      <c r="E274" s="67"/>
      <c r="F274" s="56"/>
      <c r="G274" s="54"/>
      <c r="H274" s="58"/>
      <c r="I274" s="57"/>
      <c r="J274" s="57"/>
      <c r="K274" s="69"/>
      <c r="L274" s="82">
        <v>274</v>
      </c>
      <c r="M274" s="82"/>
      <c r="N274" s="64"/>
      <c r="O274" s="105">
        <v>1</v>
      </c>
    </row>
    <row r="275" spans="1:15" ht="43.2" x14ac:dyDescent="0.55000000000000004">
      <c r="A275" s="50" t="s">
        <v>355</v>
      </c>
      <c r="B275" s="50" t="s">
        <v>500</v>
      </c>
      <c r="C275" s="54"/>
      <c r="D275" s="55"/>
      <c r="E275" s="67"/>
      <c r="F275" s="56"/>
      <c r="G275" s="54"/>
      <c r="H275" s="58"/>
      <c r="I275" s="57"/>
      <c r="J275" s="57"/>
      <c r="K275" s="69"/>
      <c r="L275" s="82">
        <v>275</v>
      </c>
      <c r="M275" s="82"/>
      <c r="N275" s="64"/>
      <c r="O275" s="105">
        <v>1</v>
      </c>
    </row>
    <row r="276" spans="1:15" ht="43.2" x14ac:dyDescent="0.55000000000000004">
      <c r="A276" s="50" t="s">
        <v>356</v>
      </c>
      <c r="B276" s="50" t="s">
        <v>355</v>
      </c>
      <c r="C276" s="54"/>
      <c r="D276" s="55"/>
      <c r="E276" s="67"/>
      <c r="F276" s="56"/>
      <c r="G276" s="54"/>
      <c r="H276" s="58"/>
      <c r="I276" s="57"/>
      <c r="J276" s="57"/>
      <c r="K276" s="69"/>
      <c r="L276" s="82">
        <v>276</v>
      </c>
      <c r="M276" s="82"/>
      <c r="N276" s="64"/>
      <c r="O276" s="105">
        <v>1</v>
      </c>
    </row>
    <row r="277" spans="1:15" ht="43.2" x14ac:dyDescent="0.55000000000000004">
      <c r="A277" s="50" t="s">
        <v>179</v>
      </c>
      <c r="B277" s="50" t="s">
        <v>501</v>
      </c>
      <c r="C277" s="54"/>
      <c r="D277" s="55"/>
      <c r="E277" s="67"/>
      <c r="F277" s="56"/>
      <c r="G277" s="54"/>
      <c r="H277" s="58"/>
      <c r="I277" s="57"/>
      <c r="J277" s="57"/>
      <c r="K277" s="69"/>
      <c r="L277" s="82">
        <v>277</v>
      </c>
      <c r="M277" s="82"/>
      <c r="N277" s="64"/>
      <c r="O277" s="105">
        <v>1</v>
      </c>
    </row>
    <row r="278" spans="1:15" ht="43.2" x14ac:dyDescent="0.55000000000000004">
      <c r="A278" s="50" t="s">
        <v>343</v>
      </c>
      <c r="B278" s="50" t="s">
        <v>357</v>
      </c>
      <c r="C278" s="54"/>
      <c r="D278" s="55"/>
      <c r="E278" s="67"/>
      <c r="F278" s="56"/>
      <c r="G278" s="54"/>
      <c r="H278" s="58"/>
      <c r="I278" s="57"/>
      <c r="J278" s="57"/>
      <c r="K278" s="69"/>
      <c r="L278" s="82">
        <v>278</v>
      </c>
      <c r="M278" s="82"/>
      <c r="N278" s="64"/>
      <c r="O278" s="105">
        <v>1</v>
      </c>
    </row>
    <row r="279" spans="1:15" ht="43.2" x14ac:dyDescent="0.55000000000000004">
      <c r="A279" s="50" t="s">
        <v>343</v>
      </c>
      <c r="B279" s="50" t="s">
        <v>502</v>
      </c>
      <c r="C279" s="54"/>
      <c r="D279" s="55"/>
      <c r="E279" s="67"/>
      <c r="F279" s="56"/>
      <c r="G279" s="54"/>
      <c r="H279" s="58"/>
      <c r="I279" s="57"/>
      <c r="J279" s="57"/>
      <c r="K279" s="69"/>
      <c r="L279" s="82">
        <v>279</v>
      </c>
      <c r="M279" s="82"/>
      <c r="N279" s="64"/>
      <c r="O279" s="105">
        <v>1</v>
      </c>
    </row>
    <row r="280" spans="1:15" ht="43.2" x14ac:dyDescent="0.55000000000000004">
      <c r="A280" s="50" t="s">
        <v>340</v>
      </c>
      <c r="B280" s="50" t="s">
        <v>501</v>
      </c>
      <c r="C280" s="54"/>
      <c r="D280" s="55"/>
      <c r="E280" s="67"/>
      <c r="F280" s="56"/>
      <c r="G280" s="54"/>
      <c r="H280" s="58"/>
      <c r="I280" s="57"/>
      <c r="J280" s="57"/>
      <c r="K280" s="69"/>
      <c r="L280" s="82">
        <v>280</v>
      </c>
      <c r="M280" s="82"/>
      <c r="N280" s="64"/>
      <c r="O280" s="105">
        <v>1</v>
      </c>
    </row>
    <row r="281" spans="1:15" ht="43.2" x14ac:dyDescent="0.55000000000000004">
      <c r="A281" s="50" t="s">
        <v>340</v>
      </c>
      <c r="B281" s="50" t="s">
        <v>382</v>
      </c>
      <c r="C281" s="54"/>
      <c r="D281" s="55"/>
      <c r="E281" s="67"/>
      <c r="F281" s="56"/>
      <c r="G281" s="54"/>
      <c r="H281" s="58"/>
      <c r="I281" s="57"/>
      <c r="J281" s="57"/>
      <c r="K281" s="69"/>
      <c r="L281" s="82">
        <v>281</v>
      </c>
      <c r="M281" s="82"/>
      <c r="N281" s="64"/>
      <c r="O281" s="105">
        <v>1</v>
      </c>
    </row>
    <row r="282" spans="1:15" ht="43.2" x14ac:dyDescent="0.55000000000000004">
      <c r="A282" s="50" t="s">
        <v>340</v>
      </c>
      <c r="B282" s="50" t="s">
        <v>503</v>
      </c>
      <c r="C282" s="54"/>
      <c r="D282" s="55"/>
      <c r="E282" s="67"/>
      <c r="F282" s="56"/>
      <c r="G282" s="54"/>
      <c r="H282" s="58"/>
      <c r="I282" s="57"/>
      <c r="J282" s="57"/>
      <c r="K282" s="69"/>
      <c r="L282" s="82">
        <v>282</v>
      </c>
      <c r="M282" s="82"/>
      <c r="N282" s="64"/>
      <c r="O282" s="105">
        <v>1</v>
      </c>
    </row>
    <row r="283" spans="1:15" ht="43.2" x14ac:dyDescent="0.55000000000000004">
      <c r="A283" s="50" t="s">
        <v>340</v>
      </c>
      <c r="B283" s="50" t="s">
        <v>408</v>
      </c>
      <c r="C283" s="54"/>
      <c r="D283" s="55"/>
      <c r="E283" s="67"/>
      <c r="F283" s="56"/>
      <c r="G283" s="54"/>
      <c r="H283" s="58"/>
      <c r="I283" s="57"/>
      <c r="J283" s="57"/>
      <c r="K283" s="69"/>
      <c r="L283" s="82">
        <v>283</v>
      </c>
      <c r="M283" s="82"/>
      <c r="N283" s="64"/>
      <c r="O283" s="105">
        <v>1</v>
      </c>
    </row>
    <row r="284" spans="1:15" ht="43.2" x14ac:dyDescent="0.55000000000000004">
      <c r="A284" s="50" t="s">
        <v>340</v>
      </c>
      <c r="B284" s="50" t="s">
        <v>180</v>
      </c>
      <c r="C284" s="54"/>
      <c r="D284" s="55"/>
      <c r="E284" s="67"/>
      <c r="F284" s="56"/>
      <c r="G284" s="54"/>
      <c r="H284" s="58"/>
      <c r="I284" s="57"/>
      <c r="J284" s="57"/>
      <c r="K284" s="69"/>
      <c r="L284" s="82">
        <v>284</v>
      </c>
      <c r="M284" s="82"/>
      <c r="N284" s="64"/>
      <c r="O284" s="105">
        <v>1</v>
      </c>
    </row>
    <row r="285" spans="1:15" ht="43.2" x14ac:dyDescent="0.55000000000000004">
      <c r="A285" s="50" t="s">
        <v>186</v>
      </c>
      <c r="B285" s="50" t="s">
        <v>335</v>
      </c>
      <c r="C285" s="54"/>
      <c r="D285" s="55"/>
      <c r="E285" s="67"/>
      <c r="F285" s="56"/>
      <c r="G285" s="54"/>
      <c r="H285" s="58"/>
      <c r="I285" s="57"/>
      <c r="J285" s="57"/>
      <c r="K285" s="69"/>
      <c r="L285" s="82">
        <v>285</v>
      </c>
      <c r="M285" s="82"/>
      <c r="N285" s="64"/>
      <c r="O285" s="105">
        <v>1</v>
      </c>
    </row>
    <row r="286" spans="1:15" ht="43.2" x14ac:dyDescent="0.55000000000000004">
      <c r="A286" s="50" t="s">
        <v>186</v>
      </c>
      <c r="B286" s="50" t="s">
        <v>460</v>
      </c>
      <c r="C286" s="54"/>
      <c r="D286" s="55"/>
      <c r="E286" s="67"/>
      <c r="F286" s="56"/>
      <c r="G286" s="54"/>
      <c r="H286" s="58"/>
      <c r="I286" s="57"/>
      <c r="J286" s="57"/>
      <c r="K286" s="69"/>
      <c r="L286" s="82">
        <v>286</v>
      </c>
      <c r="M286" s="82"/>
      <c r="N286" s="64"/>
      <c r="O286" s="105">
        <v>1</v>
      </c>
    </row>
    <row r="287" spans="1:15" ht="43.2" x14ac:dyDescent="0.55000000000000004">
      <c r="A287" s="50" t="s">
        <v>186</v>
      </c>
      <c r="B287" s="50" t="s">
        <v>226</v>
      </c>
      <c r="C287" s="54"/>
      <c r="D287" s="55"/>
      <c r="E287" s="67"/>
      <c r="F287" s="56"/>
      <c r="G287" s="54"/>
      <c r="H287" s="58"/>
      <c r="I287" s="57"/>
      <c r="J287" s="57"/>
      <c r="K287" s="69"/>
      <c r="L287" s="82">
        <v>287</v>
      </c>
      <c r="M287" s="82"/>
      <c r="N287" s="64"/>
      <c r="O287" s="105">
        <v>1</v>
      </c>
    </row>
    <row r="288" spans="1:15" ht="43.2" x14ac:dyDescent="0.55000000000000004">
      <c r="A288" s="50" t="s">
        <v>186</v>
      </c>
      <c r="B288" s="50" t="s">
        <v>223</v>
      </c>
      <c r="C288" s="54"/>
      <c r="D288" s="55"/>
      <c r="E288" s="67"/>
      <c r="F288" s="56"/>
      <c r="G288" s="54"/>
      <c r="H288" s="58"/>
      <c r="I288" s="57"/>
      <c r="J288" s="57"/>
      <c r="K288" s="69"/>
      <c r="L288" s="82">
        <v>288</v>
      </c>
      <c r="M288" s="82"/>
      <c r="N288" s="64"/>
      <c r="O288" s="105">
        <v>1</v>
      </c>
    </row>
    <row r="289" spans="1:15" ht="43.2" x14ac:dyDescent="0.55000000000000004">
      <c r="A289" s="50" t="s">
        <v>186</v>
      </c>
      <c r="B289" s="50" t="s">
        <v>427</v>
      </c>
      <c r="C289" s="54"/>
      <c r="D289" s="55"/>
      <c r="E289" s="67"/>
      <c r="F289" s="56"/>
      <c r="G289" s="54"/>
      <c r="H289" s="58"/>
      <c r="I289" s="57"/>
      <c r="J289" s="57"/>
      <c r="K289" s="69"/>
      <c r="L289" s="82">
        <v>289</v>
      </c>
      <c r="M289" s="82"/>
      <c r="N289" s="64"/>
      <c r="O289" s="105">
        <v>1</v>
      </c>
    </row>
    <row r="290" spans="1:15" ht="43.2" x14ac:dyDescent="0.55000000000000004">
      <c r="A290" s="50" t="s">
        <v>186</v>
      </c>
      <c r="B290" s="50" t="s">
        <v>501</v>
      </c>
      <c r="C290" s="54"/>
      <c r="D290" s="55"/>
      <c r="E290" s="67"/>
      <c r="F290" s="56"/>
      <c r="G290" s="54"/>
      <c r="H290" s="58"/>
      <c r="I290" s="57"/>
      <c r="J290" s="57"/>
      <c r="K290" s="69"/>
      <c r="L290" s="82">
        <v>290</v>
      </c>
      <c r="M290" s="82"/>
      <c r="N290" s="64"/>
      <c r="O290" s="105">
        <v>1</v>
      </c>
    </row>
    <row r="291" spans="1:15" ht="43.2" x14ac:dyDescent="0.55000000000000004">
      <c r="A291" s="50" t="s">
        <v>186</v>
      </c>
      <c r="B291" s="50" t="s">
        <v>382</v>
      </c>
      <c r="C291" s="54"/>
      <c r="D291" s="55"/>
      <c r="E291" s="67"/>
      <c r="F291" s="56"/>
      <c r="G291" s="54"/>
      <c r="H291" s="58"/>
      <c r="I291" s="57"/>
      <c r="J291" s="57"/>
      <c r="K291" s="69"/>
      <c r="L291" s="82">
        <v>291</v>
      </c>
      <c r="M291" s="82"/>
      <c r="N291" s="64"/>
      <c r="O291" s="105">
        <v>1</v>
      </c>
    </row>
    <row r="292" spans="1:15" ht="43.2" x14ac:dyDescent="0.55000000000000004">
      <c r="A292" s="50" t="s">
        <v>186</v>
      </c>
      <c r="B292" s="50" t="s">
        <v>407</v>
      </c>
      <c r="C292" s="54"/>
      <c r="D292" s="55"/>
      <c r="E292" s="67"/>
      <c r="F292" s="56"/>
      <c r="G292" s="54"/>
      <c r="H292" s="58"/>
      <c r="I292" s="57"/>
      <c r="J292" s="57"/>
      <c r="K292" s="69"/>
      <c r="L292" s="82">
        <v>292</v>
      </c>
      <c r="M292" s="82"/>
      <c r="N292" s="64"/>
      <c r="O292" s="105">
        <v>1</v>
      </c>
    </row>
    <row r="293" spans="1:15" ht="43.2" x14ac:dyDescent="0.55000000000000004">
      <c r="A293" s="50" t="s">
        <v>186</v>
      </c>
      <c r="B293" s="50" t="s">
        <v>428</v>
      </c>
      <c r="C293" s="54"/>
      <c r="D293" s="55"/>
      <c r="E293" s="67"/>
      <c r="F293" s="56"/>
      <c r="G293" s="54"/>
      <c r="H293" s="58"/>
      <c r="I293" s="57"/>
      <c r="J293" s="57"/>
      <c r="K293" s="69"/>
      <c r="L293" s="82">
        <v>293</v>
      </c>
      <c r="M293" s="82"/>
      <c r="N293" s="64"/>
      <c r="O293" s="105">
        <v>1</v>
      </c>
    </row>
    <row r="294" spans="1:15" ht="43.2" x14ac:dyDescent="0.55000000000000004">
      <c r="A294" s="50" t="s">
        <v>186</v>
      </c>
      <c r="B294" s="50" t="s">
        <v>503</v>
      </c>
      <c r="C294" s="54"/>
      <c r="D294" s="55"/>
      <c r="E294" s="67"/>
      <c r="F294" s="56"/>
      <c r="G294" s="54"/>
      <c r="H294" s="58"/>
      <c r="I294" s="57"/>
      <c r="J294" s="57"/>
      <c r="K294" s="69"/>
      <c r="L294" s="82">
        <v>294</v>
      </c>
      <c r="M294" s="82"/>
      <c r="N294" s="64"/>
      <c r="O294" s="105">
        <v>1</v>
      </c>
    </row>
    <row r="295" spans="1:15" ht="43.2" x14ac:dyDescent="0.55000000000000004">
      <c r="A295" s="50" t="s">
        <v>186</v>
      </c>
      <c r="B295" s="50" t="s">
        <v>336</v>
      </c>
      <c r="C295" s="54"/>
      <c r="D295" s="55"/>
      <c r="E295" s="67"/>
      <c r="F295" s="56"/>
      <c r="G295" s="54"/>
      <c r="H295" s="58"/>
      <c r="I295" s="57"/>
      <c r="J295" s="57"/>
      <c r="K295" s="69"/>
      <c r="L295" s="82">
        <v>295</v>
      </c>
      <c r="M295" s="82"/>
      <c r="N295" s="64"/>
      <c r="O295" s="105">
        <v>1</v>
      </c>
    </row>
    <row r="296" spans="1:15" ht="43.2" x14ac:dyDescent="0.55000000000000004">
      <c r="A296" s="50" t="s">
        <v>186</v>
      </c>
      <c r="B296" s="50" t="s">
        <v>198</v>
      </c>
      <c r="C296" s="54"/>
      <c r="D296" s="55"/>
      <c r="E296" s="67"/>
      <c r="F296" s="56"/>
      <c r="G296" s="54"/>
      <c r="H296" s="58"/>
      <c r="I296" s="57"/>
      <c r="J296" s="57"/>
      <c r="K296" s="69"/>
      <c r="L296" s="82">
        <v>296</v>
      </c>
      <c r="M296" s="82"/>
      <c r="N296" s="64"/>
      <c r="O296" s="105">
        <v>1</v>
      </c>
    </row>
    <row r="297" spans="1:15" ht="43.2" x14ac:dyDescent="0.55000000000000004">
      <c r="A297" s="50" t="s">
        <v>186</v>
      </c>
      <c r="B297" s="50" t="s">
        <v>408</v>
      </c>
      <c r="C297" s="54"/>
      <c r="D297" s="55"/>
      <c r="E297" s="67"/>
      <c r="F297" s="56"/>
      <c r="G297" s="54"/>
      <c r="H297" s="58"/>
      <c r="I297" s="57"/>
      <c r="J297" s="57"/>
      <c r="K297" s="69"/>
      <c r="L297" s="82">
        <v>297</v>
      </c>
      <c r="M297" s="82"/>
      <c r="N297" s="64"/>
      <c r="O297" s="105">
        <v>1</v>
      </c>
    </row>
    <row r="298" spans="1:15" ht="43.2" x14ac:dyDescent="0.55000000000000004">
      <c r="A298" s="50" t="s">
        <v>186</v>
      </c>
      <c r="B298" s="50" t="s">
        <v>429</v>
      </c>
      <c r="C298" s="54"/>
      <c r="D298" s="55"/>
      <c r="E298" s="67"/>
      <c r="F298" s="56"/>
      <c r="G298" s="54"/>
      <c r="H298" s="58"/>
      <c r="I298" s="57"/>
      <c r="J298" s="57"/>
      <c r="K298" s="69"/>
      <c r="L298" s="82">
        <v>298</v>
      </c>
      <c r="M298" s="82"/>
      <c r="N298" s="64"/>
      <c r="O298" s="105">
        <v>1</v>
      </c>
    </row>
    <row r="299" spans="1:15" ht="43.2" x14ac:dyDescent="0.55000000000000004">
      <c r="A299" s="50" t="s">
        <v>186</v>
      </c>
      <c r="B299" s="50" t="s">
        <v>180</v>
      </c>
      <c r="C299" s="54"/>
      <c r="D299" s="55"/>
      <c r="E299" s="67"/>
      <c r="F299" s="56"/>
      <c r="G299" s="54"/>
      <c r="H299" s="58"/>
      <c r="I299" s="57"/>
      <c r="J299" s="57"/>
      <c r="K299" s="69"/>
      <c r="L299" s="82">
        <v>299</v>
      </c>
      <c r="M299" s="82"/>
      <c r="N299" s="64"/>
      <c r="O299" s="105">
        <v>1</v>
      </c>
    </row>
    <row r="300" spans="1:15" ht="43.2" x14ac:dyDescent="0.55000000000000004">
      <c r="A300" s="50" t="s">
        <v>349</v>
      </c>
      <c r="B300" s="50" t="s">
        <v>351</v>
      </c>
      <c r="C300" s="54"/>
      <c r="D300" s="55"/>
      <c r="E300" s="67"/>
      <c r="F300" s="56"/>
      <c r="G300" s="54"/>
      <c r="H300" s="58"/>
      <c r="I300" s="57"/>
      <c r="J300" s="57"/>
      <c r="K300" s="69"/>
      <c r="L300" s="82">
        <v>300</v>
      </c>
      <c r="M300" s="82"/>
      <c r="N300" s="64"/>
      <c r="O300" s="105">
        <v>16</v>
      </c>
    </row>
    <row r="301" spans="1:15" ht="43.2" x14ac:dyDescent="0.55000000000000004">
      <c r="A301" s="50" t="s">
        <v>349</v>
      </c>
      <c r="B301" s="50" t="s">
        <v>380</v>
      </c>
      <c r="C301" s="54"/>
      <c r="D301" s="55"/>
      <c r="E301" s="67"/>
      <c r="F301" s="56"/>
      <c r="G301" s="54"/>
      <c r="H301" s="58"/>
      <c r="I301" s="57"/>
      <c r="J301" s="57"/>
      <c r="K301" s="69"/>
      <c r="L301" s="82">
        <v>301</v>
      </c>
      <c r="M301" s="82"/>
      <c r="N301" s="64"/>
      <c r="O301" s="105">
        <v>16</v>
      </c>
    </row>
    <row r="302" spans="1:15" ht="43.2" x14ac:dyDescent="0.55000000000000004">
      <c r="A302" s="50" t="s">
        <v>349</v>
      </c>
      <c r="B302" s="50" t="s">
        <v>505</v>
      </c>
      <c r="C302" s="54"/>
      <c r="D302" s="55"/>
      <c r="E302" s="67"/>
      <c r="F302" s="56"/>
      <c r="G302" s="54"/>
      <c r="H302" s="58"/>
      <c r="I302" s="57"/>
      <c r="J302" s="57"/>
      <c r="K302" s="69"/>
      <c r="L302" s="82">
        <v>302</v>
      </c>
      <c r="M302" s="82"/>
      <c r="N302" s="64"/>
      <c r="O302" s="105">
        <v>14</v>
      </c>
    </row>
    <row r="303" spans="1:15" ht="43.2" x14ac:dyDescent="0.55000000000000004">
      <c r="A303" s="50" t="s">
        <v>349</v>
      </c>
      <c r="B303" s="50" t="s">
        <v>506</v>
      </c>
      <c r="C303" s="54"/>
      <c r="D303" s="55"/>
      <c r="E303" s="67"/>
      <c r="F303" s="56"/>
      <c r="G303" s="54"/>
      <c r="H303" s="58"/>
      <c r="I303" s="57"/>
      <c r="J303" s="57"/>
      <c r="K303" s="69"/>
      <c r="L303" s="82">
        <v>303</v>
      </c>
      <c r="M303" s="82"/>
      <c r="N303" s="64"/>
      <c r="O303" s="105">
        <v>14</v>
      </c>
    </row>
    <row r="304" spans="1:15" ht="43.2" x14ac:dyDescent="0.55000000000000004">
      <c r="A304" s="50" t="s">
        <v>349</v>
      </c>
      <c r="B304" s="50" t="s">
        <v>371</v>
      </c>
      <c r="C304" s="54"/>
      <c r="D304" s="55"/>
      <c r="E304" s="67"/>
      <c r="F304" s="56"/>
      <c r="G304" s="54"/>
      <c r="H304" s="58"/>
      <c r="I304" s="57"/>
      <c r="J304" s="57"/>
      <c r="K304" s="69"/>
      <c r="L304" s="82">
        <v>304</v>
      </c>
      <c r="M304" s="82"/>
      <c r="N304" s="64"/>
      <c r="O304" s="105">
        <v>16</v>
      </c>
    </row>
    <row r="305" spans="1:15" ht="43.2" x14ac:dyDescent="0.55000000000000004">
      <c r="A305" s="50" t="s">
        <v>349</v>
      </c>
      <c r="B305" s="50" t="s">
        <v>392</v>
      </c>
      <c r="C305" s="54"/>
      <c r="D305" s="55"/>
      <c r="E305" s="67"/>
      <c r="F305" s="56"/>
      <c r="G305" s="54"/>
      <c r="H305" s="58"/>
      <c r="I305" s="57"/>
      <c r="J305" s="57"/>
      <c r="K305" s="69"/>
      <c r="L305" s="82">
        <v>305</v>
      </c>
      <c r="M305" s="82"/>
      <c r="N305" s="64"/>
      <c r="O305" s="105">
        <v>16</v>
      </c>
    </row>
    <row r="306" spans="1:15" ht="43.2" x14ac:dyDescent="0.55000000000000004">
      <c r="A306" s="50" t="s">
        <v>349</v>
      </c>
      <c r="B306" s="50" t="s">
        <v>218</v>
      </c>
      <c r="C306" s="54"/>
      <c r="D306" s="55"/>
      <c r="E306" s="67"/>
      <c r="F306" s="56"/>
      <c r="G306" s="54"/>
      <c r="H306" s="58"/>
      <c r="I306" s="57"/>
      <c r="J306" s="57"/>
      <c r="K306" s="69"/>
      <c r="L306" s="82">
        <v>306</v>
      </c>
      <c r="M306" s="82"/>
      <c r="N306" s="64"/>
      <c r="O306" s="105">
        <v>16</v>
      </c>
    </row>
    <row r="307" spans="1:15" ht="43.2" x14ac:dyDescent="0.55000000000000004">
      <c r="A307" s="50" t="s">
        <v>349</v>
      </c>
      <c r="B307" s="50" t="s">
        <v>507</v>
      </c>
      <c r="C307" s="54"/>
      <c r="D307" s="55"/>
      <c r="E307" s="67"/>
      <c r="F307" s="56"/>
      <c r="G307" s="54"/>
      <c r="H307" s="58"/>
      <c r="I307" s="57"/>
      <c r="J307" s="57"/>
      <c r="K307" s="69"/>
      <c r="L307" s="82">
        <v>307</v>
      </c>
      <c r="M307" s="82"/>
      <c r="N307" s="64"/>
      <c r="O307" s="105">
        <v>16</v>
      </c>
    </row>
    <row r="308" spans="1:15" ht="43.2" x14ac:dyDescent="0.55000000000000004">
      <c r="A308" s="50" t="s">
        <v>349</v>
      </c>
      <c r="B308" s="50" t="s">
        <v>394</v>
      </c>
      <c r="C308" s="54"/>
      <c r="D308" s="55"/>
      <c r="E308" s="67"/>
      <c r="F308" s="56"/>
      <c r="G308" s="54"/>
      <c r="H308" s="58"/>
      <c r="I308" s="57"/>
      <c r="J308" s="57"/>
      <c r="K308" s="69"/>
      <c r="L308" s="82">
        <v>308</v>
      </c>
      <c r="M308" s="82"/>
      <c r="N308" s="64"/>
      <c r="O308" s="105">
        <v>16</v>
      </c>
    </row>
    <row r="309" spans="1:15" ht="43.2" x14ac:dyDescent="0.55000000000000004">
      <c r="A309" s="50" t="s">
        <v>349</v>
      </c>
      <c r="B309" s="50" t="s">
        <v>179</v>
      </c>
      <c r="C309" s="54"/>
      <c r="D309" s="55"/>
      <c r="E309" s="67"/>
      <c r="F309" s="56"/>
      <c r="G309" s="54"/>
      <c r="H309" s="58"/>
      <c r="I309" s="57"/>
      <c r="J309" s="57"/>
      <c r="K309" s="69"/>
      <c r="L309" s="82">
        <v>309</v>
      </c>
      <c r="M309" s="82"/>
      <c r="N309" s="64"/>
      <c r="O309" s="105">
        <v>16</v>
      </c>
    </row>
    <row r="310" spans="1:15" ht="43.2" x14ac:dyDescent="0.55000000000000004">
      <c r="A310" s="50" t="s">
        <v>349</v>
      </c>
      <c r="B310" s="50" t="s">
        <v>230</v>
      </c>
      <c r="C310" s="54"/>
      <c r="D310" s="55"/>
      <c r="E310" s="67"/>
      <c r="F310" s="56"/>
      <c r="G310" s="54"/>
      <c r="H310" s="58"/>
      <c r="I310" s="57"/>
      <c r="J310" s="57"/>
      <c r="K310" s="69"/>
      <c r="L310" s="82">
        <v>310</v>
      </c>
      <c r="M310" s="82"/>
      <c r="N310" s="64"/>
      <c r="O310" s="105">
        <v>16</v>
      </c>
    </row>
    <row r="311" spans="1:15" ht="43.2" x14ac:dyDescent="0.55000000000000004">
      <c r="A311" s="50" t="s">
        <v>349</v>
      </c>
      <c r="B311" s="50" t="s">
        <v>383</v>
      </c>
      <c r="C311" s="54"/>
      <c r="D311" s="55"/>
      <c r="E311" s="67"/>
      <c r="F311" s="56"/>
      <c r="G311" s="54"/>
      <c r="H311" s="58"/>
      <c r="I311" s="57"/>
      <c r="J311" s="57"/>
      <c r="K311" s="69"/>
      <c r="L311" s="82">
        <v>311</v>
      </c>
      <c r="M311" s="82"/>
      <c r="N311" s="64"/>
      <c r="O311" s="105">
        <v>16</v>
      </c>
    </row>
    <row r="312" spans="1:15" ht="43.2" x14ac:dyDescent="0.55000000000000004">
      <c r="A312" s="50" t="s">
        <v>349</v>
      </c>
      <c r="B312" s="50" t="s">
        <v>376</v>
      </c>
      <c r="C312" s="54"/>
      <c r="D312" s="55"/>
      <c r="E312" s="67"/>
      <c r="F312" s="56"/>
      <c r="G312" s="54"/>
      <c r="H312" s="58"/>
      <c r="I312" s="57"/>
      <c r="J312" s="57"/>
      <c r="K312" s="69"/>
      <c r="L312" s="82">
        <v>312</v>
      </c>
      <c r="M312" s="82"/>
      <c r="N312" s="64"/>
      <c r="O312" s="105">
        <v>16</v>
      </c>
    </row>
    <row r="313" spans="1:15" ht="43.2" x14ac:dyDescent="0.55000000000000004">
      <c r="A313" s="50" t="s">
        <v>349</v>
      </c>
      <c r="B313" s="50" t="s">
        <v>361</v>
      </c>
      <c r="C313" s="54"/>
      <c r="D313" s="55"/>
      <c r="E313" s="67"/>
      <c r="F313" s="56"/>
      <c r="G313" s="54"/>
      <c r="H313" s="58"/>
      <c r="I313" s="57"/>
      <c r="J313" s="57"/>
      <c r="K313" s="69"/>
      <c r="L313" s="82">
        <v>313</v>
      </c>
      <c r="M313" s="82"/>
      <c r="N313" s="64"/>
      <c r="O313" s="105">
        <v>16</v>
      </c>
    </row>
    <row r="314" spans="1:15" ht="43.2" x14ac:dyDescent="0.55000000000000004">
      <c r="A314" s="50" t="s">
        <v>349</v>
      </c>
      <c r="B314" s="50" t="s">
        <v>195</v>
      </c>
      <c r="C314" s="54"/>
      <c r="D314" s="55"/>
      <c r="E314" s="67"/>
      <c r="F314" s="56"/>
      <c r="G314" s="54"/>
      <c r="H314" s="58"/>
      <c r="I314" s="57"/>
      <c r="J314" s="57"/>
      <c r="K314" s="69"/>
      <c r="L314" s="82">
        <v>314</v>
      </c>
      <c r="M314" s="82"/>
      <c r="N314" s="64"/>
      <c r="O314" s="105">
        <v>16</v>
      </c>
    </row>
    <row r="315" spans="1:15" ht="43.2" x14ac:dyDescent="0.55000000000000004">
      <c r="A315" s="50" t="s">
        <v>349</v>
      </c>
      <c r="B315" s="50" t="s">
        <v>479</v>
      </c>
      <c r="C315" s="54"/>
      <c r="D315" s="55"/>
      <c r="E315" s="67"/>
      <c r="F315" s="56"/>
      <c r="G315" s="54"/>
      <c r="H315" s="58"/>
      <c r="I315" s="57"/>
      <c r="J315" s="57"/>
      <c r="K315" s="69"/>
      <c r="L315" s="82">
        <v>315</v>
      </c>
      <c r="M315" s="82"/>
      <c r="N315" s="64"/>
      <c r="O315" s="105">
        <v>16</v>
      </c>
    </row>
    <row r="316" spans="1:15" ht="43.2" x14ac:dyDescent="0.55000000000000004">
      <c r="A316" s="50" t="s">
        <v>349</v>
      </c>
      <c r="B316" s="50" t="s">
        <v>373</v>
      </c>
      <c r="C316" s="54"/>
      <c r="D316" s="55"/>
      <c r="E316" s="67"/>
      <c r="F316" s="56"/>
      <c r="G316" s="54"/>
      <c r="H316" s="58"/>
      <c r="I316" s="57"/>
      <c r="J316" s="57"/>
      <c r="K316" s="69"/>
      <c r="L316" s="82">
        <v>316</v>
      </c>
      <c r="M316" s="82"/>
      <c r="N316" s="64"/>
      <c r="O316" s="105">
        <v>14</v>
      </c>
    </row>
    <row r="317" spans="1:15" ht="43.2" x14ac:dyDescent="0.55000000000000004">
      <c r="A317" s="50" t="s">
        <v>349</v>
      </c>
      <c r="B317" s="50" t="s">
        <v>197</v>
      </c>
      <c r="C317" s="54"/>
      <c r="D317" s="55"/>
      <c r="E317" s="67"/>
      <c r="F317" s="56"/>
      <c r="G317" s="54"/>
      <c r="H317" s="58"/>
      <c r="I317" s="57"/>
      <c r="J317" s="57"/>
      <c r="K317" s="69"/>
      <c r="L317" s="82">
        <v>317</v>
      </c>
      <c r="M317" s="82"/>
      <c r="N317" s="64"/>
      <c r="O317" s="105">
        <v>16</v>
      </c>
    </row>
    <row r="318" spans="1:15" ht="43.2" x14ac:dyDescent="0.55000000000000004">
      <c r="A318" s="50" t="s">
        <v>349</v>
      </c>
      <c r="B318" s="50" t="s">
        <v>341</v>
      </c>
      <c r="C318" s="54"/>
      <c r="D318" s="55"/>
      <c r="E318" s="67"/>
      <c r="F318" s="56"/>
      <c r="G318" s="54"/>
      <c r="H318" s="58"/>
      <c r="I318" s="57"/>
      <c r="J318" s="57"/>
      <c r="K318" s="69"/>
      <c r="L318" s="82">
        <v>318</v>
      </c>
      <c r="M318" s="82"/>
      <c r="N318" s="64"/>
      <c r="O318" s="105">
        <v>16</v>
      </c>
    </row>
    <row r="319" spans="1:15" ht="43.2" x14ac:dyDescent="0.55000000000000004">
      <c r="A319" s="50" t="s">
        <v>349</v>
      </c>
      <c r="B319" s="50" t="s">
        <v>508</v>
      </c>
      <c r="C319" s="54"/>
      <c r="D319" s="55"/>
      <c r="E319" s="67"/>
      <c r="F319" s="56"/>
      <c r="G319" s="54"/>
      <c r="H319" s="58"/>
      <c r="I319" s="57"/>
      <c r="J319" s="57"/>
      <c r="K319" s="69"/>
      <c r="L319" s="82">
        <v>319</v>
      </c>
      <c r="M319" s="82"/>
      <c r="N319" s="64"/>
      <c r="O319" s="105">
        <v>16</v>
      </c>
    </row>
    <row r="320" spans="1:15" ht="43.2" x14ac:dyDescent="0.55000000000000004">
      <c r="A320" s="50" t="s">
        <v>180</v>
      </c>
      <c r="B320" s="50" t="s">
        <v>341</v>
      </c>
      <c r="C320" s="54"/>
      <c r="D320" s="55"/>
      <c r="E320" s="67"/>
      <c r="F320" s="56"/>
      <c r="G320" s="54"/>
      <c r="H320" s="58"/>
      <c r="I320" s="57"/>
      <c r="J320" s="57"/>
      <c r="K320" s="69"/>
      <c r="L320" s="82">
        <v>320</v>
      </c>
      <c r="M320" s="82"/>
      <c r="N320" s="64"/>
      <c r="O320" s="105">
        <v>2</v>
      </c>
    </row>
    <row r="321" spans="1:15" ht="43.2" x14ac:dyDescent="0.55000000000000004">
      <c r="A321" s="50" t="s">
        <v>180</v>
      </c>
      <c r="B321" s="50" t="s">
        <v>379</v>
      </c>
      <c r="C321" s="54"/>
      <c r="D321" s="55"/>
      <c r="E321" s="67"/>
      <c r="F321" s="56"/>
      <c r="G321" s="54"/>
      <c r="H321" s="58"/>
      <c r="I321" s="57"/>
      <c r="J321" s="57"/>
      <c r="K321" s="69"/>
      <c r="L321" s="82">
        <v>321</v>
      </c>
      <c r="M321" s="82"/>
      <c r="N321" s="64"/>
      <c r="O321" s="105">
        <v>1</v>
      </c>
    </row>
    <row r="322" spans="1:15" ht="28.8" x14ac:dyDescent="0.55000000000000004">
      <c r="A322" s="50" t="s">
        <v>359</v>
      </c>
      <c r="B322" s="50" t="s">
        <v>390</v>
      </c>
      <c r="C322" s="54"/>
      <c r="D322" s="55"/>
      <c r="E322" s="67"/>
      <c r="F322" s="56"/>
      <c r="G322" s="54"/>
      <c r="H322" s="58"/>
      <c r="I322" s="57"/>
      <c r="J322" s="57"/>
      <c r="K322" s="69"/>
      <c r="L322" s="82">
        <v>322</v>
      </c>
      <c r="M322" s="82"/>
      <c r="N322" s="64"/>
      <c r="O322" s="105">
        <v>1</v>
      </c>
    </row>
    <row r="323" spans="1:15" ht="43.2" x14ac:dyDescent="0.55000000000000004">
      <c r="A323" s="50" t="s">
        <v>273</v>
      </c>
      <c r="B323" s="50" t="s">
        <v>218</v>
      </c>
      <c r="C323" s="54"/>
      <c r="D323" s="55"/>
      <c r="E323" s="67"/>
      <c r="F323" s="56"/>
      <c r="G323" s="54"/>
      <c r="H323" s="58"/>
      <c r="I323" s="57"/>
      <c r="J323" s="57"/>
      <c r="K323" s="69"/>
      <c r="L323" s="82">
        <v>323</v>
      </c>
      <c r="M323" s="82"/>
      <c r="N323" s="64"/>
      <c r="O323" s="105">
        <v>1</v>
      </c>
    </row>
    <row r="324" spans="1:15" ht="43.2" x14ac:dyDescent="0.55000000000000004">
      <c r="A324" s="50" t="s">
        <v>273</v>
      </c>
      <c r="B324" s="50" t="s">
        <v>180</v>
      </c>
      <c r="C324" s="54"/>
      <c r="D324" s="55"/>
      <c r="E324" s="67"/>
      <c r="F324" s="56"/>
      <c r="G324" s="54"/>
      <c r="H324" s="58"/>
      <c r="I324" s="57"/>
      <c r="J324" s="57"/>
      <c r="K324" s="69"/>
      <c r="L324" s="82">
        <v>324</v>
      </c>
      <c r="M324" s="82"/>
      <c r="N324" s="64"/>
      <c r="O324" s="105">
        <v>1</v>
      </c>
    </row>
    <row r="325" spans="1:15" ht="43.2" x14ac:dyDescent="0.55000000000000004">
      <c r="A325" s="50" t="s">
        <v>273</v>
      </c>
      <c r="B325" s="50" t="s">
        <v>198</v>
      </c>
      <c r="C325" s="54"/>
      <c r="D325" s="55"/>
      <c r="E325" s="67"/>
      <c r="F325" s="56"/>
      <c r="G325" s="54"/>
      <c r="H325" s="58"/>
      <c r="I325" s="57"/>
      <c r="J325" s="57"/>
      <c r="K325" s="69"/>
      <c r="L325" s="82">
        <v>325</v>
      </c>
      <c r="M325" s="82"/>
      <c r="N325" s="64"/>
      <c r="O325" s="105">
        <v>1</v>
      </c>
    </row>
    <row r="326" spans="1:15" ht="43.2" x14ac:dyDescent="0.55000000000000004">
      <c r="A326" s="50" t="s">
        <v>180</v>
      </c>
      <c r="B326" s="50" t="s">
        <v>396</v>
      </c>
      <c r="C326" s="54"/>
      <c r="D326" s="55"/>
      <c r="E326" s="67"/>
      <c r="F326" s="56"/>
      <c r="G326" s="54"/>
      <c r="H326" s="58"/>
      <c r="I326" s="57"/>
      <c r="J326" s="57"/>
      <c r="K326" s="69"/>
      <c r="L326" s="82">
        <v>326</v>
      </c>
      <c r="M326" s="82"/>
      <c r="N326" s="64"/>
      <c r="O326" s="105">
        <v>1</v>
      </c>
    </row>
    <row r="327" spans="1:15" ht="43.2" x14ac:dyDescent="0.55000000000000004">
      <c r="A327" s="50" t="s">
        <v>221</v>
      </c>
      <c r="B327" s="50" t="s">
        <v>198</v>
      </c>
      <c r="C327" s="54"/>
      <c r="D327" s="55"/>
      <c r="E327" s="67"/>
      <c r="F327" s="56"/>
      <c r="G327" s="54"/>
      <c r="H327" s="58"/>
      <c r="I327" s="57"/>
      <c r="J327" s="57"/>
      <c r="K327" s="69"/>
      <c r="L327" s="82">
        <v>327</v>
      </c>
      <c r="M327" s="82"/>
      <c r="N327" s="64"/>
      <c r="O327" s="105">
        <v>2</v>
      </c>
    </row>
    <row r="328" spans="1:15" ht="43.2" x14ac:dyDescent="0.55000000000000004">
      <c r="A328" s="50" t="s">
        <v>221</v>
      </c>
      <c r="B328" s="50" t="s">
        <v>429</v>
      </c>
      <c r="C328" s="54"/>
      <c r="D328" s="55"/>
      <c r="E328" s="67"/>
      <c r="F328" s="56"/>
      <c r="G328" s="54"/>
      <c r="H328" s="58"/>
      <c r="I328" s="57"/>
      <c r="J328" s="57"/>
      <c r="K328" s="69"/>
      <c r="L328" s="82">
        <v>328</v>
      </c>
      <c r="M328" s="82"/>
      <c r="N328" s="64"/>
      <c r="O328" s="105">
        <v>1</v>
      </c>
    </row>
    <row r="329" spans="1:15" ht="43.2" x14ac:dyDescent="0.55000000000000004">
      <c r="A329" s="50" t="s">
        <v>221</v>
      </c>
      <c r="B329" s="50" t="s">
        <v>228</v>
      </c>
      <c r="C329" s="54"/>
      <c r="D329" s="55"/>
      <c r="E329" s="67"/>
      <c r="F329" s="56"/>
      <c r="G329" s="54"/>
      <c r="H329" s="58"/>
      <c r="I329" s="57"/>
      <c r="J329" s="57"/>
      <c r="K329" s="69"/>
      <c r="L329" s="82">
        <v>329</v>
      </c>
      <c r="M329" s="82"/>
      <c r="N329" s="64"/>
      <c r="O329" s="105">
        <v>3</v>
      </c>
    </row>
    <row r="330" spans="1:15" ht="43.2" x14ac:dyDescent="0.55000000000000004">
      <c r="A330" s="50" t="s">
        <v>221</v>
      </c>
      <c r="B330" s="50" t="s">
        <v>218</v>
      </c>
      <c r="C330" s="54"/>
      <c r="D330" s="55"/>
      <c r="E330" s="67"/>
      <c r="F330" s="56"/>
      <c r="G330" s="54"/>
      <c r="H330" s="58"/>
      <c r="I330" s="57"/>
      <c r="J330" s="57"/>
      <c r="K330" s="69"/>
      <c r="L330" s="82">
        <v>330</v>
      </c>
      <c r="M330" s="82"/>
      <c r="N330" s="64"/>
      <c r="O330" s="105">
        <v>4</v>
      </c>
    </row>
    <row r="331" spans="1:15" ht="43.2" x14ac:dyDescent="0.55000000000000004">
      <c r="A331" s="50" t="s">
        <v>221</v>
      </c>
      <c r="B331" s="50" t="s">
        <v>358</v>
      </c>
      <c r="C331" s="54"/>
      <c r="D331" s="55"/>
      <c r="E331" s="67"/>
      <c r="F331" s="56"/>
      <c r="G331" s="54"/>
      <c r="H331" s="58"/>
      <c r="I331" s="57"/>
      <c r="J331" s="57"/>
      <c r="K331" s="69"/>
      <c r="L331" s="82">
        <v>331</v>
      </c>
      <c r="M331" s="82"/>
      <c r="N331" s="64"/>
      <c r="O331" s="105">
        <v>1</v>
      </c>
    </row>
    <row r="332" spans="1:15" ht="43.2" x14ac:dyDescent="0.55000000000000004">
      <c r="A332" s="50" t="s">
        <v>221</v>
      </c>
      <c r="B332" s="50" t="s">
        <v>510</v>
      </c>
      <c r="C332" s="54"/>
      <c r="D332" s="55"/>
      <c r="E332" s="67"/>
      <c r="F332" s="56"/>
      <c r="G332" s="54"/>
      <c r="H332" s="58"/>
      <c r="I332" s="57"/>
      <c r="J332" s="57"/>
      <c r="K332" s="69"/>
      <c r="L332" s="82">
        <v>332</v>
      </c>
      <c r="M332" s="82"/>
      <c r="N332" s="64"/>
      <c r="O332" s="105">
        <v>1</v>
      </c>
    </row>
    <row r="333" spans="1:15" ht="43.2" x14ac:dyDescent="0.55000000000000004">
      <c r="A333" s="50" t="s">
        <v>221</v>
      </c>
      <c r="B333" s="50" t="s">
        <v>455</v>
      </c>
      <c r="C333" s="54"/>
      <c r="D333" s="55"/>
      <c r="E333" s="67"/>
      <c r="F333" s="56"/>
      <c r="G333" s="54"/>
      <c r="H333" s="58"/>
      <c r="I333" s="57"/>
      <c r="J333" s="57"/>
      <c r="K333" s="69"/>
      <c r="L333" s="82">
        <v>333</v>
      </c>
      <c r="M333" s="82"/>
      <c r="N333" s="64"/>
      <c r="O333" s="105">
        <v>1</v>
      </c>
    </row>
    <row r="334" spans="1:15" ht="43.2" x14ac:dyDescent="0.55000000000000004">
      <c r="A334" s="50" t="s">
        <v>221</v>
      </c>
      <c r="B334" s="50" t="s">
        <v>407</v>
      </c>
      <c r="C334" s="54"/>
      <c r="D334" s="55"/>
      <c r="E334" s="67"/>
      <c r="F334" s="56"/>
      <c r="G334" s="54"/>
      <c r="H334" s="58"/>
      <c r="I334" s="57"/>
      <c r="J334" s="57"/>
      <c r="K334" s="69"/>
      <c r="L334" s="82">
        <v>334</v>
      </c>
      <c r="M334" s="82"/>
      <c r="N334" s="64"/>
      <c r="O334" s="105">
        <v>1</v>
      </c>
    </row>
    <row r="335" spans="1:15" ht="43.2" x14ac:dyDescent="0.55000000000000004">
      <c r="A335" s="50" t="s">
        <v>221</v>
      </c>
      <c r="B335" s="50" t="s">
        <v>511</v>
      </c>
      <c r="C335" s="54"/>
      <c r="D335" s="55"/>
      <c r="E335" s="67"/>
      <c r="F335" s="56"/>
      <c r="G335" s="54"/>
      <c r="H335" s="58"/>
      <c r="I335" s="57"/>
      <c r="J335" s="57"/>
      <c r="K335" s="69"/>
      <c r="L335" s="82">
        <v>335</v>
      </c>
      <c r="M335" s="82"/>
      <c r="N335" s="64"/>
      <c r="O335" s="105">
        <v>1</v>
      </c>
    </row>
    <row r="336" spans="1:15" ht="43.2" x14ac:dyDescent="0.55000000000000004">
      <c r="A336" s="50" t="s">
        <v>221</v>
      </c>
      <c r="B336" s="50" t="s">
        <v>512</v>
      </c>
      <c r="C336" s="54"/>
      <c r="D336" s="55"/>
      <c r="E336" s="67"/>
      <c r="F336" s="56"/>
      <c r="G336" s="54"/>
      <c r="H336" s="58"/>
      <c r="I336" s="57"/>
      <c r="J336" s="57"/>
      <c r="K336" s="69"/>
      <c r="L336" s="82">
        <v>336</v>
      </c>
      <c r="M336" s="82"/>
      <c r="N336" s="64"/>
      <c r="O336" s="105">
        <v>1</v>
      </c>
    </row>
    <row r="337" spans="1:15" ht="43.2" x14ac:dyDescent="0.55000000000000004">
      <c r="A337" s="50" t="s">
        <v>221</v>
      </c>
      <c r="B337" s="50" t="s">
        <v>180</v>
      </c>
      <c r="C337" s="54"/>
      <c r="D337" s="55"/>
      <c r="E337" s="67"/>
      <c r="F337" s="56"/>
      <c r="G337" s="54"/>
      <c r="H337" s="58"/>
      <c r="I337" s="57"/>
      <c r="J337" s="57"/>
      <c r="K337" s="69"/>
      <c r="L337" s="82">
        <v>337</v>
      </c>
      <c r="M337" s="82"/>
      <c r="N337" s="64"/>
      <c r="O337" s="105">
        <v>2</v>
      </c>
    </row>
    <row r="338" spans="1:15" ht="43.2" x14ac:dyDescent="0.55000000000000004">
      <c r="A338" s="50" t="s">
        <v>221</v>
      </c>
      <c r="B338" s="50" t="s">
        <v>382</v>
      </c>
      <c r="C338" s="54"/>
      <c r="D338" s="55"/>
      <c r="E338" s="67"/>
      <c r="F338" s="56"/>
      <c r="G338" s="54"/>
      <c r="H338" s="58"/>
      <c r="I338" s="57"/>
      <c r="J338" s="57"/>
      <c r="K338" s="69"/>
      <c r="L338" s="82">
        <v>338</v>
      </c>
      <c r="M338" s="82"/>
      <c r="N338" s="64"/>
      <c r="O338" s="105">
        <v>1</v>
      </c>
    </row>
    <row r="339" spans="1:15" ht="43.2" x14ac:dyDescent="0.55000000000000004">
      <c r="A339" s="50" t="s">
        <v>221</v>
      </c>
      <c r="B339" s="50" t="s">
        <v>268</v>
      </c>
      <c r="C339" s="54"/>
      <c r="D339" s="55"/>
      <c r="E339" s="67"/>
      <c r="F339" s="56"/>
      <c r="G339" s="54"/>
      <c r="H339" s="58"/>
      <c r="I339" s="57"/>
      <c r="J339" s="57"/>
      <c r="K339" s="69"/>
      <c r="L339" s="82">
        <v>339</v>
      </c>
      <c r="M339" s="82"/>
      <c r="N339" s="64"/>
      <c r="O339" s="105">
        <v>1</v>
      </c>
    </row>
    <row r="340" spans="1:15" ht="43.2" x14ac:dyDescent="0.55000000000000004">
      <c r="A340" s="50" t="s">
        <v>221</v>
      </c>
      <c r="B340" s="50" t="s">
        <v>396</v>
      </c>
      <c r="C340" s="54"/>
      <c r="D340" s="55"/>
      <c r="E340" s="67"/>
      <c r="F340" s="56"/>
      <c r="G340" s="54"/>
      <c r="H340" s="58"/>
      <c r="I340" s="57"/>
      <c r="J340" s="57"/>
      <c r="K340" s="69"/>
      <c r="L340" s="82">
        <v>340</v>
      </c>
      <c r="M340" s="82"/>
      <c r="N340" s="64"/>
      <c r="O340" s="105">
        <v>1</v>
      </c>
    </row>
    <row r="341" spans="1:15" ht="43.2" x14ac:dyDescent="0.55000000000000004">
      <c r="A341" s="50" t="s">
        <v>221</v>
      </c>
      <c r="B341" s="50" t="s">
        <v>230</v>
      </c>
      <c r="C341" s="54"/>
      <c r="D341" s="55"/>
      <c r="E341" s="67"/>
      <c r="F341" s="56"/>
      <c r="G341" s="54"/>
      <c r="H341" s="58"/>
      <c r="I341" s="57"/>
      <c r="J341" s="57"/>
      <c r="K341" s="69"/>
      <c r="L341" s="82">
        <v>341</v>
      </c>
      <c r="M341" s="82"/>
      <c r="N341" s="64"/>
      <c r="O341" s="105">
        <v>2</v>
      </c>
    </row>
    <row r="342" spans="1:15" ht="43.2" x14ac:dyDescent="0.55000000000000004">
      <c r="A342" s="50" t="s">
        <v>221</v>
      </c>
      <c r="B342" s="50" t="s">
        <v>185</v>
      </c>
      <c r="C342" s="54"/>
      <c r="D342" s="55"/>
      <c r="E342" s="67"/>
      <c r="F342" s="56"/>
      <c r="G342" s="54"/>
      <c r="H342" s="58"/>
      <c r="I342" s="57"/>
      <c r="J342" s="57"/>
      <c r="K342" s="69"/>
      <c r="L342" s="82">
        <v>342</v>
      </c>
      <c r="M342" s="82"/>
      <c r="N342" s="64"/>
      <c r="O342" s="105">
        <v>3</v>
      </c>
    </row>
    <row r="343" spans="1:15" ht="43.2" x14ac:dyDescent="0.55000000000000004">
      <c r="A343" s="50" t="s">
        <v>221</v>
      </c>
      <c r="B343" s="50" t="s">
        <v>340</v>
      </c>
      <c r="C343" s="54"/>
      <c r="D343" s="55"/>
      <c r="E343" s="67"/>
      <c r="F343" s="56"/>
      <c r="G343" s="54"/>
      <c r="H343" s="58"/>
      <c r="I343" s="57"/>
      <c r="J343" s="57"/>
      <c r="K343" s="69"/>
      <c r="L343" s="82">
        <v>343</v>
      </c>
      <c r="M343" s="82"/>
      <c r="N343" s="64"/>
      <c r="O343" s="105">
        <v>1</v>
      </c>
    </row>
    <row r="344" spans="1:15" ht="43.2" x14ac:dyDescent="0.55000000000000004">
      <c r="A344" s="50" t="s">
        <v>221</v>
      </c>
      <c r="B344" s="50" t="s">
        <v>186</v>
      </c>
      <c r="C344" s="54"/>
      <c r="D344" s="55"/>
      <c r="E344" s="67"/>
      <c r="F344" s="56"/>
      <c r="G344" s="54"/>
      <c r="H344" s="58"/>
      <c r="I344" s="57"/>
      <c r="J344" s="57"/>
      <c r="K344" s="69"/>
      <c r="L344" s="82">
        <v>344</v>
      </c>
      <c r="M344" s="82"/>
      <c r="N344" s="64"/>
      <c r="O344" s="105">
        <v>3</v>
      </c>
    </row>
    <row r="345" spans="1:15" ht="43.2" x14ac:dyDescent="0.55000000000000004">
      <c r="A345" s="50" t="s">
        <v>180</v>
      </c>
      <c r="B345" s="50" t="s">
        <v>513</v>
      </c>
      <c r="C345" s="54"/>
      <c r="D345" s="55"/>
      <c r="E345" s="67"/>
      <c r="F345" s="56"/>
      <c r="G345" s="54"/>
      <c r="H345" s="58"/>
      <c r="I345" s="57"/>
      <c r="J345" s="57"/>
      <c r="K345" s="69"/>
      <c r="L345" s="82">
        <v>345</v>
      </c>
      <c r="M345" s="82"/>
      <c r="N345" s="64"/>
      <c r="O345" s="105">
        <v>1</v>
      </c>
    </row>
    <row r="346" spans="1:15" ht="43.2" x14ac:dyDescent="0.55000000000000004">
      <c r="A346" s="50" t="s">
        <v>360</v>
      </c>
      <c r="B346" s="50" t="s">
        <v>381</v>
      </c>
      <c r="C346" s="54"/>
      <c r="D346" s="55"/>
      <c r="E346" s="67"/>
      <c r="F346" s="56"/>
      <c r="G346" s="54"/>
      <c r="H346" s="58"/>
      <c r="I346" s="57"/>
      <c r="J346" s="57"/>
      <c r="K346" s="69"/>
      <c r="L346" s="82">
        <v>346</v>
      </c>
      <c r="M346" s="82"/>
      <c r="N346" s="64"/>
      <c r="O346" s="105">
        <v>6</v>
      </c>
    </row>
    <row r="347" spans="1:15" ht="43.2" x14ac:dyDescent="0.55000000000000004">
      <c r="A347" s="50" t="s">
        <v>180</v>
      </c>
      <c r="B347" s="50" t="s">
        <v>514</v>
      </c>
      <c r="C347" s="54"/>
      <c r="D347" s="55"/>
      <c r="E347" s="67"/>
      <c r="F347" s="56"/>
      <c r="G347" s="54"/>
      <c r="H347" s="58"/>
      <c r="I347" s="57"/>
      <c r="J347" s="57"/>
      <c r="K347" s="69"/>
      <c r="L347" s="82">
        <v>347</v>
      </c>
      <c r="M347" s="82"/>
      <c r="N347" s="64"/>
      <c r="O347" s="105">
        <v>1</v>
      </c>
    </row>
    <row r="348" spans="1:15" ht="43.2" x14ac:dyDescent="0.55000000000000004">
      <c r="A348" s="50" t="s">
        <v>221</v>
      </c>
      <c r="B348" s="50" t="s">
        <v>457</v>
      </c>
      <c r="C348" s="54"/>
      <c r="D348" s="55"/>
      <c r="E348" s="67"/>
      <c r="F348" s="56"/>
      <c r="G348" s="54"/>
      <c r="H348" s="58"/>
      <c r="I348" s="57"/>
      <c r="J348" s="57"/>
      <c r="K348" s="69"/>
      <c r="L348" s="82">
        <v>348</v>
      </c>
      <c r="M348" s="82"/>
      <c r="N348" s="64"/>
      <c r="O348" s="105">
        <v>1</v>
      </c>
    </row>
    <row r="349" spans="1:15" ht="43.2" x14ac:dyDescent="0.55000000000000004">
      <c r="A349" s="50" t="s">
        <v>221</v>
      </c>
      <c r="B349" s="50" t="s">
        <v>292</v>
      </c>
      <c r="C349" s="54"/>
      <c r="D349" s="55"/>
      <c r="E349" s="67"/>
      <c r="F349" s="56"/>
      <c r="G349" s="54"/>
      <c r="H349" s="58"/>
      <c r="I349" s="57"/>
      <c r="J349" s="57"/>
      <c r="K349" s="69"/>
      <c r="L349" s="82">
        <v>349</v>
      </c>
      <c r="M349" s="82"/>
      <c r="N349" s="64"/>
      <c r="O349" s="105">
        <v>1</v>
      </c>
    </row>
    <row r="350" spans="1:15" ht="43.2" x14ac:dyDescent="0.55000000000000004">
      <c r="A350" s="50" t="s">
        <v>221</v>
      </c>
      <c r="B350" s="50" t="s">
        <v>509</v>
      </c>
      <c r="C350" s="54"/>
      <c r="D350" s="55"/>
      <c r="E350" s="67"/>
      <c r="F350" s="56"/>
      <c r="G350" s="54"/>
      <c r="H350" s="58"/>
      <c r="I350" s="57"/>
      <c r="J350" s="57"/>
      <c r="K350" s="69"/>
      <c r="L350" s="82">
        <v>350</v>
      </c>
      <c r="M350" s="82"/>
      <c r="N350" s="64"/>
      <c r="O350" s="105">
        <v>1</v>
      </c>
    </row>
    <row r="351" spans="1:15" ht="43.2" x14ac:dyDescent="0.55000000000000004">
      <c r="A351" s="50" t="s">
        <v>221</v>
      </c>
      <c r="B351" s="50" t="s">
        <v>296</v>
      </c>
      <c r="C351" s="54"/>
      <c r="D351" s="55"/>
      <c r="E351" s="67"/>
      <c r="F351" s="56"/>
      <c r="G351" s="54"/>
      <c r="H351" s="58"/>
      <c r="I351" s="57"/>
      <c r="J351" s="57"/>
      <c r="K351" s="69"/>
      <c r="L351" s="82">
        <v>351</v>
      </c>
      <c r="M351" s="82"/>
      <c r="N351" s="64"/>
      <c r="O351" s="105">
        <v>1</v>
      </c>
    </row>
    <row r="352" spans="1:15" ht="43.2" x14ac:dyDescent="0.55000000000000004">
      <c r="A352" s="50" t="s">
        <v>221</v>
      </c>
      <c r="B352" s="50" t="s">
        <v>177</v>
      </c>
      <c r="C352" s="54"/>
      <c r="D352" s="55"/>
      <c r="E352" s="67"/>
      <c r="F352" s="56"/>
      <c r="G352" s="54"/>
      <c r="H352" s="58"/>
      <c r="I352" s="57"/>
      <c r="J352" s="57"/>
      <c r="K352" s="69"/>
      <c r="L352" s="82">
        <v>352</v>
      </c>
      <c r="M352" s="82"/>
      <c r="N352" s="64"/>
      <c r="O352" s="105">
        <v>1</v>
      </c>
    </row>
    <row r="353" spans="1:15" ht="43.2" x14ac:dyDescent="0.55000000000000004">
      <c r="A353" s="50" t="s">
        <v>221</v>
      </c>
      <c r="B353" s="50" t="s">
        <v>389</v>
      </c>
      <c r="C353" s="54"/>
      <c r="D353" s="55"/>
      <c r="E353" s="67"/>
      <c r="F353" s="56"/>
      <c r="G353" s="54"/>
      <c r="H353" s="58"/>
      <c r="I353" s="57"/>
      <c r="J353" s="57"/>
      <c r="K353" s="69"/>
      <c r="L353" s="82">
        <v>353</v>
      </c>
      <c r="M353" s="82"/>
      <c r="N353" s="64"/>
      <c r="O353" s="105">
        <v>1</v>
      </c>
    </row>
    <row r="354" spans="1:15" ht="43.2" x14ac:dyDescent="0.55000000000000004">
      <c r="A354" s="50" t="s">
        <v>221</v>
      </c>
      <c r="B354" s="50" t="s">
        <v>300</v>
      </c>
      <c r="C354" s="54"/>
      <c r="D354" s="55"/>
      <c r="E354" s="67"/>
      <c r="F354" s="56"/>
      <c r="G354" s="54"/>
      <c r="H354" s="58"/>
      <c r="I354" s="57"/>
      <c r="J354" s="57"/>
      <c r="K354" s="69"/>
      <c r="L354" s="82">
        <v>354</v>
      </c>
      <c r="M354" s="82"/>
      <c r="N354" s="64"/>
      <c r="O354" s="105">
        <v>1</v>
      </c>
    </row>
    <row r="355" spans="1:15" ht="43.2" x14ac:dyDescent="0.55000000000000004">
      <c r="A355" s="50" t="s">
        <v>221</v>
      </c>
      <c r="B355" s="50" t="s">
        <v>231</v>
      </c>
      <c r="C355" s="54"/>
      <c r="D355" s="55"/>
      <c r="E355" s="67"/>
      <c r="F355" s="56"/>
      <c r="G355" s="54"/>
      <c r="H355" s="58"/>
      <c r="I355" s="57"/>
      <c r="J355" s="57"/>
      <c r="K355" s="69"/>
      <c r="L355" s="82">
        <v>355</v>
      </c>
      <c r="M355" s="82"/>
      <c r="N355" s="64"/>
      <c r="O355" s="105">
        <v>1</v>
      </c>
    </row>
    <row r="356" spans="1:15" ht="43.2" x14ac:dyDescent="0.55000000000000004">
      <c r="A356" s="50" t="s">
        <v>180</v>
      </c>
      <c r="B356" s="50" t="s">
        <v>185</v>
      </c>
      <c r="C356" s="54"/>
      <c r="D356" s="55"/>
      <c r="E356" s="67"/>
      <c r="F356" s="56"/>
      <c r="G356" s="54"/>
      <c r="H356" s="58"/>
      <c r="I356" s="57"/>
      <c r="J356" s="57"/>
      <c r="K356" s="69"/>
      <c r="L356" s="82">
        <v>356</v>
      </c>
      <c r="M356" s="82"/>
      <c r="N356" s="64"/>
      <c r="O356" s="105">
        <v>9</v>
      </c>
    </row>
    <row r="357" spans="1:15" ht="43.2" x14ac:dyDescent="0.55000000000000004">
      <c r="A357" s="50" t="s">
        <v>180</v>
      </c>
      <c r="B357" s="50" t="s">
        <v>231</v>
      </c>
      <c r="C357" s="54"/>
      <c r="D357" s="55"/>
      <c r="E357" s="67"/>
      <c r="F357" s="56"/>
      <c r="G357" s="54"/>
      <c r="H357" s="58"/>
      <c r="I357" s="57"/>
      <c r="J357" s="57"/>
      <c r="K357" s="69"/>
      <c r="L357" s="82">
        <v>357</v>
      </c>
      <c r="M357" s="82"/>
      <c r="N357" s="64"/>
      <c r="O357" s="105">
        <v>7</v>
      </c>
    </row>
    <row r="358" spans="1:15" ht="43.2" x14ac:dyDescent="0.55000000000000004">
      <c r="A358" s="50" t="s">
        <v>361</v>
      </c>
      <c r="B358" s="50" t="s">
        <v>349</v>
      </c>
      <c r="C358" s="54"/>
      <c r="D358" s="55"/>
      <c r="E358" s="67"/>
      <c r="F358" s="56"/>
      <c r="G358" s="54"/>
      <c r="H358" s="58"/>
      <c r="I358" s="57"/>
      <c r="J358" s="57"/>
      <c r="K358" s="69"/>
      <c r="L358" s="82">
        <v>358</v>
      </c>
      <c r="M358" s="82"/>
      <c r="N358" s="64"/>
      <c r="O358" s="105">
        <v>2</v>
      </c>
    </row>
    <row r="359" spans="1:15" ht="43.2" x14ac:dyDescent="0.55000000000000004">
      <c r="A359" s="50" t="s">
        <v>361</v>
      </c>
      <c r="B359" s="50" t="s">
        <v>179</v>
      </c>
      <c r="C359" s="54"/>
      <c r="D359" s="55"/>
      <c r="E359" s="67"/>
      <c r="F359" s="56"/>
      <c r="G359" s="54"/>
      <c r="H359" s="58"/>
      <c r="I359" s="57"/>
      <c r="J359" s="57"/>
      <c r="K359" s="69"/>
      <c r="L359" s="82">
        <v>359</v>
      </c>
      <c r="M359" s="82"/>
      <c r="N359" s="64"/>
      <c r="O359" s="105">
        <v>2</v>
      </c>
    </row>
    <row r="360" spans="1:15" ht="43.2" x14ac:dyDescent="0.55000000000000004">
      <c r="A360" s="50" t="s">
        <v>180</v>
      </c>
      <c r="B360" s="50" t="s">
        <v>177</v>
      </c>
      <c r="C360" s="54"/>
      <c r="D360" s="55"/>
      <c r="E360" s="67"/>
      <c r="F360" s="56"/>
      <c r="G360" s="54"/>
      <c r="H360" s="58"/>
      <c r="I360" s="57"/>
      <c r="J360" s="57"/>
      <c r="K360" s="69"/>
      <c r="L360" s="82">
        <v>360</v>
      </c>
      <c r="M360" s="82"/>
      <c r="N360" s="64"/>
      <c r="O360" s="105">
        <v>8</v>
      </c>
    </row>
    <row r="361" spans="1:15" ht="43.2" x14ac:dyDescent="0.55000000000000004">
      <c r="A361" s="50" t="s">
        <v>180</v>
      </c>
      <c r="B361" s="50" t="s">
        <v>304</v>
      </c>
      <c r="C361" s="54"/>
      <c r="D361" s="55"/>
      <c r="E361" s="67"/>
      <c r="F361" s="56"/>
      <c r="G361" s="54"/>
      <c r="H361" s="58"/>
      <c r="I361" s="57"/>
      <c r="J361" s="57"/>
      <c r="K361" s="69"/>
      <c r="L361" s="82">
        <v>361</v>
      </c>
      <c r="M361" s="82"/>
      <c r="N361" s="64"/>
      <c r="O361" s="105">
        <v>1</v>
      </c>
    </row>
    <row r="362" spans="1:15" ht="43.2" x14ac:dyDescent="0.55000000000000004">
      <c r="A362" s="50" t="s">
        <v>334</v>
      </c>
      <c r="B362" s="50" t="s">
        <v>515</v>
      </c>
      <c r="C362" s="54"/>
      <c r="D362" s="55"/>
      <c r="E362" s="67"/>
      <c r="F362" s="56"/>
      <c r="G362" s="54"/>
      <c r="H362" s="58"/>
      <c r="I362" s="57"/>
      <c r="J362" s="57"/>
      <c r="K362" s="69"/>
      <c r="L362" s="82">
        <v>362</v>
      </c>
      <c r="M362" s="82"/>
      <c r="N362" s="64"/>
      <c r="O362" s="105">
        <v>1</v>
      </c>
    </row>
    <row r="363" spans="1:15" ht="43.2" x14ac:dyDescent="0.55000000000000004">
      <c r="A363" s="50" t="s">
        <v>334</v>
      </c>
      <c r="B363" s="50" t="s">
        <v>516</v>
      </c>
      <c r="C363" s="54"/>
      <c r="D363" s="55"/>
      <c r="E363" s="67"/>
      <c r="F363" s="56"/>
      <c r="G363" s="54"/>
      <c r="H363" s="58"/>
      <c r="I363" s="57"/>
      <c r="J363" s="57"/>
      <c r="K363" s="69"/>
      <c r="L363" s="82">
        <v>363</v>
      </c>
      <c r="M363" s="82"/>
      <c r="N363" s="64"/>
      <c r="O363" s="105">
        <v>1</v>
      </c>
    </row>
    <row r="364" spans="1:15" ht="43.2" x14ac:dyDescent="0.55000000000000004">
      <c r="A364" s="50" t="s">
        <v>334</v>
      </c>
      <c r="B364" s="50" t="s">
        <v>517</v>
      </c>
      <c r="C364" s="54"/>
      <c r="D364" s="55"/>
      <c r="E364" s="67"/>
      <c r="F364" s="56"/>
      <c r="G364" s="54"/>
      <c r="H364" s="58"/>
      <c r="I364" s="57"/>
      <c r="J364" s="57"/>
      <c r="K364" s="69"/>
      <c r="L364" s="82">
        <v>364</v>
      </c>
      <c r="M364" s="82"/>
      <c r="N364" s="64"/>
      <c r="O364" s="105">
        <v>1</v>
      </c>
    </row>
    <row r="365" spans="1:15" ht="43.2" x14ac:dyDescent="0.55000000000000004">
      <c r="A365" s="50" t="s">
        <v>334</v>
      </c>
      <c r="B365" s="50" t="s">
        <v>518</v>
      </c>
      <c r="C365" s="54"/>
      <c r="D365" s="55"/>
      <c r="E365" s="67"/>
      <c r="F365" s="56"/>
      <c r="G365" s="54"/>
      <c r="H365" s="58"/>
      <c r="I365" s="57"/>
      <c r="J365" s="57"/>
      <c r="K365" s="69"/>
      <c r="L365" s="82">
        <v>365</v>
      </c>
      <c r="M365" s="82"/>
      <c r="N365" s="64"/>
      <c r="O365" s="105">
        <v>1</v>
      </c>
    </row>
    <row r="366" spans="1:15" ht="43.2" x14ac:dyDescent="0.55000000000000004">
      <c r="A366" s="50" t="s">
        <v>334</v>
      </c>
      <c r="B366" s="50" t="s">
        <v>519</v>
      </c>
      <c r="C366" s="54"/>
      <c r="D366" s="55"/>
      <c r="E366" s="67"/>
      <c r="F366" s="56"/>
      <c r="G366" s="54"/>
      <c r="H366" s="58"/>
      <c r="I366" s="57"/>
      <c r="J366" s="57"/>
      <c r="K366" s="69"/>
      <c r="L366" s="82">
        <v>366</v>
      </c>
      <c r="M366" s="82"/>
      <c r="N366" s="64"/>
      <c r="O366" s="105">
        <v>1</v>
      </c>
    </row>
    <row r="367" spans="1:15" ht="43.2" x14ac:dyDescent="0.55000000000000004">
      <c r="A367" s="50" t="s">
        <v>334</v>
      </c>
      <c r="B367" s="50" t="s">
        <v>520</v>
      </c>
      <c r="C367" s="54"/>
      <c r="D367" s="55"/>
      <c r="E367" s="67"/>
      <c r="F367" s="56"/>
      <c r="G367" s="54"/>
      <c r="H367" s="58"/>
      <c r="I367" s="57"/>
      <c r="J367" s="57"/>
      <c r="K367" s="69"/>
      <c r="L367" s="82">
        <v>367</v>
      </c>
      <c r="M367" s="82"/>
      <c r="N367" s="64"/>
      <c r="O367" s="105">
        <v>1</v>
      </c>
    </row>
    <row r="368" spans="1:15" ht="43.2" x14ac:dyDescent="0.55000000000000004">
      <c r="A368" s="50" t="s">
        <v>334</v>
      </c>
      <c r="B368" s="50" t="s">
        <v>521</v>
      </c>
      <c r="C368" s="54"/>
      <c r="D368" s="55"/>
      <c r="E368" s="67"/>
      <c r="F368" s="56"/>
      <c r="G368" s="54"/>
      <c r="H368" s="58"/>
      <c r="I368" s="57"/>
      <c r="J368" s="57"/>
      <c r="K368" s="69"/>
      <c r="L368" s="82">
        <v>368</v>
      </c>
      <c r="M368" s="82"/>
      <c r="N368" s="64"/>
      <c r="O368" s="105">
        <v>1</v>
      </c>
    </row>
    <row r="369" spans="1:15" ht="43.2" x14ac:dyDescent="0.55000000000000004">
      <c r="A369" s="50" t="s">
        <v>334</v>
      </c>
      <c r="B369" s="50" t="s">
        <v>522</v>
      </c>
      <c r="C369" s="54"/>
      <c r="D369" s="55"/>
      <c r="E369" s="67"/>
      <c r="F369" s="56"/>
      <c r="G369" s="54"/>
      <c r="H369" s="58"/>
      <c r="I369" s="57"/>
      <c r="J369" s="57"/>
      <c r="K369" s="69"/>
      <c r="L369" s="82">
        <v>369</v>
      </c>
      <c r="M369" s="82"/>
      <c r="N369" s="64"/>
      <c r="O369" s="105">
        <v>1</v>
      </c>
    </row>
    <row r="370" spans="1:15" ht="43.2" x14ac:dyDescent="0.55000000000000004">
      <c r="A370" s="50" t="s">
        <v>334</v>
      </c>
      <c r="B370" s="50" t="s">
        <v>202</v>
      </c>
      <c r="C370" s="54"/>
      <c r="D370" s="55"/>
      <c r="E370" s="67"/>
      <c r="F370" s="56"/>
      <c r="G370" s="54"/>
      <c r="H370" s="58"/>
      <c r="I370" s="57"/>
      <c r="J370" s="57"/>
      <c r="K370" s="69"/>
      <c r="L370" s="82">
        <v>370</v>
      </c>
      <c r="M370" s="82"/>
      <c r="N370" s="64"/>
      <c r="O370" s="105">
        <v>1</v>
      </c>
    </row>
    <row r="371" spans="1:15" ht="43.2" x14ac:dyDescent="0.55000000000000004">
      <c r="A371" s="50" t="s">
        <v>334</v>
      </c>
      <c r="B371" s="50" t="s">
        <v>463</v>
      </c>
      <c r="C371" s="54"/>
      <c r="D371" s="55"/>
      <c r="E371" s="67"/>
      <c r="F371" s="56"/>
      <c r="G371" s="54"/>
      <c r="H371" s="58"/>
      <c r="I371" s="57"/>
      <c r="J371" s="57"/>
      <c r="K371" s="69"/>
      <c r="L371" s="82">
        <v>371</v>
      </c>
      <c r="M371" s="82"/>
      <c r="N371" s="64"/>
      <c r="O371" s="105">
        <v>1</v>
      </c>
    </row>
    <row r="372" spans="1:15" ht="43.2" x14ac:dyDescent="0.55000000000000004">
      <c r="A372" s="50" t="s">
        <v>334</v>
      </c>
      <c r="B372" s="50" t="s">
        <v>523</v>
      </c>
      <c r="C372" s="54"/>
      <c r="D372" s="55"/>
      <c r="E372" s="67"/>
      <c r="F372" s="56"/>
      <c r="G372" s="54"/>
      <c r="H372" s="58"/>
      <c r="I372" s="57"/>
      <c r="J372" s="57"/>
      <c r="K372" s="69"/>
      <c r="L372" s="82">
        <v>372</v>
      </c>
      <c r="M372" s="82"/>
      <c r="N372" s="64"/>
      <c r="O372" s="105">
        <v>1</v>
      </c>
    </row>
    <row r="373" spans="1:15" ht="43.2" x14ac:dyDescent="0.55000000000000004">
      <c r="A373" s="50" t="s">
        <v>334</v>
      </c>
      <c r="B373" s="50" t="s">
        <v>461</v>
      </c>
      <c r="C373" s="54"/>
      <c r="D373" s="55"/>
      <c r="E373" s="67"/>
      <c r="F373" s="56"/>
      <c r="G373" s="54"/>
      <c r="H373" s="58"/>
      <c r="I373" s="57"/>
      <c r="J373" s="57"/>
      <c r="K373" s="69"/>
      <c r="L373" s="82">
        <v>373</v>
      </c>
      <c r="M373" s="82"/>
      <c r="N373" s="64"/>
      <c r="O373" s="105">
        <v>1</v>
      </c>
    </row>
    <row r="374" spans="1:15" ht="43.2" x14ac:dyDescent="0.55000000000000004">
      <c r="A374" s="50" t="s">
        <v>334</v>
      </c>
      <c r="B374" s="50" t="s">
        <v>524</v>
      </c>
      <c r="C374" s="54"/>
      <c r="D374" s="55"/>
      <c r="E374" s="67"/>
      <c r="F374" s="56"/>
      <c r="G374" s="54"/>
      <c r="H374" s="58"/>
      <c r="I374" s="57"/>
      <c r="J374" s="57"/>
      <c r="K374" s="69"/>
      <c r="L374" s="82">
        <v>374</v>
      </c>
      <c r="M374" s="82"/>
      <c r="N374" s="64"/>
      <c r="O374" s="105">
        <v>1</v>
      </c>
    </row>
    <row r="375" spans="1:15" ht="43.2" x14ac:dyDescent="0.55000000000000004">
      <c r="A375" s="50" t="s">
        <v>334</v>
      </c>
      <c r="B375" s="50" t="s">
        <v>525</v>
      </c>
      <c r="C375" s="54"/>
      <c r="D375" s="55"/>
      <c r="E375" s="67"/>
      <c r="F375" s="56"/>
      <c r="G375" s="54"/>
      <c r="H375" s="58"/>
      <c r="I375" s="57"/>
      <c r="J375" s="57"/>
      <c r="K375" s="69"/>
      <c r="L375" s="82">
        <v>375</v>
      </c>
      <c r="M375" s="82"/>
      <c r="N375" s="64"/>
      <c r="O375" s="105">
        <v>1</v>
      </c>
    </row>
    <row r="376" spans="1:15" ht="43.2" x14ac:dyDescent="0.55000000000000004">
      <c r="A376" s="50" t="s">
        <v>334</v>
      </c>
      <c r="B376" s="50" t="s">
        <v>526</v>
      </c>
      <c r="C376" s="54"/>
      <c r="D376" s="55"/>
      <c r="E376" s="67"/>
      <c r="F376" s="56"/>
      <c r="G376" s="54"/>
      <c r="H376" s="58"/>
      <c r="I376" s="57"/>
      <c r="J376" s="57"/>
      <c r="K376" s="69"/>
      <c r="L376" s="82">
        <v>376</v>
      </c>
      <c r="M376" s="82"/>
      <c r="N376" s="64"/>
      <c r="O376" s="105">
        <v>1</v>
      </c>
    </row>
    <row r="377" spans="1:15" ht="57.6" x14ac:dyDescent="0.55000000000000004">
      <c r="A377" s="50" t="s">
        <v>363</v>
      </c>
      <c r="B377" s="50" t="s">
        <v>331</v>
      </c>
      <c r="C377" s="54"/>
      <c r="D377" s="55"/>
      <c r="E377" s="67"/>
      <c r="F377" s="56"/>
      <c r="G377" s="54"/>
      <c r="H377" s="58"/>
      <c r="I377" s="57"/>
      <c r="J377" s="57"/>
      <c r="K377" s="69"/>
      <c r="L377" s="82">
        <v>377</v>
      </c>
      <c r="M377" s="82"/>
      <c r="N377" s="64"/>
      <c r="O377" s="105">
        <v>1</v>
      </c>
    </row>
    <row r="378" spans="1:15" ht="28.8" x14ac:dyDescent="0.55000000000000004">
      <c r="A378" s="50" t="s">
        <v>196</v>
      </c>
      <c r="B378" s="50" t="s">
        <v>331</v>
      </c>
      <c r="C378" s="54"/>
      <c r="D378" s="55"/>
      <c r="E378" s="67"/>
      <c r="F378" s="56"/>
      <c r="G378" s="54"/>
      <c r="H378" s="58"/>
      <c r="I378" s="57"/>
      <c r="J378" s="57"/>
      <c r="K378" s="69"/>
      <c r="L378" s="82">
        <v>378</v>
      </c>
      <c r="M378" s="82"/>
      <c r="N378" s="64"/>
      <c r="O378" s="105">
        <v>2</v>
      </c>
    </row>
    <row r="379" spans="1:15" ht="43.2" x14ac:dyDescent="0.55000000000000004">
      <c r="A379" s="50" t="s">
        <v>181</v>
      </c>
      <c r="B379" s="50" t="s">
        <v>180</v>
      </c>
      <c r="C379" s="54"/>
      <c r="D379" s="55"/>
      <c r="E379" s="67"/>
      <c r="F379" s="56"/>
      <c r="G379" s="54"/>
      <c r="H379" s="58"/>
      <c r="I379" s="57"/>
      <c r="J379" s="57"/>
      <c r="K379" s="69"/>
      <c r="L379" s="82">
        <v>379</v>
      </c>
      <c r="M379" s="82"/>
      <c r="N379" s="64"/>
      <c r="O379" s="105">
        <v>12</v>
      </c>
    </row>
    <row r="380" spans="1:15" ht="43.2" x14ac:dyDescent="0.55000000000000004">
      <c r="A380" s="50" t="s">
        <v>181</v>
      </c>
      <c r="B380" s="50" t="s">
        <v>198</v>
      </c>
      <c r="C380" s="54"/>
      <c r="D380" s="55"/>
      <c r="E380" s="67"/>
      <c r="F380" s="56"/>
      <c r="G380" s="54"/>
      <c r="H380" s="58"/>
      <c r="I380" s="57"/>
      <c r="J380" s="57"/>
      <c r="K380" s="69"/>
      <c r="L380" s="82">
        <v>380</v>
      </c>
      <c r="M380" s="82"/>
      <c r="N380" s="64"/>
      <c r="O380" s="105">
        <v>41</v>
      </c>
    </row>
    <row r="381" spans="1:15" ht="43.2" x14ac:dyDescent="0.55000000000000004">
      <c r="A381" s="50" t="s">
        <v>181</v>
      </c>
      <c r="B381" s="50" t="s">
        <v>218</v>
      </c>
      <c r="C381" s="54"/>
      <c r="D381" s="55"/>
      <c r="E381" s="67"/>
      <c r="F381" s="56"/>
      <c r="G381" s="54"/>
      <c r="H381" s="58"/>
      <c r="I381" s="57"/>
      <c r="J381" s="57"/>
      <c r="K381" s="69"/>
      <c r="L381" s="82">
        <v>381</v>
      </c>
      <c r="M381" s="82"/>
      <c r="N381" s="64"/>
      <c r="O381" s="105">
        <v>13</v>
      </c>
    </row>
    <row r="382" spans="1:15" ht="43.2" x14ac:dyDescent="0.55000000000000004">
      <c r="A382" s="50" t="s">
        <v>181</v>
      </c>
      <c r="B382" s="50" t="s">
        <v>197</v>
      </c>
      <c r="C382" s="54"/>
      <c r="D382" s="55"/>
      <c r="E382" s="67"/>
      <c r="F382" s="56"/>
      <c r="G382" s="54"/>
      <c r="H382" s="58"/>
      <c r="I382" s="57"/>
      <c r="J382" s="57"/>
      <c r="K382" s="69"/>
      <c r="L382" s="82">
        <v>382</v>
      </c>
      <c r="M382" s="82"/>
      <c r="N382" s="64"/>
      <c r="O382" s="105">
        <v>2</v>
      </c>
    </row>
    <row r="383" spans="1:15" ht="43.2" x14ac:dyDescent="0.55000000000000004">
      <c r="A383" s="50" t="s">
        <v>181</v>
      </c>
      <c r="B383" s="50" t="s">
        <v>177</v>
      </c>
      <c r="C383" s="54"/>
      <c r="D383" s="55"/>
      <c r="E383" s="67"/>
      <c r="F383" s="56"/>
      <c r="G383" s="54"/>
      <c r="H383" s="58"/>
      <c r="I383" s="57"/>
      <c r="J383" s="57"/>
      <c r="K383" s="69"/>
      <c r="L383" s="82">
        <v>383</v>
      </c>
      <c r="M383" s="82"/>
      <c r="N383" s="64"/>
      <c r="O383" s="105">
        <v>42</v>
      </c>
    </row>
    <row r="384" spans="1:15" ht="43.2" x14ac:dyDescent="0.55000000000000004">
      <c r="A384" s="50" t="s">
        <v>181</v>
      </c>
      <c r="B384" s="50" t="s">
        <v>231</v>
      </c>
      <c r="C384" s="54"/>
      <c r="D384" s="55"/>
      <c r="E384" s="67"/>
      <c r="F384" s="56"/>
      <c r="G384" s="54"/>
      <c r="H384" s="58"/>
      <c r="I384" s="57"/>
      <c r="J384" s="57"/>
      <c r="K384" s="69"/>
      <c r="L384" s="82">
        <v>384</v>
      </c>
      <c r="M384" s="82"/>
      <c r="N384" s="64"/>
      <c r="O384" s="105">
        <v>18</v>
      </c>
    </row>
    <row r="385" spans="1:15" ht="43.2" x14ac:dyDescent="0.55000000000000004">
      <c r="A385" s="50" t="s">
        <v>181</v>
      </c>
      <c r="B385" s="50" t="s">
        <v>185</v>
      </c>
      <c r="C385" s="54"/>
      <c r="D385" s="55"/>
      <c r="E385" s="67"/>
      <c r="F385" s="56"/>
      <c r="G385" s="54"/>
      <c r="H385" s="58"/>
      <c r="I385" s="57"/>
      <c r="J385" s="57"/>
      <c r="K385" s="69"/>
      <c r="L385" s="82">
        <v>385</v>
      </c>
      <c r="M385" s="82"/>
      <c r="N385" s="64"/>
      <c r="O385" s="105">
        <v>12</v>
      </c>
    </row>
    <row r="386" spans="1:15" ht="43.2" x14ac:dyDescent="0.55000000000000004">
      <c r="A386" s="50" t="s">
        <v>181</v>
      </c>
      <c r="B386" s="50" t="s">
        <v>230</v>
      </c>
      <c r="C386" s="54"/>
      <c r="D386" s="55"/>
      <c r="E386" s="67"/>
      <c r="F386" s="56"/>
      <c r="G386" s="54"/>
      <c r="H386" s="58"/>
      <c r="I386" s="57"/>
      <c r="J386" s="57"/>
      <c r="K386" s="69"/>
      <c r="L386" s="82">
        <v>386</v>
      </c>
      <c r="M386" s="82"/>
      <c r="N386" s="64"/>
      <c r="O386" s="105">
        <v>10</v>
      </c>
    </row>
    <row r="387" spans="1:15" ht="43.2" x14ac:dyDescent="0.55000000000000004">
      <c r="A387" s="50" t="s">
        <v>181</v>
      </c>
      <c r="B387" s="50" t="s">
        <v>358</v>
      </c>
      <c r="C387" s="54"/>
      <c r="D387" s="55"/>
      <c r="E387" s="67"/>
      <c r="F387" s="56"/>
      <c r="G387" s="54"/>
      <c r="H387" s="58"/>
      <c r="I387" s="57"/>
      <c r="J387" s="57"/>
      <c r="K387" s="69"/>
      <c r="L387" s="82">
        <v>387</v>
      </c>
      <c r="M387" s="82"/>
      <c r="N387" s="64"/>
      <c r="O387" s="105">
        <v>1</v>
      </c>
    </row>
    <row r="388" spans="1:15" ht="43.2" x14ac:dyDescent="0.55000000000000004">
      <c r="A388" s="50" t="s">
        <v>181</v>
      </c>
      <c r="B388" s="50" t="s">
        <v>228</v>
      </c>
      <c r="C388" s="54"/>
      <c r="D388" s="55"/>
      <c r="E388" s="67"/>
      <c r="F388" s="56"/>
      <c r="G388" s="54"/>
      <c r="H388" s="58"/>
      <c r="I388" s="57"/>
      <c r="J388" s="57"/>
      <c r="K388" s="69"/>
      <c r="L388" s="82">
        <v>388</v>
      </c>
      <c r="M388" s="82"/>
      <c r="N388" s="64"/>
      <c r="O388" s="105">
        <v>7</v>
      </c>
    </row>
    <row r="389" spans="1:15" ht="28.8" x14ac:dyDescent="0.55000000000000004">
      <c r="A389" s="50" t="s">
        <v>181</v>
      </c>
      <c r="B389" s="50" t="s">
        <v>233</v>
      </c>
      <c r="C389" s="54"/>
      <c r="D389" s="55"/>
      <c r="E389" s="67"/>
      <c r="F389" s="56"/>
      <c r="G389" s="54"/>
      <c r="H389" s="58"/>
      <c r="I389" s="57"/>
      <c r="J389" s="57"/>
      <c r="K389" s="69"/>
      <c r="L389" s="82">
        <v>389</v>
      </c>
      <c r="M389" s="82"/>
      <c r="N389" s="64"/>
      <c r="O389" s="105">
        <v>12</v>
      </c>
    </row>
    <row r="390" spans="1:15" ht="43.2" x14ac:dyDescent="0.55000000000000004">
      <c r="A390" s="50" t="s">
        <v>349</v>
      </c>
      <c r="B390" s="50" t="s">
        <v>378</v>
      </c>
      <c r="C390" s="54"/>
      <c r="D390" s="55"/>
      <c r="E390" s="67"/>
      <c r="F390" s="56"/>
      <c r="G390" s="54"/>
      <c r="H390" s="58"/>
      <c r="I390" s="57"/>
      <c r="J390" s="57"/>
      <c r="K390" s="69"/>
      <c r="L390" s="82">
        <v>390</v>
      </c>
      <c r="M390" s="82"/>
      <c r="N390" s="64"/>
      <c r="O390" s="105">
        <v>2</v>
      </c>
    </row>
    <row r="391" spans="1:15" ht="43.2" x14ac:dyDescent="0.55000000000000004">
      <c r="A391" s="50" t="s">
        <v>349</v>
      </c>
      <c r="B391" s="50" t="s">
        <v>345</v>
      </c>
      <c r="C391" s="54"/>
      <c r="D391" s="55"/>
      <c r="E391" s="67"/>
      <c r="F391" s="56"/>
      <c r="G391" s="54"/>
      <c r="H391" s="58"/>
      <c r="I391" s="57"/>
      <c r="J391" s="57"/>
      <c r="K391" s="69"/>
      <c r="L391" s="82">
        <v>391</v>
      </c>
      <c r="M391" s="82"/>
      <c r="N391" s="64"/>
      <c r="O391" s="105">
        <v>2</v>
      </c>
    </row>
    <row r="392" spans="1:15" ht="43.2" x14ac:dyDescent="0.55000000000000004">
      <c r="A392" s="50" t="s">
        <v>349</v>
      </c>
      <c r="B392" s="50" t="s">
        <v>379</v>
      </c>
      <c r="C392" s="54"/>
      <c r="D392" s="55"/>
      <c r="E392" s="67"/>
      <c r="F392" s="56"/>
      <c r="G392" s="54"/>
      <c r="H392" s="58"/>
      <c r="I392" s="57"/>
      <c r="J392" s="57"/>
      <c r="K392" s="69"/>
      <c r="L392" s="82">
        <v>392</v>
      </c>
      <c r="M392" s="82"/>
      <c r="N392" s="64"/>
      <c r="O392" s="105">
        <v>2</v>
      </c>
    </row>
    <row r="393" spans="1:15" ht="43.2" x14ac:dyDescent="0.55000000000000004">
      <c r="A393" s="50" t="s">
        <v>181</v>
      </c>
      <c r="B393" s="50" t="s">
        <v>223</v>
      </c>
      <c r="C393" s="54"/>
      <c r="D393" s="55"/>
      <c r="E393" s="67"/>
      <c r="F393" s="56"/>
      <c r="G393" s="54"/>
      <c r="H393" s="58"/>
      <c r="I393" s="57"/>
      <c r="J393" s="57"/>
      <c r="K393" s="69"/>
      <c r="L393" s="82">
        <v>393</v>
      </c>
      <c r="M393" s="82"/>
      <c r="N393" s="64"/>
      <c r="O393" s="105">
        <v>34</v>
      </c>
    </row>
    <row r="394" spans="1:15" ht="43.2" x14ac:dyDescent="0.55000000000000004">
      <c r="A394" s="50" t="s">
        <v>181</v>
      </c>
      <c r="B394" s="50" t="s">
        <v>241</v>
      </c>
      <c r="C394" s="54"/>
      <c r="D394" s="55"/>
      <c r="E394" s="67"/>
      <c r="F394" s="56"/>
      <c r="G394" s="54"/>
      <c r="H394" s="58"/>
      <c r="I394" s="57"/>
      <c r="J394" s="57"/>
      <c r="K394" s="69"/>
      <c r="L394" s="82">
        <v>394</v>
      </c>
      <c r="M394" s="82"/>
      <c r="N394" s="64"/>
      <c r="O394" s="105">
        <v>4</v>
      </c>
    </row>
    <row r="395" spans="1:15" ht="43.2" x14ac:dyDescent="0.55000000000000004">
      <c r="A395" s="50" t="s">
        <v>181</v>
      </c>
      <c r="B395" s="50" t="s">
        <v>395</v>
      </c>
      <c r="C395" s="54"/>
      <c r="D395" s="55"/>
      <c r="E395" s="67"/>
      <c r="F395" s="56"/>
      <c r="G395" s="54"/>
      <c r="H395" s="58"/>
      <c r="I395" s="57"/>
      <c r="J395" s="57"/>
      <c r="K395" s="69"/>
      <c r="L395" s="82">
        <v>395</v>
      </c>
      <c r="M395" s="82"/>
      <c r="N395" s="64"/>
      <c r="O395" s="105">
        <v>1</v>
      </c>
    </row>
    <row r="396" spans="1:15" ht="43.2" x14ac:dyDescent="0.55000000000000004">
      <c r="A396" s="50" t="s">
        <v>181</v>
      </c>
      <c r="B396" s="50" t="s">
        <v>382</v>
      </c>
      <c r="C396" s="54"/>
      <c r="D396" s="55"/>
      <c r="E396" s="67"/>
      <c r="F396" s="56"/>
      <c r="G396" s="54"/>
      <c r="H396" s="58"/>
      <c r="I396" s="57"/>
      <c r="J396" s="57"/>
      <c r="K396" s="69"/>
      <c r="L396" s="82">
        <v>396</v>
      </c>
      <c r="M396" s="82"/>
      <c r="N396" s="64"/>
      <c r="O396" s="105">
        <v>1</v>
      </c>
    </row>
    <row r="397" spans="1:15" ht="43.2" x14ac:dyDescent="0.55000000000000004">
      <c r="A397" s="50" t="s">
        <v>181</v>
      </c>
      <c r="B397" s="50" t="s">
        <v>278</v>
      </c>
      <c r="C397" s="54"/>
      <c r="D397" s="55"/>
      <c r="E397" s="67"/>
      <c r="F397" s="56"/>
      <c r="G397" s="54"/>
      <c r="H397" s="58"/>
      <c r="I397" s="57"/>
      <c r="J397" s="57"/>
      <c r="K397" s="69"/>
      <c r="L397" s="82">
        <v>397</v>
      </c>
      <c r="M397" s="82"/>
      <c r="N397" s="64"/>
      <c r="O397" s="105">
        <v>5</v>
      </c>
    </row>
    <row r="398" spans="1:15" ht="43.2" x14ac:dyDescent="0.55000000000000004">
      <c r="A398" s="50" t="s">
        <v>181</v>
      </c>
      <c r="B398" s="50" t="s">
        <v>186</v>
      </c>
      <c r="C398" s="54"/>
      <c r="D398" s="55"/>
      <c r="E398" s="67"/>
      <c r="F398" s="56"/>
      <c r="G398" s="54"/>
      <c r="H398" s="58"/>
      <c r="I398" s="57"/>
      <c r="J398" s="57"/>
      <c r="K398" s="69"/>
      <c r="L398" s="82">
        <v>398</v>
      </c>
      <c r="M398" s="82"/>
      <c r="N398" s="64"/>
      <c r="O398" s="105">
        <v>9</v>
      </c>
    </row>
    <row r="399" spans="1:15" ht="43.2" x14ac:dyDescent="0.55000000000000004">
      <c r="A399" s="50" t="s">
        <v>181</v>
      </c>
      <c r="B399" s="50" t="s">
        <v>268</v>
      </c>
      <c r="C399" s="54"/>
      <c r="D399" s="55"/>
      <c r="E399" s="67"/>
      <c r="F399" s="56"/>
      <c r="G399" s="54"/>
      <c r="H399" s="58"/>
      <c r="I399" s="57"/>
      <c r="J399" s="57"/>
      <c r="K399" s="69"/>
      <c r="L399" s="82">
        <v>399</v>
      </c>
      <c r="M399" s="82"/>
      <c r="N399" s="64"/>
      <c r="O399" s="105">
        <v>10</v>
      </c>
    </row>
    <row r="400" spans="1:15" ht="43.2" x14ac:dyDescent="0.55000000000000004">
      <c r="A400" s="50" t="s">
        <v>181</v>
      </c>
      <c r="B400" s="50" t="s">
        <v>232</v>
      </c>
      <c r="C400" s="54"/>
      <c r="D400" s="55"/>
      <c r="E400" s="67"/>
      <c r="F400" s="56"/>
      <c r="G400" s="54"/>
      <c r="H400" s="58"/>
      <c r="I400" s="57"/>
      <c r="J400" s="57"/>
      <c r="K400" s="69"/>
      <c r="L400" s="82">
        <v>400</v>
      </c>
      <c r="M400" s="82"/>
      <c r="N400" s="64"/>
      <c r="O400" s="105">
        <v>22</v>
      </c>
    </row>
    <row r="401" spans="1:15" ht="43.2" x14ac:dyDescent="0.55000000000000004">
      <c r="A401" s="50" t="s">
        <v>221</v>
      </c>
      <c r="B401" s="50" t="s">
        <v>334</v>
      </c>
      <c r="C401" s="54"/>
      <c r="D401" s="55"/>
      <c r="E401" s="67"/>
      <c r="F401" s="56"/>
      <c r="G401" s="54"/>
      <c r="H401" s="58"/>
      <c r="I401" s="57"/>
      <c r="J401" s="57"/>
      <c r="K401" s="69"/>
      <c r="L401" s="82">
        <v>401</v>
      </c>
      <c r="M401" s="82"/>
      <c r="N401" s="64"/>
      <c r="O401" s="105">
        <v>2</v>
      </c>
    </row>
    <row r="402" spans="1:15" ht="43.2" x14ac:dyDescent="0.55000000000000004">
      <c r="A402" s="50" t="s">
        <v>221</v>
      </c>
      <c r="B402" s="50" t="s">
        <v>226</v>
      </c>
      <c r="C402" s="54"/>
      <c r="D402" s="55"/>
      <c r="E402" s="67"/>
      <c r="F402" s="56"/>
      <c r="G402" s="54"/>
      <c r="H402" s="58"/>
      <c r="I402" s="57"/>
      <c r="J402" s="57"/>
      <c r="K402" s="69"/>
      <c r="L402" s="82">
        <v>402</v>
      </c>
      <c r="M402" s="82"/>
      <c r="N402" s="64"/>
      <c r="O402" s="105">
        <v>2</v>
      </c>
    </row>
    <row r="403" spans="1:15" ht="43.2" x14ac:dyDescent="0.55000000000000004">
      <c r="A403" s="50" t="s">
        <v>221</v>
      </c>
      <c r="B403" s="50" t="s">
        <v>335</v>
      </c>
      <c r="C403" s="54"/>
      <c r="D403" s="55"/>
      <c r="E403" s="67"/>
      <c r="F403" s="56"/>
      <c r="G403" s="54"/>
      <c r="H403" s="58"/>
      <c r="I403" s="57"/>
      <c r="J403" s="57"/>
      <c r="K403" s="69"/>
      <c r="L403" s="82">
        <v>403</v>
      </c>
      <c r="M403" s="82"/>
      <c r="N403" s="64"/>
      <c r="O403" s="105">
        <v>2</v>
      </c>
    </row>
    <row r="404" spans="1:15" ht="43.2" x14ac:dyDescent="0.55000000000000004">
      <c r="A404" s="50" t="s">
        <v>221</v>
      </c>
      <c r="B404" s="50" t="s">
        <v>336</v>
      </c>
      <c r="C404" s="54"/>
      <c r="D404" s="55"/>
      <c r="E404" s="67"/>
      <c r="F404" s="56"/>
      <c r="G404" s="54"/>
      <c r="H404" s="58"/>
      <c r="I404" s="57"/>
      <c r="J404" s="57"/>
      <c r="K404" s="69"/>
      <c r="L404" s="82">
        <v>404</v>
      </c>
      <c r="M404" s="82"/>
      <c r="N404" s="64"/>
      <c r="O404" s="105">
        <v>2</v>
      </c>
    </row>
    <row r="405" spans="1:15" ht="43.2" x14ac:dyDescent="0.55000000000000004">
      <c r="A405" s="50" t="s">
        <v>221</v>
      </c>
      <c r="B405" s="50" t="s">
        <v>337</v>
      </c>
      <c r="C405" s="54"/>
      <c r="D405" s="55"/>
      <c r="E405" s="67"/>
      <c r="F405" s="56"/>
      <c r="G405" s="54"/>
      <c r="H405" s="58"/>
      <c r="I405" s="57"/>
      <c r="J405" s="57"/>
      <c r="K405" s="69"/>
      <c r="L405" s="82">
        <v>405</v>
      </c>
      <c r="M405" s="82"/>
      <c r="N405" s="64"/>
      <c r="O405" s="105">
        <v>2</v>
      </c>
    </row>
    <row r="406" spans="1:15" ht="43.2" x14ac:dyDescent="0.55000000000000004">
      <c r="A406" s="50" t="s">
        <v>221</v>
      </c>
      <c r="B406" s="50" t="s">
        <v>338</v>
      </c>
      <c r="C406" s="54"/>
      <c r="D406" s="55"/>
      <c r="E406" s="67"/>
      <c r="F406" s="56"/>
      <c r="G406" s="54"/>
      <c r="H406" s="58"/>
      <c r="I406" s="57"/>
      <c r="J406" s="57"/>
      <c r="K406" s="69"/>
      <c r="L406" s="82">
        <v>406</v>
      </c>
      <c r="M406" s="82"/>
      <c r="N406" s="64"/>
      <c r="O406" s="105">
        <v>2</v>
      </c>
    </row>
    <row r="407" spans="1:15" ht="43.2" x14ac:dyDescent="0.55000000000000004">
      <c r="A407" s="50" t="s">
        <v>221</v>
      </c>
      <c r="B407" s="50" t="s">
        <v>241</v>
      </c>
      <c r="C407" s="54"/>
      <c r="D407" s="55"/>
      <c r="E407" s="67"/>
      <c r="F407" s="56"/>
      <c r="G407" s="54"/>
      <c r="H407" s="58"/>
      <c r="I407" s="57"/>
      <c r="J407" s="57"/>
      <c r="K407" s="69"/>
      <c r="L407" s="82">
        <v>407</v>
      </c>
      <c r="M407" s="82"/>
      <c r="N407" s="64"/>
      <c r="O407" s="105">
        <v>2</v>
      </c>
    </row>
    <row r="408" spans="1:15" ht="43.2" x14ac:dyDescent="0.55000000000000004">
      <c r="A408" s="50" t="s">
        <v>181</v>
      </c>
      <c r="B408" s="50" t="s">
        <v>224</v>
      </c>
      <c r="C408" s="54"/>
      <c r="D408" s="55"/>
      <c r="E408" s="67"/>
      <c r="F408" s="56"/>
      <c r="G408" s="54"/>
      <c r="H408" s="58"/>
      <c r="I408" s="57"/>
      <c r="J408" s="57"/>
      <c r="K408" s="69"/>
      <c r="L408" s="82">
        <v>408</v>
      </c>
      <c r="M408" s="82"/>
      <c r="N408" s="64"/>
      <c r="O408" s="105">
        <v>1</v>
      </c>
    </row>
    <row r="409" spans="1:15" ht="43.2" x14ac:dyDescent="0.55000000000000004">
      <c r="A409" s="50" t="s">
        <v>180</v>
      </c>
      <c r="B409" s="50" t="s">
        <v>367</v>
      </c>
      <c r="C409" s="54"/>
      <c r="D409" s="55"/>
      <c r="E409" s="67"/>
      <c r="F409" s="56"/>
      <c r="G409" s="54"/>
      <c r="H409" s="58"/>
      <c r="I409" s="57"/>
      <c r="J409" s="57"/>
      <c r="K409" s="69"/>
      <c r="L409" s="82">
        <v>409</v>
      </c>
      <c r="M409" s="82"/>
      <c r="N409" s="64"/>
      <c r="O409" s="105">
        <v>1</v>
      </c>
    </row>
    <row r="410" spans="1:15" ht="43.2" x14ac:dyDescent="0.55000000000000004">
      <c r="A410" s="50" t="s">
        <v>364</v>
      </c>
      <c r="B410" s="50" t="s">
        <v>362</v>
      </c>
      <c r="C410" s="54"/>
      <c r="D410" s="55"/>
      <c r="E410" s="67"/>
      <c r="F410" s="56"/>
      <c r="G410" s="54"/>
      <c r="H410" s="58"/>
      <c r="I410" s="57"/>
      <c r="J410" s="57"/>
      <c r="K410" s="69"/>
      <c r="L410" s="82">
        <v>410</v>
      </c>
      <c r="M410" s="82"/>
      <c r="N410" s="64"/>
      <c r="O410" s="105">
        <v>2</v>
      </c>
    </row>
    <row r="411" spans="1:15" ht="43.2" x14ac:dyDescent="0.55000000000000004">
      <c r="A411" s="50" t="s">
        <v>364</v>
      </c>
      <c r="B411" s="50" t="s">
        <v>504</v>
      </c>
      <c r="C411" s="54"/>
      <c r="D411" s="55"/>
      <c r="E411" s="67"/>
      <c r="F411" s="56"/>
      <c r="G411" s="54"/>
      <c r="H411" s="58"/>
      <c r="I411" s="57"/>
      <c r="J411" s="57"/>
      <c r="K411" s="69"/>
      <c r="L411" s="82">
        <v>411</v>
      </c>
      <c r="M411" s="82"/>
      <c r="N411" s="64"/>
      <c r="O411" s="105">
        <v>2</v>
      </c>
    </row>
    <row r="412" spans="1:15" ht="43.2" x14ac:dyDescent="0.55000000000000004">
      <c r="A412" s="50" t="s">
        <v>365</v>
      </c>
      <c r="B412" s="50" t="s">
        <v>369</v>
      </c>
      <c r="C412" s="54"/>
      <c r="D412" s="55"/>
      <c r="E412" s="67"/>
      <c r="F412" s="56"/>
      <c r="G412" s="54"/>
      <c r="H412" s="58"/>
      <c r="I412" s="57"/>
      <c r="J412" s="57"/>
      <c r="K412" s="69"/>
      <c r="L412" s="82">
        <v>412</v>
      </c>
      <c r="M412" s="82"/>
      <c r="N412" s="64"/>
      <c r="O412" s="105">
        <v>1</v>
      </c>
    </row>
    <row r="413" spans="1:15" ht="28.8" x14ac:dyDescent="0.55000000000000004">
      <c r="A413" s="50" t="s">
        <v>365</v>
      </c>
      <c r="B413" s="50" t="s">
        <v>336</v>
      </c>
      <c r="C413" s="54"/>
      <c r="D413" s="55"/>
      <c r="E413" s="67"/>
      <c r="F413" s="56"/>
      <c r="G413" s="54"/>
      <c r="H413" s="58"/>
      <c r="I413" s="57"/>
      <c r="J413" s="57"/>
      <c r="K413" s="69"/>
      <c r="L413" s="82">
        <v>413</v>
      </c>
      <c r="M413" s="82"/>
      <c r="N413" s="64"/>
      <c r="O413" s="105">
        <v>1</v>
      </c>
    </row>
    <row r="414" spans="1:15" ht="43.2" x14ac:dyDescent="0.55000000000000004">
      <c r="A414" s="50" t="s">
        <v>365</v>
      </c>
      <c r="B414" s="50" t="s">
        <v>482</v>
      </c>
      <c r="C414" s="54"/>
      <c r="D414" s="55"/>
      <c r="E414" s="67"/>
      <c r="F414" s="56"/>
      <c r="G414" s="54"/>
      <c r="H414" s="58"/>
      <c r="I414" s="57"/>
      <c r="J414" s="57"/>
      <c r="K414" s="69"/>
      <c r="L414" s="82">
        <v>414</v>
      </c>
      <c r="M414" s="82"/>
      <c r="N414" s="64"/>
      <c r="O414" s="105">
        <v>1</v>
      </c>
    </row>
    <row r="415" spans="1:15" ht="28.8" x14ac:dyDescent="0.55000000000000004">
      <c r="A415" s="50" t="s">
        <v>365</v>
      </c>
      <c r="B415" s="50" t="s">
        <v>527</v>
      </c>
      <c r="C415" s="54"/>
      <c r="D415" s="55"/>
      <c r="E415" s="67"/>
      <c r="F415" s="56"/>
      <c r="G415" s="54"/>
      <c r="H415" s="58"/>
      <c r="I415" s="57"/>
      <c r="J415" s="57"/>
      <c r="K415" s="69"/>
      <c r="L415" s="82">
        <v>415</v>
      </c>
      <c r="M415" s="82"/>
      <c r="N415" s="64"/>
      <c r="O415" s="105">
        <v>1</v>
      </c>
    </row>
    <row r="416" spans="1:15" ht="28.8" x14ac:dyDescent="0.55000000000000004">
      <c r="A416" s="50" t="s">
        <v>365</v>
      </c>
      <c r="B416" s="50" t="s">
        <v>528</v>
      </c>
      <c r="C416" s="54"/>
      <c r="D416" s="55"/>
      <c r="E416" s="67"/>
      <c r="F416" s="56"/>
      <c r="G416" s="54"/>
      <c r="H416" s="58"/>
      <c r="I416" s="57"/>
      <c r="J416" s="57"/>
      <c r="K416" s="69"/>
      <c r="L416" s="82">
        <v>416</v>
      </c>
      <c r="M416" s="82"/>
      <c r="N416" s="64"/>
      <c r="O416" s="105">
        <v>1</v>
      </c>
    </row>
    <row r="417" spans="1:15" ht="43.2" x14ac:dyDescent="0.55000000000000004">
      <c r="A417" s="50" t="s">
        <v>365</v>
      </c>
      <c r="B417" s="50" t="s">
        <v>529</v>
      </c>
      <c r="C417" s="54"/>
      <c r="D417" s="55"/>
      <c r="E417" s="67"/>
      <c r="F417" s="56"/>
      <c r="G417" s="54"/>
      <c r="H417" s="58"/>
      <c r="I417" s="57"/>
      <c r="J417" s="57"/>
      <c r="K417" s="69"/>
      <c r="L417" s="82">
        <v>417</v>
      </c>
      <c r="M417" s="82"/>
      <c r="N417" s="64"/>
      <c r="O417" s="105">
        <v>1</v>
      </c>
    </row>
    <row r="418" spans="1:15" ht="43.2" x14ac:dyDescent="0.55000000000000004">
      <c r="A418" s="50" t="s">
        <v>181</v>
      </c>
      <c r="B418" s="50" t="s">
        <v>199</v>
      </c>
      <c r="C418" s="54"/>
      <c r="D418" s="55"/>
      <c r="E418" s="67"/>
      <c r="F418" s="56"/>
      <c r="G418" s="54"/>
      <c r="H418" s="58"/>
      <c r="I418" s="57"/>
      <c r="J418" s="57"/>
      <c r="K418" s="69"/>
      <c r="L418" s="82">
        <v>418</v>
      </c>
      <c r="M418" s="82"/>
      <c r="N418" s="64"/>
      <c r="O418" s="105">
        <v>22</v>
      </c>
    </row>
    <row r="419" spans="1:15" ht="28.8" x14ac:dyDescent="0.55000000000000004">
      <c r="A419" s="50" t="s">
        <v>192</v>
      </c>
      <c r="B419" s="50" t="s">
        <v>196</v>
      </c>
      <c r="C419" s="54"/>
      <c r="D419" s="55"/>
      <c r="E419" s="67"/>
      <c r="F419" s="56"/>
      <c r="G419" s="54"/>
      <c r="H419" s="58"/>
      <c r="I419" s="57"/>
      <c r="J419" s="57"/>
      <c r="K419" s="69"/>
      <c r="L419" s="82">
        <v>419</v>
      </c>
      <c r="M419" s="82"/>
      <c r="N419" s="64"/>
      <c r="O419" s="105">
        <v>6</v>
      </c>
    </row>
    <row r="420" spans="1:15" ht="43.2" x14ac:dyDescent="0.55000000000000004">
      <c r="A420" s="50" t="s">
        <v>181</v>
      </c>
      <c r="B420" s="50" t="s">
        <v>229</v>
      </c>
      <c r="C420" s="54"/>
      <c r="D420" s="55"/>
      <c r="E420" s="67"/>
      <c r="F420" s="56"/>
      <c r="G420" s="54"/>
      <c r="H420" s="58"/>
      <c r="I420" s="57"/>
      <c r="J420" s="57"/>
      <c r="K420" s="69"/>
      <c r="L420" s="82">
        <v>420</v>
      </c>
      <c r="M420" s="82"/>
      <c r="N420" s="64"/>
      <c r="O420" s="105">
        <v>4</v>
      </c>
    </row>
    <row r="421" spans="1:15" ht="43.2" x14ac:dyDescent="0.55000000000000004">
      <c r="A421" s="50" t="s">
        <v>181</v>
      </c>
      <c r="B421" s="50" t="s">
        <v>339</v>
      </c>
      <c r="C421" s="54"/>
      <c r="D421" s="55"/>
      <c r="E421" s="67"/>
      <c r="F421" s="56"/>
      <c r="G421" s="54"/>
      <c r="H421" s="58"/>
      <c r="I421" s="57"/>
      <c r="J421" s="57"/>
      <c r="K421" s="69"/>
      <c r="L421" s="82">
        <v>421</v>
      </c>
      <c r="M421" s="82"/>
      <c r="N421" s="64"/>
      <c r="O421" s="105">
        <v>2</v>
      </c>
    </row>
    <row r="422" spans="1:15" ht="43.2" x14ac:dyDescent="0.55000000000000004">
      <c r="A422" s="50" t="s">
        <v>180</v>
      </c>
      <c r="B422" s="50" t="s">
        <v>310</v>
      </c>
      <c r="C422" s="54"/>
      <c r="D422" s="55"/>
      <c r="E422" s="67"/>
      <c r="F422" s="56"/>
      <c r="G422" s="54"/>
      <c r="H422" s="58"/>
      <c r="I422" s="57"/>
      <c r="J422" s="57"/>
      <c r="K422" s="69"/>
      <c r="L422" s="82">
        <v>422</v>
      </c>
      <c r="M422" s="82"/>
      <c r="N422" s="64"/>
      <c r="O422" s="105">
        <v>1</v>
      </c>
    </row>
    <row r="423" spans="1:15" ht="43.2" x14ac:dyDescent="0.55000000000000004">
      <c r="A423" s="50" t="s">
        <v>181</v>
      </c>
      <c r="B423" s="50" t="s">
        <v>367</v>
      </c>
      <c r="C423" s="54"/>
      <c r="D423" s="55"/>
      <c r="E423" s="67"/>
      <c r="F423" s="56"/>
      <c r="G423" s="54"/>
      <c r="H423" s="58"/>
      <c r="I423" s="57"/>
      <c r="J423" s="57"/>
      <c r="K423" s="69"/>
      <c r="L423" s="82">
        <v>423</v>
      </c>
      <c r="M423" s="82"/>
      <c r="N423" s="64"/>
      <c r="O423" s="105">
        <v>1</v>
      </c>
    </row>
    <row r="424" spans="1:15" ht="28.8" x14ac:dyDescent="0.55000000000000004">
      <c r="A424" s="50" t="s">
        <v>181</v>
      </c>
      <c r="B424" s="50" t="s">
        <v>234</v>
      </c>
      <c r="C424" s="54"/>
      <c r="D424" s="55"/>
      <c r="E424" s="67"/>
      <c r="F424" s="56"/>
      <c r="G424" s="54"/>
      <c r="H424" s="58"/>
      <c r="I424" s="57"/>
      <c r="J424" s="57"/>
      <c r="K424" s="69"/>
      <c r="L424" s="82">
        <v>424</v>
      </c>
      <c r="M424" s="82"/>
      <c r="N424" s="64"/>
      <c r="O424" s="105">
        <v>2</v>
      </c>
    </row>
    <row r="425" spans="1:15" ht="28.8" x14ac:dyDescent="0.55000000000000004">
      <c r="A425" s="50" t="s">
        <v>181</v>
      </c>
      <c r="B425" s="50" t="s">
        <v>235</v>
      </c>
      <c r="C425" s="54"/>
      <c r="D425" s="55"/>
      <c r="E425" s="67"/>
      <c r="F425" s="56"/>
      <c r="G425" s="54"/>
      <c r="H425" s="58"/>
      <c r="I425" s="57"/>
      <c r="J425" s="57"/>
      <c r="K425" s="69"/>
      <c r="L425" s="82">
        <v>425</v>
      </c>
      <c r="M425" s="82"/>
      <c r="N425" s="64"/>
      <c r="O425" s="105">
        <v>2</v>
      </c>
    </row>
    <row r="426" spans="1:15" ht="43.2" x14ac:dyDescent="0.55000000000000004">
      <c r="A426" s="50" t="s">
        <v>181</v>
      </c>
      <c r="B426" s="50" t="s">
        <v>236</v>
      </c>
      <c r="C426" s="54"/>
      <c r="D426" s="55"/>
      <c r="E426" s="67"/>
      <c r="F426" s="56"/>
      <c r="G426" s="54"/>
      <c r="H426" s="58"/>
      <c r="I426" s="57"/>
      <c r="J426" s="57"/>
      <c r="K426" s="69"/>
      <c r="L426" s="82">
        <v>426</v>
      </c>
      <c r="M426" s="82"/>
      <c r="N426" s="64"/>
      <c r="O426" s="105">
        <v>2</v>
      </c>
    </row>
    <row r="427" spans="1:15" ht="43.2" x14ac:dyDescent="0.55000000000000004">
      <c r="A427" s="50" t="s">
        <v>181</v>
      </c>
      <c r="B427" s="50" t="s">
        <v>238</v>
      </c>
      <c r="C427" s="54"/>
      <c r="D427" s="55"/>
      <c r="E427" s="67"/>
      <c r="F427" s="56"/>
      <c r="G427" s="54"/>
      <c r="H427" s="58"/>
      <c r="I427" s="57"/>
      <c r="J427" s="57"/>
      <c r="K427" s="69"/>
      <c r="L427" s="82">
        <v>427</v>
      </c>
      <c r="M427" s="82"/>
      <c r="N427" s="64"/>
      <c r="O427" s="105">
        <v>2</v>
      </c>
    </row>
    <row r="428" spans="1:15" ht="43.2" x14ac:dyDescent="0.55000000000000004">
      <c r="A428" s="50" t="s">
        <v>181</v>
      </c>
      <c r="B428" s="50" t="s">
        <v>239</v>
      </c>
      <c r="C428" s="54"/>
      <c r="D428" s="55"/>
      <c r="E428" s="67"/>
      <c r="F428" s="56"/>
      <c r="G428" s="54"/>
      <c r="H428" s="58"/>
      <c r="I428" s="57"/>
      <c r="J428" s="57"/>
      <c r="K428" s="69"/>
      <c r="L428" s="82">
        <v>428</v>
      </c>
      <c r="M428" s="82"/>
      <c r="N428" s="64"/>
      <c r="O428" s="105">
        <v>2</v>
      </c>
    </row>
    <row r="429" spans="1:15" ht="43.2" x14ac:dyDescent="0.55000000000000004">
      <c r="A429" s="50" t="s">
        <v>181</v>
      </c>
      <c r="B429" s="50" t="s">
        <v>237</v>
      </c>
      <c r="C429" s="54"/>
      <c r="D429" s="55"/>
      <c r="E429" s="67"/>
      <c r="F429" s="56"/>
      <c r="G429" s="54"/>
      <c r="H429" s="58"/>
      <c r="I429" s="57"/>
      <c r="J429" s="57"/>
      <c r="K429" s="69"/>
      <c r="L429" s="82">
        <v>429</v>
      </c>
      <c r="M429" s="82"/>
      <c r="N429" s="64"/>
      <c r="O429" s="105">
        <v>2</v>
      </c>
    </row>
    <row r="430" spans="1:15" ht="28.8" x14ac:dyDescent="0.55000000000000004">
      <c r="A430" s="50" t="s">
        <v>181</v>
      </c>
      <c r="B430" s="50" t="s">
        <v>273</v>
      </c>
      <c r="C430" s="54"/>
      <c r="D430" s="55"/>
      <c r="E430" s="67"/>
      <c r="F430" s="56"/>
      <c r="G430" s="54"/>
      <c r="H430" s="58"/>
      <c r="I430" s="57"/>
      <c r="J430" s="57"/>
      <c r="K430" s="69"/>
      <c r="L430" s="82">
        <v>430</v>
      </c>
      <c r="M430" s="82"/>
      <c r="N430" s="64"/>
      <c r="O430" s="105">
        <v>3</v>
      </c>
    </row>
    <row r="431" spans="1:15" ht="28.8" x14ac:dyDescent="0.55000000000000004">
      <c r="A431" s="50" t="s">
        <v>192</v>
      </c>
      <c r="B431" s="50" t="s">
        <v>530</v>
      </c>
      <c r="C431" s="54"/>
      <c r="D431" s="55"/>
      <c r="E431" s="67"/>
      <c r="F431" s="56"/>
      <c r="G431" s="54"/>
      <c r="H431" s="58"/>
      <c r="I431" s="57"/>
      <c r="J431" s="57"/>
      <c r="K431" s="69"/>
      <c r="L431" s="82">
        <v>431</v>
      </c>
      <c r="M431" s="82"/>
      <c r="N431" s="64"/>
      <c r="O431" s="105">
        <v>2</v>
      </c>
    </row>
    <row r="432" spans="1:15" ht="43.2" x14ac:dyDescent="0.55000000000000004">
      <c r="A432" s="50" t="s">
        <v>254</v>
      </c>
      <c r="B432" s="50" t="s">
        <v>365</v>
      </c>
      <c r="C432" s="54"/>
      <c r="D432" s="55"/>
      <c r="E432" s="67"/>
      <c r="F432" s="56"/>
      <c r="G432" s="54"/>
      <c r="H432" s="58"/>
      <c r="I432" s="57"/>
      <c r="J432" s="57"/>
      <c r="K432" s="69"/>
      <c r="L432" s="82">
        <v>432</v>
      </c>
      <c r="M432" s="82"/>
      <c r="N432" s="64"/>
      <c r="O432" s="105">
        <v>1</v>
      </c>
    </row>
    <row r="433" spans="1:15" ht="43.2" x14ac:dyDescent="0.55000000000000004">
      <c r="A433" s="50" t="s">
        <v>254</v>
      </c>
      <c r="B433" s="50" t="s">
        <v>529</v>
      </c>
      <c r="C433" s="54"/>
      <c r="D433" s="55"/>
      <c r="E433" s="67"/>
      <c r="F433" s="56"/>
      <c r="G433" s="54"/>
      <c r="H433" s="58"/>
      <c r="I433" s="57"/>
      <c r="J433" s="57"/>
      <c r="K433" s="69"/>
      <c r="L433" s="82">
        <v>433</v>
      </c>
      <c r="M433" s="82"/>
      <c r="N433" s="64"/>
      <c r="O433" s="105">
        <v>1</v>
      </c>
    </row>
    <row r="434" spans="1:15" ht="43.2" x14ac:dyDescent="0.55000000000000004">
      <c r="A434" s="50" t="s">
        <v>254</v>
      </c>
      <c r="B434" s="50" t="s">
        <v>531</v>
      </c>
      <c r="C434" s="54"/>
      <c r="D434" s="55"/>
      <c r="E434" s="67"/>
      <c r="F434" s="56"/>
      <c r="G434" s="54"/>
      <c r="H434" s="58"/>
      <c r="I434" s="57"/>
      <c r="J434" s="57"/>
      <c r="K434" s="69"/>
      <c r="L434" s="82">
        <v>434</v>
      </c>
      <c r="M434" s="82"/>
      <c r="N434" s="64"/>
      <c r="O434" s="105">
        <v>1</v>
      </c>
    </row>
    <row r="435" spans="1:15" ht="43.2" x14ac:dyDescent="0.55000000000000004">
      <c r="A435" s="50" t="s">
        <v>254</v>
      </c>
      <c r="B435" s="50" t="s">
        <v>532</v>
      </c>
      <c r="C435" s="54"/>
      <c r="D435" s="55"/>
      <c r="E435" s="67"/>
      <c r="F435" s="56"/>
      <c r="G435" s="54"/>
      <c r="H435" s="58"/>
      <c r="I435" s="57"/>
      <c r="J435" s="57"/>
      <c r="K435" s="69"/>
      <c r="L435" s="82">
        <v>435</v>
      </c>
      <c r="M435" s="82"/>
      <c r="N435" s="64"/>
      <c r="O435" s="105">
        <v>1</v>
      </c>
    </row>
    <row r="436" spans="1:15" ht="43.2" x14ac:dyDescent="0.55000000000000004">
      <c r="A436" s="50" t="s">
        <v>254</v>
      </c>
      <c r="B436" s="50" t="s">
        <v>190</v>
      </c>
      <c r="C436" s="54"/>
      <c r="D436" s="55"/>
      <c r="E436" s="67"/>
      <c r="F436" s="56"/>
      <c r="G436" s="54"/>
      <c r="H436" s="58"/>
      <c r="I436" s="57"/>
      <c r="J436" s="57"/>
      <c r="K436" s="69"/>
      <c r="L436" s="82">
        <v>436</v>
      </c>
      <c r="M436" s="82"/>
      <c r="N436" s="64"/>
      <c r="O436" s="105">
        <v>1</v>
      </c>
    </row>
    <row r="437" spans="1:15" ht="43.2" x14ac:dyDescent="0.55000000000000004">
      <c r="A437" s="50" t="s">
        <v>177</v>
      </c>
      <c r="B437" s="50" t="s">
        <v>197</v>
      </c>
      <c r="C437" s="54"/>
      <c r="D437" s="55"/>
      <c r="E437" s="67"/>
      <c r="F437" s="56"/>
      <c r="G437" s="54"/>
      <c r="H437" s="58"/>
      <c r="I437" s="57"/>
      <c r="J437" s="57"/>
      <c r="K437" s="69"/>
      <c r="L437" s="82">
        <v>437</v>
      </c>
      <c r="M437" s="82"/>
      <c r="N437" s="64"/>
      <c r="O437" s="105">
        <v>1</v>
      </c>
    </row>
    <row r="438" spans="1:15" ht="43.2" x14ac:dyDescent="0.55000000000000004">
      <c r="A438" s="50" t="s">
        <v>177</v>
      </c>
      <c r="B438" s="50" t="s">
        <v>198</v>
      </c>
      <c r="C438" s="54"/>
      <c r="D438" s="55"/>
      <c r="E438" s="67"/>
      <c r="F438" s="56"/>
      <c r="G438" s="54"/>
      <c r="H438" s="58"/>
      <c r="I438" s="57"/>
      <c r="J438" s="57"/>
      <c r="K438" s="69"/>
      <c r="L438" s="82">
        <v>438</v>
      </c>
      <c r="M438" s="82"/>
      <c r="N438" s="64"/>
      <c r="O438" s="105">
        <v>1</v>
      </c>
    </row>
    <row r="439" spans="1:15" ht="43.2" x14ac:dyDescent="0.55000000000000004">
      <c r="A439" s="50" t="s">
        <v>177</v>
      </c>
      <c r="B439" s="50" t="s">
        <v>180</v>
      </c>
      <c r="C439" s="54"/>
      <c r="D439" s="55"/>
      <c r="E439" s="67"/>
      <c r="F439" s="56"/>
      <c r="G439" s="54"/>
      <c r="H439" s="58"/>
      <c r="I439" s="57"/>
      <c r="J439" s="57"/>
      <c r="K439" s="69"/>
      <c r="L439" s="82">
        <v>439</v>
      </c>
      <c r="M439" s="82"/>
      <c r="N439" s="64"/>
      <c r="O439" s="105">
        <v>1</v>
      </c>
    </row>
    <row r="440" spans="1:15" ht="43.2" x14ac:dyDescent="0.55000000000000004">
      <c r="A440" s="50" t="s">
        <v>177</v>
      </c>
      <c r="B440" s="50" t="s">
        <v>199</v>
      </c>
      <c r="C440" s="54"/>
      <c r="D440" s="55"/>
      <c r="E440" s="67"/>
      <c r="F440" s="56"/>
      <c r="G440" s="54"/>
      <c r="H440" s="58"/>
      <c r="I440" s="57"/>
      <c r="J440" s="57"/>
      <c r="K440" s="69"/>
      <c r="L440" s="82">
        <v>440</v>
      </c>
      <c r="M440" s="82"/>
      <c r="N440" s="64"/>
      <c r="O440" s="105">
        <v>1</v>
      </c>
    </row>
    <row r="441" spans="1:15" ht="43.2" x14ac:dyDescent="0.55000000000000004">
      <c r="A441" s="50" t="s">
        <v>177</v>
      </c>
      <c r="B441" s="50" t="s">
        <v>181</v>
      </c>
      <c r="C441" s="54"/>
      <c r="D441" s="55"/>
      <c r="E441" s="67"/>
      <c r="F441" s="56"/>
      <c r="G441" s="54"/>
      <c r="H441" s="58"/>
      <c r="I441" s="57"/>
      <c r="J441" s="57"/>
      <c r="K441" s="69"/>
      <c r="L441" s="82">
        <v>441</v>
      </c>
      <c r="M441" s="82"/>
      <c r="N441" s="64"/>
      <c r="O441" s="105">
        <v>1</v>
      </c>
    </row>
    <row r="442" spans="1:15" ht="43.2" x14ac:dyDescent="0.55000000000000004">
      <c r="A442" s="50" t="s">
        <v>178</v>
      </c>
      <c r="B442" s="50" t="s">
        <v>179</v>
      </c>
      <c r="C442" s="54"/>
      <c r="D442" s="55"/>
      <c r="E442" s="67"/>
      <c r="F442" s="56"/>
      <c r="G442" s="54"/>
      <c r="H442" s="58"/>
      <c r="I442" s="57"/>
      <c r="J442" s="57"/>
      <c r="K442" s="69"/>
      <c r="L442" s="82">
        <v>442</v>
      </c>
      <c r="M442" s="82"/>
      <c r="N442" s="64"/>
      <c r="O442" s="105">
        <v>1</v>
      </c>
    </row>
    <row r="443" spans="1:15" ht="43.2" x14ac:dyDescent="0.55000000000000004">
      <c r="A443" s="50" t="s">
        <v>179</v>
      </c>
      <c r="B443" s="50" t="s">
        <v>200</v>
      </c>
      <c r="C443" s="54"/>
      <c r="D443" s="55"/>
      <c r="E443" s="67"/>
      <c r="F443" s="56"/>
      <c r="G443" s="54"/>
      <c r="H443" s="58"/>
      <c r="I443" s="57"/>
      <c r="J443" s="57"/>
      <c r="K443" s="69"/>
      <c r="L443" s="82">
        <v>443</v>
      </c>
      <c r="M443" s="82"/>
      <c r="N443" s="64"/>
      <c r="O443" s="105">
        <v>2</v>
      </c>
    </row>
    <row r="444" spans="1:15" ht="43.2" x14ac:dyDescent="0.55000000000000004">
      <c r="A444" s="50" t="s">
        <v>179</v>
      </c>
      <c r="B444" s="50" t="s">
        <v>201</v>
      </c>
      <c r="C444" s="54"/>
      <c r="D444" s="55"/>
      <c r="E444" s="67"/>
      <c r="F444" s="56"/>
      <c r="G444" s="54"/>
      <c r="H444" s="58"/>
      <c r="I444" s="57"/>
      <c r="J444" s="57"/>
      <c r="K444" s="69"/>
      <c r="L444" s="82">
        <v>444</v>
      </c>
      <c r="M444" s="82"/>
      <c r="N444" s="64"/>
      <c r="O444" s="105">
        <v>2</v>
      </c>
    </row>
    <row r="445" spans="1:15" ht="43.2" x14ac:dyDescent="0.55000000000000004">
      <c r="A445" s="50" t="s">
        <v>179</v>
      </c>
      <c r="B445" s="50" t="s">
        <v>178</v>
      </c>
      <c r="C445" s="54"/>
      <c r="D445" s="55"/>
      <c r="E445" s="67"/>
      <c r="F445" s="56"/>
      <c r="G445" s="54"/>
      <c r="H445" s="58"/>
      <c r="I445" s="57"/>
      <c r="J445" s="57"/>
      <c r="K445" s="69"/>
      <c r="L445" s="82">
        <v>445</v>
      </c>
      <c r="M445" s="82"/>
      <c r="N445" s="64"/>
      <c r="O445" s="105">
        <v>2</v>
      </c>
    </row>
    <row r="446" spans="1:15" ht="43.2" x14ac:dyDescent="0.55000000000000004">
      <c r="A446" s="50" t="s">
        <v>179</v>
      </c>
      <c r="B446" s="50" t="s">
        <v>203</v>
      </c>
      <c r="C446" s="54"/>
      <c r="D446" s="55"/>
      <c r="E446" s="67"/>
      <c r="F446" s="56"/>
      <c r="G446" s="54"/>
      <c r="H446" s="58"/>
      <c r="I446" s="57"/>
      <c r="J446" s="57"/>
      <c r="K446" s="69"/>
      <c r="L446" s="82">
        <v>446</v>
      </c>
      <c r="M446" s="82"/>
      <c r="N446" s="64"/>
      <c r="O446" s="105">
        <v>2</v>
      </c>
    </row>
    <row r="447" spans="1:15" ht="43.2" x14ac:dyDescent="0.55000000000000004">
      <c r="A447" s="50" t="s">
        <v>179</v>
      </c>
      <c r="B447" s="50" t="s">
        <v>204</v>
      </c>
      <c r="C447" s="54"/>
      <c r="D447" s="55"/>
      <c r="E447" s="67"/>
      <c r="F447" s="56"/>
      <c r="G447" s="54"/>
      <c r="H447" s="58"/>
      <c r="I447" s="57"/>
      <c r="J447" s="57"/>
      <c r="K447" s="69"/>
      <c r="L447" s="82">
        <v>447</v>
      </c>
      <c r="M447" s="82"/>
      <c r="N447" s="64"/>
      <c r="O447" s="105">
        <v>2</v>
      </c>
    </row>
    <row r="448" spans="1:15" ht="43.2" x14ac:dyDescent="0.55000000000000004">
      <c r="A448" s="50" t="s">
        <v>179</v>
      </c>
      <c r="B448" s="50" t="s">
        <v>205</v>
      </c>
      <c r="C448" s="54"/>
      <c r="D448" s="55"/>
      <c r="E448" s="67"/>
      <c r="F448" s="56"/>
      <c r="G448" s="54"/>
      <c r="H448" s="58"/>
      <c r="I448" s="57"/>
      <c r="J448" s="57"/>
      <c r="K448" s="69"/>
      <c r="L448" s="82">
        <v>448</v>
      </c>
      <c r="M448" s="82"/>
      <c r="N448" s="64"/>
      <c r="O448" s="105">
        <v>2</v>
      </c>
    </row>
    <row r="449" spans="1:15" ht="43.2" x14ac:dyDescent="0.55000000000000004">
      <c r="A449" s="50" t="s">
        <v>179</v>
      </c>
      <c r="B449" s="50" t="s">
        <v>206</v>
      </c>
      <c r="C449" s="54"/>
      <c r="D449" s="55"/>
      <c r="E449" s="67"/>
      <c r="F449" s="56"/>
      <c r="G449" s="54"/>
      <c r="H449" s="58"/>
      <c r="I449" s="57"/>
      <c r="J449" s="57"/>
      <c r="K449" s="69"/>
      <c r="L449" s="82">
        <v>449</v>
      </c>
      <c r="M449" s="82"/>
      <c r="N449" s="64"/>
      <c r="O449" s="105">
        <v>2</v>
      </c>
    </row>
    <row r="450" spans="1:15" ht="57.6" x14ac:dyDescent="0.55000000000000004">
      <c r="A450" s="50" t="s">
        <v>179</v>
      </c>
      <c r="B450" s="50" t="s">
        <v>207</v>
      </c>
      <c r="C450" s="54"/>
      <c r="D450" s="55"/>
      <c r="E450" s="67"/>
      <c r="F450" s="56"/>
      <c r="G450" s="54"/>
      <c r="H450" s="58"/>
      <c r="I450" s="57"/>
      <c r="J450" s="57"/>
      <c r="K450" s="69"/>
      <c r="L450" s="82">
        <v>450</v>
      </c>
      <c r="M450" s="82"/>
      <c r="N450" s="64"/>
      <c r="O450" s="105">
        <v>2</v>
      </c>
    </row>
    <row r="451" spans="1:15" ht="43.2" x14ac:dyDescent="0.55000000000000004">
      <c r="A451" s="50" t="s">
        <v>179</v>
      </c>
      <c r="B451" s="50" t="s">
        <v>208</v>
      </c>
      <c r="C451" s="54"/>
      <c r="D451" s="55"/>
      <c r="E451" s="67"/>
      <c r="F451" s="56"/>
      <c r="G451" s="54"/>
      <c r="H451" s="58"/>
      <c r="I451" s="57"/>
      <c r="J451" s="57"/>
      <c r="K451" s="69"/>
      <c r="L451" s="82">
        <v>451</v>
      </c>
      <c r="M451" s="82"/>
      <c r="N451" s="64"/>
      <c r="O451" s="105">
        <v>2</v>
      </c>
    </row>
    <row r="452" spans="1:15" ht="43.2" x14ac:dyDescent="0.55000000000000004">
      <c r="A452" s="50" t="s">
        <v>179</v>
      </c>
      <c r="B452" s="50" t="s">
        <v>209</v>
      </c>
      <c r="C452" s="54"/>
      <c r="D452" s="55"/>
      <c r="E452" s="67"/>
      <c r="F452" s="56"/>
      <c r="G452" s="54"/>
      <c r="H452" s="58"/>
      <c r="I452" s="57"/>
      <c r="J452" s="57"/>
      <c r="K452" s="69"/>
      <c r="L452" s="82">
        <v>452</v>
      </c>
      <c r="M452" s="82"/>
      <c r="N452" s="64"/>
      <c r="O452" s="105">
        <v>2</v>
      </c>
    </row>
    <row r="453" spans="1:15" ht="43.2" x14ac:dyDescent="0.55000000000000004">
      <c r="A453" s="50" t="s">
        <v>179</v>
      </c>
      <c r="B453" s="50" t="s">
        <v>210</v>
      </c>
      <c r="C453" s="54"/>
      <c r="D453" s="55"/>
      <c r="E453" s="67"/>
      <c r="F453" s="56"/>
      <c r="G453" s="54"/>
      <c r="H453" s="58"/>
      <c r="I453" s="57"/>
      <c r="J453" s="57"/>
      <c r="K453" s="69"/>
      <c r="L453" s="82">
        <v>453</v>
      </c>
      <c r="M453" s="82"/>
      <c r="N453" s="64"/>
      <c r="O453" s="105">
        <v>2</v>
      </c>
    </row>
    <row r="454" spans="1:15" ht="43.2" x14ac:dyDescent="0.55000000000000004">
      <c r="A454" s="50" t="s">
        <v>179</v>
      </c>
      <c r="B454" s="50" t="s">
        <v>211</v>
      </c>
      <c r="C454" s="54"/>
      <c r="D454" s="55"/>
      <c r="E454" s="67"/>
      <c r="F454" s="56"/>
      <c r="G454" s="54"/>
      <c r="H454" s="58"/>
      <c r="I454" s="57"/>
      <c r="J454" s="57"/>
      <c r="K454" s="69"/>
      <c r="L454" s="82">
        <v>454</v>
      </c>
      <c r="M454" s="82"/>
      <c r="N454" s="64"/>
      <c r="O454" s="105">
        <v>2</v>
      </c>
    </row>
    <row r="455" spans="1:15" ht="43.2" x14ac:dyDescent="0.55000000000000004">
      <c r="A455" s="50" t="s">
        <v>179</v>
      </c>
      <c r="B455" s="50" t="s">
        <v>212</v>
      </c>
      <c r="C455" s="54"/>
      <c r="D455" s="55"/>
      <c r="E455" s="67"/>
      <c r="F455" s="56"/>
      <c r="G455" s="54"/>
      <c r="H455" s="58"/>
      <c r="I455" s="57"/>
      <c r="J455" s="57"/>
      <c r="K455" s="69"/>
      <c r="L455" s="82">
        <v>455</v>
      </c>
      <c r="M455" s="82"/>
      <c r="N455" s="64"/>
      <c r="O455" s="105">
        <v>2</v>
      </c>
    </row>
    <row r="456" spans="1:15" ht="43.2" x14ac:dyDescent="0.55000000000000004">
      <c r="A456" s="50" t="s">
        <v>179</v>
      </c>
      <c r="B456" s="50" t="s">
        <v>213</v>
      </c>
      <c r="C456" s="54"/>
      <c r="D456" s="55"/>
      <c r="E456" s="67"/>
      <c r="F456" s="56"/>
      <c r="G456" s="54"/>
      <c r="H456" s="58"/>
      <c r="I456" s="57"/>
      <c r="J456" s="57"/>
      <c r="K456" s="69"/>
      <c r="L456" s="82">
        <v>456</v>
      </c>
      <c r="M456" s="82"/>
      <c r="N456" s="64"/>
      <c r="O456" s="105">
        <v>2</v>
      </c>
    </row>
    <row r="457" spans="1:15" ht="43.2" x14ac:dyDescent="0.55000000000000004">
      <c r="A457" s="50" t="s">
        <v>179</v>
      </c>
      <c r="B457" s="50" t="s">
        <v>214</v>
      </c>
      <c r="C457" s="54"/>
      <c r="D457" s="55"/>
      <c r="E457" s="67"/>
      <c r="F457" s="56"/>
      <c r="G457" s="54"/>
      <c r="H457" s="58"/>
      <c r="I457" s="57"/>
      <c r="J457" s="57"/>
      <c r="K457" s="69"/>
      <c r="L457" s="82">
        <v>457</v>
      </c>
      <c r="M457" s="82"/>
      <c r="N457" s="64"/>
      <c r="O457" s="105">
        <v>2</v>
      </c>
    </row>
    <row r="458" spans="1:15" ht="43.2" x14ac:dyDescent="0.55000000000000004">
      <c r="A458" s="50" t="s">
        <v>179</v>
      </c>
      <c r="B458" s="50" t="s">
        <v>215</v>
      </c>
      <c r="C458" s="54"/>
      <c r="D458" s="55"/>
      <c r="E458" s="67"/>
      <c r="F458" s="56"/>
      <c r="G458" s="54"/>
      <c r="H458" s="58"/>
      <c r="I458" s="57"/>
      <c r="J458" s="57"/>
      <c r="K458" s="69"/>
      <c r="L458" s="82">
        <v>458</v>
      </c>
      <c r="M458" s="82"/>
      <c r="N458" s="64"/>
      <c r="O458" s="105">
        <v>2</v>
      </c>
    </row>
    <row r="459" spans="1:15" ht="43.2" x14ac:dyDescent="0.55000000000000004">
      <c r="A459" s="50" t="s">
        <v>179</v>
      </c>
      <c r="B459" s="50" t="s">
        <v>216</v>
      </c>
      <c r="C459" s="54"/>
      <c r="D459" s="55"/>
      <c r="E459" s="67"/>
      <c r="F459" s="56"/>
      <c r="G459" s="54"/>
      <c r="H459" s="58"/>
      <c r="I459" s="57"/>
      <c r="J459" s="57"/>
      <c r="K459" s="69"/>
      <c r="L459" s="82">
        <v>459</v>
      </c>
      <c r="M459" s="82"/>
      <c r="N459" s="64"/>
      <c r="O459" s="105">
        <v>2</v>
      </c>
    </row>
    <row r="460" spans="1:15" ht="43.2" x14ac:dyDescent="0.55000000000000004">
      <c r="A460" s="50" t="s">
        <v>179</v>
      </c>
      <c r="B460" s="50" t="s">
        <v>217</v>
      </c>
      <c r="C460" s="54"/>
      <c r="D460" s="55"/>
      <c r="E460" s="67"/>
      <c r="F460" s="56"/>
      <c r="G460" s="54"/>
      <c r="H460" s="58"/>
      <c r="I460" s="57"/>
      <c r="J460" s="57"/>
      <c r="K460" s="69"/>
      <c r="L460" s="82">
        <v>460</v>
      </c>
      <c r="M460" s="82"/>
      <c r="N460" s="64"/>
      <c r="O460" s="105">
        <v>2</v>
      </c>
    </row>
    <row r="461" spans="1:15" ht="43.2" x14ac:dyDescent="0.55000000000000004">
      <c r="A461" s="50" t="s">
        <v>180</v>
      </c>
      <c r="B461" s="50" t="s">
        <v>219</v>
      </c>
      <c r="C461" s="54"/>
      <c r="D461" s="55"/>
      <c r="E461" s="67"/>
      <c r="F461" s="56"/>
      <c r="G461" s="54"/>
      <c r="H461" s="58"/>
      <c r="I461" s="57"/>
      <c r="J461" s="57"/>
      <c r="K461" s="69"/>
      <c r="L461" s="82">
        <v>461</v>
      </c>
      <c r="M461" s="82"/>
      <c r="N461" s="64"/>
      <c r="O461" s="105">
        <v>4</v>
      </c>
    </row>
    <row r="462" spans="1:15" ht="43.2" x14ac:dyDescent="0.55000000000000004">
      <c r="A462" s="50" t="s">
        <v>180</v>
      </c>
      <c r="B462" s="50" t="s">
        <v>220</v>
      </c>
      <c r="C462" s="54"/>
      <c r="D462" s="55"/>
      <c r="E462" s="67"/>
      <c r="F462" s="56"/>
      <c r="G462" s="54"/>
      <c r="H462" s="58"/>
      <c r="I462" s="57"/>
      <c r="J462" s="57"/>
      <c r="K462" s="69"/>
      <c r="L462" s="82">
        <v>462</v>
      </c>
      <c r="M462" s="82"/>
      <c r="N462" s="64"/>
      <c r="O462" s="105">
        <v>4</v>
      </c>
    </row>
    <row r="463" spans="1:15" ht="43.2" x14ac:dyDescent="0.55000000000000004">
      <c r="A463" s="50" t="s">
        <v>180</v>
      </c>
      <c r="B463" s="50" t="s">
        <v>186</v>
      </c>
      <c r="C463" s="54"/>
      <c r="D463" s="55"/>
      <c r="E463" s="67"/>
      <c r="F463" s="56"/>
      <c r="G463" s="54"/>
      <c r="H463" s="58"/>
      <c r="I463" s="57"/>
      <c r="J463" s="57"/>
      <c r="K463" s="69"/>
      <c r="L463" s="82">
        <v>463</v>
      </c>
      <c r="M463" s="82"/>
      <c r="N463" s="64"/>
      <c r="O463" s="105">
        <v>6</v>
      </c>
    </row>
    <row r="464" spans="1:15" ht="43.2" x14ac:dyDescent="0.55000000000000004">
      <c r="A464" s="50" t="s">
        <v>180</v>
      </c>
      <c r="B464" s="50" t="s">
        <v>222</v>
      </c>
      <c r="C464" s="54"/>
      <c r="D464" s="55"/>
      <c r="E464" s="67"/>
      <c r="F464" s="56"/>
      <c r="G464" s="54"/>
      <c r="H464" s="58"/>
      <c r="I464" s="57"/>
      <c r="J464" s="57"/>
      <c r="K464" s="69"/>
      <c r="L464" s="82">
        <v>464</v>
      </c>
      <c r="M464" s="82"/>
      <c r="N464" s="64"/>
      <c r="O464" s="105">
        <v>6</v>
      </c>
    </row>
    <row r="465" spans="1:15" ht="43.2" x14ac:dyDescent="0.55000000000000004">
      <c r="A465" s="50" t="s">
        <v>180</v>
      </c>
      <c r="B465" s="50" t="s">
        <v>225</v>
      </c>
      <c r="C465" s="54"/>
      <c r="D465" s="55"/>
      <c r="E465" s="67"/>
      <c r="F465" s="56"/>
      <c r="G465" s="54"/>
      <c r="H465" s="58"/>
      <c r="I465" s="57"/>
      <c r="J465" s="57"/>
      <c r="K465" s="69"/>
      <c r="L465" s="82">
        <v>465</v>
      </c>
      <c r="M465" s="82"/>
      <c r="N465" s="64"/>
      <c r="O465" s="105">
        <v>2</v>
      </c>
    </row>
    <row r="466" spans="1:15" ht="43.2" x14ac:dyDescent="0.55000000000000004">
      <c r="A466" s="50" t="s">
        <v>180</v>
      </c>
      <c r="B466" s="50" t="s">
        <v>226</v>
      </c>
      <c r="C466" s="54"/>
      <c r="D466" s="55"/>
      <c r="E466" s="67"/>
      <c r="F466" s="56"/>
      <c r="G466" s="54"/>
      <c r="H466" s="58"/>
      <c r="I466" s="57"/>
      <c r="J466" s="57"/>
      <c r="K466" s="69"/>
      <c r="L466" s="82">
        <v>466</v>
      </c>
      <c r="M466" s="82"/>
      <c r="N466" s="64"/>
      <c r="O466" s="105">
        <v>2</v>
      </c>
    </row>
    <row r="467" spans="1:15" ht="43.2" x14ac:dyDescent="0.55000000000000004">
      <c r="A467" s="50" t="s">
        <v>180</v>
      </c>
      <c r="B467" s="50" t="s">
        <v>240</v>
      </c>
      <c r="C467" s="54"/>
      <c r="D467" s="55"/>
      <c r="E467" s="67"/>
      <c r="F467" s="56"/>
      <c r="G467" s="54"/>
      <c r="H467" s="58"/>
      <c r="I467" s="57"/>
      <c r="J467" s="57"/>
      <c r="K467" s="69"/>
      <c r="L467" s="82">
        <v>467</v>
      </c>
      <c r="M467" s="82"/>
      <c r="N467" s="64"/>
      <c r="O467" s="105">
        <v>2</v>
      </c>
    </row>
    <row r="468" spans="1:15" ht="28.8" x14ac:dyDescent="0.55000000000000004">
      <c r="A468" s="50" t="s">
        <v>181</v>
      </c>
      <c r="B468" s="50" t="s">
        <v>242</v>
      </c>
      <c r="C468" s="54"/>
      <c r="D468" s="55"/>
      <c r="E468" s="67"/>
      <c r="F468" s="56"/>
      <c r="G468" s="54"/>
      <c r="H468" s="58"/>
      <c r="I468" s="57"/>
      <c r="J468" s="57"/>
      <c r="K468" s="69"/>
      <c r="L468" s="82">
        <v>468</v>
      </c>
      <c r="M468" s="82"/>
      <c r="N468" s="64"/>
      <c r="O468" s="105">
        <v>2</v>
      </c>
    </row>
    <row r="469" spans="1:15" ht="43.2" x14ac:dyDescent="0.55000000000000004">
      <c r="A469" s="50" t="s">
        <v>181</v>
      </c>
      <c r="B469" s="50" t="s">
        <v>243</v>
      </c>
      <c r="C469" s="54"/>
      <c r="D469" s="55"/>
      <c r="E469" s="67"/>
      <c r="F469" s="56"/>
      <c r="G469" s="54"/>
      <c r="H469" s="58"/>
      <c r="I469" s="57"/>
      <c r="J469" s="57"/>
      <c r="K469" s="69"/>
      <c r="L469" s="82">
        <v>469</v>
      </c>
      <c r="M469" s="82"/>
      <c r="N469" s="64"/>
      <c r="O469" s="105">
        <v>2</v>
      </c>
    </row>
    <row r="470" spans="1:15" ht="43.2" x14ac:dyDescent="0.55000000000000004">
      <c r="A470" s="50" t="s">
        <v>181</v>
      </c>
      <c r="B470" s="50" t="s">
        <v>244</v>
      </c>
      <c r="C470" s="54"/>
      <c r="D470" s="55"/>
      <c r="E470" s="67"/>
      <c r="F470" s="56"/>
      <c r="G470" s="54"/>
      <c r="H470" s="58"/>
      <c r="I470" s="57"/>
      <c r="J470" s="57"/>
      <c r="K470" s="69"/>
      <c r="L470" s="82">
        <v>470</v>
      </c>
      <c r="M470" s="82"/>
      <c r="N470" s="64"/>
      <c r="O470" s="105">
        <v>2</v>
      </c>
    </row>
    <row r="471" spans="1:15" ht="28.8" x14ac:dyDescent="0.55000000000000004">
      <c r="A471" s="50" t="s">
        <v>181</v>
      </c>
      <c r="B471" s="50" t="s">
        <v>245</v>
      </c>
      <c r="C471" s="54"/>
      <c r="D471" s="55"/>
      <c r="E471" s="67"/>
      <c r="F471" s="56"/>
      <c r="G471" s="54"/>
      <c r="H471" s="58"/>
      <c r="I471" s="57"/>
      <c r="J471" s="57"/>
      <c r="K471" s="69"/>
      <c r="L471" s="82">
        <v>471</v>
      </c>
      <c r="M471" s="82"/>
      <c r="N471" s="64"/>
      <c r="O471" s="105">
        <v>8</v>
      </c>
    </row>
    <row r="472" spans="1:15" ht="28.8" x14ac:dyDescent="0.55000000000000004">
      <c r="A472" s="50" t="s">
        <v>181</v>
      </c>
      <c r="B472" s="50" t="s">
        <v>187</v>
      </c>
      <c r="C472" s="54"/>
      <c r="D472" s="55"/>
      <c r="E472" s="67"/>
      <c r="F472" s="56"/>
      <c r="G472" s="54"/>
      <c r="H472" s="58"/>
      <c r="I472" s="57"/>
      <c r="J472" s="57"/>
      <c r="K472" s="69"/>
      <c r="L472" s="82">
        <v>472</v>
      </c>
      <c r="M472" s="82"/>
      <c r="N472" s="64"/>
      <c r="O472" s="105">
        <v>25</v>
      </c>
    </row>
    <row r="473" spans="1:15" ht="28.8" x14ac:dyDescent="0.55000000000000004">
      <c r="A473" s="50" t="s">
        <v>181</v>
      </c>
      <c r="B473" s="50" t="s">
        <v>246</v>
      </c>
      <c r="C473" s="54"/>
      <c r="D473" s="55"/>
      <c r="E473" s="67"/>
      <c r="F473" s="56"/>
      <c r="G473" s="54"/>
      <c r="H473" s="58"/>
      <c r="I473" s="57"/>
      <c r="J473" s="57"/>
      <c r="K473" s="69"/>
      <c r="L473" s="82">
        <v>473</v>
      </c>
      <c r="M473" s="82"/>
      <c r="N473" s="64"/>
      <c r="O473" s="105">
        <v>3</v>
      </c>
    </row>
    <row r="474" spans="1:15" ht="43.2" x14ac:dyDescent="0.55000000000000004">
      <c r="A474" s="50" t="s">
        <v>182</v>
      </c>
      <c r="B474" s="50" t="s">
        <v>247</v>
      </c>
      <c r="C474" s="54"/>
      <c r="D474" s="55"/>
      <c r="E474" s="67"/>
      <c r="F474" s="56"/>
      <c r="G474" s="54"/>
      <c r="H474" s="58"/>
      <c r="I474" s="57"/>
      <c r="J474" s="57"/>
      <c r="K474" s="69"/>
      <c r="L474" s="82">
        <v>474</v>
      </c>
      <c r="M474" s="82"/>
      <c r="N474" s="64"/>
      <c r="O474" s="105">
        <v>1</v>
      </c>
    </row>
    <row r="475" spans="1:15" ht="43.2" x14ac:dyDescent="0.55000000000000004">
      <c r="A475" s="50" t="s">
        <v>182</v>
      </c>
      <c r="B475" s="50" t="s">
        <v>248</v>
      </c>
      <c r="C475" s="54"/>
      <c r="D475" s="55"/>
      <c r="E475" s="67"/>
      <c r="F475" s="56"/>
      <c r="G475" s="54"/>
      <c r="H475" s="58"/>
      <c r="I475" s="57"/>
      <c r="J475" s="57"/>
      <c r="K475" s="69"/>
      <c r="L475" s="82">
        <v>475</v>
      </c>
      <c r="M475" s="82"/>
      <c r="N475" s="64"/>
      <c r="O475" s="105">
        <v>1</v>
      </c>
    </row>
    <row r="476" spans="1:15" ht="43.2" x14ac:dyDescent="0.55000000000000004">
      <c r="A476" s="50" t="s">
        <v>183</v>
      </c>
      <c r="B476" s="50" t="s">
        <v>249</v>
      </c>
      <c r="C476" s="54"/>
      <c r="D476" s="55"/>
      <c r="E476" s="67"/>
      <c r="F476" s="56"/>
      <c r="G476" s="54"/>
      <c r="H476" s="58"/>
      <c r="I476" s="57"/>
      <c r="J476" s="57"/>
      <c r="K476" s="69"/>
      <c r="L476" s="82">
        <v>476</v>
      </c>
      <c r="M476" s="82"/>
      <c r="N476" s="64"/>
      <c r="O476" s="105">
        <v>1</v>
      </c>
    </row>
    <row r="477" spans="1:15" ht="28.8" x14ac:dyDescent="0.55000000000000004">
      <c r="A477" s="50" t="s">
        <v>183</v>
      </c>
      <c r="B477" s="50" t="s">
        <v>250</v>
      </c>
      <c r="C477" s="54"/>
      <c r="D477" s="55"/>
      <c r="E477" s="67"/>
      <c r="F477" s="56"/>
      <c r="G477" s="54"/>
      <c r="H477" s="58"/>
      <c r="I477" s="57"/>
      <c r="J477" s="57"/>
      <c r="K477" s="69"/>
      <c r="L477" s="82">
        <v>477</v>
      </c>
      <c r="M477" s="82"/>
      <c r="N477" s="64"/>
      <c r="O477" s="105">
        <v>1</v>
      </c>
    </row>
    <row r="478" spans="1:15" ht="43.2" x14ac:dyDescent="0.55000000000000004">
      <c r="A478" s="50" t="s">
        <v>183</v>
      </c>
      <c r="B478" s="50" t="s">
        <v>184</v>
      </c>
      <c r="C478" s="54"/>
      <c r="D478" s="55"/>
      <c r="E478" s="67"/>
      <c r="F478" s="56"/>
      <c r="G478" s="54"/>
      <c r="H478" s="58"/>
      <c r="I478" s="57"/>
      <c r="J478" s="57"/>
      <c r="K478" s="69"/>
      <c r="L478" s="82">
        <v>478</v>
      </c>
      <c r="M478" s="82"/>
      <c r="N478" s="64"/>
      <c r="O478" s="105">
        <v>1</v>
      </c>
    </row>
    <row r="479" spans="1:15" ht="43.2" x14ac:dyDescent="0.55000000000000004">
      <c r="A479" s="50" t="s">
        <v>183</v>
      </c>
      <c r="B479" s="50" t="s">
        <v>251</v>
      </c>
      <c r="C479" s="54"/>
      <c r="D479" s="55"/>
      <c r="E479" s="67"/>
      <c r="F479" s="56"/>
      <c r="G479" s="54"/>
      <c r="H479" s="58"/>
      <c r="I479" s="57"/>
      <c r="J479" s="57"/>
      <c r="K479" s="69"/>
      <c r="L479" s="82">
        <v>479</v>
      </c>
      <c r="M479" s="82"/>
      <c r="N479" s="64"/>
      <c r="O479" s="105">
        <v>1</v>
      </c>
    </row>
    <row r="480" spans="1:15" ht="43.2" x14ac:dyDescent="0.55000000000000004">
      <c r="A480" s="50" t="s">
        <v>183</v>
      </c>
      <c r="B480" s="50" t="s">
        <v>252</v>
      </c>
      <c r="C480" s="54"/>
      <c r="D480" s="55"/>
      <c r="E480" s="67"/>
      <c r="F480" s="56"/>
      <c r="G480" s="54"/>
      <c r="H480" s="58"/>
      <c r="I480" s="57"/>
      <c r="J480" s="57"/>
      <c r="K480" s="69"/>
      <c r="L480" s="82">
        <v>480</v>
      </c>
      <c r="M480" s="82"/>
      <c r="N480" s="64"/>
      <c r="O480" s="105">
        <v>1</v>
      </c>
    </row>
    <row r="481" spans="1:15" ht="43.2" x14ac:dyDescent="0.55000000000000004">
      <c r="A481" s="50" t="s">
        <v>184</v>
      </c>
      <c r="B481" s="50" t="s">
        <v>253</v>
      </c>
      <c r="C481" s="54"/>
      <c r="D481" s="55"/>
      <c r="E481" s="67"/>
      <c r="F481" s="56"/>
      <c r="G481" s="54"/>
      <c r="H481" s="58"/>
      <c r="I481" s="57"/>
      <c r="J481" s="57"/>
      <c r="K481" s="69"/>
      <c r="L481" s="82">
        <v>481</v>
      </c>
      <c r="M481" s="82"/>
      <c r="N481" s="64"/>
      <c r="O481" s="105">
        <v>1</v>
      </c>
    </row>
    <row r="482" spans="1:15" ht="43.2" x14ac:dyDescent="0.55000000000000004">
      <c r="A482" s="50" t="s">
        <v>183</v>
      </c>
      <c r="B482" s="50" t="s">
        <v>253</v>
      </c>
      <c r="C482" s="54"/>
      <c r="D482" s="55"/>
      <c r="E482" s="67"/>
      <c r="F482" s="56"/>
      <c r="G482" s="54"/>
      <c r="H482" s="58"/>
      <c r="I482" s="57"/>
      <c r="J482" s="57"/>
      <c r="K482" s="69"/>
      <c r="L482" s="82">
        <v>482</v>
      </c>
      <c r="M482" s="82"/>
      <c r="N482" s="64"/>
      <c r="O482" s="105">
        <v>1</v>
      </c>
    </row>
    <row r="483" spans="1:15" ht="43.2" x14ac:dyDescent="0.55000000000000004">
      <c r="A483" s="50" t="s">
        <v>185</v>
      </c>
      <c r="B483" s="50" t="s">
        <v>190</v>
      </c>
      <c r="C483" s="54"/>
      <c r="D483" s="55"/>
      <c r="E483" s="67"/>
      <c r="F483" s="56"/>
      <c r="G483" s="54"/>
      <c r="H483" s="58"/>
      <c r="I483" s="57"/>
      <c r="J483" s="57"/>
      <c r="K483" s="69"/>
      <c r="L483" s="82">
        <v>483</v>
      </c>
      <c r="M483" s="82"/>
      <c r="N483" s="64"/>
      <c r="O483" s="105">
        <v>2</v>
      </c>
    </row>
    <row r="484" spans="1:15" ht="43.2" x14ac:dyDescent="0.55000000000000004">
      <c r="A484" s="50" t="s">
        <v>185</v>
      </c>
      <c r="B484" s="50" t="s">
        <v>254</v>
      </c>
      <c r="C484" s="54"/>
      <c r="D484" s="55"/>
      <c r="E484" s="67"/>
      <c r="F484" s="56"/>
      <c r="G484" s="54"/>
      <c r="H484" s="58"/>
      <c r="I484" s="57"/>
      <c r="J484" s="57"/>
      <c r="K484" s="69"/>
      <c r="L484" s="82">
        <v>484</v>
      </c>
      <c r="M484" s="82"/>
      <c r="N484" s="64"/>
      <c r="O484" s="105">
        <v>1</v>
      </c>
    </row>
    <row r="485" spans="1:15" ht="43.2" x14ac:dyDescent="0.55000000000000004">
      <c r="A485" s="50" t="s">
        <v>185</v>
      </c>
      <c r="B485" s="50" t="s">
        <v>187</v>
      </c>
      <c r="C485" s="54"/>
      <c r="D485" s="55"/>
      <c r="E485" s="67"/>
      <c r="F485" s="56"/>
      <c r="G485" s="54"/>
      <c r="H485" s="58"/>
      <c r="I485" s="57"/>
      <c r="J485" s="57"/>
      <c r="K485" s="69"/>
      <c r="L485" s="82">
        <v>485</v>
      </c>
      <c r="M485" s="82"/>
      <c r="N485" s="64"/>
      <c r="O485" s="105">
        <v>3</v>
      </c>
    </row>
    <row r="486" spans="1:15" ht="43.2" x14ac:dyDescent="0.55000000000000004">
      <c r="A486" s="50" t="s">
        <v>185</v>
      </c>
      <c r="B486" s="50" t="s">
        <v>186</v>
      </c>
      <c r="C486" s="54"/>
      <c r="D486" s="55"/>
      <c r="E486" s="67"/>
      <c r="F486" s="56"/>
      <c r="G486" s="54"/>
      <c r="H486" s="58"/>
      <c r="I486" s="57"/>
      <c r="J486" s="57"/>
      <c r="K486" s="69"/>
      <c r="L486" s="82">
        <v>486</v>
      </c>
      <c r="M486" s="82"/>
      <c r="N486" s="64"/>
      <c r="O486" s="105">
        <v>2</v>
      </c>
    </row>
    <row r="487" spans="1:15" ht="43.2" x14ac:dyDescent="0.55000000000000004">
      <c r="A487" s="50" t="s">
        <v>185</v>
      </c>
      <c r="B487" s="50" t="s">
        <v>177</v>
      </c>
      <c r="C487" s="54"/>
      <c r="D487" s="55"/>
      <c r="E487" s="67"/>
      <c r="F487" s="56"/>
      <c r="G487" s="54"/>
      <c r="H487" s="58"/>
      <c r="I487" s="57"/>
      <c r="J487" s="57"/>
      <c r="K487" s="69"/>
      <c r="L487" s="82">
        <v>487</v>
      </c>
      <c r="M487" s="82"/>
      <c r="N487" s="64"/>
      <c r="O487" s="105">
        <v>1</v>
      </c>
    </row>
    <row r="488" spans="1:15" ht="43.2" x14ac:dyDescent="0.55000000000000004">
      <c r="A488" s="50" t="s">
        <v>185</v>
      </c>
      <c r="B488" s="50" t="s">
        <v>198</v>
      </c>
      <c r="C488" s="54"/>
      <c r="D488" s="55"/>
      <c r="E488" s="67"/>
      <c r="F488" s="56"/>
      <c r="G488" s="54"/>
      <c r="H488" s="58"/>
      <c r="I488" s="57"/>
      <c r="J488" s="57"/>
      <c r="K488" s="69"/>
      <c r="L488" s="82">
        <v>488</v>
      </c>
      <c r="M488" s="82"/>
      <c r="N488" s="64"/>
      <c r="O488" s="105">
        <v>1</v>
      </c>
    </row>
    <row r="489" spans="1:15" ht="43.2" x14ac:dyDescent="0.55000000000000004">
      <c r="A489" s="50" t="s">
        <v>185</v>
      </c>
      <c r="B489" s="50" t="s">
        <v>224</v>
      </c>
      <c r="C489" s="54"/>
      <c r="D489" s="55"/>
      <c r="E489" s="67"/>
      <c r="F489" s="56"/>
      <c r="G489" s="54"/>
      <c r="H489" s="58"/>
      <c r="I489" s="57"/>
      <c r="J489" s="57"/>
      <c r="K489" s="69"/>
      <c r="L489" s="82">
        <v>489</v>
      </c>
      <c r="M489" s="82"/>
      <c r="N489" s="64"/>
      <c r="O489" s="105">
        <v>1</v>
      </c>
    </row>
    <row r="490" spans="1:15" ht="43.2" x14ac:dyDescent="0.55000000000000004">
      <c r="A490" s="50" t="s">
        <v>185</v>
      </c>
      <c r="B490" s="50" t="s">
        <v>222</v>
      </c>
      <c r="C490" s="54"/>
      <c r="D490" s="55"/>
      <c r="E490" s="67"/>
      <c r="F490" s="56"/>
      <c r="G490" s="54"/>
      <c r="H490" s="58"/>
      <c r="I490" s="57"/>
      <c r="J490" s="57"/>
      <c r="K490" s="69"/>
      <c r="L490" s="82">
        <v>490</v>
      </c>
      <c r="M490" s="82"/>
      <c r="N490" s="64"/>
      <c r="O490" s="105">
        <v>2</v>
      </c>
    </row>
    <row r="491" spans="1:15" ht="43.2" x14ac:dyDescent="0.55000000000000004">
      <c r="A491" s="50" t="s">
        <v>186</v>
      </c>
      <c r="B491" s="50" t="s">
        <v>255</v>
      </c>
      <c r="C491" s="54"/>
      <c r="D491" s="55"/>
      <c r="E491" s="67"/>
      <c r="F491" s="56"/>
      <c r="G491" s="54"/>
      <c r="H491" s="58"/>
      <c r="I491" s="57"/>
      <c r="J491" s="57"/>
      <c r="K491" s="69"/>
      <c r="L491" s="82">
        <v>491</v>
      </c>
      <c r="M491" s="82"/>
      <c r="N491" s="64"/>
      <c r="O491" s="105">
        <v>1</v>
      </c>
    </row>
    <row r="492" spans="1:15" ht="43.2" x14ac:dyDescent="0.55000000000000004">
      <c r="A492" s="50" t="s">
        <v>186</v>
      </c>
      <c r="B492" s="50" t="s">
        <v>256</v>
      </c>
      <c r="C492" s="54"/>
      <c r="D492" s="55"/>
      <c r="E492" s="67"/>
      <c r="F492" s="56"/>
      <c r="G492" s="54"/>
      <c r="H492" s="58"/>
      <c r="I492" s="57"/>
      <c r="J492" s="57"/>
      <c r="K492" s="69"/>
      <c r="L492" s="82">
        <v>492</v>
      </c>
      <c r="M492" s="82"/>
      <c r="N492" s="64"/>
      <c r="O492" s="105">
        <v>1</v>
      </c>
    </row>
    <row r="493" spans="1:15" ht="43.2" x14ac:dyDescent="0.55000000000000004">
      <c r="A493" s="50" t="s">
        <v>186</v>
      </c>
      <c r="B493" s="50" t="s">
        <v>188</v>
      </c>
      <c r="C493" s="54"/>
      <c r="D493" s="55"/>
      <c r="E493" s="67"/>
      <c r="F493" s="56"/>
      <c r="G493" s="54"/>
      <c r="H493" s="58"/>
      <c r="I493" s="57"/>
      <c r="J493" s="57"/>
      <c r="K493" s="69"/>
      <c r="L493" s="82">
        <v>493</v>
      </c>
      <c r="M493" s="82"/>
      <c r="N493" s="64"/>
      <c r="O493" s="105">
        <v>1</v>
      </c>
    </row>
    <row r="494" spans="1:15" ht="43.2" x14ac:dyDescent="0.55000000000000004">
      <c r="A494" s="50" t="s">
        <v>186</v>
      </c>
      <c r="B494" s="50" t="s">
        <v>257</v>
      </c>
      <c r="C494" s="54"/>
      <c r="D494" s="55"/>
      <c r="E494" s="67"/>
      <c r="F494" s="56"/>
      <c r="G494" s="54"/>
      <c r="H494" s="58"/>
      <c r="I494" s="57"/>
      <c r="J494" s="57"/>
      <c r="K494" s="69"/>
      <c r="L494" s="82">
        <v>494</v>
      </c>
      <c r="M494" s="82"/>
      <c r="N494" s="64"/>
      <c r="O494" s="105">
        <v>1</v>
      </c>
    </row>
    <row r="495" spans="1:15" ht="43.2" x14ac:dyDescent="0.55000000000000004">
      <c r="A495" s="50" t="s">
        <v>186</v>
      </c>
      <c r="B495" s="50" t="s">
        <v>185</v>
      </c>
      <c r="C495" s="54"/>
      <c r="D495" s="55"/>
      <c r="E495" s="67"/>
      <c r="F495" s="56"/>
      <c r="G495" s="54"/>
      <c r="H495" s="58"/>
      <c r="I495" s="57"/>
      <c r="J495" s="57"/>
      <c r="K495" s="69"/>
      <c r="L495" s="82">
        <v>495</v>
      </c>
      <c r="M495" s="82"/>
      <c r="N495" s="64"/>
      <c r="O495" s="105">
        <v>4</v>
      </c>
    </row>
    <row r="496" spans="1:15" ht="43.2" x14ac:dyDescent="0.55000000000000004">
      <c r="A496" s="50" t="s">
        <v>186</v>
      </c>
      <c r="B496" s="50" t="s">
        <v>258</v>
      </c>
      <c r="C496" s="54"/>
      <c r="D496" s="55"/>
      <c r="E496" s="67"/>
      <c r="F496" s="56"/>
      <c r="G496" s="54"/>
      <c r="H496" s="58"/>
      <c r="I496" s="57"/>
      <c r="J496" s="57"/>
      <c r="K496" s="69"/>
      <c r="L496" s="82">
        <v>496</v>
      </c>
      <c r="M496" s="82"/>
      <c r="N496" s="64"/>
      <c r="O496" s="105">
        <v>1</v>
      </c>
    </row>
    <row r="497" spans="1:15" ht="43.2" x14ac:dyDescent="0.55000000000000004">
      <c r="A497" s="50" t="s">
        <v>186</v>
      </c>
      <c r="B497" s="50" t="s">
        <v>259</v>
      </c>
      <c r="C497" s="54"/>
      <c r="D497" s="55"/>
      <c r="E497" s="67"/>
      <c r="F497" s="56"/>
      <c r="G497" s="54"/>
      <c r="H497" s="58"/>
      <c r="I497" s="57"/>
      <c r="J497" s="57"/>
      <c r="K497" s="69"/>
      <c r="L497" s="82">
        <v>497</v>
      </c>
      <c r="M497" s="82"/>
      <c r="N497" s="64"/>
      <c r="O497" s="105">
        <v>1</v>
      </c>
    </row>
    <row r="498" spans="1:15" ht="43.2" x14ac:dyDescent="0.55000000000000004">
      <c r="A498" s="50" t="s">
        <v>186</v>
      </c>
      <c r="B498" s="50" t="s">
        <v>260</v>
      </c>
      <c r="C498" s="54"/>
      <c r="D498" s="55"/>
      <c r="E498" s="67"/>
      <c r="F498" s="56"/>
      <c r="G498" s="54"/>
      <c r="H498" s="58"/>
      <c r="I498" s="57"/>
      <c r="J498" s="57"/>
      <c r="K498" s="69"/>
      <c r="L498" s="82">
        <v>498</v>
      </c>
      <c r="M498" s="82"/>
      <c r="N498" s="64"/>
      <c r="O498" s="105">
        <v>1</v>
      </c>
    </row>
    <row r="499" spans="1:15" ht="43.2" x14ac:dyDescent="0.55000000000000004">
      <c r="A499" s="50" t="s">
        <v>186</v>
      </c>
      <c r="B499" s="50" t="s">
        <v>254</v>
      </c>
      <c r="C499" s="54"/>
      <c r="D499" s="55"/>
      <c r="E499" s="67"/>
      <c r="F499" s="56"/>
      <c r="G499" s="54"/>
      <c r="H499" s="58"/>
      <c r="I499" s="57"/>
      <c r="J499" s="57"/>
      <c r="K499" s="69"/>
      <c r="L499" s="82">
        <v>499</v>
      </c>
      <c r="M499" s="82"/>
      <c r="N499" s="64"/>
      <c r="O499" s="105">
        <v>1</v>
      </c>
    </row>
    <row r="500" spans="1:15" ht="43.2" x14ac:dyDescent="0.55000000000000004">
      <c r="A500" s="50" t="s">
        <v>186</v>
      </c>
      <c r="B500" s="50" t="s">
        <v>187</v>
      </c>
      <c r="C500" s="54"/>
      <c r="D500" s="55"/>
      <c r="E500" s="67"/>
      <c r="F500" s="56"/>
      <c r="G500" s="54"/>
      <c r="H500" s="58"/>
      <c r="I500" s="57"/>
      <c r="J500" s="57"/>
      <c r="K500" s="69"/>
      <c r="L500" s="82">
        <v>500</v>
      </c>
      <c r="M500" s="82"/>
      <c r="N500" s="64"/>
      <c r="O500" s="105">
        <v>4</v>
      </c>
    </row>
    <row r="501" spans="1:15" ht="43.2" x14ac:dyDescent="0.55000000000000004">
      <c r="A501" s="50" t="s">
        <v>186</v>
      </c>
      <c r="B501" s="50" t="s">
        <v>190</v>
      </c>
      <c r="C501" s="54"/>
      <c r="D501" s="55"/>
      <c r="E501" s="67"/>
      <c r="F501" s="56"/>
      <c r="G501" s="54"/>
      <c r="H501" s="58"/>
      <c r="I501" s="57"/>
      <c r="J501" s="57"/>
      <c r="K501" s="69"/>
      <c r="L501" s="82">
        <v>501</v>
      </c>
      <c r="M501" s="82"/>
      <c r="N501" s="64"/>
      <c r="O501" s="105">
        <v>2</v>
      </c>
    </row>
    <row r="502" spans="1:15" ht="43.2" x14ac:dyDescent="0.55000000000000004">
      <c r="A502" s="50" t="s">
        <v>186</v>
      </c>
      <c r="B502" s="50" t="s">
        <v>177</v>
      </c>
      <c r="C502" s="54"/>
      <c r="D502" s="55"/>
      <c r="E502" s="67"/>
      <c r="F502" s="56"/>
      <c r="G502" s="54"/>
      <c r="H502" s="58"/>
      <c r="I502" s="57"/>
      <c r="J502" s="57"/>
      <c r="K502" s="69"/>
      <c r="L502" s="82">
        <v>502</v>
      </c>
      <c r="M502" s="82"/>
      <c r="N502" s="64"/>
      <c r="O502" s="105">
        <v>1</v>
      </c>
    </row>
    <row r="503" spans="1:15" ht="43.2" x14ac:dyDescent="0.55000000000000004">
      <c r="A503" s="50" t="s">
        <v>187</v>
      </c>
      <c r="B503" s="50" t="s">
        <v>186</v>
      </c>
      <c r="C503" s="54"/>
      <c r="D503" s="55"/>
      <c r="E503" s="67"/>
      <c r="F503" s="56"/>
      <c r="G503" s="54"/>
      <c r="H503" s="58"/>
      <c r="I503" s="57"/>
      <c r="J503" s="57"/>
      <c r="K503" s="69"/>
      <c r="L503" s="82">
        <v>503</v>
      </c>
      <c r="M503" s="82"/>
      <c r="N503" s="64"/>
      <c r="O503" s="105">
        <v>4</v>
      </c>
    </row>
    <row r="504" spans="1:15" ht="28.8" x14ac:dyDescent="0.55000000000000004">
      <c r="A504" s="50" t="s">
        <v>187</v>
      </c>
      <c r="B504" s="50" t="s">
        <v>255</v>
      </c>
      <c r="C504" s="54"/>
      <c r="D504" s="55"/>
      <c r="E504" s="67"/>
      <c r="F504" s="56"/>
      <c r="G504" s="54"/>
      <c r="H504" s="58"/>
      <c r="I504" s="57"/>
      <c r="J504" s="57"/>
      <c r="K504" s="69"/>
      <c r="L504" s="82">
        <v>504</v>
      </c>
      <c r="M504" s="82"/>
      <c r="N504" s="64"/>
      <c r="O504" s="105">
        <v>1</v>
      </c>
    </row>
    <row r="505" spans="1:15" ht="28.8" x14ac:dyDescent="0.55000000000000004">
      <c r="A505" s="50" t="s">
        <v>187</v>
      </c>
      <c r="B505" s="50" t="s">
        <v>256</v>
      </c>
      <c r="C505" s="54"/>
      <c r="D505" s="55"/>
      <c r="E505" s="67"/>
      <c r="F505" s="56"/>
      <c r="G505" s="54"/>
      <c r="H505" s="58"/>
      <c r="I505" s="57"/>
      <c r="J505" s="57"/>
      <c r="K505" s="69"/>
      <c r="L505" s="82">
        <v>505</v>
      </c>
      <c r="M505" s="82"/>
      <c r="N505" s="64"/>
      <c r="O505" s="105">
        <v>1</v>
      </c>
    </row>
    <row r="506" spans="1:15" ht="43.2" x14ac:dyDescent="0.55000000000000004">
      <c r="A506" s="50" t="s">
        <v>187</v>
      </c>
      <c r="B506" s="50" t="s">
        <v>188</v>
      </c>
      <c r="C506" s="54"/>
      <c r="D506" s="55"/>
      <c r="E506" s="67"/>
      <c r="F506" s="56"/>
      <c r="G506" s="54"/>
      <c r="H506" s="58"/>
      <c r="I506" s="57"/>
      <c r="J506" s="57"/>
      <c r="K506" s="69"/>
      <c r="L506" s="82">
        <v>506</v>
      </c>
      <c r="M506" s="82"/>
      <c r="N506" s="64"/>
      <c r="O506" s="105">
        <v>1</v>
      </c>
    </row>
    <row r="507" spans="1:15" ht="28.8" x14ac:dyDescent="0.55000000000000004">
      <c r="A507" s="50" t="s">
        <v>187</v>
      </c>
      <c r="B507" s="83" t="s">
        <v>261</v>
      </c>
      <c r="C507" s="54"/>
      <c r="D507" s="55"/>
      <c r="E507" s="67"/>
      <c r="F507" s="56"/>
      <c r="G507" s="54"/>
      <c r="H507" s="58"/>
      <c r="I507" s="57"/>
      <c r="J507" s="57"/>
      <c r="K507" s="69"/>
      <c r="L507" s="82">
        <v>507</v>
      </c>
      <c r="M507" s="82"/>
      <c r="N507" s="64"/>
      <c r="O507" s="105">
        <v>1</v>
      </c>
    </row>
    <row r="508" spans="1:15" ht="43.2" x14ac:dyDescent="0.55000000000000004">
      <c r="A508" s="50" t="s">
        <v>187</v>
      </c>
      <c r="B508" s="50" t="s">
        <v>185</v>
      </c>
      <c r="C508" s="54"/>
      <c r="D508" s="55"/>
      <c r="E508" s="67"/>
      <c r="F508" s="56"/>
      <c r="G508" s="54"/>
      <c r="H508" s="58"/>
      <c r="I508" s="57"/>
      <c r="J508" s="57"/>
      <c r="K508" s="69"/>
      <c r="L508" s="82">
        <v>508</v>
      </c>
      <c r="M508" s="82"/>
      <c r="N508" s="64"/>
      <c r="O508" s="105">
        <v>2</v>
      </c>
    </row>
    <row r="509" spans="1:15" ht="28.8" x14ac:dyDescent="0.55000000000000004">
      <c r="A509" s="50" t="s">
        <v>187</v>
      </c>
      <c r="B509" s="83" t="s">
        <v>262</v>
      </c>
      <c r="C509" s="54"/>
      <c r="D509" s="55"/>
      <c r="E509" s="67"/>
      <c r="F509" s="56"/>
      <c r="G509" s="54"/>
      <c r="H509" s="58"/>
      <c r="I509" s="57"/>
      <c r="J509" s="57"/>
      <c r="K509" s="69"/>
      <c r="L509" s="82">
        <v>509</v>
      </c>
      <c r="M509" s="82"/>
      <c r="N509" s="64"/>
      <c r="O509" s="105">
        <v>1</v>
      </c>
    </row>
    <row r="510" spans="1:15" ht="28.8" x14ac:dyDescent="0.55000000000000004">
      <c r="A510" s="50" t="s">
        <v>187</v>
      </c>
      <c r="B510" s="83" t="s">
        <v>263</v>
      </c>
      <c r="C510" s="54"/>
      <c r="D510" s="55"/>
      <c r="E510" s="67"/>
      <c r="F510" s="56"/>
      <c r="G510" s="54"/>
      <c r="H510" s="58"/>
      <c r="I510" s="57"/>
      <c r="J510" s="57"/>
      <c r="K510" s="69"/>
      <c r="L510" s="82">
        <v>510</v>
      </c>
      <c r="M510" s="82"/>
      <c r="N510" s="64"/>
      <c r="O510" s="105">
        <v>1</v>
      </c>
    </row>
    <row r="511" spans="1:15" ht="28.8" x14ac:dyDescent="0.55000000000000004">
      <c r="A511" s="50" t="s">
        <v>187</v>
      </c>
      <c r="B511" s="50" t="s">
        <v>260</v>
      </c>
      <c r="C511" s="54"/>
      <c r="D511" s="55"/>
      <c r="E511" s="67"/>
      <c r="F511" s="56"/>
      <c r="G511" s="54"/>
      <c r="H511" s="58"/>
      <c r="I511" s="57"/>
      <c r="J511" s="57"/>
      <c r="K511" s="69"/>
      <c r="L511" s="82">
        <v>511</v>
      </c>
      <c r="M511" s="82"/>
      <c r="N511" s="64"/>
      <c r="O511" s="105">
        <v>1</v>
      </c>
    </row>
    <row r="512" spans="1:15" ht="43.2" x14ac:dyDescent="0.55000000000000004">
      <c r="A512" s="50" t="s">
        <v>187</v>
      </c>
      <c r="B512" s="50" t="s">
        <v>254</v>
      </c>
      <c r="C512" s="54"/>
      <c r="D512" s="55"/>
      <c r="E512" s="67"/>
      <c r="F512" s="56"/>
      <c r="G512" s="54"/>
      <c r="H512" s="58"/>
      <c r="I512" s="57"/>
      <c r="J512" s="57"/>
      <c r="K512" s="69"/>
      <c r="L512" s="82">
        <v>512</v>
      </c>
      <c r="M512" s="82"/>
      <c r="N512" s="64"/>
      <c r="O512" s="105">
        <v>1</v>
      </c>
    </row>
    <row r="513" spans="1:15" ht="43.2" x14ac:dyDescent="0.55000000000000004">
      <c r="A513" s="50" t="s">
        <v>187</v>
      </c>
      <c r="B513" s="50" t="s">
        <v>264</v>
      </c>
      <c r="C513" s="54"/>
      <c r="D513" s="55"/>
      <c r="E513" s="67"/>
      <c r="F513" s="56"/>
      <c r="G513" s="54"/>
      <c r="H513" s="58"/>
      <c r="I513" s="57"/>
      <c r="J513" s="57"/>
      <c r="K513" s="69"/>
      <c r="L513" s="82">
        <v>513</v>
      </c>
      <c r="M513" s="82"/>
      <c r="N513" s="64"/>
      <c r="O513" s="105">
        <v>2</v>
      </c>
    </row>
    <row r="514" spans="1:15" ht="43.2" x14ac:dyDescent="0.55000000000000004">
      <c r="A514" s="50" t="s">
        <v>187</v>
      </c>
      <c r="B514" s="50" t="s">
        <v>265</v>
      </c>
      <c r="C514" s="54"/>
      <c r="D514" s="55"/>
      <c r="E514" s="67"/>
      <c r="F514" s="56"/>
      <c r="G514" s="54"/>
      <c r="H514" s="58"/>
      <c r="I514" s="57"/>
      <c r="J514" s="57"/>
      <c r="K514" s="69"/>
      <c r="L514" s="82">
        <v>514</v>
      </c>
      <c r="M514" s="82"/>
      <c r="N514" s="64"/>
      <c r="O514" s="105">
        <v>2</v>
      </c>
    </row>
    <row r="515" spans="1:15" ht="43.2" x14ac:dyDescent="0.55000000000000004">
      <c r="A515" s="50" t="s">
        <v>187</v>
      </c>
      <c r="B515" s="50" t="s">
        <v>266</v>
      </c>
      <c r="C515" s="54"/>
      <c r="D515" s="55"/>
      <c r="E515" s="67"/>
      <c r="F515" s="56"/>
      <c r="G515" s="54"/>
      <c r="H515" s="58"/>
      <c r="I515" s="57"/>
      <c r="J515" s="57"/>
      <c r="K515" s="69"/>
      <c r="L515" s="82">
        <v>515</v>
      </c>
      <c r="M515" s="82"/>
      <c r="N515" s="64"/>
      <c r="O515" s="105">
        <v>2</v>
      </c>
    </row>
    <row r="516" spans="1:15" ht="43.2" x14ac:dyDescent="0.55000000000000004">
      <c r="A516" s="50" t="s">
        <v>187</v>
      </c>
      <c r="B516" s="50" t="s">
        <v>228</v>
      </c>
      <c r="C516" s="54"/>
      <c r="D516" s="55"/>
      <c r="E516" s="67"/>
      <c r="F516" s="56"/>
      <c r="G516" s="54"/>
      <c r="H516" s="58"/>
      <c r="I516" s="57"/>
      <c r="J516" s="57"/>
      <c r="K516" s="69"/>
      <c r="L516" s="82">
        <v>516</v>
      </c>
      <c r="M516" s="82"/>
      <c r="N516" s="64"/>
      <c r="O516" s="105">
        <v>1</v>
      </c>
    </row>
    <row r="517" spans="1:15" ht="28.8" x14ac:dyDescent="0.55000000000000004">
      <c r="A517" s="50" t="s">
        <v>187</v>
      </c>
      <c r="B517" s="50" t="s">
        <v>190</v>
      </c>
      <c r="C517" s="54"/>
      <c r="D517" s="55"/>
      <c r="E517" s="67"/>
      <c r="F517" s="56"/>
      <c r="G517" s="54"/>
      <c r="H517" s="58"/>
      <c r="I517" s="57"/>
      <c r="J517" s="57"/>
      <c r="K517" s="69"/>
      <c r="L517" s="82">
        <v>517</v>
      </c>
      <c r="M517" s="82"/>
      <c r="N517" s="64"/>
      <c r="O517" s="105">
        <v>1</v>
      </c>
    </row>
    <row r="518" spans="1:15" ht="43.2" x14ac:dyDescent="0.55000000000000004">
      <c r="A518" s="50" t="s">
        <v>187</v>
      </c>
      <c r="B518" s="50" t="s">
        <v>177</v>
      </c>
      <c r="C518" s="54"/>
      <c r="D518" s="55"/>
      <c r="E518" s="67"/>
      <c r="F518" s="56"/>
      <c r="G518" s="54"/>
      <c r="H518" s="58"/>
      <c r="I518" s="57"/>
      <c r="J518" s="57"/>
      <c r="K518" s="69"/>
      <c r="L518" s="82">
        <v>518</v>
      </c>
      <c r="M518" s="82"/>
      <c r="N518" s="64"/>
      <c r="O518" s="105">
        <v>1</v>
      </c>
    </row>
    <row r="519" spans="1:15" ht="43.2" x14ac:dyDescent="0.55000000000000004">
      <c r="A519" s="50" t="s">
        <v>188</v>
      </c>
      <c r="B519" s="50" t="s">
        <v>255</v>
      </c>
      <c r="C519" s="54"/>
      <c r="D519" s="55"/>
      <c r="E519" s="67"/>
      <c r="F519" s="56"/>
      <c r="G519" s="54"/>
      <c r="H519" s="58"/>
      <c r="I519" s="57"/>
      <c r="J519" s="57"/>
      <c r="K519" s="69"/>
      <c r="L519" s="82">
        <v>519</v>
      </c>
      <c r="M519" s="82"/>
      <c r="N519" s="64"/>
      <c r="O519" s="105">
        <v>1</v>
      </c>
    </row>
    <row r="520" spans="1:15" ht="28.8" x14ac:dyDescent="0.55000000000000004">
      <c r="A520" s="50" t="s">
        <v>181</v>
      </c>
      <c r="B520" s="50" t="s">
        <v>189</v>
      </c>
      <c r="C520" s="54"/>
      <c r="D520" s="55"/>
      <c r="E520" s="67"/>
      <c r="F520" s="56"/>
      <c r="G520" s="54"/>
      <c r="H520" s="58"/>
      <c r="I520" s="57"/>
      <c r="J520" s="57"/>
      <c r="K520" s="69"/>
      <c r="L520" s="82">
        <v>520</v>
      </c>
      <c r="M520" s="82"/>
      <c r="N520" s="64"/>
      <c r="O520" s="105">
        <v>20</v>
      </c>
    </row>
    <row r="521" spans="1:15" ht="43.2" x14ac:dyDescent="0.55000000000000004">
      <c r="A521" s="50" t="s">
        <v>189</v>
      </c>
      <c r="B521" s="50" t="s">
        <v>185</v>
      </c>
      <c r="C521" s="54"/>
      <c r="D521" s="55"/>
      <c r="E521" s="67"/>
      <c r="F521" s="56"/>
      <c r="G521" s="54"/>
      <c r="H521" s="58"/>
      <c r="I521" s="57"/>
      <c r="J521" s="57"/>
      <c r="K521" s="69"/>
      <c r="L521" s="82">
        <v>521</v>
      </c>
      <c r="M521" s="82"/>
      <c r="N521" s="64"/>
      <c r="O521" s="105">
        <v>1</v>
      </c>
    </row>
    <row r="522" spans="1:15" ht="43.2" x14ac:dyDescent="0.55000000000000004">
      <c r="A522" s="50" t="s">
        <v>189</v>
      </c>
      <c r="B522" s="50" t="s">
        <v>222</v>
      </c>
      <c r="C522" s="54"/>
      <c r="D522" s="55"/>
      <c r="E522" s="67"/>
      <c r="F522" s="56"/>
      <c r="G522" s="54"/>
      <c r="H522" s="58"/>
      <c r="I522" s="57"/>
      <c r="J522" s="57"/>
      <c r="K522" s="69"/>
      <c r="L522" s="82">
        <v>522</v>
      </c>
      <c r="M522" s="82"/>
      <c r="N522" s="64"/>
      <c r="O522" s="105">
        <v>1</v>
      </c>
    </row>
    <row r="523" spans="1:15" ht="28.8" x14ac:dyDescent="0.55000000000000004">
      <c r="A523" s="50" t="s">
        <v>189</v>
      </c>
      <c r="B523" s="50" t="s">
        <v>187</v>
      </c>
      <c r="C523" s="54"/>
      <c r="D523" s="55"/>
      <c r="E523" s="67"/>
      <c r="F523" s="56"/>
      <c r="G523" s="54"/>
      <c r="H523" s="58"/>
      <c r="I523" s="57"/>
      <c r="J523" s="57"/>
      <c r="K523" s="69"/>
      <c r="L523" s="82">
        <v>523</v>
      </c>
      <c r="M523" s="82"/>
      <c r="N523" s="64"/>
      <c r="O523" s="105">
        <v>1</v>
      </c>
    </row>
    <row r="524" spans="1:15" ht="43.2" x14ac:dyDescent="0.55000000000000004">
      <c r="A524" s="50" t="s">
        <v>190</v>
      </c>
      <c r="B524" s="50" t="s">
        <v>266</v>
      </c>
      <c r="C524" s="54"/>
      <c r="D524" s="55"/>
      <c r="E524" s="67"/>
      <c r="F524" s="56"/>
      <c r="G524" s="54"/>
      <c r="H524" s="58"/>
      <c r="I524" s="57"/>
      <c r="J524" s="57"/>
      <c r="K524" s="69"/>
      <c r="L524" s="82">
        <v>524</v>
      </c>
      <c r="M524" s="82"/>
      <c r="N524" s="64"/>
      <c r="O524" s="105">
        <v>1</v>
      </c>
    </row>
    <row r="525" spans="1:15" ht="43.2" x14ac:dyDescent="0.55000000000000004">
      <c r="A525" s="50" t="s">
        <v>186</v>
      </c>
      <c r="B525" s="83" t="s">
        <v>261</v>
      </c>
      <c r="C525" s="54"/>
      <c r="D525" s="55"/>
      <c r="E525" s="67"/>
      <c r="F525" s="56"/>
      <c r="G525" s="54"/>
      <c r="H525" s="58"/>
      <c r="I525" s="57"/>
      <c r="J525" s="57"/>
      <c r="K525" s="69"/>
      <c r="L525" s="82">
        <v>525</v>
      </c>
      <c r="M525" s="82"/>
      <c r="N525" s="64"/>
      <c r="O525" s="105">
        <v>1</v>
      </c>
    </row>
    <row r="526" spans="1:15" ht="43.2" x14ac:dyDescent="0.55000000000000004">
      <c r="A526" s="50" t="s">
        <v>186</v>
      </c>
      <c r="B526" s="50" t="s">
        <v>222</v>
      </c>
      <c r="C526" s="54"/>
      <c r="D526" s="55"/>
      <c r="E526" s="67"/>
      <c r="F526" s="56"/>
      <c r="G526" s="54"/>
      <c r="H526" s="58"/>
      <c r="I526" s="57"/>
      <c r="J526" s="57"/>
      <c r="K526" s="69"/>
      <c r="L526" s="82">
        <v>526</v>
      </c>
      <c r="M526" s="82"/>
      <c r="N526" s="64"/>
      <c r="O526" s="105">
        <v>1</v>
      </c>
    </row>
    <row r="527" spans="1:15" ht="43.2" x14ac:dyDescent="0.55000000000000004">
      <c r="A527" s="50" t="s">
        <v>186</v>
      </c>
      <c r="B527" s="50" t="s">
        <v>264</v>
      </c>
      <c r="C527" s="54"/>
      <c r="D527" s="55"/>
      <c r="E527" s="67"/>
      <c r="F527" s="56"/>
      <c r="G527" s="54"/>
      <c r="H527" s="58"/>
      <c r="I527" s="57"/>
      <c r="J527" s="57"/>
      <c r="K527" s="69"/>
      <c r="L527" s="82">
        <v>527</v>
      </c>
      <c r="M527" s="82"/>
      <c r="N527" s="64"/>
      <c r="O527" s="105">
        <v>2</v>
      </c>
    </row>
    <row r="528" spans="1:15" ht="43.2" x14ac:dyDescent="0.55000000000000004">
      <c r="A528" s="50" t="s">
        <v>186</v>
      </c>
      <c r="B528" s="50" t="s">
        <v>189</v>
      </c>
      <c r="C528" s="54"/>
      <c r="D528" s="55"/>
      <c r="E528" s="67"/>
      <c r="F528" s="56"/>
      <c r="G528" s="54"/>
      <c r="H528" s="58"/>
      <c r="I528" s="57"/>
      <c r="J528" s="57"/>
      <c r="K528" s="69"/>
      <c r="L528" s="82">
        <v>528</v>
      </c>
      <c r="M528" s="82"/>
      <c r="N528" s="64"/>
      <c r="O528" s="105">
        <v>1</v>
      </c>
    </row>
    <row r="529" spans="1:15" ht="43.2" x14ac:dyDescent="0.55000000000000004">
      <c r="A529" s="50" t="s">
        <v>185</v>
      </c>
      <c r="B529" s="83" t="s">
        <v>261</v>
      </c>
      <c r="C529" s="54"/>
      <c r="D529" s="55"/>
      <c r="E529" s="67"/>
      <c r="F529" s="56"/>
      <c r="G529" s="54"/>
      <c r="H529" s="58"/>
      <c r="I529" s="57"/>
      <c r="J529" s="57"/>
      <c r="K529" s="69"/>
      <c r="L529" s="82">
        <v>529</v>
      </c>
      <c r="M529" s="82"/>
      <c r="N529" s="64"/>
      <c r="O529" s="105">
        <v>1</v>
      </c>
    </row>
    <row r="530" spans="1:15" ht="43.2" x14ac:dyDescent="0.55000000000000004">
      <c r="A530" s="50" t="s">
        <v>185</v>
      </c>
      <c r="B530" s="50" t="s">
        <v>228</v>
      </c>
      <c r="C530" s="54"/>
      <c r="D530" s="55"/>
      <c r="E530" s="67"/>
      <c r="F530" s="56"/>
      <c r="G530" s="54"/>
      <c r="H530" s="58"/>
      <c r="I530" s="57"/>
      <c r="J530" s="57"/>
      <c r="K530" s="69"/>
      <c r="L530" s="82">
        <v>530</v>
      </c>
      <c r="M530" s="82"/>
      <c r="N530" s="64"/>
      <c r="O530" s="105">
        <v>1</v>
      </c>
    </row>
    <row r="531" spans="1:15" ht="43.2" x14ac:dyDescent="0.55000000000000004">
      <c r="A531" s="50" t="s">
        <v>185</v>
      </c>
      <c r="B531" s="50" t="s">
        <v>264</v>
      </c>
      <c r="C531" s="54"/>
      <c r="D531" s="55"/>
      <c r="E531" s="67"/>
      <c r="F531" s="56"/>
      <c r="G531" s="54"/>
      <c r="H531" s="58"/>
      <c r="I531" s="57"/>
      <c r="J531" s="57"/>
      <c r="K531" s="69"/>
      <c r="L531" s="82">
        <v>531</v>
      </c>
      <c r="M531" s="82"/>
      <c r="N531" s="64"/>
      <c r="O531" s="105">
        <v>1</v>
      </c>
    </row>
    <row r="532" spans="1:15" ht="43.2" x14ac:dyDescent="0.55000000000000004">
      <c r="A532" s="50" t="s">
        <v>185</v>
      </c>
      <c r="B532" s="50" t="s">
        <v>189</v>
      </c>
      <c r="C532" s="54"/>
      <c r="D532" s="55"/>
      <c r="E532" s="67"/>
      <c r="F532" s="56"/>
      <c r="G532" s="54"/>
      <c r="H532" s="58"/>
      <c r="I532" s="57"/>
      <c r="J532" s="57"/>
      <c r="K532" s="69"/>
      <c r="L532" s="82">
        <v>532</v>
      </c>
      <c r="M532" s="82"/>
      <c r="N532" s="64"/>
      <c r="O532" s="105">
        <v>1</v>
      </c>
    </row>
    <row r="533" spans="1:15" ht="43.2" x14ac:dyDescent="0.55000000000000004">
      <c r="A533" s="50" t="s">
        <v>181</v>
      </c>
      <c r="B533" s="50" t="s">
        <v>267</v>
      </c>
      <c r="C533" s="54"/>
      <c r="D533" s="55"/>
      <c r="E533" s="67"/>
      <c r="F533" s="56"/>
      <c r="G533" s="54"/>
      <c r="H533" s="58"/>
      <c r="I533" s="57"/>
      <c r="J533" s="57"/>
      <c r="K533" s="69"/>
      <c r="L533" s="82">
        <v>533</v>
      </c>
      <c r="M533" s="82"/>
      <c r="N533" s="64"/>
      <c r="O533" s="105">
        <v>1</v>
      </c>
    </row>
    <row r="534" spans="1:15" ht="43.2" x14ac:dyDescent="0.55000000000000004">
      <c r="A534" s="50" t="s">
        <v>181</v>
      </c>
      <c r="B534" s="50" t="s">
        <v>269</v>
      </c>
      <c r="C534" s="54"/>
      <c r="D534" s="55"/>
      <c r="E534" s="67"/>
      <c r="F534" s="56"/>
      <c r="G534" s="54"/>
      <c r="H534" s="58"/>
      <c r="I534" s="57"/>
      <c r="J534" s="57"/>
      <c r="K534" s="69"/>
      <c r="L534" s="82">
        <v>534</v>
      </c>
      <c r="M534" s="82"/>
      <c r="N534" s="64"/>
      <c r="O534" s="105">
        <v>1</v>
      </c>
    </row>
    <row r="535" spans="1:15" ht="43.2" x14ac:dyDescent="0.55000000000000004">
      <c r="A535" s="50" t="s">
        <v>181</v>
      </c>
      <c r="B535" s="50" t="s">
        <v>270</v>
      </c>
      <c r="C535" s="54"/>
      <c r="D535" s="55"/>
      <c r="E535" s="67"/>
      <c r="F535" s="56"/>
      <c r="G535" s="54"/>
      <c r="H535" s="58"/>
      <c r="I535" s="57"/>
      <c r="J535" s="57"/>
      <c r="K535" s="69"/>
      <c r="L535" s="82">
        <v>535</v>
      </c>
      <c r="M535" s="82"/>
      <c r="N535" s="64"/>
      <c r="O535" s="105">
        <v>1</v>
      </c>
    </row>
    <row r="536" spans="1:15" ht="28.8" x14ac:dyDescent="0.55000000000000004">
      <c r="A536" s="50" t="s">
        <v>181</v>
      </c>
      <c r="B536" s="83" t="s">
        <v>271</v>
      </c>
      <c r="C536" s="54"/>
      <c r="D536" s="55"/>
      <c r="E536" s="67"/>
      <c r="F536" s="56"/>
      <c r="G536" s="54"/>
      <c r="H536" s="58"/>
      <c r="I536" s="57"/>
      <c r="J536" s="57"/>
      <c r="K536" s="69"/>
      <c r="L536" s="82">
        <v>536</v>
      </c>
      <c r="M536" s="82"/>
      <c r="N536" s="64"/>
      <c r="O536" s="105">
        <v>1</v>
      </c>
    </row>
    <row r="537" spans="1:15" ht="43.2" x14ac:dyDescent="0.55000000000000004">
      <c r="A537" s="50" t="s">
        <v>181</v>
      </c>
      <c r="B537" s="50" t="s">
        <v>272</v>
      </c>
      <c r="C537" s="54"/>
      <c r="D537" s="55"/>
      <c r="E537" s="67"/>
      <c r="F537" s="56"/>
      <c r="G537" s="54"/>
      <c r="H537" s="58"/>
      <c r="I537" s="57"/>
      <c r="J537" s="57"/>
      <c r="K537" s="69"/>
      <c r="L537" s="82">
        <v>537</v>
      </c>
      <c r="M537" s="82"/>
      <c r="N537" s="64"/>
      <c r="O537" s="105">
        <v>1</v>
      </c>
    </row>
    <row r="538" spans="1:15" ht="43.2" x14ac:dyDescent="0.55000000000000004">
      <c r="A538" s="50" t="s">
        <v>181</v>
      </c>
      <c r="B538" s="50" t="s">
        <v>274</v>
      </c>
      <c r="C538" s="54"/>
      <c r="D538" s="55"/>
      <c r="E538" s="67"/>
      <c r="F538" s="56"/>
      <c r="G538" s="54"/>
      <c r="H538" s="58"/>
      <c r="I538" s="57"/>
      <c r="J538" s="57"/>
      <c r="K538" s="69"/>
      <c r="L538" s="82">
        <v>538</v>
      </c>
      <c r="M538" s="82"/>
      <c r="N538" s="64"/>
      <c r="O538" s="105">
        <v>1</v>
      </c>
    </row>
    <row r="539" spans="1:15" ht="43.2" x14ac:dyDescent="0.55000000000000004">
      <c r="A539" s="50" t="s">
        <v>181</v>
      </c>
      <c r="B539" s="50" t="s">
        <v>275</v>
      </c>
      <c r="C539" s="54"/>
      <c r="D539" s="55"/>
      <c r="E539" s="67"/>
      <c r="F539" s="56"/>
      <c r="G539" s="54"/>
      <c r="H539" s="58"/>
      <c r="I539" s="57"/>
      <c r="J539" s="57"/>
      <c r="K539" s="69"/>
      <c r="L539" s="82">
        <v>539</v>
      </c>
      <c r="M539" s="82"/>
      <c r="N539" s="64"/>
      <c r="O539" s="105">
        <v>5</v>
      </c>
    </row>
    <row r="540" spans="1:15" ht="43.2" x14ac:dyDescent="0.55000000000000004">
      <c r="A540" s="50" t="s">
        <v>181</v>
      </c>
      <c r="B540" s="50" t="s">
        <v>276</v>
      </c>
      <c r="C540" s="54"/>
      <c r="D540" s="55"/>
      <c r="E540" s="67"/>
      <c r="F540" s="56"/>
      <c r="G540" s="54"/>
      <c r="H540" s="58"/>
      <c r="I540" s="57"/>
      <c r="J540" s="57"/>
      <c r="K540" s="69"/>
      <c r="L540" s="82">
        <v>540</v>
      </c>
      <c r="M540" s="82"/>
      <c r="N540" s="64"/>
      <c r="O540" s="105">
        <v>7</v>
      </c>
    </row>
    <row r="541" spans="1:15" ht="43.2" x14ac:dyDescent="0.55000000000000004">
      <c r="A541" s="50" t="s">
        <v>181</v>
      </c>
      <c r="B541" s="50" t="s">
        <v>277</v>
      </c>
      <c r="C541" s="54"/>
      <c r="D541" s="55"/>
      <c r="E541" s="67"/>
      <c r="F541" s="56"/>
      <c r="G541" s="54"/>
      <c r="H541" s="58"/>
      <c r="I541" s="57"/>
      <c r="J541" s="57"/>
      <c r="K541" s="69"/>
      <c r="L541" s="82">
        <v>541</v>
      </c>
      <c r="M541" s="82"/>
      <c r="N541" s="64"/>
      <c r="O541" s="105">
        <v>7</v>
      </c>
    </row>
    <row r="542" spans="1:15" ht="43.2" x14ac:dyDescent="0.55000000000000004">
      <c r="A542" s="50" t="s">
        <v>181</v>
      </c>
      <c r="B542" s="50" t="s">
        <v>279</v>
      </c>
      <c r="C542" s="54"/>
      <c r="D542" s="55"/>
      <c r="E542" s="67"/>
      <c r="F542" s="56"/>
      <c r="G542" s="54"/>
      <c r="H542" s="58"/>
      <c r="I542" s="57"/>
      <c r="J542" s="57"/>
      <c r="K542" s="69"/>
      <c r="L542" s="82">
        <v>542</v>
      </c>
      <c r="M542" s="82"/>
      <c r="N542" s="64"/>
      <c r="O542" s="105">
        <v>4</v>
      </c>
    </row>
    <row r="543" spans="1:15" ht="43.2" x14ac:dyDescent="0.55000000000000004">
      <c r="A543" s="50" t="s">
        <v>181</v>
      </c>
      <c r="B543" s="50" t="s">
        <v>280</v>
      </c>
      <c r="C543" s="54"/>
      <c r="D543" s="55"/>
      <c r="E543" s="67"/>
      <c r="F543" s="56"/>
      <c r="G543" s="54"/>
      <c r="H543" s="58"/>
      <c r="I543" s="57"/>
      <c r="J543" s="57"/>
      <c r="K543" s="69"/>
      <c r="L543" s="82">
        <v>543</v>
      </c>
      <c r="M543" s="82"/>
      <c r="N543" s="64"/>
      <c r="O543" s="105">
        <v>1</v>
      </c>
    </row>
    <row r="544" spans="1:15" ht="43.2" x14ac:dyDescent="0.55000000000000004">
      <c r="A544" s="50" t="s">
        <v>181</v>
      </c>
      <c r="B544" s="50" t="s">
        <v>281</v>
      </c>
      <c r="C544" s="54"/>
      <c r="D544" s="55"/>
      <c r="E544" s="67"/>
      <c r="F544" s="56"/>
      <c r="G544" s="54"/>
      <c r="H544" s="58"/>
      <c r="I544" s="57"/>
      <c r="J544" s="57"/>
      <c r="K544" s="69"/>
      <c r="L544" s="82">
        <v>544</v>
      </c>
      <c r="M544" s="82"/>
      <c r="N544" s="64"/>
      <c r="O544" s="105">
        <v>1</v>
      </c>
    </row>
    <row r="545" spans="1:15" ht="43.2" x14ac:dyDescent="0.55000000000000004">
      <c r="A545" s="50" t="s">
        <v>181</v>
      </c>
      <c r="B545" s="50" t="s">
        <v>282</v>
      </c>
      <c r="C545" s="54"/>
      <c r="D545" s="55"/>
      <c r="E545" s="67"/>
      <c r="F545" s="56"/>
      <c r="G545" s="54"/>
      <c r="H545" s="58"/>
      <c r="I545" s="57"/>
      <c r="J545" s="57"/>
      <c r="K545" s="69"/>
      <c r="L545" s="82">
        <v>545</v>
      </c>
      <c r="M545" s="82"/>
      <c r="N545" s="64"/>
      <c r="O545" s="105">
        <v>1</v>
      </c>
    </row>
    <row r="546" spans="1:15" ht="43.2" x14ac:dyDescent="0.55000000000000004">
      <c r="A546" s="50" t="s">
        <v>181</v>
      </c>
      <c r="B546" s="50" t="s">
        <v>283</v>
      </c>
      <c r="C546" s="54"/>
      <c r="D546" s="55"/>
      <c r="E546" s="67"/>
      <c r="F546" s="56"/>
      <c r="G546" s="54"/>
      <c r="H546" s="58"/>
      <c r="I546" s="57"/>
      <c r="J546" s="57"/>
      <c r="K546" s="69"/>
      <c r="L546" s="82">
        <v>546</v>
      </c>
      <c r="M546" s="82"/>
      <c r="N546" s="64"/>
      <c r="O546" s="105">
        <v>4</v>
      </c>
    </row>
    <row r="547" spans="1:15" ht="43.2" x14ac:dyDescent="0.55000000000000004">
      <c r="A547" s="50" t="s">
        <v>181</v>
      </c>
      <c r="B547" s="50" t="s">
        <v>284</v>
      </c>
      <c r="C547" s="54"/>
      <c r="D547" s="55"/>
      <c r="E547" s="67"/>
      <c r="F547" s="56"/>
      <c r="G547" s="54"/>
      <c r="H547" s="58"/>
      <c r="I547" s="57"/>
      <c r="J547" s="57"/>
      <c r="K547" s="69"/>
      <c r="L547" s="82">
        <v>547</v>
      </c>
      <c r="M547" s="82"/>
      <c r="N547" s="64"/>
      <c r="O547" s="105">
        <v>2</v>
      </c>
    </row>
    <row r="548" spans="1:15" ht="43.2" x14ac:dyDescent="0.55000000000000004">
      <c r="A548" s="50" t="s">
        <v>181</v>
      </c>
      <c r="B548" s="50" t="s">
        <v>285</v>
      </c>
      <c r="C548" s="54"/>
      <c r="D548" s="55"/>
      <c r="E548" s="67"/>
      <c r="F548" s="56"/>
      <c r="G548" s="54"/>
      <c r="H548" s="58"/>
      <c r="I548" s="57"/>
      <c r="J548" s="57"/>
      <c r="K548" s="69"/>
      <c r="L548" s="82">
        <v>548</v>
      </c>
      <c r="M548" s="82"/>
      <c r="N548" s="64"/>
      <c r="O548" s="105">
        <v>1</v>
      </c>
    </row>
    <row r="549" spans="1:15" ht="43.2" x14ac:dyDescent="0.55000000000000004">
      <c r="A549" s="50" t="s">
        <v>181</v>
      </c>
      <c r="B549" s="50" t="s">
        <v>286</v>
      </c>
      <c r="C549" s="54"/>
      <c r="D549" s="55"/>
      <c r="E549" s="67"/>
      <c r="F549" s="56"/>
      <c r="G549" s="54"/>
      <c r="H549" s="58"/>
      <c r="I549" s="57"/>
      <c r="J549" s="57"/>
      <c r="K549" s="69"/>
      <c r="L549" s="82">
        <v>549</v>
      </c>
      <c r="M549" s="82"/>
      <c r="N549" s="64"/>
      <c r="O549" s="105">
        <v>3</v>
      </c>
    </row>
    <row r="550" spans="1:15" ht="43.2" x14ac:dyDescent="0.55000000000000004">
      <c r="A550" s="50" t="s">
        <v>181</v>
      </c>
      <c r="B550" s="50" t="s">
        <v>287</v>
      </c>
      <c r="C550" s="54"/>
      <c r="D550" s="55"/>
      <c r="E550" s="67"/>
      <c r="F550" s="56"/>
      <c r="G550" s="54"/>
      <c r="H550" s="58"/>
      <c r="I550" s="57"/>
      <c r="J550" s="57"/>
      <c r="K550" s="69"/>
      <c r="L550" s="82">
        <v>550</v>
      </c>
      <c r="M550" s="82"/>
      <c r="N550" s="64"/>
      <c r="O550" s="105">
        <v>2</v>
      </c>
    </row>
    <row r="551" spans="1:15" ht="43.2" x14ac:dyDescent="0.55000000000000004">
      <c r="A551" s="50" t="s">
        <v>181</v>
      </c>
      <c r="B551" s="50" t="s">
        <v>288</v>
      </c>
      <c r="C551" s="54"/>
      <c r="D551" s="55"/>
      <c r="E551" s="67"/>
      <c r="F551" s="56"/>
      <c r="G551" s="54"/>
      <c r="H551" s="58"/>
      <c r="I551" s="57"/>
      <c r="J551" s="57"/>
      <c r="K551" s="69"/>
      <c r="L551" s="82">
        <v>551</v>
      </c>
      <c r="M551" s="82"/>
      <c r="N551" s="64"/>
      <c r="O551" s="105">
        <v>1</v>
      </c>
    </row>
    <row r="552" spans="1:15" ht="43.2" x14ac:dyDescent="0.55000000000000004">
      <c r="A552" s="50" t="s">
        <v>181</v>
      </c>
      <c r="B552" s="50" t="s">
        <v>289</v>
      </c>
      <c r="C552" s="54"/>
      <c r="D552" s="55"/>
      <c r="E552" s="67"/>
      <c r="F552" s="56"/>
      <c r="G552" s="54"/>
      <c r="H552" s="58"/>
      <c r="I552" s="57"/>
      <c r="J552" s="57"/>
      <c r="K552" s="69"/>
      <c r="L552" s="82">
        <v>552</v>
      </c>
      <c r="M552" s="82"/>
      <c r="N552" s="64"/>
      <c r="O552" s="105">
        <v>1</v>
      </c>
    </row>
    <row r="553" spans="1:15" ht="43.2" x14ac:dyDescent="0.55000000000000004">
      <c r="A553" s="50" t="s">
        <v>181</v>
      </c>
      <c r="B553" s="50" t="s">
        <v>290</v>
      </c>
      <c r="C553" s="54"/>
      <c r="D553" s="55"/>
      <c r="E553" s="67"/>
      <c r="F553" s="56"/>
      <c r="G553" s="54"/>
      <c r="H553" s="58"/>
      <c r="I553" s="57"/>
      <c r="J553" s="57"/>
      <c r="K553" s="69"/>
      <c r="L553" s="82">
        <v>553</v>
      </c>
      <c r="M553" s="82"/>
      <c r="N553" s="64"/>
      <c r="O553" s="105">
        <v>2</v>
      </c>
    </row>
    <row r="554" spans="1:15" ht="28.8" x14ac:dyDescent="0.55000000000000004">
      <c r="A554" s="50" t="s">
        <v>181</v>
      </c>
      <c r="B554" s="50" t="s">
        <v>291</v>
      </c>
      <c r="C554" s="54"/>
      <c r="D554" s="55"/>
      <c r="E554" s="67"/>
      <c r="F554" s="56"/>
      <c r="G554" s="54"/>
      <c r="H554" s="58"/>
      <c r="I554" s="57"/>
      <c r="J554" s="57"/>
      <c r="K554" s="69"/>
      <c r="L554" s="82">
        <v>554</v>
      </c>
      <c r="M554" s="82"/>
      <c r="N554" s="64"/>
      <c r="O554" s="105">
        <v>6</v>
      </c>
    </row>
    <row r="555" spans="1:15" ht="43.2" x14ac:dyDescent="0.55000000000000004">
      <c r="A555" s="50" t="s">
        <v>181</v>
      </c>
      <c r="B555" s="50" t="s">
        <v>292</v>
      </c>
      <c r="C555" s="54"/>
      <c r="D555" s="55"/>
      <c r="E555" s="67"/>
      <c r="F555" s="56"/>
      <c r="G555" s="54"/>
      <c r="H555" s="58"/>
      <c r="I555" s="57"/>
      <c r="J555" s="57"/>
      <c r="K555" s="69"/>
      <c r="L555" s="82">
        <v>555</v>
      </c>
      <c r="M555" s="82"/>
      <c r="N555" s="64"/>
      <c r="O555" s="105">
        <v>1</v>
      </c>
    </row>
    <row r="556" spans="1:15" ht="43.2" x14ac:dyDescent="0.55000000000000004">
      <c r="A556" s="50" t="s">
        <v>181</v>
      </c>
      <c r="B556" s="50" t="s">
        <v>293</v>
      </c>
      <c r="C556" s="54"/>
      <c r="D556" s="55"/>
      <c r="E556" s="67"/>
      <c r="F556" s="56"/>
      <c r="G556" s="54"/>
      <c r="H556" s="58"/>
      <c r="I556" s="57"/>
      <c r="J556" s="57"/>
      <c r="K556" s="69"/>
      <c r="L556" s="82">
        <v>556</v>
      </c>
      <c r="M556" s="82"/>
      <c r="N556" s="64"/>
      <c r="O556" s="105">
        <v>1</v>
      </c>
    </row>
    <row r="557" spans="1:15" ht="28.8" x14ac:dyDescent="0.55000000000000004">
      <c r="A557" s="50" t="s">
        <v>181</v>
      </c>
      <c r="B557" s="50" t="s">
        <v>294</v>
      </c>
      <c r="C557" s="54"/>
      <c r="D557" s="55"/>
      <c r="E557" s="67"/>
      <c r="F557" s="56"/>
      <c r="G557" s="54"/>
      <c r="H557" s="58"/>
      <c r="I557" s="57"/>
      <c r="J557" s="57"/>
      <c r="K557" s="69"/>
      <c r="L557" s="82">
        <v>557</v>
      </c>
      <c r="M557" s="82"/>
      <c r="N557" s="64"/>
      <c r="O557" s="105">
        <v>9</v>
      </c>
    </row>
    <row r="558" spans="1:15" ht="43.2" x14ac:dyDescent="0.55000000000000004">
      <c r="A558" s="50" t="s">
        <v>181</v>
      </c>
      <c r="B558" s="50" t="s">
        <v>295</v>
      </c>
      <c r="C558" s="54"/>
      <c r="D558" s="55"/>
      <c r="E558" s="67"/>
      <c r="F558" s="56"/>
      <c r="G558" s="54"/>
      <c r="H558" s="58"/>
      <c r="I558" s="57"/>
      <c r="J558" s="57"/>
      <c r="K558" s="69"/>
      <c r="L558" s="82">
        <v>558</v>
      </c>
      <c r="M558" s="82"/>
      <c r="N558" s="64"/>
      <c r="O558" s="105">
        <v>1</v>
      </c>
    </row>
    <row r="559" spans="1:15" ht="43.2" x14ac:dyDescent="0.55000000000000004">
      <c r="A559" s="50" t="s">
        <v>181</v>
      </c>
      <c r="B559" s="50" t="s">
        <v>296</v>
      </c>
      <c r="C559" s="54"/>
      <c r="D559" s="55"/>
      <c r="E559" s="67"/>
      <c r="F559" s="56"/>
      <c r="G559" s="54"/>
      <c r="H559" s="58"/>
      <c r="I559" s="57"/>
      <c r="J559" s="57"/>
      <c r="K559" s="69"/>
      <c r="L559" s="82">
        <v>559</v>
      </c>
      <c r="M559" s="82"/>
      <c r="N559" s="64"/>
      <c r="O559" s="105">
        <v>1</v>
      </c>
    </row>
    <row r="560" spans="1:15" ht="28.8" x14ac:dyDescent="0.55000000000000004">
      <c r="A560" s="50" t="s">
        <v>181</v>
      </c>
      <c r="B560" s="50" t="s">
        <v>297</v>
      </c>
      <c r="C560" s="54"/>
      <c r="D560" s="55"/>
      <c r="E560" s="67"/>
      <c r="F560" s="56"/>
      <c r="G560" s="54"/>
      <c r="H560" s="58"/>
      <c r="I560" s="57"/>
      <c r="J560" s="57"/>
      <c r="K560" s="69"/>
      <c r="L560" s="82">
        <v>560</v>
      </c>
      <c r="M560" s="82"/>
      <c r="N560" s="64"/>
      <c r="O560" s="105">
        <v>1</v>
      </c>
    </row>
    <row r="561" spans="1:15" ht="28.8" x14ac:dyDescent="0.55000000000000004">
      <c r="A561" s="50" t="s">
        <v>181</v>
      </c>
      <c r="B561" s="50" t="s">
        <v>298</v>
      </c>
      <c r="C561" s="54"/>
      <c r="D561" s="55"/>
      <c r="E561" s="67"/>
      <c r="F561" s="56"/>
      <c r="G561" s="54"/>
      <c r="H561" s="58"/>
      <c r="I561" s="57"/>
      <c r="J561" s="57"/>
      <c r="K561" s="69"/>
      <c r="L561" s="82">
        <v>561</v>
      </c>
      <c r="M561" s="82"/>
      <c r="N561" s="64"/>
      <c r="O561" s="105">
        <v>1</v>
      </c>
    </row>
    <row r="562" spans="1:15" ht="28.8" x14ac:dyDescent="0.55000000000000004">
      <c r="A562" s="50" t="s">
        <v>181</v>
      </c>
      <c r="B562" s="50" t="s">
        <v>299</v>
      </c>
      <c r="C562" s="54"/>
      <c r="D562" s="55"/>
      <c r="E562" s="67"/>
      <c r="F562" s="56"/>
      <c r="G562" s="54"/>
      <c r="H562" s="58"/>
      <c r="I562" s="57"/>
      <c r="J562" s="57"/>
      <c r="K562" s="69"/>
      <c r="L562" s="82">
        <v>562</v>
      </c>
      <c r="M562" s="82"/>
      <c r="N562" s="64"/>
      <c r="O562" s="105">
        <v>1</v>
      </c>
    </row>
    <row r="563" spans="1:15" ht="43.2" x14ac:dyDescent="0.55000000000000004">
      <c r="A563" s="50" t="s">
        <v>191</v>
      </c>
      <c r="B563" s="50" t="s">
        <v>192</v>
      </c>
      <c r="C563" s="54"/>
      <c r="D563" s="55"/>
      <c r="E563" s="67"/>
      <c r="F563" s="56"/>
      <c r="G563" s="54"/>
      <c r="H563" s="58"/>
      <c r="I563" s="57"/>
      <c r="J563" s="57"/>
      <c r="K563" s="69"/>
      <c r="L563" s="82">
        <v>563</v>
      </c>
      <c r="M563" s="82"/>
      <c r="N563" s="64"/>
      <c r="O563" s="105">
        <v>1</v>
      </c>
    </row>
    <row r="564" spans="1:15" ht="28.8" x14ac:dyDescent="0.55000000000000004">
      <c r="A564" s="50" t="s">
        <v>192</v>
      </c>
      <c r="B564" s="50" t="s">
        <v>193</v>
      </c>
      <c r="C564" s="54"/>
      <c r="D564" s="55"/>
      <c r="E564" s="67"/>
      <c r="F564" s="56"/>
      <c r="G564" s="54"/>
      <c r="H564" s="58"/>
      <c r="I564" s="57"/>
      <c r="J564" s="57"/>
      <c r="K564" s="69"/>
      <c r="L564" s="82">
        <v>564</v>
      </c>
      <c r="M564" s="82"/>
      <c r="N564" s="64"/>
      <c r="O564" s="105">
        <v>1</v>
      </c>
    </row>
    <row r="565" spans="1:15" ht="28.8" x14ac:dyDescent="0.55000000000000004">
      <c r="A565" s="50" t="s">
        <v>193</v>
      </c>
      <c r="B565" s="50" t="s">
        <v>192</v>
      </c>
      <c r="C565" s="54"/>
      <c r="D565" s="55"/>
      <c r="E565" s="67"/>
      <c r="F565" s="56"/>
      <c r="G565" s="54"/>
      <c r="H565" s="58"/>
      <c r="I565" s="57"/>
      <c r="J565" s="57"/>
      <c r="K565" s="69"/>
      <c r="L565" s="82">
        <v>565</v>
      </c>
      <c r="M565" s="82"/>
      <c r="N565" s="64"/>
      <c r="O565" s="105">
        <v>1</v>
      </c>
    </row>
    <row r="566" spans="1:15" ht="43.2" x14ac:dyDescent="0.55000000000000004">
      <c r="A566" s="50" t="s">
        <v>181</v>
      </c>
      <c r="B566" s="50" t="s">
        <v>300</v>
      </c>
      <c r="C566" s="54"/>
      <c r="D566" s="55"/>
      <c r="E566" s="67"/>
      <c r="F566" s="56"/>
      <c r="G566" s="54"/>
      <c r="H566" s="58"/>
      <c r="I566" s="57"/>
      <c r="J566" s="57"/>
      <c r="K566" s="69"/>
      <c r="L566" s="82">
        <v>566</v>
      </c>
      <c r="M566" s="82"/>
      <c r="N566" s="64"/>
      <c r="O566" s="105">
        <v>3</v>
      </c>
    </row>
    <row r="567" spans="1:15" ht="43.2" x14ac:dyDescent="0.55000000000000004">
      <c r="A567" s="50" t="s">
        <v>186</v>
      </c>
      <c r="B567" s="50" t="s">
        <v>287</v>
      </c>
      <c r="C567" s="54"/>
      <c r="D567" s="55"/>
      <c r="E567" s="67"/>
      <c r="F567" s="56"/>
      <c r="G567" s="54"/>
      <c r="H567" s="58"/>
      <c r="I567" s="57"/>
      <c r="J567" s="57"/>
      <c r="K567" s="69"/>
      <c r="L567" s="82">
        <v>567</v>
      </c>
      <c r="M567" s="82"/>
      <c r="N567" s="64"/>
      <c r="O567" s="105">
        <v>1</v>
      </c>
    </row>
    <row r="568" spans="1:15" ht="43.2" x14ac:dyDescent="0.55000000000000004">
      <c r="A568" s="50" t="s">
        <v>186</v>
      </c>
      <c r="B568" s="50" t="s">
        <v>301</v>
      </c>
      <c r="C568" s="54"/>
      <c r="D568" s="55"/>
      <c r="E568" s="67"/>
      <c r="F568" s="56"/>
      <c r="G568" s="54"/>
      <c r="H568" s="58"/>
      <c r="I568" s="57"/>
      <c r="J568" s="57"/>
      <c r="K568" s="69"/>
      <c r="L568" s="82">
        <v>568</v>
      </c>
      <c r="M568" s="82"/>
      <c r="N568" s="64"/>
      <c r="O568" s="105">
        <v>1</v>
      </c>
    </row>
    <row r="569" spans="1:15" ht="43.2" x14ac:dyDescent="0.55000000000000004">
      <c r="A569" s="50" t="s">
        <v>194</v>
      </c>
      <c r="B569" s="50" t="s">
        <v>302</v>
      </c>
      <c r="C569" s="54"/>
      <c r="D569" s="55"/>
      <c r="E569" s="67"/>
      <c r="F569" s="56"/>
      <c r="G569" s="54"/>
      <c r="H569" s="58"/>
      <c r="I569" s="57"/>
      <c r="J569" s="57"/>
      <c r="K569" s="69"/>
      <c r="L569" s="82">
        <v>569</v>
      </c>
      <c r="M569" s="82"/>
      <c r="N569" s="64"/>
      <c r="O569" s="105">
        <v>1</v>
      </c>
    </row>
    <row r="570" spans="1:15" ht="43.2" x14ac:dyDescent="0.55000000000000004">
      <c r="A570" s="50" t="s">
        <v>194</v>
      </c>
      <c r="B570" s="50" t="s">
        <v>303</v>
      </c>
      <c r="C570" s="54"/>
      <c r="D570" s="55"/>
      <c r="E570" s="67"/>
      <c r="F570" s="56"/>
      <c r="G570" s="54"/>
      <c r="H570" s="58"/>
      <c r="I570" s="57"/>
      <c r="J570" s="57"/>
      <c r="K570" s="69"/>
      <c r="L570" s="82">
        <v>570</v>
      </c>
      <c r="M570" s="82"/>
      <c r="N570" s="64"/>
      <c r="O570" s="105">
        <v>1</v>
      </c>
    </row>
    <row r="571" spans="1:15" ht="43.2" x14ac:dyDescent="0.55000000000000004">
      <c r="A571" s="50" t="s">
        <v>195</v>
      </c>
      <c r="B571" s="50" t="s">
        <v>304</v>
      </c>
      <c r="C571" s="54"/>
      <c r="D571" s="55"/>
      <c r="E571" s="67"/>
      <c r="F571" s="56"/>
      <c r="G571" s="54"/>
      <c r="H571" s="58"/>
      <c r="I571" s="57"/>
      <c r="J571" s="57"/>
      <c r="K571" s="69"/>
      <c r="L571" s="82">
        <v>571</v>
      </c>
      <c r="M571" s="82"/>
      <c r="N571" s="64"/>
      <c r="O571" s="105">
        <v>1</v>
      </c>
    </row>
    <row r="572" spans="1:15" ht="43.2" x14ac:dyDescent="0.55000000000000004">
      <c r="A572" s="50" t="s">
        <v>195</v>
      </c>
      <c r="B572" s="50" t="s">
        <v>305</v>
      </c>
      <c r="C572" s="54"/>
      <c r="D572" s="55"/>
      <c r="E572" s="67"/>
      <c r="F572" s="56"/>
      <c r="G572" s="54"/>
      <c r="H572" s="58"/>
      <c r="I572" s="57"/>
      <c r="J572" s="57"/>
      <c r="K572" s="69"/>
      <c r="L572" s="82">
        <v>572</v>
      </c>
      <c r="M572" s="82"/>
      <c r="N572" s="64"/>
      <c r="O572" s="105">
        <v>1</v>
      </c>
    </row>
    <row r="573" spans="1:15" ht="43.2" x14ac:dyDescent="0.55000000000000004">
      <c r="A573" s="50" t="s">
        <v>195</v>
      </c>
      <c r="B573" s="50" t="s">
        <v>306</v>
      </c>
      <c r="C573" s="54"/>
      <c r="D573" s="55"/>
      <c r="E573" s="67"/>
      <c r="F573" s="56"/>
      <c r="G573" s="54"/>
      <c r="H573" s="58"/>
      <c r="I573" s="57"/>
      <c r="J573" s="57"/>
      <c r="K573" s="69"/>
      <c r="L573" s="82">
        <v>573</v>
      </c>
      <c r="M573" s="82"/>
      <c r="N573" s="64"/>
      <c r="O573" s="105">
        <v>1</v>
      </c>
    </row>
    <row r="574" spans="1:15" ht="43.2" x14ac:dyDescent="0.55000000000000004">
      <c r="A574" s="50" t="s">
        <v>195</v>
      </c>
      <c r="B574" s="50" t="s">
        <v>307</v>
      </c>
      <c r="C574" s="54"/>
      <c r="D574" s="55"/>
      <c r="E574" s="67"/>
      <c r="F574" s="56"/>
      <c r="G574" s="54"/>
      <c r="H574" s="58"/>
      <c r="I574" s="57"/>
      <c r="J574" s="57"/>
      <c r="K574" s="69"/>
      <c r="L574" s="82">
        <v>574</v>
      </c>
      <c r="M574" s="82"/>
      <c r="N574" s="64"/>
      <c r="O574" s="105">
        <v>1</v>
      </c>
    </row>
    <row r="575" spans="1:15" ht="43.2" x14ac:dyDescent="0.55000000000000004">
      <c r="A575" s="50" t="s">
        <v>195</v>
      </c>
      <c r="B575" s="50" t="s">
        <v>308</v>
      </c>
      <c r="C575" s="54"/>
      <c r="D575" s="55"/>
      <c r="E575" s="67"/>
      <c r="F575" s="56"/>
      <c r="G575" s="54"/>
      <c r="H575" s="58"/>
      <c r="I575" s="57"/>
      <c r="J575" s="57"/>
      <c r="K575" s="69"/>
      <c r="L575" s="82">
        <v>575</v>
      </c>
      <c r="M575" s="82"/>
      <c r="N575" s="64"/>
      <c r="O575" s="105">
        <v>1</v>
      </c>
    </row>
    <row r="576" spans="1:15" ht="43.2" x14ac:dyDescent="0.55000000000000004">
      <c r="A576" s="50" t="s">
        <v>195</v>
      </c>
      <c r="B576" s="50" t="s">
        <v>309</v>
      </c>
      <c r="C576" s="54"/>
      <c r="D576" s="55"/>
      <c r="E576" s="67"/>
      <c r="F576" s="56"/>
      <c r="G576" s="54"/>
      <c r="H576" s="58"/>
      <c r="I576" s="57"/>
      <c r="J576" s="57"/>
      <c r="K576" s="69"/>
      <c r="L576" s="82">
        <v>576</v>
      </c>
      <c r="M576" s="82"/>
      <c r="N576" s="64"/>
      <c r="O576" s="105">
        <v>1</v>
      </c>
    </row>
    <row r="577" spans="1:15" ht="43.2" x14ac:dyDescent="0.55000000000000004">
      <c r="A577" s="50" t="s">
        <v>195</v>
      </c>
      <c r="B577" s="50" t="s">
        <v>245</v>
      </c>
      <c r="C577" s="54"/>
      <c r="D577" s="55"/>
      <c r="E577" s="67"/>
      <c r="F577" s="56"/>
      <c r="G577" s="54"/>
      <c r="H577" s="58"/>
      <c r="I577" s="57"/>
      <c r="J577" s="57"/>
      <c r="K577" s="69"/>
      <c r="L577" s="82">
        <v>577</v>
      </c>
      <c r="M577" s="82"/>
      <c r="N577" s="64"/>
      <c r="O577" s="105">
        <v>1</v>
      </c>
    </row>
    <row r="578" spans="1:15" ht="43.2" x14ac:dyDescent="0.55000000000000004">
      <c r="A578" s="50" t="s">
        <v>195</v>
      </c>
      <c r="B578" s="50" t="s">
        <v>310</v>
      </c>
      <c r="C578" s="54"/>
      <c r="D578" s="55"/>
      <c r="E578" s="67"/>
      <c r="F578" s="56"/>
      <c r="G578" s="54"/>
      <c r="H578" s="58"/>
      <c r="I578" s="57"/>
      <c r="J578" s="57"/>
      <c r="K578" s="69"/>
      <c r="L578" s="82">
        <v>578</v>
      </c>
      <c r="M578" s="82"/>
      <c r="N578" s="64"/>
      <c r="O578" s="105">
        <v>1</v>
      </c>
    </row>
    <row r="579" spans="1:15" ht="43.2" x14ac:dyDescent="0.55000000000000004">
      <c r="A579" s="50" t="s">
        <v>195</v>
      </c>
      <c r="B579" s="50" t="s">
        <v>311</v>
      </c>
      <c r="C579" s="54"/>
      <c r="D579" s="55"/>
      <c r="E579" s="67"/>
      <c r="F579" s="56"/>
      <c r="G579" s="54"/>
      <c r="H579" s="58"/>
      <c r="I579" s="57"/>
      <c r="J579" s="57"/>
      <c r="K579" s="69"/>
      <c r="L579" s="82">
        <v>579</v>
      </c>
      <c r="M579" s="82"/>
      <c r="N579" s="64"/>
      <c r="O579" s="105">
        <v>1</v>
      </c>
    </row>
    <row r="580" spans="1:15" ht="43.2" x14ac:dyDescent="0.55000000000000004">
      <c r="A580" s="50" t="s">
        <v>195</v>
      </c>
      <c r="B580" s="50" t="s">
        <v>312</v>
      </c>
      <c r="C580" s="54"/>
      <c r="D580" s="55"/>
      <c r="E580" s="67"/>
      <c r="F580" s="56"/>
      <c r="G580" s="54"/>
      <c r="H580" s="58"/>
      <c r="I580" s="57"/>
      <c r="J580" s="57"/>
      <c r="K580" s="69"/>
      <c r="L580" s="82">
        <v>580</v>
      </c>
      <c r="M580" s="82"/>
      <c r="N580" s="64"/>
      <c r="O580" s="105">
        <v>1</v>
      </c>
    </row>
    <row r="581" spans="1:15" ht="43.2" x14ac:dyDescent="0.55000000000000004">
      <c r="A581" s="50" t="s">
        <v>195</v>
      </c>
      <c r="B581" s="50" t="s">
        <v>313</v>
      </c>
      <c r="C581" s="54"/>
      <c r="D581" s="55"/>
      <c r="E581" s="67"/>
      <c r="F581" s="56"/>
      <c r="G581" s="54"/>
      <c r="H581" s="58"/>
      <c r="I581" s="57"/>
      <c r="J581" s="57"/>
      <c r="K581" s="69"/>
      <c r="L581" s="82">
        <v>581</v>
      </c>
      <c r="M581" s="82"/>
      <c r="N581" s="64"/>
      <c r="O581" s="105">
        <v>1</v>
      </c>
    </row>
    <row r="582" spans="1:15" ht="43.2" x14ac:dyDescent="0.55000000000000004">
      <c r="A582" s="50" t="s">
        <v>195</v>
      </c>
      <c r="B582" s="50" t="s">
        <v>314</v>
      </c>
      <c r="C582" s="54"/>
      <c r="D582" s="55"/>
      <c r="E582" s="67"/>
      <c r="F582" s="56"/>
      <c r="G582" s="54"/>
      <c r="H582" s="58"/>
      <c r="I582" s="57"/>
      <c r="J582" s="57"/>
      <c r="K582" s="69"/>
      <c r="L582" s="82">
        <v>582</v>
      </c>
      <c r="M582" s="82"/>
      <c r="N582" s="64"/>
      <c r="O582" s="105">
        <v>1</v>
      </c>
    </row>
    <row r="583" spans="1:15" ht="43.2" x14ac:dyDescent="0.55000000000000004">
      <c r="A583" s="50" t="s">
        <v>195</v>
      </c>
      <c r="B583" s="50" t="s">
        <v>315</v>
      </c>
      <c r="C583" s="54"/>
      <c r="D583" s="55"/>
      <c r="E583" s="67"/>
      <c r="F583" s="56"/>
      <c r="G583" s="54"/>
      <c r="H583" s="58"/>
      <c r="I583" s="57"/>
      <c r="J583" s="57"/>
      <c r="K583" s="69"/>
      <c r="L583" s="82">
        <v>583</v>
      </c>
      <c r="M583" s="82"/>
      <c r="N583" s="64"/>
      <c r="O583" s="105">
        <v>1</v>
      </c>
    </row>
    <row r="584" spans="1:15" ht="43.2" x14ac:dyDescent="0.55000000000000004">
      <c r="A584" s="50" t="s">
        <v>195</v>
      </c>
      <c r="B584" s="50" t="s">
        <v>246</v>
      </c>
      <c r="C584" s="54"/>
      <c r="D584" s="55"/>
      <c r="E584" s="67"/>
      <c r="F584" s="56"/>
      <c r="G584" s="54"/>
      <c r="H584" s="58"/>
      <c r="I584" s="57"/>
      <c r="J584" s="57"/>
      <c r="K584" s="69"/>
      <c r="L584" s="82">
        <v>584</v>
      </c>
      <c r="M584" s="82"/>
      <c r="N584" s="64"/>
      <c r="O584" s="105">
        <v>1</v>
      </c>
    </row>
    <row r="585" spans="1:15" ht="43.2" x14ac:dyDescent="0.55000000000000004">
      <c r="A585" s="50" t="s">
        <v>195</v>
      </c>
      <c r="B585" s="50" t="s">
        <v>316</v>
      </c>
      <c r="C585" s="54"/>
      <c r="D585" s="55"/>
      <c r="E585" s="67"/>
      <c r="F585" s="56"/>
      <c r="G585" s="54"/>
      <c r="H585" s="58"/>
      <c r="I585" s="57"/>
      <c r="J585" s="57"/>
      <c r="K585" s="69"/>
      <c r="L585" s="82">
        <v>585</v>
      </c>
      <c r="M585" s="82"/>
      <c r="N585" s="64"/>
      <c r="O585" s="105">
        <v>1</v>
      </c>
    </row>
    <row r="586" spans="1:15" ht="43.2" x14ac:dyDescent="0.55000000000000004">
      <c r="A586" s="50" t="s">
        <v>195</v>
      </c>
      <c r="B586" s="50" t="s">
        <v>317</v>
      </c>
      <c r="C586" s="54"/>
      <c r="D586" s="55"/>
      <c r="E586" s="67"/>
      <c r="F586" s="56"/>
      <c r="G586" s="54"/>
      <c r="H586" s="58"/>
      <c r="I586" s="57"/>
      <c r="J586" s="57"/>
      <c r="K586" s="69"/>
      <c r="L586" s="82">
        <v>586</v>
      </c>
      <c r="M586" s="82"/>
      <c r="N586" s="64"/>
      <c r="O586" s="105">
        <v>1</v>
      </c>
    </row>
    <row r="587" spans="1:15" ht="43.2" x14ac:dyDescent="0.55000000000000004">
      <c r="A587" s="50" t="s">
        <v>195</v>
      </c>
      <c r="B587" s="50" t="s">
        <v>318</v>
      </c>
      <c r="C587" s="54"/>
      <c r="D587" s="55"/>
      <c r="E587" s="67"/>
      <c r="F587" s="56"/>
      <c r="G587" s="54"/>
      <c r="H587" s="58"/>
      <c r="I587" s="57"/>
      <c r="J587" s="57"/>
      <c r="K587" s="69"/>
      <c r="L587" s="82">
        <v>587</v>
      </c>
      <c r="M587" s="82"/>
      <c r="N587" s="64"/>
      <c r="O587" s="105">
        <v>1</v>
      </c>
    </row>
    <row r="588" spans="1:15" ht="43.2" x14ac:dyDescent="0.55000000000000004">
      <c r="A588" s="50" t="s">
        <v>195</v>
      </c>
      <c r="B588" s="50" t="s">
        <v>319</v>
      </c>
      <c r="C588" s="54"/>
      <c r="D588" s="55"/>
      <c r="E588" s="67"/>
      <c r="F588" s="56"/>
      <c r="G588" s="54"/>
      <c r="H588" s="58"/>
      <c r="I588" s="57"/>
      <c r="J588" s="57"/>
      <c r="K588" s="69"/>
      <c r="L588" s="82">
        <v>588</v>
      </c>
      <c r="M588" s="82"/>
      <c r="N588" s="64"/>
      <c r="O588" s="105">
        <v>1</v>
      </c>
    </row>
    <row r="589" spans="1:15" ht="43.2" x14ac:dyDescent="0.55000000000000004">
      <c r="A589" s="50" t="s">
        <v>195</v>
      </c>
      <c r="B589" s="50" t="s">
        <v>274</v>
      </c>
      <c r="C589" s="54"/>
      <c r="D589" s="55"/>
      <c r="E589" s="67"/>
      <c r="F589" s="56"/>
      <c r="G589" s="54"/>
      <c r="H589" s="58"/>
      <c r="I589" s="57"/>
      <c r="J589" s="57"/>
      <c r="K589" s="69"/>
      <c r="L589" s="82">
        <v>589</v>
      </c>
      <c r="M589" s="82"/>
      <c r="N589" s="64"/>
      <c r="O589" s="105">
        <v>1</v>
      </c>
    </row>
    <row r="590" spans="1:15" ht="43.2" x14ac:dyDescent="0.55000000000000004">
      <c r="A590" s="50" t="s">
        <v>195</v>
      </c>
      <c r="B590" s="50" t="s">
        <v>320</v>
      </c>
      <c r="C590" s="54"/>
      <c r="D590" s="55"/>
      <c r="E590" s="67"/>
      <c r="F590" s="56"/>
      <c r="G590" s="54"/>
      <c r="H590" s="58"/>
      <c r="I590" s="57"/>
      <c r="J590" s="57"/>
      <c r="K590" s="69"/>
      <c r="L590" s="82">
        <v>590</v>
      </c>
      <c r="M590" s="82"/>
      <c r="N590" s="64"/>
      <c r="O590" s="105">
        <v>1</v>
      </c>
    </row>
    <row r="591" spans="1:15" ht="43.2" x14ac:dyDescent="0.55000000000000004">
      <c r="A591" s="50" t="s">
        <v>195</v>
      </c>
      <c r="B591" s="50" t="s">
        <v>267</v>
      </c>
      <c r="C591" s="54"/>
      <c r="D591" s="55"/>
      <c r="E591" s="67"/>
      <c r="F591" s="56"/>
      <c r="G591" s="54"/>
      <c r="H591" s="58"/>
      <c r="I591" s="57"/>
      <c r="J591" s="57"/>
      <c r="K591" s="69"/>
      <c r="L591" s="82">
        <v>591</v>
      </c>
      <c r="M591" s="82"/>
      <c r="N591" s="64"/>
      <c r="O591" s="105">
        <v>1</v>
      </c>
    </row>
    <row r="592" spans="1:15" ht="43.2" x14ac:dyDescent="0.55000000000000004">
      <c r="A592" s="50" t="s">
        <v>195</v>
      </c>
      <c r="B592" s="50" t="s">
        <v>321</v>
      </c>
      <c r="C592" s="54"/>
      <c r="D592" s="55"/>
      <c r="E592" s="67"/>
      <c r="F592" s="56"/>
      <c r="G592" s="54"/>
      <c r="H592" s="58"/>
      <c r="I592" s="57"/>
      <c r="J592" s="57"/>
      <c r="K592" s="69"/>
      <c r="L592" s="82">
        <v>592</v>
      </c>
      <c r="M592" s="82"/>
      <c r="N592" s="64"/>
      <c r="O592" s="105">
        <v>1</v>
      </c>
    </row>
    <row r="593" spans="1:15" ht="43.2" x14ac:dyDescent="0.55000000000000004">
      <c r="A593" s="50" t="s">
        <v>195</v>
      </c>
      <c r="B593" s="50" t="s">
        <v>322</v>
      </c>
      <c r="C593" s="54"/>
      <c r="D593" s="55"/>
      <c r="E593" s="67"/>
      <c r="F593" s="56"/>
      <c r="G593" s="54"/>
      <c r="H593" s="58"/>
      <c r="I593" s="57"/>
      <c r="J593" s="57"/>
      <c r="K593" s="69"/>
      <c r="L593" s="82">
        <v>593</v>
      </c>
      <c r="M593" s="82"/>
      <c r="N593" s="64"/>
      <c r="O593" s="105">
        <v>1</v>
      </c>
    </row>
    <row r="594" spans="1:15" ht="43.2" x14ac:dyDescent="0.55000000000000004">
      <c r="A594" s="50" t="s">
        <v>195</v>
      </c>
      <c r="B594" s="50" t="s">
        <v>323</v>
      </c>
      <c r="C594" s="54"/>
      <c r="D594" s="55"/>
      <c r="E594" s="67"/>
      <c r="F594" s="56"/>
      <c r="G594" s="54"/>
      <c r="H594" s="58"/>
      <c r="I594" s="57"/>
      <c r="J594" s="57"/>
      <c r="K594" s="69"/>
      <c r="L594" s="82">
        <v>594</v>
      </c>
      <c r="M594" s="82"/>
      <c r="N594" s="64"/>
      <c r="O594" s="105">
        <v>1</v>
      </c>
    </row>
    <row r="595" spans="1:15" ht="43.2" x14ac:dyDescent="0.55000000000000004">
      <c r="A595" s="50" t="s">
        <v>195</v>
      </c>
      <c r="B595" s="50" t="s">
        <v>324</v>
      </c>
      <c r="C595" s="54"/>
      <c r="D595" s="55"/>
      <c r="E595" s="67"/>
      <c r="F595" s="56"/>
      <c r="G595" s="54"/>
      <c r="H595" s="58"/>
      <c r="I595" s="57"/>
      <c r="J595" s="57"/>
      <c r="K595" s="69"/>
      <c r="L595" s="82">
        <v>595</v>
      </c>
      <c r="M595" s="82"/>
      <c r="N595" s="64"/>
      <c r="O595" s="105">
        <v>1</v>
      </c>
    </row>
    <row r="596" spans="1:15" ht="43.2" x14ac:dyDescent="0.55000000000000004">
      <c r="A596" s="50" t="s">
        <v>195</v>
      </c>
      <c r="B596" s="50" t="s">
        <v>325</v>
      </c>
      <c r="C596" s="54"/>
      <c r="D596" s="55"/>
      <c r="E596" s="67"/>
      <c r="F596" s="56"/>
      <c r="G596" s="54"/>
      <c r="H596" s="58"/>
      <c r="I596" s="57"/>
      <c r="J596" s="57"/>
      <c r="K596" s="69"/>
      <c r="L596" s="82">
        <v>596</v>
      </c>
      <c r="M596" s="82"/>
      <c r="N596" s="64"/>
      <c r="O596" s="105">
        <v>1</v>
      </c>
    </row>
    <row r="597" spans="1:15" ht="43.2" x14ac:dyDescent="0.55000000000000004">
      <c r="A597" s="50" t="s">
        <v>195</v>
      </c>
      <c r="B597" s="50" t="s">
        <v>326</v>
      </c>
      <c r="C597" s="54"/>
      <c r="D597" s="55"/>
      <c r="E597" s="67"/>
      <c r="F597" s="56"/>
      <c r="G597" s="54"/>
      <c r="H597" s="58"/>
      <c r="I597" s="57"/>
      <c r="J597" s="57"/>
      <c r="K597" s="69"/>
      <c r="L597" s="82">
        <v>597</v>
      </c>
      <c r="M597" s="82"/>
      <c r="N597" s="64"/>
      <c r="O597" s="105">
        <v>1</v>
      </c>
    </row>
    <row r="598" spans="1:15" ht="43.2" x14ac:dyDescent="0.55000000000000004">
      <c r="A598" s="50" t="s">
        <v>195</v>
      </c>
      <c r="B598" s="50" t="s">
        <v>327</v>
      </c>
      <c r="C598" s="54"/>
      <c r="D598" s="55"/>
      <c r="E598" s="67"/>
      <c r="F598" s="56"/>
      <c r="G598" s="54"/>
      <c r="H598" s="58"/>
      <c r="I598" s="57"/>
      <c r="J598" s="57"/>
      <c r="K598" s="69"/>
      <c r="L598" s="82">
        <v>598</v>
      </c>
      <c r="M598" s="82"/>
      <c r="N598" s="64"/>
      <c r="O598" s="105">
        <v>1</v>
      </c>
    </row>
    <row r="599" spans="1:15" ht="43.2" x14ac:dyDescent="0.55000000000000004">
      <c r="A599" s="50" t="s">
        <v>181</v>
      </c>
      <c r="B599" s="50" t="s">
        <v>328</v>
      </c>
      <c r="C599" s="54"/>
      <c r="D599" s="55"/>
      <c r="E599" s="67"/>
      <c r="F599" s="56"/>
      <c r="G599" s="54"/>
      <c r="H599" s="58"/>
      <c r="I599" s="57"/>
      <c r="J599" s="57"/>
      <c r="K599" s="69"/>
      <c r="L599" s="82">
        <v>599</v>
      </c>
      <c r="M599" s="82"/>
      <c r="N599" s="64"/>
      <c r="O599" s="105">
        <v>2</v>
      </c>
    </row>
    <row r="600" spans="1:15" ht="43.2" x14ac:dyDescent="0.55000000000000004">
      <c r="A600" s="50" t="s">
        <v>186</v>
      </c>
      <c r="B600" s="50" t="s">
        <v>265</v>
      </c>
      <c r="C600" s="54"/>
      <c r="D600" s="55"/>
      <c r="E600" s="67"/>
      <c r="F600" s="56"/>
      <c r="G600" s="54"/>
      <c r="H600" s="58"/>
      <c r="I600" s="57"/>
      <c r="J600" s="57"/>
      <c r="K600" s="69"/>
      <c r="L600" s="82">
        <v>600</v>
      </c>
      <c r="M600" s="82"/>
      <c r="N600" s="64"/>
      <c r="O600" s="105">
        <v>1</v>
      </c>
    </row>
    <row r="601" spans="1:15" ht="43.2" x14ac:dyDescent="0.55000000000000004">
      <c r="A601" s="50" t="s">
        <v>186</v>
      </c>
      <c r="B601" s="50" t="s">
        <v>266</v>
      </c>
      <c r="C601" s="54"/>
      <c r="D601" s="55"/>
      <c r="E601" s="67"/>
      <c r="F601" s="56"/>
      <c r="G601" s="54"/>
      <c r="H601" s="58"/>
      <c r="I601" s="57"/>
      <c r="J601" s="57"/>
      <c r="K601" s="69"/>
      <c r="L601" s="82">
        <v>601</v>
      </c>
      <c r="M601" s="82"/>
      <c r="N601" s="64"/>
      <c r="O601" s="105">
        <v>1</v>
      </c>
    </row>
    <row r="602" spans="1:15" ht="43.2" x14ac:dyDescent="0.55000000000000004">
      <c r="A602" s="50" t="s">
        <v>186</v>
      </c>
      <c r="B602" s="83" t="s">
        <v>329</v>
      </c>
      <c r="C602" s="54"/>
      <c r="D602" s="55"/>
      <c r="E602" s="67"/>
      <c r="F602" s="56"/>
      <c r="G602" s="54"/>
      <c r="H602" s="58"/>
      <c r="I602" s="57"/>
      <c r="J602" s="57"/>
      <c r="K602" s="69"/>
      <c r="L602" s="82">
        <v>602</v>
      </c>
      <c r="M602" s="82"/>
      <c r="N602" s="64"/>
      <c r="O602" s="105">
        <v>1</v>
      </c>
    </row>
    <row r="603" spans="1:15" ht="43.2" x14ac:dyDescent="0.55000000000000004">
      <c r="A603" s="50" t="s">
        <v>186</v>
      </c>
      <c r="B603" s="50" t="s">
        <v>330</v>
      </c>
      <c r="C603" s="54"/>
      <c r="D603" s="55"/>
      <c r="E603" s="67"/>
      <c r="F603" s="56"/>
      <c r="G603" s="54"/>
      <c r="H603" s="58"/>
      <c r="I603" s="57"/>
      <c r="J603" s="57"/>
      <c r="K603" s="69"/>
      <c r="L603" s="82">
        <v>603</v>
      </c>
      <c r="M603" s="82"/>
      <c r="N603" s="64"/>
      <c r="O603" s="105">
        <v>1</v>
      </c>
    </row>
    <row r="604" spans="1:15" ht="43.2" x14ac:dyDescent="0.55000000000000004">
      <c r="A604" s="50" t="s">
        <v>187</v>
      </c>
      <c r="B604" s="50" t="s">
        <v>179</v>
      </c>
      <c r="C604" s="54"/>
      <c r="D604" s="55"/>
      <c r="E604" s="67"/>
      <c r="F604" s="56"/>
      <c r="G604" s="54"/>
      <c r="H604" s="58"/>
      <c r="I604" s="57"/>
      <c r="J604" s="57"/>
      <c r="K604" s="69"/>
      <c r="L604" s="82">
        <v>604</v>
      </c>
      <c r="M604" s="82"/>
      <c r="N604" s="64"/>
      <c r="O604" s="105">
        <v>2</v>
      </c>
    </row>
    <row r="605" spans="1:15" ht="28.8" x14ac:dyDescent="0.55000000000000004">
      <c r="A605" s="50" t="s">
        <v>187</v>
      </c>
      <c r="B605" s="83" t="s">
        <v>329</v>
      </c>
      <c r="C605" s="54"/>
      <c r="D605" s="55"/>
      <c r="E605" s="67"/>
      <c r="F605" s="56"/>
      <c r="G605" s="54"/>
      <c r="H605" s="58"/>
      <c r="I605" s="57"/>
      <c r="J605" s="57"/>
      <c r="K605" s="69"/>
      <c r="L605" s="82">
        <v>605</v>
      </c>
      <c r="M605" s="82"/>
      <c r="N605" s="64"/>
      <c r="O605" s="105">
        <v>1</v>
      </c>
    </row>
    <row r="606" spans="1:15" ht="43.2" x14ac:dyDescent="0.55000000000000004">
      <c r="A606" s="50" t="s">
        <v>187</v>
      </c>
      <c r="B606" s="50" t="s">
        <v>330</v>
      </c>
      <c r="C606" s="54"/>
      <c r="D606" s="55"/>
      <c r="E606" s="67"/>
      <c r="F606" s="56"/>
      <c r="G606" s="54"/>
      <c r="H606" s="58"/>
      <c r="I606" s="57"/>
      <c r="J606" s="57"/>
      <c r="K606" s="69"/>
      <c r="L606" s="82">
        <v>606</v>
      </c>
      <c r="M606" s="82"/>
      <c r="N606" s="64"/>
      <c r="O606" s="105">
        <v>1</v>
      </c>
    </row>
    <row r="607" spans="1:15" ht="43.2" x14ac:dyDescent="0.55000000000000004">
      <c r="A607" s="50" t="s">
        <v>187</v>
      </c>
      <c r="B607" s="50" t="s">
        <v>221</v>
      </c>
      <c r="C607" s="54"/>
      <c r="D607" s="55"/>
      <c r="E607" s="67"/>
      <c r="F607" s="56"/>
      <c r="G607" s="54"/>
      <c r="H607" s="58"/>
      <c r="I607" s="57"/>
      <c r="J607" s="57"/>
      <c r="K607" s="69"/>
      <c r="L607" s="82">
        <v>607</v>
      </c>
      <c r="M607" s="82"/>
      <c r="N607" s="64"/>
      <c r="O607" s="105">
        <v>1</v>
      </c>
    </row>
    <row r="608" spans="1:15" x14ac:dyDescent="0.55000000000000004">
      <c r="A608"/>
      <c r="B608"/>
      <c r="C608"/>
      <c r="D608"/>
      <c r="E608"/>
      <c r="F608"/>
      <c r="G608"/>
      <c r="H608"/>
      <c r="I608"/>
      <c r="J608"/>
      <c r="K608"/>
    </row>
    <row r="609" spans="1:11" x14ac:dyDescent="0.55000000000000004">
      <c r="A609"/>
      <c r="B609"/>
      <c r="C609"/>
      <c r="D609"/>
      <c r="E609"/>
      <c r="F609"/>
      <c r="G609"/>
      <c r="H609"/>
      <c r="I609"/>
      <c r="J609"/>
      <c r="K609"/>
    </row>
    <row r="610" spans="1:11" x14ac:dyDescent="0.55000000000000004">
      <c r="A610"/>
      <c r="B610"/>
      <c r="C610"/>
      <c r="D610"/>
      <c r="E610"/>
      <c r="F610"/>
      <c r="G610"/>
      <c r="H610"/>
      <c r="I610"/>
      <c r="J610"/>
      <c r="K610"/>
    </row>
    <row r="611" spans="1:11" x14ac:dyDescent="0.55000000000000004">
      <c r="A611"/>
      <c r="B611"/>
      <c r="C611"/>
      <c r="D611"/>
      <c r="E611"/>
      <c r="F611"/>
      <c r="G611"/>
      <c r="H611"/>
      <c r="I611"/>
      <c r="J611"/>
      <c r="K611"/>
    </row>
    <row r="612" spans="1:11" x14ac:dyDescent="0.55000000000000004">
      <c r="A612"/>
      <c r="B612"/>
      <c r="C612"/>
      <c r="D612"/>
      <c r="E612"/>
      <c r="F612"/>
      <c r="G612"/>
      <c r="H612"/>
      <c r="I612"/>
      <c r="J612"/>
      <c r="K612"/>
    </row>
    <row r="613" spans="1:11" x14ac:dyDescent="0.55000000000000004">
      <c r="A613"/>
      <c r="B613"/>
      <c r="C613"/>
      <c r="D613"/>
      <c r="E613"/>
      <c r="F613"/>
      <c r="G613"/>
      <c r="H613"/>
      <c r="I613"/>
      <c r="J613"/>
      <c r="K613"/>
    </row>
    <row r="614" spans="1:11" x14ac:dyDescent="0.55000000000000004">
      <c r="A614"/>
      <c r="B614"/>
      <c r="C614"/>
      <c r="D614"/>
      <c r="E614"/>
      <c r="F614"/>
      <c r="G614"/>
      <c r="H614"/>
      <c r="I614"/>
      <c r="J614"/>
      <c r="K614"/>
    </row>
    <row r="615" spans="1:11" x14ac:dyDescent="0.55000000000000004">
      <c r="A615"/>
      <c r="B615"/>
      <c r="C615"/>
      <c r="D615"/>
      <c r="E615"/>
      <c r="F615"/>
      <c r="G615"/>
      <c r="H615"/>
      <c r="I615"/>
      <c r="J615"/>
      <c r="K615"/>
    </row>
    <row r="616" spans="1:11" x14ac:dyDescent="0.55000000000000004">
      <c r="A616"/>
      <c r="B616"/>
      <c r="C616"/>
      <c r="D616"/>
      <c r="E616"/>
      <c r="F616"/>
      <c r="G616"/>
      <c r="H616"/>
      <c r="I616"/>
      <c r="J616"/>
      <c r="K616"/>
    </row>
    <row r="617" spans="1:11" x14ac:dyDescent="0.55000000000000004">
      <c r="A617"/>
      <c r="B617"/>
      <c r="C617"/>
      <c r="D617"/>
      <c r="E617"/>
      <c r="F617"/>
      <c r="G617"/>
      <c r="H617"/>
      <c r="I617"/>
      <c r="J617"/>
      <c r="K617"/>
    </row>
    <row r="618" spans="1:11" x14ac:dyDescent="0.55000000000000004">
      <c r="A618"/>
      <c r="B618"/>
      <c r="C618"/>
      <c r="D618"/>
      <c r="E618"/>
      <c r="F618"/>
      <c r="G618"/>
      <c r="H618"/>
      <c r="I618"/>
      <c r="J618"/>
      <c r="K618"/>
    </row>
    <row r="619" spans="1:11" x14ac:dyDescent="0.55000000000000004">
      <c r="A619"/>
      <c r="B619"/>
      <c r="C619"/>
      <c r="D619"/>
      <c r="E619"/>
      <c r="F619"/>
      <c r="G619"/>
      <c r="H619"/>
      <c r="I619"/>
      <c r="J619"/>
      <c r="K619"/>
    </row>
    <row r="620" spans="1:11" x14ac:dyDescent="0.55000000000000004">
      <c r="A620"/>
      <c r="B620"/>
      <c r="C620"/>
      <c r="D620"/>
      <c r="E620"/>
      <c r="F620"/>
      <c r="G620"/>
      <c r="H620"/>
      <c r="I620"/>
      <c r="J620"/>
      <c r="K620"/>
    </row>
    <row r="621" spans="1:11" x14ac:dyDescent="0.55000000000000004">
      <c r="A621"/>
      <c r="B621"/>
      <c r="C621"/>
      <c r="D621"/>
      <c r="E621"/>
      <c r="F621"/>
      <c r="G621"/>
      <c r="H621"/>
      <c r="I621"/>
      <c r="J621"/>
      <c r="K621"/>
    </row>
    <row r="622" spans="1:11" x14ac:dyDescent="0.55000000000000004">
      <c r="A622"/>
      <c r="B622"/>
      <c r="C622"/>
      <c r="D622"/>
      <c r="E622"/>
      <c r="F622"/>
      <c r="G622"/>
      <c r="H622"/>
      <c r="I622"/>
      <c r="J622"/>
      <c r="K622"/>
    </row>
    <row r="623" spans="1:11" x14ac:dyDescent="0.55000000000000004">
      <c r="A623"/>
      <c r="B623"/>
      <c r="C623"/>
      <c r="D623"/>
      <c r="E623"/>
      <c r="F623"/>
      <c r="G623"/>
      <c r="H623"/>
      <c r="I623"/>
      <c r="J623"/>
      <c r="K623"/>
    </row>
    <row r="624" spans="1:11" x14ac:dyDescent="0.55000000000000004">
      <c r="A624"/>
      <c r="B624"/>
      <c r="C624"/>
      <c r="D624"/>
      <c r="E624"/>
      <c r="F624"/>
      <c r="G624"/>
      <c r="H624"/>
      <c r="I624"/>
      <c r="J624"/>
      <c r="K624"/>
    </row>
    <row r="625" spans="1:11" x14ac:dyDescent="0.55000000000000004">
      <c r="A625"/>
      <c r="B625"/>
      <c r="C625"/>
      <c r="D625"/>
      <c r="E625"/>
      <c r="F625"/>
      <c r="G625"/>
      <c r="H625"/>
      <c r="I625"/>
      <c r="J625"/>
      <c r="K625"/>
    </row>
    <row r="626" spans="1:11" x14ac:dyDescent="0.55000000000000004">
      <c r="A626"/>
      <c r="B626"/>
      <c r="C626"/>
      <c r="D626"/>
      <c r="E626"/>
      <c r="F626"/>
      <c r="G626"/>
      <c r="H626"/>
      <c r="I626"/>
      <c r="J626"/>
      <c r="K626"/>
    </row>
    <row r="627" spans="1:11" x14ac:dyDescent="0.55000000000000004">
      <c r="A627"/>
      <c r="B627"/>
      <c r="C627"/>
      <c r="D627"/>
      <c r="E627"/>
      <c r="F627"/>
      <c r="G627"/>
      <c r="H627"/>
      <c r="I627"/>
      <c r="J627"/>
      <c r="K627"/>
    </row>
    <row r="628" spans="1:11" x14ac:dyDescent="0.55000000000000004">
      <c r="A628"/>
      <c r="B628"/>
      <c r="C628"/>
      <c r="D628"/>
      <c r="E628"/>
      <c r="F628"/>
      <c r="G628"/>
      <c r="H628"/>
      <c r="I628"/>
      <c r="J628"/>
      <c r="K628"/>
    </row>
    <row r="629" spans="1:11" x14ac:dyDescent="0.55000000000000004">
      <c r="A629"/>
      <c r="B629"/>
      <c r="C629"/>
      <c r="D629"/>
      <c r="E629"/>
      <c r="F629"/>
      <c r="G629"/>
      <c r="H629"/>
      <c r="I629"/>
      <c r="J629"/>
      <c r="K629"/>
    </row>
    <row r="630" spans="1:11" x14ac:dyDescent="0.55000000000000004">
      <c r="A630"/>
      <c r="B630"/>
      <c r="C630"/>
      <c r="D630"/>
      <c r="E630"/>
      <c r="F630"/>
      <c r="G630"/>
      <c r="H630"/>
      <c r="I630"/>
      <c r="J630"/>
      <c r="K630"/>
    </row>
    <row r="631" spans="1:11" x14ac:dyDescent="0.55000000000000004">
      <c r="A631"/>
      <c r="B631"/>
      <c r="C631"/>
      <c r="D631"/>
      <c r="E631"/>
      <c r="F631"/>
      <c r="G631"/>
      <c r="H631"/>
      <c r="I631"/>
      <c r="J631"/>
      <c r="K631"/>
    </row>
    <row r="632" spans="1:11" x14ac:dyDescent="0.55000000000000004">
      <c r="A632"/>
      <c r="B632"/>
      <c r="C632"/>
      <c r="D632"/>
      <c r="E632"/>
      <c r="F632"/>
      <c r="G632"/>
      <c r="H632"/>
      <c r="I632"/>
      <c r="J632"/>
      <c r="K632"/>
    </row>
    <row r="633" spans="1:11" x14ac:dyDescent="0.55000000000000004">
      <c r="A633"/>
      <c r="B633"/>
      <c r="C633"/>
      <c r="D633"/>
      <c r="E633"/>
      <c r="F633"/>
      <c r="G633"/>
      <c r="H633"/>
      <c r="I633"/>
      <c r="J633"/>
      <c r="K633"/>
    </row>
    <row r="634" spans="1:11" x14ac:dyDescent="0.55000000000000004">
      <c r="A634"/>
      <c r="B634"/>
      <c r="C634"/>
      <c r="D634"/>
      <c r="E634"/>
      <c r="F634"/>
      <c r="G634"/>
      <c r="H634"/>
      <c r="I634"/>
      <c r="J634"/>
      <c r="K634"/>
    </row>
    <row r="635" spans="1:11" x14ac:dyDescent="0.55000000000000004">
      <c r="A635"/>
      <c r="B635"/>
      <c r="C635"/>
      <c r="D635"/>
      <c r="E635"/>
      <c r="F635"/>
      <c r="G635"/>
      <c r="H635"/>
      <c r="I635"/>
      <c r="J635"/>
      <c r="K635"/>
    </row>
    <row r="636" spans="1:11" x14ac:dyDescent="0.55000000000000004">
      <c r="A636"/>
      <c r="B636"/>
      <c r="C636"/>
      <c r="D636"/>
      <c r="E636"/>
      <c r="F636"/>
      <c r="G636"/>
      <c r="H636"/>
      <c r="I636"/>
      <c r="J636"/>
      <c r="K636"/>
    </row>
    <row r="637" spans="1:11" x14ac:dyDescent="0.55000000000000004">
      <c r="A637"/>
      <c r="B637"/>
      <c r="C637"/>
      <c r="D637"/>
      <c r="E637"/>
      <c r="F637"/>
      <c r="G637"/>
      <c r="H637"/>
      <c r="I637"/>
      <c r="J637"/>
      <c r="K637"/>
    </row>
    <row r="638" spans="1:11" x14ac:dyDescent="0.55000000000000004">
      <c r="A638"/>
      <c r="B638"/>
      <c r="C638"/>
      <c r="D638"/>
      <c r="E638"/>
      <c r="F638"/>
      <c r="G638"/>
      <c r="H638"/>
      <c r="I638"/>
      <c r="J638"/>
      <c r="K638"/>
    </row>
    <row r="639" spans="1:11" x14ac:dyDescent="0.55000000000000004">
      <c r="A639"/>
      <c r="B639"/>
      <c r="C639"/>
      <c r="D639"/>
      <c r="E639"/>
      <c r="F639"/>
      <c r="G639"/>
      <c r="H639"/>
      <c r="I639"/>
      <c r="J639"/>
      <c r="K639"/>
    </row>
    <row r="640" spans="1:11" x14ac:dyDescent="0.55000000000000004">
      <c r="A640"/>
      <c r="B640"/>
      <c r="C640"/>
      <c r="D640"/>
      <c r="E640"/>
      <c r="F640"/>
      <c r="G640"/>
      <c r="H640"/>
      <c r="I640"/>
      <c r="J640"/>
      <c r="K640"/>
    </row>
    <row r="641" spans="1:11" x14ac:dyDescent="0.55000000000000004">
      <c r="A641"/>
      <c r="B641"/>
      <c r="C641"/>
      <c r="D641"/>
      <c r="E641"/>
      <c r="F641"/>
      <c r="G641"/>
      <c r="H641"/>
      <c r="I641"/>
      <c r="J641"/>
      <c r="K641"/>
    </row>
    <row r="642" spans="1:11" x14ac:dyDescent="0.55000000000000004">
      <c r="A642"/>
      <c r="B642"/>
      <c r="C642"/>
      <c r="D642"/>
      <c r="E642"/>
      <c r="F642"/>
      <c r="G642"/>
      <c r="H642"/>
      <c r="I642"/>
      <c r="J642"/>
      <c r="K642"/>
    </row>
    <row r="643" spans="1:11" x14ac:dyDescent="0.55000000000000004">
      <c r="A643"/>
      <c r="B643"/>
      <c r="C643"/>
      <c r="D643"/>
      <c r="E643"/>
      <c r="F643"/>
      <c r="G643"/>
      <c r="H643"/>
      <c r="I643"/>
      <c r="J643"/>
      <c r="K643"/>
    </row>
    <row r="644" spans="1:11" x14ac:dyDescent="0.55000000000000004">
      <c r="A644"/>
      <c r="B644"/>
      <c r="C644"/>
      <c r="D644"/>
      <c r="E644"/>
      <c r="F644"/>
      <c r="G644"/>
      <c r="H644"/>
      <c r="I644"/>
      <c r="J644"/>
      <c r="K644"/>
    </row>
    <row r="645" spans="1:11" x14ac:dyDescent="0.55000000000000004">
      <c r="A645"/>
      <c r="B645"/>
      <c r="C645"/>
      <c r="D645"/>
      <c r="E645"/>
      <c r="F645"/>
      <c r="G645"/>
      <c r="H645"/>
      <c r="I645"/>
      <c r="J645"/>
      <c r="K645"/>
    </row>
    <row r="646" spans="1:11" x14ac:dyDescent="0.55000000000000004">
      <c r="A646"/>
      <c r="B646"/>
      <c r="C646"/>
      <c r="D646"/>
      <c r="E646"/>
      <c r="F646"/>
      <c r="G646"/>
      <c r="H646"/>
      <c r="I646"/>
      <c r="J646"/>
      <c r="K646"/>
    </row>
    <row r="647" spans="1:11" x14ac:dyDescent="0.55000000000000004">
      <c r="A647"/>
      <c r="B647"/>
      <c r="C647"/>
      <c r="D647"/>
      <c r="E647"/>
      <c r="F647"/>
      <c r="G647"/>
      <c r="H647"/>
      <c r="I647"/>
      <c r="J647"/>
      <c r="K647"/>
    </row>
    <row r="648" spans="1:11" x14ac:dyDescent="0.55000000000000004">
      <c r="A648"/>
      <c r="B648"/>
      <c r="C648"/>
      <c r="D648"/>
      <c r="E648"/>
      <c r="F648"/>
      <c r="G648"/>
      <c r="H648"/>
      <c r="I648"/>
      <c r="J648"/>
      <c r="K648"/>
    </row>
    <row r="649" spans="1:11" x14ac:dyDescent="0.55000000000000004">
      <c r="A649"/>
      <c r="B649"/>
      <c r="C649"/>
      <c r="D649"/>
      <c r="E649"/>
      <c r="F649"/>
      <c r="G649"/>
      <c r="H649"/>
      <c r="I649"/>
      <c r="J649"/>
      <c r="K649"/>
    </row>
    <row r="650" spans="1:11" x14ac:dyDescent="0.55000000000000004">
      <c r="A650"/>
      <c r="B650"/>
      <c r="C650"/>
      <c r="D650"/>
      <c r="E650"/>
      <c r="F650"/>
      <c r="G650"/>
      <c r="H650"/>
      <c r="I650"/>
      <c r="J650"/>
      <c r="K650"/>
    </row>
    <row r="651" spans="1:11" x14ac:dyDescent="0.55000000000000004">
      <c r="A651"/>
      <c r="B651"/>
      <c r="C651"/>
      <c r="D651"/>
      <c r="E651"/>
      <c r="F651"/>
      <c r="G651"/>
      <c r="H651"/>
      <c r="I651"/>
      <c r="J651"/>
      <c r="K651"/>
    </row>
    <row r="652" spans="1:11" x14ac:dyDescent="0.55000000000000004">
      <c r="A652"/>
      <c r="B652"/>
      <c r="C652"/>
      <c r="D652"/>
      <c r="E652"/>
      <c r="F652"/>
      <c r="G652"/>
      <c r="H652"/>
      <c r="I652"/>
      <c r="J652"/>
      <c r="K652"/>
    </row>
    <row r="653" spans="1:11" x14ac:dyDescent="0.55000000000000004">
      <c r="A653"/>
      <c r="B653"/>
      <c r="C653"/>
      <c r="D653"/>
      <c r="E653"/>
      <c r="F653"/>
      <c r="G653"/>
      <c r="H653"/>
      <c r="I653"/>
      <c r="J653"/>
      <c r="K653"/>
    </row>
    <row r="654" spans="1:11" x14ac:dyDescent="0.55000000000000004">
      <c r="A654"/>
      <c r="B654"/>
      <c r="C654"/>
      <c r="D654"/>
      <c r="E654"/>
      <c r="F654"/>
      <c r="G654"/>
      <c r="H654"/>
      <c r="I654"/>
      <c r="J654"/>
      <c r="K654"/>
    </row>
    <row r="655" spans="1:11" x14ac:dyDescent="0.55000000000000004">
      <c r="A655"/>
      <c r="B655"/>
      <c r="C655"/>
      <c r="D655"/>
      <c r="E655"/>
      <c r="F655"/>
      <c r="G655"/>
      <c r="H655"/>
      <c r="I655"/>
      <c r="J655"/>
      <c r="K655"/>
    </row>
    <row r="656" spans="1:11" x14ac:dyDescent="0.55000000000000004">
      <c r="A656"/>
      <c r="B656"/>
      <c r="C656"/>
      <c r="D656"/>
      <c r="E656"/>
      <c r="F656"/>
      <c r="G656"/>
      <c r="H656"/>
      <c r="I656"/>
      <c r="J656"/>
      <c r="K656"/>
    </row>
    <row r="657" spans="1:11" x14ac:dyDescent="0.55000000000000004">
      <c r="A657"/>
      <c r="B657"/>
      <c r="C657"/>
      <c r="D657"/>
      <c r="E657"/>
      <c r="F657"/>
      <c r="G657"/>
      <c r="H657"/>
      <c r="I657"/>
      <c r="J657"/>
      <c r="K657"/>
    </row>
    <row r="658" spans="1:11" x14ac:dyDescent="0.55000000000000004">
      <c r="A658"/>
      <c r="B658"/>
      <c r="C658"/>
      <c r="D658"/>
      <c r="E658"/>
      <c r="F658"/>
      <c r="G658"/>
      <c r="H658"/>
      <c r="I658"/>
      <c r="J658"/>
      <c r="K658"/>
    </row>
    <row r="659" spans="1:11" x14ac:dyDescent="0.55000000000000004">
      <c r="A659"/>
      <c r="B659"/>
      <c r="C659"/>
      <c r="D659"/>
      <c r="E659"/>
      <c r="F659"/>
      <c r="G659"/>
      <c r="H659"/>
      <c r="I659"/>
      <c r="J659"/>
      <c r="K659"/>
    </row>
    <row r="660" spans="1:11" x14ac:dyDescent="0.55000000000000004">
      <c r="A660"/>
      <c r="B660"/>
      <c r="C660"/>
      <c r="D660"/>
      <c r="E660"/>
      <c r="F660"/>
      <c r="G660"/>
      <c r="H660"/>
      <c r="I660"/>
      <c r="J660"/>
      <c r="K660"/>
    </row>
    <row r="661" spans="1:11" x14ac:dyDescent="0.55000000000000004">
      <c r="A661"/>
      <c r="B661"/>
      <c r="C661"/>
      <c r="D661"/>
      <c r="E661"/>
      <c r="F661"/>
      <c r="G661"/>
      <c r="H661"/>
      <c r="I661"/>
      <c r="J661"/>
      <c r="K661"/>
    </row>
    <row r="662" spans="1:11" x14ac:dyDescent="0.55000000000000004">
      <c r="A662"/>
      <c r="B662"/>
      <c r="C662"/>
      <c r="D662"/>
      <c r="E662"/>
      <c r="F662"/>
      <c r="G662"/>
      <c r="H662"/>
      <c r="I662"/>
      <c r="J662"/>
      <c r="K662"/>
    </row>
    <row r="663" spans="1:11" x14ac:dyDescent="0.55000000000000004">
      <c r="A663"/>
      <c r="B663"/>
      <c r="C663"/>
      <c r="D663"/>
      <c r="E663"/>
      <c r="F663"/>
      <c r="G663"/>
      <c r="H663"/>
      <c r="I663"/>
      <c r="J663"/>
      <c r="K663"/>
    </row>
    <row r="664" spans="1:11" x14ac:dyDescent="0.55000000000000004">
      <c r="A664"/>
      <c r="B664"/>
      <c r="C664"/>
      <c r="D664"/>
      <c r="E664"/>
      <c r="F664"/>
      <c r="G664"/>
      <c r="H664"/>
      <c r="I664"/>
      <c r="J664"/>
      <c r="K664"/>
    </row>
    <row r="665" spans="1:11" x14ac:dyDescent="0.55000000000000004">
      <c r="A665"/>
      <c r="B665"/>
      <c r="C665"/>
      <c r="D665"/>
      <c r="E665"/>
      <c r="F665"/>
      <c r="G665"/>
      <c r="H665"/>
      <c r="I665"/>
      <c r="J665"/>
      <c r="K665"/>
    </row>
    <row r="666" spans="1:11" x14ac:dyDescent="0.55000000000000004">
      <c r="A666"/>
      <c r="B666"/>
      <c r="C666"/>
      <c r="D666"/>
      <c r="E666"/>
      <c r="F666"/>
      <c r="G666"/>
      <c r="H666"/>
      <c r="I666"/>
      <c r="J666"/>
      <c r="K666"/>
    </row>
    <row r="667" spans="1:11" x14ac:dyDescent="0.55000000000000004">
      <c r="A667"/>
      <c r="B667"/>
      <c r="C667"/>
      <c r="D667"/>
      <c r="E667"/>
      <c r="F667"/>
      <c r="G667"/>
      <c r="H667"/>
      <c r="I667"/>
      <c r="J667"/>
      <c r="K667"/>
    </row>
    <row r="668" spans="1:11" x14ac:dyDescent="0.55000000000000004">
      <c r="A668"/>
      <c r="B668"/>
      <c r="C668"/>
      <c r="D668"/>
      <c r="E668"/>
      <c r="F668"/>
      <c r="G668"/>
      <c r="H668"/>
      <c r="I668"/>
      <c r="J668"/>
      <c r="K668"/>
    </row>
    <row r="669" spans="1:11" x14ac:dyDescent="0.55000000000000004">
      <c r="A669"/>
      <c r="B669"/>
      <c r="C669"/>
      <c r="D669"/>
      <c r="E669"/>
      <c r="F669"/>
      <c r="G669"/>
      <c r="H669"/>
      <c r="I669"/>
      <c r="J669"/>
      <c r="K669"/>
    </row>
    <row r="670" spans="1:11" x14ac:dyDescent="0.55000000000000004">
      <c r="A670"/>
      <c r="B670"/>
      <c r="C670"/>
      <c r="D670"/>
      <c r="E670"/>
      <c r="F670"/>
      <c r="G670"/>
      <c r="H670"/>
      <c r="I670"/>
      <c r="J670"/>
      <c r="K670"/>
    </row>
    <row r="671" spans="1:11" x14ac:dyDescent="0.55000000000000004">
      <c r="A671"/>
      <c r="B671"/>
      <c r="C671"/>
      <c r="D671"/>
      <c r="E671"/>
      <c r="F671"/>
      <c r="G671"/>
      <c r="H671"/>
      <c r="I671"/>
      <c r="J671"/>
      <c r="K671"/>
    </row>
    <row r="672" spans="1:11" x14ac:dyDescent="0.55000000000000004">
      <c r="A672"/>
      <c r="B672"/>
      <c r="C672"/>
      <c r="D672"/>
      <c r="E672"/>
      <c r="F672"/>
      <c r="G672"/>
      <c r="H672"/>
      <c r="I672"/>
      <c r="J672"/>
      <c r="K672"/>
    </row>
    <row r="673" spans="1:11" x14ac:dyDescent="0.55000000000000004">
      <c r="A673"/>
      <c r="B673"/>
      <c r="C673"/>
      <c r="D673"/>
      <c r="E673"/>
      <c r="F673"/>
      <c r="G673"/>
      <c r="H673"/>
      <c r="I673"/>
      <c r="J673"/>
      <c r="K673"/>
    </row>
    <row r="674" spans="1:11" x14ac:dyDescent="0.55000000000000004">
      <c r="A674"/>
      <c r="B674"/>
      <c r="C674"/>
      <c r="D674"/>
      <c r="E674"/>
      <c r="F674"/>
      <c r="G674"/>
      <c r="H674"/>
      <c r="I674"/>
      <c r="J674"/>
      <c r="K674"/>
    </row>
    <row r="675" spans="1:11" x14ac:dyDescent="0.55000000000000004">
      <c r="A675"/>
      <c r="B675"/>
      <c r="C675"/>
      <c r="D675"/>
      <c r="E675"/>
      <c r="F675"/>
      <c r="G675"/>
      <c r="H675"/>
      <c r="I675"/>
      <c r="J675"/>
      <c r="K675"/>
    </row>
    <row r="676" spans="1:11" x14ac:dyDescent="0.55000000000000004">
      <c r="A676"/>
      <c r="B676"/>
      <c r="C676"/>
      <c r="D676"/>
      <c r="E676"/>
      <c r="F676"/>
      <c r="G676"/>
      <c r="H676"/>
      <c r="I676"/>
      <c r="J676"/>
      <c r="K676"/>
    </row>
    <row r="677" spans="1:11" x14ac:dyDescent="0.55000000000000004">
      <c r="A677"/>
      <c r="B677"/>
      <c r="C677"/>
      <c r="D677"/>
      <c r="E677"/>
      <c r="F677"/>
      <c r="G677"/>
      <c r="H677"/>
      <c r="I677"/>
      <c r="J677"/>
      <c r="K677"/>
    </row>
    <row r="678" spans="1:11" x14ac:dyDescent="0.55000000000000004">
      <c r="A678"/>
      <c r="B678"/>
      <c r="C678"/>
      <c r="D678"/>
      <c r="E678"/>
      <c r="F678"/>
      <c r="G678"/>
      <c r="H678"/>
      <c r="I678"/>
      <c r="J678"/>
      <c r="K678"/>
    </row>
    <row r="679" spans="1:11" x14ac:dyDescent="0.55000000000000004">
      <c r="A679"/>
      <c r="B679"/>
      <c r="C679"/>
      <c r="D679"/>
      <c r="E679"/>
      <c r="F679"/>
      <c r="G679"/>
      <c r="H679"/>
      <c r="I679"/>
      <c r="J679"/>
      <c r="K679"/>
    </row>
    <row r="680" spans="1:11" x14ac:dyDescent="0.55000000000000004">
      <c r="A680"/>
      <c r="B680"/>
      <c r="C680"/>
      <c r="D680"/>
      <c r="E680"/>
      <c r="F680"/>
      <c r="G680"/>
      <c r="H680"/>
      <c r="I680"/>
      <c r="J680"/>
      <c r="K680"/>
    </row>
    <row r="681" spans="1:11" x14ac:dyDescent="0.55000000000000004">
      <c r="A681"/>
      <c r="B681"/>
      <c r="C681"/>
      <c r="D681"/>
      <c r="E681"/>
      <c r="F681"/>
      <c r="G681"/>
      <c r="H681"/>
      <c r="I681"/>
      <c r="J681"/>
      <c r="K681"/>
    </row>
    <row r="682" spans="1:11" x14ac:dyDescent="0.55000000000000004">
      <c r="A682"/>
      <c r="B682"/>
      <c r="C682"/>
      <c r="D682"/>
      <c r="E682"/>
      <c r="F682"/>
      <c r="G682"/>
      <c r="H682"/>
      <c r="I682"/>
      <c r="J682"/>
      <c r="K682"/>
    </row>
    <row r="683" spans="1:11" x14ac:dyDescent="0.55000000000000004">
      <c r="A683"/>
      <c r="B683"/>
      <c r="C683"/>
      <c r="D683"/>
      <c r="E683"/>
      <c r="F683"/>
      <c r="G683"/>
      <c r="H683"/>
      <c r="I683"/>
      <c r="J683"/>
      <c r="K683"/>
    </row>
    <row r="684" spans="1:11" x14ac:dyDescent="0.55000000000000004">
      <c r="A684"/>
      <c r="B684"/>
      <c r="C684"/>
      <c r="D684"/>
      <c r="E684"/>
      <c r="F684"/>
      <c r="G684"/>
      <c r="H684"/>
      <c r="I684"/>
      <c r="J684"/>
      <c r="K684"/>
    </row>
    <row r="685" spans="1:11" x14ac:dyDescent="0.55000000000000004">
      <c r="A685"/>
      <c r="B685"/>
      <c r="C685"/>
      <c r="D685"/>
      <c r="E685"/>
      <c r="F685"/>
      <c r="G685"/>
      <c r="H685"/>
      <c r="I685"/>
      <c r="J685"/>
      <c r="K685"/>
    </row>
    <row r="686" spans="1:11" x14ac:dyDescent="0.55000000000000004">
      <c r="A686"/>
      <c r="B686"/>
      <c r="C686"/>
      <c r="D686"/>
      <c r="E686"/>
      <c r="F686"/>
      <c r="G686"/>
      <c r="H686"/>
      <c r="I686"/>
      <c r="J686"/>
      <c r="K686"/>
    </row>
    <row r="687" spans="1:11" x14ac:dyDescent="0.55000000000000004">
      <c r="A687"/>
      <c r="B687"/>
      <c r="C687"/>
      <c r="D687"/>
      <c r="E687"/>
      <c r="F687"/>
      <c r="G687"/>
      <c r="H687"/>
      <c r="I687"/>
      <c r="J687"/>
      <c r="K687"/>
    </row>
    <row r="688" spans="1:11" x14ac:dyDescent="0.55000000000000004">
      <c r="A688"/>
      <c r="B688"/>
      <c r="C688"/>
      <c r="D688"/>
      <c r="E688"/>
      <c r="F688"/>
      <c r="G688"/>
      <c r="H688"/>
      <c r="I688"/>
      <c r="J688"/>
      <c r="K688"/>
    </row>
    <row r="689" spans="1:11" x14ac:dyDescent="0.55000000000000004">
      <c r="A689"/>
      <c r="B689"/>
      <c r="C689"/>
      <c r="D689"/>
      <c r="E689"/>
      <c r="F689"/>
      <c r="G689"/>
      <c r="H689"/>
      <c r="I689"/>
      <c r="J689"/>
      <c r="K689"/>
    </row>
    <row r="690" spans="1:11" x14ac:dyDescent="0.55000000000000004">
      <c r="A690"/>
      <c r="B690"/>
      <c r="C690"/>
      <c r="D690"/>
      <c r="E690"/>
      <c r="F690"/>
      <c r="G690"/>
      <c r="H690"/>
      <c r="I690"/>
      <c r="J690"/>
      <c r="K690"/>
    </row>
    <row r="691" spans="1:11" x14ac:dyDescent="0.55000000000000004">
      <c r="A691"/>
      <c r="B691"/>
      <c r="C691"/>
      <c r="D691"/>
      <c r="E691"/>
      <c r="F691"/>
      <c r="G691"/>
      <c r="H691"/>
      <c r="I691"/>
      <c r="J691"/>
      <c r="K691"/>
    </row>
    <row r="692" spans="1:11" x14ac:dyDescent="0.55000000000000004">
      <c r="A692"/>
      <c r="B692"/>
      <c r="C692"/>
      <c r="D692"/>
      <c r="E692"/>
      <c r="F692"/>
      <c r="G692"/>
      <c r="H692"/>
      <c r="I692"/>
      <c r="J692"/>
      <c r="K692"/>
    </row>
    <row r="693" spans="1:11" x14ac:dyDescent="0.55000000000000004">
      <c r="A693"/>
      <c r="B693"/>
      <c r="C693"/>
      <c r="D693"/>
      <c r="E693"/>
      <c r="F693"/>
      <c r="G693"/>
      <c r="H693"/>
      <c r="I693"/>
      <c r="J693"/>
      <c r="K693"/>
    </row>
    <row r="694" spans="1:11" x14ac:dyDescent="0.55000000000000004">
      <c r="A694"/>
      <c r="B694"/>
      <c r="C694"/>
      <c r="D694"/>
      <c r="E694"/>
      <c r="F694"/>
      <c r="G694"/>
      <c r="H694"/>
      <c r="I694"/>
      <c r="J694"/>
      <c r="K694"/>
    </row>
    <row r="695" spans="1:11" x14ac:dyDescent="0.55000000000000004">
      <c r="A695"/>
      <c r="B695"/>
      <c r="C695"/>
      <c r="D695"/>
      <c r="E695"/>
      <c r="F695"/>
      <c r="G695"/>
      <c r="H695"/>
      <c r="I695"/>
      <c r="J695"/>
      <c r="K695"/>
    </row>
    <row r="696" spans="1:11" x14ac:dyDescent="0.55000000000000004">
      <c r="A696"/>
      <c r="B696"/>
      <c r="C696"/>
      <c r="D696"/>
      <c r="E696"/>
      <c r="F696"/>
      <c r="G696"/>
      <c r="H696"/>
      <c r="I696"/>
      <c r="J696"/>
      <c r="K696"/>
    </row>
    <row r="697" spans="1:11" x14ac:dyDescent="0.55000000000000004">
      <c r="A697"/>
      <c r="B697"/>
      <c r="C697"/>
      <c r="D697"/>
      <c r="E697"/>
      <c r="F697"/>
      <c r="G697"/>
      <c r="H697"/>
      <c r="I697"/>
      <c r="J697"/>
      <c r="K697"/>
    </row>
    <row r="698" spans="1:11" x14ac:dyDescent="0.55000000000000004">
      <c r="A698"/>
      <c r="B698"/>
      <c r="C698"/>
      <c r="D698"/>
      <c r="E698"/>
      <c r="F698"/>
      <c r="G698"/>
      <c r="H698"/>
      <c r="I698"/>
      <c r="J698"/>
      <c r="K698"/>
    </row>
    <row r="699" spans="1:11" x14ac:dyDescent="0.55000000000000004">
      <c r="A699"/>
      <c r="B699"/>
      <c r="C699"/>
      <c r="D699"/>
      <c r="E699"/>
      <c r="F699"/>
      <c r="G699"/>
      <c r="H699"/>
      <c r="I699"/>
      <c r="J699"/>
      <c r="K699"/>
    </row>
    <row r="700" spans="1:11" x14ac:dyDescent="0.55000000000000004">
      <c r="A700"/>
      <c r="B700"/>
      <c r="C700"/>
      <c r="D700"/>
      <c r="E700"/>
      <c r="F700"/>
      <c r="G700"/>
      <c r="H700"/>
      <c r="I700"/>
      <c r="J700"/>
      <c r="K700"/>
    </row>
    <row r="701" spans="1:11" x14ac:dyDescent="0.55000000000000004">
      <c r="A701"/>
      <c r="B701"/>
      <c r="C701"/>
      <c r="D701"/>
      <c r="E701"/>
      <c r="F701"/>
      <c r="G701"/>
      <c r="H701"/>
      <c r="I701"/>
      <c r="J701"/>
      <c r="K701"/>
    </row>
    <row r="702" spans="1:11" x14ac:dyDescent="0.55000000000000004">
      <c r="A702"/>
      <c r="B702"/>
      <c r="C702"/>
      <c r="D702"/>
      <c r="E702"/>
      <c r="F702"/>
      <c r="G702"/>
      <c r="H702"/>
      <c r="I702"/>
      <c r="J702"/>
      <c r="K702"/>
    </row>
    <row r="703" spans="1:11" x14ac:dyDescent="0.55000000000000004">
      <c r="A703"/>
      <c r="B703"/>
      <c r="C703"/>
      <c r="D703"/>
      <c r="E703"/>
      <c r="F703"/>
      <c r="G703"/>
      <c r="H703"/>
      <c r="I703"/>
      <c r="J703"/>
      <c r="K703"/>
    </row>
    <row r="704" spans="1:11" x14ac:dyDescent="0.55000000000000004">
      <c r="A704"/>
      <c r="B704"/>
      <c r="C704"/>
      <c r="D704"/>
      <c r="E704"/>
      <c r="F704"/>
      <c r="G704"/>
      <c r="H704"/>
      <c r="I704"/>
      <c r="J704"/>
      <c r="K704"/>
    </row>
    <row r="705" spans="1:11" x14ac:dyDescent="0.55000000000000004">
      <c r="A705"/>
      <c r="B705"/>
      <c r="C705"/>
      <c r="D705"/>
      <c r="E705"/>
      <c r="F705"/>
      <c r="G705"/>
      <c r="H705"/>
      <c r="I705"/>
      <c r="J705"/>
      <c r="K705"/>
    </row>
    <row r="706" spans="1:11" x14ac:dyDescent="0.55000000000000004">
      <c r="A706"/>
      <c r="B706"/>
      <c r="C706"/>
      <c r="D706"/>
      <c r="E706"/>
      <c r="F706"/>
      <c r="G706"/>
      <c r="H706"/>
      <c r="I706"/>
      <c r="J706"/>
      <c r="K706"/>
    </row>
    <row r="707" spans="1:11" x14ac:dyDescent="0.55000000000000004">
      <c r="A707"/>
      <c r="B707"/>
      <c r="C707"/>
      <c r="D707"/>
      <c r="E707"/>
      <c r="F707"/>
      <c r="G707"/>
      <c r="H707"/>
      <c r="I707"/>
      <c r="J707"/>
      <c r="K707"/>
    </row>
    <row r="708" spans="1:11" x14ac:dyDescent="0.55000000000000004">
      <c r="A708"/>
      <c r="B708"/>
      <c r="C708"/>
      <c r="D708"/>
      <c r="E708"/>
      <c r="F708"/>
      <c r="G708"/>
      <c r="H708"/>
      <c r="I708"/>
      <c r="J708"/>
      <c r="K708"/>
    </row>
    <row r="709" spans="1:11" x14ac:dyDescent="0.55000000000000004">
      <c r="A709"/>
      <c r="B709"/>
      <c r="C709"/>
      <c r="D709"/>
      <c r="E709"/>
      <c r="F709"/>
      <c r="G709"/>
      <c r="H709"/>
      <c r="I709"/>
      <c r="J709"/>
      <c r="K709"/>
    </row>
    <row r="710" spans="1:11" x14ac:dyDescent="0.55000000000000004">
      <c r="A710"/>
      <c r="B710"/>
      <c r="C710"/>
      <c r="D710"/>
      <c r="E710"/>
      <c r="F710"/>
      <c r="G710"/>
      <c r="H710"/>
      <c r="I710"/>
      <c r="J710"/>
      <c r="K710"/>
    </row>
    <row r="711" spans="1:11" x14ac:dyDescent="0.55000000000000004">
      <c r="A711"/>
      <c r="B711"/>
      <c r="C711"/>
      <c r="D711"/>
      <c r="E711"/>
      <c r="F711"/>
      <c r="G711"/>
      <c r="H711"/>
      <c r="I711"/>
      <c r="J711"/>
      <c r="K711"/>
    </row>
    <row r="712" spans="1:11" x14ac:dyDescent="0.55000000000000004">
      <c r="A712"/>
      <c r="B712"/>
      <c r="C712"/>
      <c r="D712"/>
      <c r="E712"/>
      <c r="F712"/>
      <c r="G712"/>
      <c r="H712"/>
      <c r="I712"/>
      <c r="J712"/>
      <c r="K712"/>
    </row>
    <row r="713" spans="1:11" x14ac:dyDescent="0.55000000000000004">
      <c r="A713"/>
      <c r="B713"/>
      <c r="C713"/>
      <c r="D713"/>
      <c r="E713"/>
      <c r="F713"/>
      <c r="G713"/>
      <c r="H713"/>
      <c r="I713"/>
      <c r="J713"/>
      <c r="K713"/>
    </row>
    <row r="714" spans="1:11" x14ac:dyDescent="0.55000000000000004">
      <c r="A714"/>
      <c r="B714"/>
      <c r="C714"/>
      <c r="D714"/>
      <c r="E714"/>
      <c r="F714"/>
      <c r="G714"/>
      <c r="H714"/>
      <c r="I714"/>
      <c r="J714"/>
      <c r="K714"/>
    </row>
    <row r="715" spans="1:11" x14ac:dyDescent="0.55000000000000004">
      <c r="A715"/>
      <c r="B715"/>
      <c r="C715"/>
      <c r="D715"/>
      <c r="E715"/>
      <c r="F715"/>
      <c r="G715"/>
      <c r="H715"/>
      <c r="I715"/>
      <c r="J715"/>
      <c r="K715"/>
    </row>
    <row r="716" spans="1:11" x14ac:dyDescent="0.55000000000000004">
      <c r="A716"/>
      <c r="B716"/>
      <c r="C716"/>
      <c r="D716"/>
      <c r="E716"/>
      <c r="F716"/>
      <c r="G716"/>
      <c r="H716"/>
      <c r="I716"/>
      <c r="J716"/>
      <c r="K716"/>
    </row>
    <row r="717" spans="1:11" x14ac:dyDescent="0.55000000000000004">
      <c r="A717"/>
      <c r="B717"/>
      <c r="C717"/>
      <c r="D717"/>
      <c r="E717"/>
      <c r="F717"/>
      <c r="G717"/>
      <c r="H717"/>
      <c r="I717"/>
      <c r="J717"/>
      <c r="K717"/>
    </row>
    <row r="718" spans="1:11" x14ac:dyDescent="0.55000000000000004">
      <c r="A718"/>
      <c r="B718"/>
      <c r="C718"/>
      <c r="D718"/>
      <c r="E718"/>
      <c r="F718"/>
      <c r="G718"/>
      <c r="H718"/>
      <c r="I718"/>
      <c r="J718"/>
      <c r="K718"/>
    </row>
    <row r="719" spans="1:11" x14ac:dyDescent="0.55000000000000004">
      <c r="A719"/>
      <c r="B719"/>
      <c r="C719"/>
      <c r="D719"/>
      <c r="E719"/>
      <c r="F719"/>
      <c r="G719"/>
      <c r="H719"/>
      <c r="I719"/>
      <c r="J719"/>
      <c r="K719"/>
    </row>
    <row r="720" spans="1:11" x14ac:dyDescent="0.55000000000000004">
      <c r="A720"/>
      <c r="B720"/>
      <c r="C720"/>
      <c r="D720"/>
      <c r="E720"/>
      <c r="F720"/>
      <c r="G720"/>
      <c r="H720"/>
      <c r="I720"/>
      <c r="J720"/>
      <c r="K720"/>
    </row>
    <row r="721" spans="1:11" x14ac:dyDescent="0.55000000000000004">
      <c r="A721"/>
      <c r="B721"/>
      <c r="C721"/>
      <c r="D721"/>
      <c r="E721"/>
      <c r="F721"/>
      <c r="G721"/>
      <c r="H721"/>
      <c r="I721"/>
      <c r="J721"/>
      <c r="K721"/>
    </row>
    <row r="722" spans="1:11" x14ac:dyDescent="0.55000000000000004">
      <c r="A722"/>
      <c r="B722"/>
      <c r="C722"/>
      <c r="D722"/>
      <c r="E722"/>
      <c r="F722"/>
      <c r="G722"/>
      <c r="H722"/>
      <c r="I722"/>
      <c r="J722"/>
      <c r="K722"/>
    </row>
    <row r="723" spans="1:11" x14ac:dyDescent="0.55000000000000004">
      <c r="A723"/>
      <c r="B723"/>
      <c r="C723"/>
      <c r="D723"/>
      <c r="E723"/>
      <c r="F723"/>
      <c r="G723"/>
      <c r="H723"/>
      <c r="I723"/>
      <c r="J723"/>
      <c r="K723"/>
    </row>
    <row r="724" spans="1:11" x14ac:dyDescent="0.55000000000000004">
      <c r="A724"/>
      <c r="B724"/>
      <c r="C724"/>
      <c r="D724"/>
      <c r="E724"/>
      <c r="F724"/>
      <c r="G724"/>
      <c r="H724"/>
      <c r="I724"/>
      <c r="J724"/>
      <c r="K724"/>
    </row>
    <row r="725" spans="1:11" x14ac:dyDescent="0.55000000000000004">
      <c r="A725"/>
      <c r="B725"/>
      <c r="C725"/>
      <c r="D725"/>
      <c r="E725"/>
      <c r="F725"/>
      <c r="G725"/>
      <c r="H725"/>
      <c r="I725"/>
      <c r="J725"/>
      <c r="K725"/>
    </row>
    <row r="726" spans="1:11" x14ac:dyDescent="0.55000000000000004">
      <c r="A726"/>
      <c r="B726"/>
      <c r="C726"/>
      <c r="D726"/>
      <c r="E726"/>
      <c r="F726"/>
      <c r="G726"/>
      <c r="H726"/>
      <c r="I726"/>
      <c r="J726"/>
      <c r="K726"/>
    </row>
    <row r="727" spans="1:11" x14ac:dyDescent="0.55000000000000004">
      <c r="A727"/>
      <c r="B727"/>
      <c r="C727"/>
      <c r="D727"/>
      <c r="E727"/>
      <c r="F727"/>
      <c r="G727"/>
      <c r="H727"/>
      <c r="I727"/>
      <c r="J727"/>
      <c r="K727"/>
    </row>
    <row r="728" spans="1:11" x14ac:dyDescent="0.55000000000000004">
      <c r="A728"/>
      <c r="B728"/>
      <c r="C728"/>
      <c r="D728"/>
      <c r="E728"/>
      <c r="F728"/>
      <c r="G728"/>
      <c r="H728"/>
      <c r="I728"/>
      <c r="J728"/>
      <c r="K728"/>
    </row>
    <row r="729" spans="1:11" x14ac:dyDescent="0.55000000000000004">
      <c r="A729"/>
      <c r="B729"/>
      <c r="C729"/>
      <c r="D729"/>
      <c r="E729"/>
      <c r="F729"/>
      <c r="G729"/>
      <c r="H729"/>
      <c r="I729"/>
      <c r="J729"/>
      <c r="K729"/>
    </row>
    <row r="730" spans="1:11" x14ac:dyDescent="0.55000000000000004">
      <c r="A730"/>
      <c r="B730"/>
      <c r="C730"/>
      <c r="D730"/>
      <c r="E730"/>
      <c r="F730"/>
      <c r="G730"/>
      <c r="H730"/>
      <c r="I730"/>
      <c r="J730"/>
      <c r="K730"/>
    </row>
    <row r="731" spans="1:11" x14ac:dyDescent="0.55000000000000004">
      <c r="A731"/>
      <c r="B731"/>
      <c r="C731"/>
      <c r="D731"/>
      <c r="E731"/>
      <c r="F731"/>
      <c r="G731"/>
      <c r="H731"/>
      <c r="I731"/>
      <c r="J731"/>
      <c r="K731"/>
    </row>
    <row r="732" spans="1:11" x14ac:dyDescent="0.55000000000000004">
      <c r="A732"/>
      <c r="B732"/>
      <c r="C732"/>
      <c r="D732"/>
      <c r="E732"/>
      <c r="F732"/>
      <c r="G732"/>
      <c r="H732"/>
      <c r="I732"/>
      <c r="J732"/>
      <c r="K732"/>
    </row>
    <row r="733" spans="1:11" x14ac:dyDescent="0.55000000000000004">
      <c r="A733"/>
      <c r="B733"/>
      <c r="C733"/>
      <c r="D733"/>
      <c r="E733"/>
      <c r="F733"/>
      <c r="G733"/>
      <c r="H733"/>
      <c r="I733"/>
      <c r="J733"/>
      <c r="K733"/>
    </row>
    <row r="734" spans="1:11" x14ac:dyDescent="0.55000000000000004">
      <c r="A734"/>
      <c r="B734"/>
      <c r="C734"/>
      <c r="D734"/>
      <c r="E734"/>
      <c r="F734"/>
      <c r="G734"/>
      <c r="H734"/>
      <c r="I734"/>
      <c r="J734"/>
      <c r="K734"/>
    </row>
    <row r="735" spans="1:11" x14ac:dyDescent="0.55000000000000004">
      <c r="A735"/>
      <c r="B735"/>
      <c r="C735"/>
      <c r="D735"/>
      <c r="E735"/>
      <c r="F735"/>
      <c r="G735"/>
      <c r="H735"/>
      <c r="I735"/>
      <c r="J735"/>
      <c r="K735"/>
    </row>
    <row r="736" spans="1:11" x14ac:dyDescent="0.55000000000000004">
      <c r="A736"/>
      <c r="B736"/>
      <c r="C736"/>
      <c r="D736"/>
      <c r="E736"/>
      <c r="F736"/>
      <c r="G736"/>
      <c r="H736"/>
      <c r="I736"/>
      <c r="J736"/>
      <c r="K736"/>
    </row>
    <row r="737" spans="1:11" x14ac:dyDescent="0.55000000000000004">
      <c r="A737"/>
      <c r="B737"/>
      <c r="C737"/>
      <c r="D737"/>
      <c r="E737"/>
      <c r="F737"/>
      <c r="G737"/>
      <c r="H737"/>
      <c r="I737"/>
      <c r="J737"/>
      <c r="K737"/>
    </row>
    <row r="738" spans="1:11" x14ac:dyDescent="0.55000000000000004">
      <c r="A738"/>
      <c r="B738"/>
      <c r="C738"/>
      <c r="D738"/>
      <c r="E738"/>
      <c r="F738"/>
      <c r="G738"/>
      <c r="H738"/>
      <c r="I738"/>
      <c r="J738"/>
      <c r="K738"/>
    </row>
    <row r="739" spans="1:11" x14ac:dyDescent="0.55000000000000004">
      <c r="A739"/>
      <c r="B739"/>
      <c r="C739"/>
      <c r="D739"/>
      <c r="E739"/>
      <c r="F739"/>
      <c r="G739"/>
      <c r="H739"/>
      <c r="I739"/>
      <c r="J739"/>
      <c r="K739"/>
    </row>
    <row r="740" spans="1:11" x14ac:dyDescent="0.55000000000000004">
      <c r="A740"/>
      <c r="B740"/>
      <c r="C740"/>
      <c r="D740"/>
      <c r="E740"/>
      <c r="F740"/>
      <c r="G740"/>
      <c r="H740"/>
      <c r="I740"/>
      <c r="J740"/>
      <c r="K740"/>
    </row>
    <row r="741" spans="1:11" x14ac:dyDescent="0.55000000000000004">
      <c r="A741"/>
      <c r="B741"/>
      <c r="C741"/>
      <c r="D741"/>
      <c r="E741"/>
      <c r="F741"/>
      <c r="G741"/>
      <c r="H741"/>
      <c r="I741"/>
      <c r="J741"/>
      <c r="K741"/>
    </row>
    <row r="742" spans="1:11" x14ac:dyDescent="0.55000000000000004">
      <c r="A742"/>
      <c r="B742"/>
      <c r="C742"/>
      <c r="D742"/>
      <c r="E742"/>
      <c r="F742"/>
      <c r="G742"/>
      <c r="H742"/>
      <c r="I742"/>
      <c r="J742"/>
      <c r="K742"/>
    </row>
    <row r="743" spans="1:11" x14ac:dyDescent="0.55000000000000004">
      <c r="A743"/>
      <c r="B743"/>
      <c r="C743"/>
      <c r="D743"/>
      <c r="E743"/>
      <c r="F743"/>
      <c r="G743"/>
      <c r="H743"/>
      <c r="I743"/>
      <c r="J743"/>
      <c r="K743"/>
    </row>
    <row r="744" spans="1:11" x14ac:dyDescent="0.55000000000000004">
      <c r="A744"/>
      <c r="B744"/>
      <c r="C744"/>
      <c r="D744"/>
      <c r="E744"/>
      <c r="F744"/>
      <c r="G744"/>
      <c r="H744"/>
      <c r="I744"/>
      <c r="J744"/>
      <c r="K744"/>
    </row>
    <row r="745" spans="1:11" x14ac:dyDescent="0.55000000000000004">
      <c r="A745"/>
      <c r="B745"/>
      <c r="C745"/>
      <c r="D745"/>
      <c r="E745"/>
      <c r="F745"/>
      <c r="G745"/>
      <c r="H745"/>
      <c r="I745"/>
      <c r="J745"/>
      <c r="K745"/>
    </row>
    <row r="746" spans="1:11" x14ac:dyDescent="0.55000000000000004">
      <c r="A746"/>
      <c r="B746"/>
      <c r="C746"/>
      <c r="D746"/>
      <c r="E746"/>
      <c r="F746"/>
      <c r="G746"/>
      <c r="H746"/>
      <c r="I746"/>
      <c r="J746"/>
      <c r="K746"/>
    </row>
    <row r="747" spans="1:11" x14ac:dyDescent="0.55000000000000004">
      <c r="A747"/>
      <c r="B747"/>
      <c r="C747"/>
      <c r="D747"/>
      <c r="E747"/>
      <c r="F747"/>
      <c r="G747"/>
      <c r="H747"/>
      <c r="I747"/>
      <c r="J747"/>
      <c r="K747"/>
    </row>
    <row r="748" spans="1:11" x14ac:dyDescent="0.55000000000000004">
      <c r="A748"/>
      <c r="B748"/>
      <c r="C748"/>
      <c r="D748"/>
      <c r="E748"/>
      <c r="F748"/>
      <c r="G748"/>
      <c r="H748"/>
      <c r="I748"/>
      <c r="J748"/>
      <c r="K748"/>
    </row>
    <row r="749" spans="1:11" x14ac:dyDescent="0.55000000000000004">
      <c r="A749"/>
      <c r="B749"/>
      <c r="C749"/>
      <c r="D749"/>
      <c r="E749"/>
      <c r="F749"/>
      <c r="G749"/>
      <c r="H749"/>
      <c r="I749"/>
      <c r="J749"/>
      <c r="K749"/>
    </row>
    <row r="750" spans="1:11" x14ac:dyDescent="0.55000000000000004">
      <c r="A750"/>
      <c r="B750"/>
      <c r="C750"/>
      <c r="D750"/>
      <c r="E750"/>
      <c r="F750"/>
      <c r="G750"/>
      <c r="H750"/>
      <c r="I750"/>
      <c r="J750"/>
      <c r="K750"/>
    </row>
    <row r="751" spans="1:11" x14ac:dyDescent="0.55000000000000004">
      <c r="A751"/>
      <c r="B751"/>
      <c r="C751"/>
      <c r="D751"/>
      <c r="E751"/>
      <c r="F751"/>
      <c r="G751"/>
      <c r="H751"/>
      <c r="I751"/>
      <c r="J751"/>
      <c r="K751"/>
    </row>
    <row r="752" spans="1:11" x14ac:dyDescent="0.55000000000000004">
      <c r="A752"/>
      <c r="B752"/>
      <c r="C752"/>
      <c r="D752"/>
      <c r="E752"/>
      <c r="F752"/>
      <c r="G752"/>
      <c r="H752"/>
      <c r="I752"/>
      <c r="J752"/>
      <c r="K752"/>
    </row>
    <row r="753" spans="1:11" x14ac:dyDescent="0.55000000000000004">
      <c r="A753"/>
      <c r="B753"/>
      <c r="C753"/>
      <c r="D753"/>
      <c r="E753"/>
      <c r="F753"/>
      <c r="G753"/>
      <c r="H753"/>
      <c r="I753"/>
      <c r="J753"/>
      <c r="K753"/>
    </row>
    <row r="754" spans="1:11" x14ac:dyDescent="0.55000000000000004">
      <c r="A754"/>
      <c r="B754"/>
      <c r="C754"/>
      <c r="D754"/>
      <c r="E754"/>
      <c r="F754"/>
      <c r="G754"/>
      <c r="H754"/>
      <c r="I754"/>
      <c r="J754"/>
      <c r="K754"/>
    </row>
    <row r="755" spans="1:11" x14ac:dyDescent="0.55000000000000004">
      <c r="A755"/>
      <c r="B755"/>
      <c r="C755"/>
      <c r="D755"/>
      <c r="E755"/>
      <c r="F755"/>
      <c r="G755"/>
      <c r="H755"/>
      <c r="I755"/>
      <c r="J755"/>
      <c r="K755"/>
    </row>
    <row r="756" spans="1:11" x14ac:dyDescent="0.55000000000000004">
      <c r="A756"/>
      <c r="B756"/>
      <c r="C756"/>
      <c r="D756"/>
      <c r="E756"/>
      <c r="F756"/>
      <c r="G756"/>
      <c r="H756"/>
      <c r="I756"/>
      <c r="J756"/>
      <c r="K756"/>
    </row>
    <row r="757" spans="1:11" x14ac:dyDescent="0.55000000000000004">
      <c r="A757"/>
      <c r="B757"/>
      <c r="C757"/>
      <c r="D757"/>
      <c r="E757"/>
      <c r="F757"/>
      <c r="G757"/>
      <c r="H757"/>
      <c r="I757"/>
      <c r="J757"/>
      <c r="K757"/>
    </row>
    <row r="758" spans="1:11" x14ac:dyDescent="0.55000000000000004">
      <c r="A758"/>
      <c r="B758"/>
      <c r="C758"/>
      <c r="D758"/>
      <c r="E758"/>
      <c r="F758"/>
      <c r="G758"/>
      <c r="H758"/>
      <c r="I758"/>
      <c r="J758"/>
      <c r="K758"/>
    </row>
    <row r="759" spans="1:11" x14ac:dyDescent="0.55000000000000004">
      <c r="A759"/>
      <c r="B759"/>
      <c r="C759"/>
      <c r="D759"/>
      <c r="E759"/>
      <c r="F759"/>
      <c r="G759"/>
      <c r="H759"/>
      <c r="I759"/>
      <c r="J759"/>
      <c r="K759"/>
    </row>
    <row r="760" spans="1:11" x14ac:dyDescent="0.55000000000000004">
      <c r="A760"/>
      <c r="B760"/>
      <c r="C760"/>
      <c r="D760"/>
      <c r="E760"/>
      <c r="F760"/>
      <c r="G760"/>
      <c r="H760"/>
      <c r="I760"/>
      <c r="J760"/>
      <c r="K760"/>
    </row>
    <row r="761" spans="1:11" x14ac:dyDescent="0.55000000000000004">
      <c r="A761"/>
      <c r="B761"/>
      <c r="C761"/>
      <c r="D761"/>
      <c r="E761"/>
      <c r="F761"/>
      <c r="G761"/>
      <c r="H761"/>
      <c r="I761"/>
      <c r="J761"/>
      <c r="K761"/>
    </row>
    <row r="762" spans="1:11" x14ac:dyDescent="0.55000000000000004">
      <c r="A762"/>
      <c r="B762"/>
      <c r="C762"/>
      <c r="D762"/>
      <c r="E762"/>
      <c r="F762"/>
      <c r="G762"/>
      <c r="H762"/>
      <c r="I762"/>
      <c r="J762"/>
      <c r="K762"/>
    </row>
    <row r="763" spans="1:11" x14ac:dyDescent="0.55000000000000004">
      <c r="A763"/>
      <c r="B763"/>
      <c r="C763"/>
      <c r="D763"/>
      <c r="E763"/>
      <c r="F763"/>
      <c r="G763"/>
      <c r="H763"/>
      <c r="I763"/>
      <c r="J763"/>
      <c r="K763"/>
    </row>
    <row r="764" spans="1:11" x14ac:dyDescent="0.55000000000000004">
      <c r="A764"/>
      <c r="B764"/>
      <c r="C764"/>
      <c r="D764"/>
      <c r="E764"/>
      <c r="F764"/>
      <c r="G764"/>
      <c r="H764"/>
      <c r="I764"/>
      <c r="J764"/>
      <c r="K764"/>
    </row>
    <row r="765" spans="1:11" x14ac:dyDescent="0.55000000000000004">
      <c r="A765"/>
      <c r="B765"/>
      <c r="C765"/>
      <c r="D765"/>
      <c r="E765"/>
      <c r="F765"/>
      <c r="G765"/>
      <c r="H765"/>
      <c r="I765"/>
      <c r="J765"/>
      <c r="K765"/>
    </row>
    <row r="766" spans="1:11" x14ac:dyDescent="0.55000000000000004">
      <c r="A766"/>
      <c r="B766"/>
      <c r="C766"/>
      <c r="D766"/>
      <c r="E766"/>
      <c r="F766"/>
      <c r="G766"/>
      <c r="H766"/>
      <c r="I766"/>
      <c r="J766"/>
      <c r="K766"/>
    </row>
    <row r="767" spans="1:11" x14ac:dyDescent="0.55000000000000004">
      <c r="A767"/>
      <c r="B767"/>
      <c r="C767"/>
      <c r="D767"/>
      <c r="E767"/>
      <c r="F767"/>
      <c r="G767"/>
      <c r="H767"/>
      <c r="I767"/>
      <c r="J767"/>
      <c r="K767"/>
    </row>
    <row r="768" spans="1:11" x14ac:dyDescent="0.55000000000000004">
      <c r="A768"/>
      <c r="B768"/>
      <c r="C768"/>
      <c r="D768"/>
      <c r="E768"/>
      <c r="F768"/>
      <c r="G768"/>
      <c r="H768"/>
      <c r="I768"/>
      <c r="J768"/>
      <c r="K768"/>
    </row>
    <row r="769" spans="1:11" x14ac:dyDescent="0.55000000000000004">
      <c r="A769"/>
      <c r="B769"/>
      <c r="C769"/>
      <c r="D769"/>
      <c r="E769"/>
      <c r="F769"/>
      <c r="G769"/>
      <c r="H769"/>
      <c r="I769"/>
      <c r="J769"/>
      <c r="K769"/>
    </row>
    <row r="770" spans="1:11" x14ac:dyDescent="0.55000000000000004">
      <c r="A770"/>
      <c r="B770"/>
      <c r="C770"/>
      <c r="D770"/>
      <c r="E770"/>
      <c r="F770"/>
      <c r="G770"/>
      <c r="H770"/>
      <c r="I770"/>
      <c r="J770"/>
      <c r="K770"/>
    </row>
    <row r="771" spans="1:11" x14ac:dyDescent="0.55000000000000004">
      <c r="A771"/>
      <c r="B771"/>
      <c r="C771"/>
      <c r="D771"/>
      <c r="E771"/>
      <c r="F771"/>
      <c r="G771"/>
      <c r="H771"/>
      <c r="I771"/>
      <c r="J771"/>
      <c r="K771"/>
    </row>
    <row r="772" spans="1:11" x14ac:dyDescent="0.55000000000000004">
      <c r="A772"/>
      <c r="B772"/>
      <c r="C772"/>
      <c r="D772"/>
      <c r="E772"/>
      <c r="F772"/>
      <c r="G772"/>
      <c r="H772"/>
      <c r="I772"/>
      <c r="J772"/>
      <c r="K772"/>
    </row>
    <row r="773" spans="1:11" x14ac:dyDescent="0.55000000000000004">
      <c r="A773"/>
      <c r="B773"/>
      <c r="C773"/>
      <c r="D773"/>
      <c r="E773"/>
      <c r="F773"/>
      <c r="G773"/>
      <c r="H773"/>
      <c r="I773"/>
      <c r="J773"/>
      <c r="K773"/>
    </row>
    <row r="774" spans="1:11" x14ac:dyDescent="0.55000000000000004">
      <c r="A774"/>
      <c r="B774"/>
      <c r="C774"/>
      <c r="D774"/>
      <c r="E774"/>
      <c r="F774"/>
      <c r="G774"/>
      <c r="H774"/>
      <c r="I774"/>
      <c r="J774"/>
      <c r="K774"/>
    </row>
    <row r="775" spans="1:11" x14ac:dyDescent="0.55000000000000004">
      <c r="A775"/>
      <c r="B775"/>
      <c r="C775"/>
      <c r="D775"/>
      <c r="E775"/>
      <c r="F775"/>
      <c r="G775"/>
      <c r="H775"/>
      <c r="I775"/>
      <c r="J775"/>
      <c r="K775"/>
    </row>
    <row r="776" spans="1:11" x14ac:dyDescent="0.55000000000000004">
      <c r="A776"/>
      <c r="B776"/>
      <c r="C776"/>
      <c r="D776"/>
      <c r="E776"/>
      <c r="F776"/>
      <c r="G776"/>
      <c r="H776"/>
      <c r="I776"/>
      <c r="J776"/>
      <c r="K776"/>
    </row>
    <row r="777" spans="1:11" x14ac:dyDescent="0.55000000000000004">
      <c r="A777"/>
      <c r="B777"/>
      <c r="C777"/>
      <c r="D777"/>
      <c r="E777"/>
      <c r="F777"/>
      <c r="G777"/>
      <c r="H777"/>
      <c r="I777"/>
      <c r="J777"/>
      <c r="K777"/>
    </row>
    <row r="778" spans="1:11" x14ac:dyDescent="0.55000000000000004">
      <c r="A778"/>
      <c r="B778"/>
      <c r="C778"/>
      <c r="D778"/>
      <c r="E778"/>
      <c r="F778"/>
      <c r="G778"/>
      <c r="H778"/>
      <c r="I778"/>
      <c r="J778"/>
      <c r="K778"/>
    </row>
    <row r="779" spans="1:11" x14ac:dyDescent="0.55000000000000004">
      <c r="A779"/>
      <c r="B779"/>
      <c r="C779"/>
      <c r="D779"/>
      <c r="E779"/>
      <c r="F779"/>
      <c r="G779"/>
      <c r="H779"/>
      <c r="I779"/>
      <c r="J779"/>
      <c r="K779"/>
    </row>
    <row r="780" spans="1:11" x14ac:dyDescent="0.55000000000000004">
      <c r="A780"/>
      <c r="B780"/>
      <c r="C780"/>
      <c r="D780"/>
      <c r="E780"/>
      <c r="F780"/>
      <c r="G780"/>
      <c r="H780"/>
      <c r="I780"/>
      <c r="J780"/>
      <c r="K780"/>
    </row>
    <row r="781" spans="1:11" x14ac:dyDescent="0.55000000000000004">
      <c r="A781"/>
      <c r="B781"/>
      <c r="C781"/>
      <c r="D781"/>
      <c r="E781"/>
      <c r="F781"/>
      <c r="G781"/>
      <c r="H781"/>
      <c r="I781"/>
      <c r="J781"/>
      <c r="K781"/>
    </row>
    <row r="782" spans="1:11" x14ac:dyDescent="0.55000000000000004">
      <c r="A782"/>
      <c r="B782"/>
      <c r="C782"/>
      <c r="D782"/>
      <c r="E782"/>
      <c r="F782"/>
      <c r="G782"/>
      <c r="H782"/>
      <c r="I782"/>
      <c r="J782"/>
      <c r="K782"/>
    </row>
    <row r="783" spans="1:11" x14ac:dyDescent="0.55000000000000004">
      <c r="A783"/>
      <c r="B783"/>
      <c r="C783"/>
      <c r="D783"/>
      <c r="E783"/>
      <c r="F783"/>
      <c r="G783"/>
      <c r="H783"/>
      <c r="I783"/>
      <c r="J783"/>
      <c r="K783"/>
    </row>
    <row r="784" spans="1:11" x14ac:dyDescent="0.55000000000000004">
      <c r="A784"/>
      <c r="B784"/>
      <c r="C784"/>
      <c r="D784"/>
      <c r="E784"/>
      <c r="F784"/>
      <c r="G784"/>
      <c r="H784"/>
      <c r="I784"/>
      <c r="J784"/>
      <c r="K784"/>
    </row>
    <row r="785" spans="1:11" x14ac:dyDescent="0.55000000000000004">
      <c r="A785"/>
      <c r="B785"/>
      <c r="C785"/>
      <c r="D785"/>
      <c r="E785"/>
      <c r="F785"/>
      <c r="G785"/>
      <c r="H785"/>
      <c r="I785"/>
      <c r="J785"/>
      <c r="K785"/>
    </row>
    <row r="786" spans="1:11" x14ac:dyDescent="0.55000000000000004">
      <c r="A786"/>
      <c r="B786"/>
      <c r="C786"/>
      <c r="D786"/>
      <c r="E786"/>
      <c r="F786"/>
      <c r="G786"/>
      <c r="H786"/>
      <c r="I786"/>
      <c r="J786"/>
      <c r="K786"/>
    </row>
    <row r="787" spans="1:11" x14ac:dyDescent="0.55000000000000004">
      <c r="A787"/>
      <c r="B787"/>
      <c r="C787"/>
      <c r="D787"/>
      <c r="E787"/>
      <c r="F787"/>
      <c r="G787"/>
      <c r="H787"/>
      <c r="I787"/>
      <c r="J787"/>
      <c r="K787"/>
    </row>
    <row r="788" spans="1:11" x14ac:dyDescent="0.55000000000000004">
      <c r="A788"/>
      <c r="B788"/>
      <c r="C788"/>
      <c r="D788"/>
      <c r="E788"/>
      <c r="F788"/>
      <c r="G788"/>
      <c r="H788"/>
      <c r="I788"/>
      <c r="J788"/>
      <c r="K788"/>
    </row>
    <row r="789" spans="1:11" x14ac:dyDescent="0.55000000000000004">
      <c r="A789"/>
      <c r="B789"/>
      <c r="C789"/>
      <c r="D789"/>
      <c r="E789"/>
      <c r="F789"/>
      <c r="G789"/>
      <c r="H789"/>
      <c r="I789"/>
      <c r="J789"/>
      <c r="K789"/>
    </row>
    <row r="790" spans="1:11" x14ac:dyDescent="0.55000000000000004">
      <c r="A790"/>
      <c r="B790"/>
      <c r="C790"/>
      <c r="D790"/>
      <c r="E790"/>
      <c r="F790"/>
      <c r="G790"/>
      <c r="H790"/>
      <c r="I790"/>
      <c r="J790"/>
      <c r="K790"/>
    </row>
    <row r="791" spans="1:11" x14ac:dyDescent="0.55000000000000004">
      <c r="A791"/>
      <c r="B791"/>
      <c r="C791"/>
      <c r="D791"/>
      <c r="E791"/>
      <c r="F791"/>
      <c r="G791"/>
      <c r="H791"/>
      <c r="I791"/>
      <c r="J791"/>
      <c r="K791"/>
    </row>
    <row r="792" spans="1:11" x14ac:dyDescent="0.55000000000000004">
      <c r="A792"/>
      <c r="B792"/>
      <c r="C792"/>
      <c r="D792"/>
      <c r="E792"/>
      <c r="F792"/>
      <c r="G792"/>
      <c r="H792"/>
      <c r="I792"/>
      <c r="J792"/>
      <c r="K792"/>
    </row>
    <row r="793" spans="1:11" x14ac:dyDescent="0.55000000000000004">
      <c r="A793"/>
      <c r="B793"/>
      <c r="C793"/>
      <c r="D793"/>
      <c r="E793"/>
      <c r="F793"/>
      <c r="G793"/>
      <c r="H793"/>
      <c r="I793"/>
      <c r="J793"/>
      <c r="K793"/>
    </row>
    <row r="794" spans="1:11" x14ac:dyDescent="0.55000000000000004">
      <c r="A794"/>
      <c r="B794"/>
      <c r="C794"/>
      <c r="D794"/>
      <c r="E794"/>
      <c r="F794"/>
      <c r="G794"/>
      <c r="H794"/>
      <c r="I794"/>
      <c r="J794"/>
      <c r="K794"/>
    </row>
    <row r="795" spans="1:11" x14ac:dyDescent="0.55000000000000004">
      <c r="A795"/>
      <c r="B795"/>
      <c r="C795"/>
      <c r="D795"/>
      <c r="E795"/>
      <c r="F795"/>
      <c r="G795"/>
      <c r="H795"/>
      <c r="I795"/>
      <c r="J795"/>
      <c r="K795"/>
    </row>
    <row r="796" spans="1:11" x14ac:dyDescent="0.55000000000000004">
      <c r="A796"/>
      <c r="B796"/>
      <c r="C796"/>
      <c r="D796"/>
      <c r="E796"/>
      <c r="F796"/>
      <c r="G796"/>
      <c r="H796"/>
      <c r="I796"/>
      <c r="J796"/>
      <c r="K796"/>
    </row>
    <row r="797" spans="1:11" x14ac:dyDescent="0.55000000000000004">
      <c r="A797"/>
      <c r="B797"/>
      <c r="C797"/>
      <c r="D797"/>
      <c r="E797"/>
      <c r="F797"/>
      <c r="G797"/>
      <c r="H797"/>
      <c r="I797"/>
      <c r="J797"/>
      <c r="K797"/>
    </row>
    <row r="798" spans="1:11" x14ac:dyDescent="0.55000000000000004">
      <c r="A798"/>
      <c r="B798"/>
      <c r="C798"/>
      <c r="D798"/>
      <c r="E798"/>
      <c r="F798"/>
      <c r="G798"/>
      <c r="H798"/>
      <c r="I798"/>
      <c r="J798"/>
      <c r="K798"/>
    </row>
    <row r="799" spans="1:11" x14ac:dyDescent="0.55000000000000004">
      <c r="A799"/>
      <c r="B799"/>
      <c r="C799"/>
      <c r="D799"/>
      <c r="E799"/>
      <c r="F799"/>
      <c r="G799"/>
      <c r="H799"/>
      <c r="I799"/>
      <c r="J799"/>
      <c r="K799"/>
    </row>
    <row r="800" spans="1:11" x14ac:dyDescent="0.55000000000000004">
      <c r="A800"/>
      <c r="B800"/>
      <c r="C800"/>
      <c r="D800"/>
      <c r="E800"/>
      <c r="F800"/>
      <c r="G800"/>
      <c r="H800"/>
      <c r="I800"/>
      <c r="J800"/>
      <c r="K800"/>
    </row>
    <row r="801" spans="1:11" x14ac:dyDescent="0.55000000000000004">
      <c r="A801"/>
      <c r="B801"/>
      <c r="C801"/>
      <c r="D801"/>
      <c r="E801"/>
      <c r="F801"/>
      <c r="G801"/>
      <c r="H801"/>
      <c r="I801"/>
      <c r="J801"/>
      <c r="K801"/>
    </row>
    <row r="802" spans="1:11" x14ac:dyDescent="0.55000000000000004">
      <c r="A802"/>
      <c r="B802"/>
      <c r="C802"/>
      <c r="D802"/>
      <c r="E802"/>
      <c r="F802"/>
      <c r="G802"/>
      <c r="H802"/>
      <c r="I802"/>
      <c r="J802"/>
      <c r="K802"/>
    </row>
    <row r="803" spans="1:11" x14ac:dyDescent="0.55000000000000004">
      <c r="A803"/>
      <c r="B803"/>
      <c r="C803"/>
      <c r="D803"/>
      <c r="E803"/>
      <c r="F803"/>
      <c r="G803"/>
      <c r="H803"/>
      <c r="I803"/>
      <c r="J803"/>
      <c r="K803"/>
    </row>
    <row r="804" spans="1:11" x14ac:dyDescent="0.55000000000000004">
      <c r="A804"/>
      <c r="B804"/>
      <c r="C804"/>
      <c r="D804"/>
      <c r="E804"/>
      <c r="F804"/>
      <c r="G804"/>
      <c r="H804"/>
      <c r="I804"/>
      <c r="J804"/>
      <c r="K804"/>
    </row>
    <row r="805" spans="1:11" x14ac:dyDescent="0.55000000000000004">
      <c r="A805"/>
      <c r="B805"/>
      <c r="C805"/>
      <c r="D805"/>
      <c r="E805"/>
      <c r="F805"/>
      <c r="G805"/>
      <c r="H805"/>
      <c r="I805"/>
      <c r="J805"/>
      <c r="K805"/>
    </row>
    <row r="806" spans="1:11" x14ac:dyDescent="0.55000000000000004">
      <c r="A806"/>
      <c r="B806"/>
      <c r="C806"/>
      <c r="D806"/>
      <c r="E806"/>
      <c r="F806"/>
      <c r="G806"/>
      <c r="H806"/>
      <c r="I806"/>
      <c r="J806"/>
      <c r="K806"/>
    </row>
    <row r="807" spans="1:11" x14ac:dyDescent="0.55000000000000004">
      <c r="A807"/>
      <c r="B807"/>
      <c r="C807"/>
      <c r="D807"/>
      <c r="E807"/>
      <c r="F807"/>
      <c r="G807"/>
      <c r="H807"/>
      <c r="I807"/>
      <c r="J807"/>
      <c r="K807"/>
    </row>
    <row r="808" spans="1:11" x14ac:dyDescent="0.55000000000000004">
      <c r="A808"/>
      <c r="B808"/>
      <c r="C808"/>
      <c r="D808"/>
      <c r="E808"/>
      <c r="F808"/>
      <c r="G808"/>
      <c r="H808"/>
      <c r="I808"/>
      <c r="J808"/>
      <c r="K808"/>
    </row>
    <row r="809" spans="1:11" x14ac:dyDescent="0.55000000000000004">
      <c r="A809"/>
      <c r="B809"/>
      <c r="C809"/>
      <c r="D809"/>
      <c r="E809"/>
      <c r="F809"/>
      <c r="G809"/>
      <c r="H809"/>
      <c r="I809"/>
      <c r="J809"/>
      <c r="K809"/>
    </row>
    <row r="810" spans="1:11" x14ac:dyDescent="0.55000000000000004">
      <c r="A810"/>
      <c r="B810"/>
      <c r="C810"/>
      <c r="D810"/>
      <c r="E810"/>
      <c r="F810"/>
      <c r="G810"/>
      <c r="H810"/>
      <c r="I810"/>
      <c r="J810"/>
      <c r="K810"/>
    </row>
    <row r="811" spans="1:11" x14ac:dyDescent="0.55000000000000004">
      <c r="A811"/>
      <c r="B811"/>
      <c r="C811"/>
      <c r="D811"/>
      <c r="E811"/>
      <c r="F811"/>
      <c r="G811"/>
      <c r="H811"/>
      <c r="I811"/>
      <c r="J811"/>
      <c r="K811"/>
    </row>
    <row r="812" spans="1:11" x14ac:dyDescent="0.55000000000000004">
      <c r="A812"/>
      <c r="B812"/>
      <c r="C812"/>
      <c r="D812"/>
      <c r="E812"/>
      <c r="F812"/>
      <c r="G812"/>
      <c r="H812"/>
      <c r="I812"/>
      <c r="J812"/>
      <c r="K812"/>
    </row>
    <row r="813" spans="1:11" x14ac:dyDescent="0.55000000000000004">
      <c r="A813"/>
      <c r="B813"/>
      <c r="C813"/>
      <c r="D813"/>
      <c r="E813"/>
      <c r="F813"/>
      <c r="G813"/>
      <c r="H813"/>
      <c r="I813"/>
      <c r="J813"/>
      <c r="K813"/>
    </row>
    <row r="814" spans="1:11" x14ac:dyDescent="0.55000000000000004">
      <c r="A814"/>
      <c r="B814"/>
      <c r="C814"/>
      <c r="D814"/>
      <c r="E814"/>
      <c r="F814"/>
      <c r="G814"/>
      <c r="H814"/>
      <c r="I814"/>
      <c r="J814"/>
      <c r="K814"/>
    </row>
    <row r="815" spans="1:11" x14ac:dyDescent="0.55000000000000004">
      <c r="A815"/>
      <c r="B815"/>
      <c r="C815"/>
      <c r="D815"/>
      <c r="E815"/>
      <c r="F815"/>
      <c r="G815"/>
      <c r="H815"/>
      <c r="I815"/>
      <c r="J815"/>
      <c r="K815"/>
    </row>
    <row r="816" spans="1:11" x14ac:dyDescent="0.55000000000000004">
      <c r="A816"/>
      <c r="B816"/>
      <c r="C816"/>
      <c r="D816"/>
      <c r="E816"/>
      <c r="F816"/>
      <c r="G816"/>
      <c r="H816"/>
      <c r="I816"/>
      <c r="J816"/>
      <c r="K816"/>
    </row>
    <row r="817" spans="1:11" x14ac:dyDescent="0.55000000000000004">
      <c r="A817"/>
      <c r="B817"/>
      <c r="C817"/>
      <c r="D817"/>
      <c r="E817"/>
      <c r="F817"/>
      <c r="G817"/>
      <c r="H817"/>
      <c r="I817"/>
      <c r="J817"/>
      <c r="K817"/>
    </row>
    <row r="818" spans="1:11" x14ac:dyDescent="0.55000000000000004">
      <c r="A818"/>
      <c r="B818"/>
      <c r="C818"/>
      <c r="D818"/>
      <c r="E818"/>
      <c r="F818"/>
      <c r="G818"/>
      <c r="H818"/>
      <c r="I818"/>
      <c r="J818"/>
      <c r="K818"/>
    </row>
    <row r="819" spans="1:11" x14ac:dyDescent="0.55000000000000004">
      <c r="A819"/>
      <c r="B819"/>
      <c r="C819"/>
      <c r="D819"/>
      <c r="E819"/>
      <c r="F819"/>
      <c r="G819"/>
      <c r="H819"/>
      <c r="I819"/>
      <c r="J819"/>
      <c r="K819"/>
    </row>
    <row r="820" spans="1:11" x14ac:dyDescent="0.55000000000000004">
      <c r="A820"/>
      <c r="B820"/>
      <c r="C820"/>
      <c r="D820"/>
      <c r="E820"/>
      <c r="F820"/>
      <c r="G820"/>
      <c r="H820"/>
      <c r="I820"/>
      <c r="J820"/>
      <c r="K820"/>
    </row>
    <row r="821" spans="1:11" x14ac:dyDescent="0.55000000000000004">
      <c r="A821"/>
      <c r="B821"/>
      <c r="C821"/>
      <c r="D821"/>
      <c r="E821"/>
      <c r="F821"/>
      <c r="G821"/>
      <c r="H821"/>
      <c r="I821"/>
      <c r="J821"/>
      <c r="K821"/>
    </row>
    <row r="822" spans="1:11" x14ac:dyDescent="0.55000000000000004">
      <c r="A822"/>
      <c r="B822"/>
      <c r="C822"/>
      <c r="D822"/>
      <c r="E822"/>
      <c r="F822"/>
      <c r="G822"/>
      <c r="H822"/>
      <c r="I822"/>
      <c r="J822"/>
      <c r="K822"/>
    </row>
    <row r="823" spans="1:11" x14ac:dyDescent="0.55000000000000004">
      <c r="A823"/>
      <c r="B823"/>
      <c r="C823"/>
      <c r="D823"/>
      <c r="E823"/>
      <c r="F823"/>
      <c r="G823"/>
      <c r="H823"/>
      <c r="I823"/>
      <c r="J823"/>
      <c r="K823"/>
    </row>
    <row r="824" spans="1:11" x14ac:dyDescent="0.55000000000000004">
      <c r="A824"/>
      <c r="B824"/>
      <c r="C824"/>
      <c r="D824"/>
      <c r="E824"/>
      <c r="F824"/>
      <c r="G824"/>
      <c r="H824"/>
      <c r="I824"/>
      <c r="J824"/>
      <c r="K824"/>
    </row>
    <row r="825" spans="1:11" x14ac:dyDescent="0.55000000000000004">
      <c r="A825"/>
      <c r="B825"/>
      <c r="C825"/>
      <c r="D825"/>
      <c r="E825"/>
      <c r="F825"/>
      <c r="G825"/>
      <c r="H825"/>
      <c r="I825"/>
      <c r="J825"/>
      <c r="K825"/>
    </row>
    <row r="826" spans="1:11" x14ac:dyDescent="0.55000000000000004">
      <c r="A826"/>
      <c r="B826"/>
      <c r="C826"/>
      <c r="D826"/>
      <c r="E826"/>
      <c r="F826"/>
      <c r="G826"/>
      <c r="H826"/>
      <c r="I826"/>
      <c r="J826"/>
      <c r="K826"/>
    </row>
    <row r="827" spans="1:11" x14ac:dyDescent="0.55000000000000004">
      <c r="A827"/>
      <c r="B827"/>
      <c r="C827"/>
      <c r="D827"/>
      <c r="E827"/>
      <c r="F827"/>
      <c r="G827"/>
      <c r="H827"/>
      <c r="I827"/>
      <c r="J827"/>
      <c r="K827"/>
    </row>
    <row r="828" spans="1:11" x14ac:dyDescent="0.55000000000000004">
      <c r="A828"/>
      <c r="B828"/>
      <c r="C828"/>
      <c r="D828"/>
      <c r="E828"/>
      <c r="F828"/>
      <c r="G828"/>
      <c r="H828"/>
      <c r="I828"/>
      <c r="J828"/>
      <c r="K828"/>
    </row>
    <row r="829" spans="1:11" x14ac:dyDescent="0.55000000000000004">
      <c r="A829"/>
      <c r="B829"/>
      <c r="C829"/>
      <c r="D829"/>
      <c r="E829"/>
      <c r="F829"/>
      <c r="G829"/>
      <c r="H829"/>
      <c r="I829"/>
      <c r="J829"/>
      <c r="K829"/>
    </row>
    <row r="830" spans="1:11" x14ac:dyDescent="0.55000000000000004">
      <c r="A830"/>
      <c r="B830"/>
      <c r="C830"/>
      <c r="D830"/>
      <c r="E830"/>
      <c r="F830"/>
      <c r="G830"/>
      <c r="H830"/>
      <c r="I830"/>
      <c r="J830"/>
      <c r="K830"/>
    </row>
    <row r="831" spans="1:11" x14ac:dyDescent="0.55000000000000004">
      <c r="A831"/>
      <c r="B831"/>
      <c r="C831"/>
      <c r="D831"/>
      <c r="E831"/>
      <c r="F831"/>
      <c r="G831"/>
      <c r="H831"/>
      <c r="I831"/>
      <c r="J831"/>
      <c r="K831"/>
    </row>
    <row r="832" spans="1:11" x14ac:dyDescent="0.55000000000000004">
      <c r="A832"/>
      <c r="B832"/>
      <c r="C832"/>
      <c r="D832"/>
      <c r="E832"/>
      <c r="F832"/>
      <c r="G832"/>
      <c r="H832"/>
      <c r="I832"/>
      <c r="J832"/>
      <c r="K832"/>
    </row>
    <row r="833" spans="1:11" x14ac:dyDescent="0.55000000000000004">
      <c r="A833"/>
      <c r="B833"/>
      <c r="C833"/>
      <c r="D833"/>
      <c r="E833"/>
      <c r="F833"/>
      <c r="G833"/>
      <c r="H833"/>
      <c r="I833"/>
      <c r="J833"/>
      <c r="K833"/>
    </row>
    <row r="834" spans="1:11" x14ac:dyDescent="0.55000000000000004">
      <c r="A834"/>
      <c r="B834"/>
      <c r="C834"/>
      <c r="D834"/>
      <c r="E834"/>
      <c r="F834"/>
      <c r="G834"/>
      <c r="H834"/>
      <c r="I834"/>
      <c r="J834"/>
      <c r="K834"/>
    </row>
    <row r="835" spans="1:11" x14ac:dyDescent="0.55000000000000004">
      <c r="A835"/>
      <c r="B835"/>
      <c r="C835"/>
      <c r="D835"/>
      <c r="E835"/>
      <c r="F835"/>
      <c r="G835"/>
      <c r="H835"/>
      <c r="I835"/>
      <c r="J835"/>
      <c r="K835"/>
    </row>
    <row r="836" spans="1:11" x14ac:dyDescent="0.55000000000000004">
      <c r="A836"/>
      <c r="B836"/>
      <c r="C836"/>
      <c r="D836"/>
      <c r="E836"/>
      <c r="F836"/>
      <c r="G836"/>
      <c r="H836"/>
      <c r="I836"/>
      <c r="J836"/>
      <c r="K836"/>
    </row>
    <row r="837" spans="1:11" x14ac:dyDescent="0.55000000000000004">
      <c r="A837"/>
      <c r="B837"/>
      <c r="C837"/>
      <c r="D837"/>
      <c r="E837"/>
      <c r="F837"/>
      <c r="G837"/>
      <c r="H837"/>
      <c r="I837"/>
      <c r="J837"/>
      <c r="K837"/>
    </row>
    <row r="838" spans="1:11" x14ac:dyDescent="0.55000000000000004">
      <c r="A838"/>
      <c r="B838"/>
      <c r="C838"/>
      <c r="D838"/>
      <c r="E838"/>
      <c r="F838"/>
      <c r="G838"/>
      <c r="H838"/>
      <c r="I838"/>
      <c r="J838"/>
      <c r="K838"/>
    </row>
    <row r="839" spans="1:11" x14ac:dyDescent="0.55000000000000004">
      <c r="A839"/>
      <c r="B839"/>
      <c r="C839"/>
      <c r="D839"/>
      <c r="E839"/>
      <c r="F839"/>
      <c r="G839"/>
      <c r="H839"/>
      <c r="I839"/>
      <c r="J839"/>
      <c r="K839"/>
    </row>
    <row r="840" spans="1:11" x14ac:dyDescent="0.55000000000000004">
      <c r="A840"/>
      <c r="B840"/>
      <c r="C840"/>
      <c r="D840"/>
      <c r="E840"/>
      <c r="F840"/>
      <c r="G840"/>
      <c r="H840"/>
      <c r="I840"/>
      <c r="J840"/>
      <c r="K840"/>
    </row>
    <row r="841" spans="1:11" x14ac:dyDescent="0.55000000000000004">
      <c r="A841"/>
      <c r="B841"/>
      <c r="C841"/>
      <c r="D841"/>
      <c r="E841"/>
      <c r="F841"/>
      <c r="G841"/>
      <c r="H841"/>
      <c r="I841"/>
      <c r="J841"/>
      <c r="K841"/>
    </row>
    <row r="842" spans="1:11" x14ac:dyDescent="0.55000000000000004">
      <c r="A842"/>
      <c r="B842"/>
      <c r="C842"/>
      <c r="D842"/>
      <c r="E842"/>
      <c r="F842"/>
      <c r="G842"/>
      <c r="H842"/>
      <c r="I842"/>
      <c r="J842"/>
      <c r="K842"/>
    </row>
    <row r="843" spans="1:11" x14ac:dyDescent="0.55000000000000004">
      <c r="A843"/>
      <c r="B843"/>
      <c r="C843"/>
      <c r="D843"/>
      <c r="E843"/>
      <c r="F843"/>
      <c r="G843"/>
      <c r="H843"/>
      <c r="I843"/>
      <c r="J843"/>
      <c r="K843"/>
    </row>
    <row r="844" spans="1:11" x14ac:dyDescent="0.55000000000000004">
      <c r="A844"/>
      <c r="B844"/>
      <c r="C844"/>
      <c r="D844"/>
      <c r="E844"/>
      <c r="F844"/>
      <c r="G844"/>
      <c r="H844"/>
      <c r="I844"/>
      <c r="J844"/>
      <c r="K844"/>
    </row>
    <row r="845" spans="1:11" x14ac:dyDescent="0.55000000000000004">
      <c r="A845"/>
      <c r="B845"/>
      <c r="C845"/>
      <c r="D845"/>
      <c r="E845"/>
      <c r="F845"/>
      <c r="G845"/>
      <c r="H845"/>
      <c r="I845"/>
      <c r="J845"/>
      <c r="K845"/>
    </row>
    <row r="846" spans="1:11" x14ac:dyDescent="0.55000000000000004">
      <c r="A846"/>
      <c r="B846"/>
      <c r="C846"/>
      <c r="D846"/>
      <c r="E846"/>
      <c r="F846"/>
      <c r="G846"/>
      <c r="H846"/>
      <c r="I846"/>
      <c r="J846"/>
      <c r="K846"/>
    </row>
    <row r="847" spans="1:11" x14ac:dyDescent="0.55000000000000004">
      <c r="A847"/>
      <c r="B847"/>
      <c r="C847"/>
      <c r="D847"/>
      <c r="E847"/>
      <c r="F847"/>
      <c r="G847"/>
      <c r="H847"/>
      <c r="I847"/>
      <c r="J847"/>
      <c r="K847"/>
    </row>
    <row r="848" spans="1:11" x14ac:dyDescent="0.55000000000000004">
      <c r="A848"/>
      <c r="B848"/>
      <c r="C848"/>
      <c r="D848"/>
      <c r="E848"/>
      <c r="F848"/>
      <c r="G848"/>
      <c r="H848"/>
      <c r="I848"/>
      <c r="J848"/>
      <c r="K848"/>
    </row>
    <row r="849" spans="1:11" x14ac:dyDescent="0.55000000000000004">
      <c r="A849"/>
      <c r="B849"/>
      <c r="C849"/>
      <c r="D849"/>
      <c r="E849"/>
      <c r="F849"/>
      <c r="G849"/>
      <c r="H849"/>
      <c r="I849"/>
      <c r="J849"/>
      <c r="K849"/>
    </row>
    <row r="850" spans="1:11" x14ac:dyDescent="0.55000000000000004">
      <c r="A850"/>
      <c r="B850"/>
      <c r="C850"/>
      <c r="D850"/>
      <c r="E850"/>
      <c r="F850"/>
      <c r="G850"/>
      <c r="H850"/>
      <c r="I850"/>
      <c r="J850"/>
      <c r="K850"/>
    </row>
    <row r="851" spans="1:11" x14ac:dyDescent="0.55000000000000004">
      <c r="A851"/>
      <c r="B851"/>
      <c r="C851"/>
      <c r="D851"/>
      <c r="E851"/>
      <c r="F851"/>
      <c r="G851"/>
      <c r="H851"/>
      <c r="I851"/>
      <c r="J851"/>
      <c r="K851"/>
    </row>
    <row r="852" spans="1:11" x14ac:dyDescent="0.55000000000000004">
      <c r="A852"/>
      <c r="B852"/>
      <c r="C852"/>
      <c r="D852"/>
      <c r="E852"/>
      <c r="F852"/>
      <c r="G852"/>
      <c r="H852"/>
      <c r="I852"/>
      <c r="J852"/>
      <c r="K852"/>
    </row>
    <row r="853" spans="1:11" x14ac:dyDescent="0.55000000000000004">
      <c r="A853"/>
      <c r="B853"/>
      <c r="C853"/>
      <c r="D853"/>
      <c r="E853"/>
      <c r="F853"/>
      <c r="G853"/>
      <c r="H853"/>
      <c r="I853"/>
      <c r="J853"/>
      <c r="K853"/>
    </row>
    <row r="854" spans="1:11" x14ac:dyDescent="0.55000000000000004">
      <c r="A854"/>
      <c r="B854"/>
      <c r="C854"/>
      <c r="D854"/>
      <c r="E854"/>
      <c r="F854"/>
      <c r="G854"/>
      <c r="H854"/>
      <c r="I854"/>
      <c r="J854"/>
      <c r="K854"/>
    </row>
    <row r="855" spans="1:11" x14ac:dyDescent="0.55000000000000004">
      <c r="A855"/>
      <c r="B855"/>
      <c r="C855"/>
      <c r="D855"/>
      <c r="E855"/>
      <c r="F855"/>
      <c r="G855"/>
      <c r="H855"/>
      <c r="I855"/>
      <c r="J855"/>
      <c r="K855"/>
    </row>
    <row r="856" spans="1:11" x14ac:dyDescent="0.55000000000000004">
      <c r="A856"/>
      <c r="B856"/>
      <c r="C856"/>
      <c r="D856"/>
      <c r="E856"/>
      <c r="F856"/>
      <c r="G856"/>
      <c r="H856"/>
      <c r="I856"/>
      <c r="J856"/>
      <c r="K856"/>
    </row>
    <row r="857" spans="1:11" x14ac:dyDescent="0.55000000000000004">
      <c r="A857"/>
      <c r="B857"/>
      <c r="C857"/>
      <c r="D857"/>
      <c r="E857"/>
      <c r="F857"/>
      <c r="G857"/>
      <c r="H857"/>
      <c r="I857"/>
      <c r="J857"/>
      <c r="K857"/>
    </row>
    <row r="858" spans="1:11" x14ac:dyDescent="0.55000000000000004">
      <c r="A858"/>
      <c r="B858"/>
      <c r="C858"/>
      <c r="D858"/>
      <c r="E858"/>
      <c r="F858"/>
      <c r="G858"/>
      <c r="H858"/>
      <c r="I858"/>
      <c r="J858"/>
      <c r="K858"/>
    </row>
    <row r="859" spans="1:11" x14ac:dyDescent="0.55000000000000004">
      <c r="A859"/>
      <c r="B859"/>
      <c r="C859"/>
      <c r="D859"/>
      <c r="E859"/>
      <c r="F859"/>
      <c r="G859"/>
      <c r="H859"/>
      <c r="I859"/>
      <c r="J859"/>
      <c r="K859"/>
    </row>
    <row r="860" spans="1:11" x14ac:dyDescent="0.55000000000000004">
      <c r="A860"/>
      <c r="B860"/>
      <c r="C860"/>
      <c r="D860"/>
      <c r="E860"/>
      <c r="F860"/>
      <c r="G860"/>
      <c r="H860"/>
      <c r="I860"/>
      <c r="J860"/>
      <c r="K860"/>
    </row>
    <row r="861" spans="1:11" x14ac:dyDescent="0.55000000000000004">
      <c r="A861"/>
      <c r="B861"/>
      <c r="C861"/>
      <c r="D861"/>
      <c r="E861"/>
      <c r="F861"/>
      <c r="G861"/>
      <c r="H861"/>
      <c r="I861"/>
      <c r="J861"/>
      <c r="K861"/>
    </row>
    <row r="862" spans="1:11" x14ac:dyDescent="0.55000000000000004">
      <c r="A862"/>
      <c r="B862"/>
      <c r="C862"/>
      <c r="D862"/>
      <c r="E862"/>
      <c r="F862"/>
      <c r="G862"/>
      <c r="H862"/>
      <c r="I862"/>
      <c r="J862"/>
      <c r="K862"/>
    </row>
    <row r="863" spans="1:11" x14ac:dyDescent="0.55000000000000004">
      <c r="A863"/>
      <c r="B863"/>
      <c r="C863"/>
      <c r="D863"/>
      <c r="E863"/>
      <c r="F863"/>
      <c r="G863"/>
      <c r="H863"/>
      <c r="I863"/>
      <c r="J863"/>
      <c r="K863"/>
    </row>
    <row r="864" spans="1:11" x14ac:dyDescent="0.55000000000000004">
      <c r="A864"/>
      <c r="B864"/>
      <c r="C864"/>
      <c r="D864"/>
      <c r="E864"/>
      <c r="F864"/>
      <c r="G864"/>
      <c r="H864"/>
      <c r="I864"/>
      <c r="J864"/>
      <c r="K864"/>
    </row>
    <row r="865" spans="1:11" x14ac:dyDescent="0.55000000000000004">
      <c r="A865"/>
      <c r="B865"/>
      <c r="C865"/>
      <c r="D865"/>
      <c r="E865"/>
      <c r="F865"/>
      <c r="G865"/>
      <c r="H865"/>
      <c r="I865"/>
      <c r="J865"/>
      <c r="K865"/>
    </row>
    <row r="866" spans="1:11" x14ac:dyDescent="0.55000000000000004">
      <c r="A866"/>
      <c r="B866"/>
      <c r="C866"/>
      <c r="D866"/>
      <c r="E866"/>
      <c r="F866"/>
      <c r="G866"/>
      <c r="H866"/>
      <c r="I866"/>
      <c r="J866"/>
      <c r="K866"/>
    </row>
    <row r="867" spans="1:11" x14ac:dyDescent="0.55000000000000004">
      <c r="A867"/>
      <c r="B867"/>
      <c r="C867"/>
      <c r="D867"/>
      <c r="E867"/>
      <c r="F867"/>
      <c r="G867"/>
      <c r="H867"/>
      <c r="I867"/>
      <c r="J867"/>
      <c r="K867"/>
    </row>
    <row r="868" spans="1:11" x14ac:dyDescent="0.55000000000000004">
      <c r="A868"/>
      <c r="B868"/>
      <c r="C868"/>
      <c r="D868"/>
      <c r="E868"/>
      <c r="F868"/>
      <c r="G868"/>
      <c r="H868"/>
      <c r="I868"/>
      <c r="J868"/>
      <c r="K868"/>
    </row>
    <row r="869" spans="1:11" x14ac:dyDescent="0.55000000000000004">
      <c r="A869"/>
      <c r="B869"/>
      <c r="C869"/>
      <c r="D869"/>
      <c r="E869"/>
      <c r="F869"/>
      <c r="G869"/>
      <c r="H869"/>
      <c r="I869"/>
      <c r="J869"/>
      <c r="K869"/>
    </row>
    <row r="870" spans="1:11" x14ac:dyDescent="0.55000000000000004">
      <c r="A870"/>
      <c r="B870"/>
      <c r="C870"/>
      <c r="D870"/>
      <c r="E870"/>
      <c r="F870"/>
      <c r="G870"/>
      <c r="H870"/>
      <c r="I870"/>
      <c r="J870"/>
      <c r="K870"/>
    </row>
    <row r="871" spans="1:11" x14ac:dyDescent="0.55000000000000004">
      <c r="A871"/>
      <c r="B871"/>
      <c r="C871"/>
      <c r="D871"/>
      <c r="E871"/>
      <c r="F871"/>
      <c r="G871"/>
      <c r="H871"/>
      <c r="I871"/>
      <c r="J871"/>
      <c r="K871"/>
    </row>
    <row r="872" spans="1:11" x14ac:dyDescent="0.55000000000000004">
      <c r="A872"/>
      <c r="B872"/>
      <c r="C872"/>
      <c r="D872"/>
      <c r="E872"/>
      <c r="F872"/>
      <c r="G872"/>
      <c r="H872"/>
      <c r="I872"/>
      <c r="J872"/>
      <c r="K872"/>
    </row>
    <row r="873" spans="1:11" x14ac:dyDescent="0.55000000000000004">
      <c r="A873"/>
      <c r="B873"/>
      <c r="C873"/>
      <c r="D873"/>
      <c r="E873"/>
      <c r="F873"/>
      <c r="G873"/>
      <c r="H873"/>
      <c r="I873"/>
      <c r="J873"/>
      <c r="K873"/>
    </row>
    <row r="874" spans="1:11" x14ac:dyDescent="0.55000000000000004">
      <c r="A874"/>
      <c r="B874"/>
      <c r="C874"/>
      <c r="D874"/>
      <c r="E874"/>
      <c r="F874"/>
      <c r="G874"/>
      <c r="H874"/>
      <c r="I874"/>
      <c r="J874"/>
      <c r="K874"/>
    </row>
    <row r="875" spans="1:11" x14ac:dyDescent="0.55000000000000004">
      <c r="A875"/>
      <c r="B875"/>
      <c r="C875"/>
      <c r="D875"/>
      <c r="E875"/>
      <c r="F875"/>
      <c r="G875"/>
      <c r="H875"/>
      <c r="I875"/>
      <c r="J875"/>
      <c r="K875"/>
    </row>
    <row r="876" spans="1:11" x14ac:dyDescent="0.55000000000000004">
      <c r="A876"/>
      <c r="B876"/>
      <c r="C876"/>
      <c r="D876"/>
      <c r="E876"/>
      <c r="F876"/>
      <c r="G876"/>
      <c r="H876"/>
      <c r="I876"/>
      <c r="J876"/>
      <c r="K876"/>
    </row>
    <row r="877" spans="1:11" x14ac:dyDescent="0.55000000000000004">
      <c r="A877"/>
      <c r="B877"/>
      <c r="C877"/>
      <c r="D877"/>
      <c r="E877"/>
      <c r="F877"/>
      <c r="G877"/>
      <c r="H877"/>
      <c r="I877"/>
      <c r="J877"/>
      <c r="K877"/>
    </row>
    <row r="878" spans="1:11" x14ac:dyDescent="0.55000000000000004">
      <c r="A878"/>
      <c r="B878"/>
      <c r="C878"/>
      <c r="D878"/>
      <c r="E878"/>
      <c r="F878"/>
      <c r="G878"/>
      <c r="H878"/>
      <c r="I878"/>
      <c r="J878"/>
      <c r="K878"/>
    </row>
    <row r="879" spans="1:11" x14ac:dyDescent="0.55000000000000004">
      <c r="A879"/>
      <c r="B879"/>
      <c r="C879"/>
      <c r="D879"/>
      <c r="E879"/>
      <c r="F879"/>
      <c r="G879"/>
      <c r="H879"/>
      <c r="I879"/>
      <c r="J879"/>
      <c r="K879"/>
    </row>
    <row r="880" spans="1:11" x14ac:dyDescent="0.55000000000000004">
      <c r="A880"/>
      <c r="B880"/>
      <c r="C880"/>
      <c r="D880"/>
      <c r="E880"/>
      <c r="F880"/>
      <c r="G880"/>
      <c r="H880"/>
      <c r="I880"/>
      <c r="J880"/>
      <c r="K880"/>
    </row>
    <row r="881" spans="1:11" x14ac:dyDescent="0.55000000000000004">
      <c r="A881"/>
      <c r="B881"/>
      <c r="C881"/>
      <c r="D881"/>
      <c r="E881"/>
      <c r="F881"/>
      <c r="G881"/>
      <c r="H881"/>
      <c r="I881"/>
      <c r="J881"/>
      <c r="K881"/>
    </row>
    <row r="882" spans="1:11" x14ac:dyDescent="0.55000000000000004">
      <c r="A882"/>
      <c r="B882"/>
      <c r="C882"/>
      <c r="D882"/>
      <c r="E882"/>
      <c r="F882"/>
      <c r="G882"/>
      <c r="H882"/>
      <c r="I882"/>
      <c r="J882"/>
      <c r="K882"/>
    </row>
    <row r="883" spans="1:11" x14ac:dyDescent="0.55000000000000004">
      <c r="A883"/>
      <c r="B883"/>
      <c r="C883"/>
      <c r="D883"/>
      <c r="E883"/>
      <c r="F883"/>
      <c r="G883"/>
      <c r="H883"/>
      <c r="I883"/>
      <c r="J883"/>
      <c r="K883"/>
    </row>
    <row r="884" spans="1:11" x14ac:dyDescent="0.55000000000000004">
      <c r="A884"/>
      <c r="B884"/>
      <c r="C884"/>
      <c r="D884"/>
      <c r="E884"/>
      <c r="F884"/>
      <c r="G884"/>
      <c r="H884"/>
      <c r="I884"/>
      <c r="J884"/>
      <c r="K884"/>
    </row>
    <row r="885" spans="1:11" x14ac:dyDescent="0.55000000000000004">
      <c r="A885"/>
      <c r="B885"/>
      <c r="C885"/>
      <c r="D885"/>
      <c r="E885"/>
      <c r="F885"/>
      <c r="G885"/>
      <c r="H885"/>
      <c r="I885"/>
      <c r="J885"/>
      <c r="K885"/>
    </row>
    <row r="886" spans="1:11" x14ac:dyDescent="0.55000000000000004">
      <c r="A886"/>
      <c r="B886"/>
      <c r="C886"/>
      <c r="D886"/>
      <c r="E886"/>
      <c r="F886"/>
      <c r="G886"/>
      <c r="H886"/>
      <c r="I886"/>
      <c r="J886"/>
      <c r="K886"/>
    </row>
    <row r="887" spans="1:11" x14ac:dyDescent="0.55000000000000004">
      <c r="A887"/>
      <c r="B887"/>
      <c r="C887"/>
      <c r="D887"/>
      <c r="E887"/>
      <c r="F887"/>
      <c r="G887"/>
      <c r="H887"/>
      <c r="I887"/>
      <c r="J887"/>
      <c r="K887"/>
    </row>
    <row r="888" spans="1:11" x14ac:dyDescent="0.55000000000000004">
      <c r="A888"/>
      <c r="B888"/>
      <c r="C888"/>
      <c r="D888"/>
      <c r="E888"/>
      <c r="F888"/>
      <c r="G888"/>
      <c r="H888"/>
      <c r="I888"/>
      <c r="J888"/>
      <c r="K888"/>
    </row>
    <row r="889" spans="1:11" x14ac:dyDescent="0.55000000000000004">
      <c r="A889"/>
      <c r="B889"/>
      <c r="C889"/>
      <c r="D889"/>
      <c r="E889"/>
      <c r="F889"/>
      <c r="G889"/>
      <c r="H889"/>
      <c r="I889"/>
      <c r="J889"/>
      <c r="K889"/>
    </row>
    <row r="890" spans="1:11" x14ac:dyDescent="0.55000000000000004">
      <c r="A890"/>
      <c r="B890"/>
      <c r="C890"/>
      <c r="D890"/>
      <c r="E890"/>
      <c r="F890"/>
      <c r="G890"/>
      <c r="H890"/>
      <c r="I890"/>
      <c r="J890"/>
      <c r="K890"/>
    </row>
    <row r="891" spans="1:11" x14ac:dyDescent="0.55000000000000004">
      <c r="A891"/>
      <c r="B891"/>
      <c r="C891"/>
      <c r="D891"/>
      <c r="E891"/>
      <c r="F891"/>
      <c r="G891"/>
      <c r="H891"/>
      <c r="I891"/>
      <c r="J891"/>
      <c r="K891"/>
    </row>
    <row r="892" spans="1:11" x14ac:dyDescent="0.55000000000000004">
      <c r="A892"/>
      <c r="B892"/>
      <c r="C892"/>
      <c r="D892"/>
      <c r="E892"/>
      <c r="F892"/>
      <c r="G892"/>
      <c r="H892"/>
      <c r="I892"/>
      <c r="J892"/>
      <c r="K892"/>
    </row>
    <row r="893" spans="1:11" x14ac:dyDescent="0.55000000000000004">
      <c r="A893"/>
      <c r="B893"/>
      <c r="C893"/>
      <c r="D893"/>
      <c r="E893"/>
      <c r="F893"/>
      <c r="G893"/>
      <c r="H893"/>
      <c r="I893"/>
      <c r="J893"/>
      <c r="K893"/>
    </row>
    <row r="894" spans="1:11" x14ac:dyDescent="0.55000000000000004">
      <c r="A894"/>
      <c r="B894"/>
      <c r="C894"/>
      <c r="D894"/>
      <c r="E894"/>
      <c r="F894"/>
      <c r="G894"/>
      <c r="H894"/>
      <c r="I894"/>
      <c r="J894"/>
      <c r="K894"/>
    </row>
    <row r="895" spans="1:11" x14ac:dyDescent="0.55000000000000004">
      <c r="A895"/>
      <c r="B895"/>
      <c r="C895"/>
      <c r="D895"/>
      <c r="E895"/>
      <c r="F895"/>
      <c r="G895"/>
      <c r="H895"/>
      <c r="I895"/>
      <c r="J895"/>
      <c r="K895"/>
    </row>
    <row r="896" spans="1:11" x14ac:dyDescent="0.55000000000000004">
      <c r="A896"/>
      <c r="B896"/>
      <c r="C896"/>
      <c r="D896"/>
      <c r="E896"/>
      <c r="F896"/>
      <c r="G896"/>
      <c r="H896"/>
      <c r="I896"/>
      <c r="J896"/>
      <c r="K896"/>
    </row>
    <row r="897" spans="1:11" x14ac:dyDescent="0.55000000000000004">
      <c r="A897"/>
      <c r="B897"/>
      <c r="C897"/>
      <c r="D897"/>
      <c r="E897"/>
      <c r="F897"/>
      <c r="G897"/>
      <c r="H897"/>
      <c r="I897"/>
      <c r="J897"/>
      <c r="K897"/>
    </row>
    <row r="898" spans="1:11" x14ac:dyDescent="0.55000000000000004">
      <c r="A898"/>
      <c r="B898"/>
      <c r="C898"/>
      <c r="D898"/>
      <c r="E898"/>
      <c r="F898"/>
      <c r="G898"/>
      <c r="H898"/>
      <c r="I898"/>
      <c r="J898"/>
      <c r="K898"/>
    </row>
    <row r="899" spans="1:11" x14ac:dyDescent="0.55000000000000004">
      <c r="A899"/>
      <c r="B899"/>
      <c r="C899"/>
      <c r="D899"/>
      <c r="E899"/>
      <c r="F899"/>
      <c r="G899"/>
      <c r="H899"/>
      <c r="I899"/>
      <c r="J899"/>
      <c r="K899"/>
    </row>
    <row r="900" spans="1:11" x14ac:dyDescent="0.55000000000000004">
      <c r="A900"/>
      <c r="B900"/>
      <c r="C900"/>
      <c r="D900"/>
      <c r="E900"/>
      <c r="F900"/>
      <c r="G900"/>
      <c r="H900"/>
      <c r="I900"/>
      <c r="J900"/>
      <c r="K900"/>
    </row>
    <row r="901" spans="1:11" x14ac:dyDescent="0.55000000000000004">
      <c r="A901"/>
      <c r="B901"/>
      <c r="C901"/>
      <c r="D901"/>
      <c r="E901"/>
      <c r="F901"/>
      <c r="G901"/>
      <c r="H901"/>
      <c r="I901"/>
      <c r="J901"/>
      <c r="K901"/>
    </row>
    <row r="902" spans="1:11" x14ac:dyDescent="0.55000000000000004">
      <c r="A902"/>
      <c r="B902"/>
      <c r="C902"/>
      <c r="D902"/>
      <c r="E902"/>
      <c r="F902"/>
      <c r="G902"/>
      <c r="H902"/>
      <c r="I902"/>
      <c r="J902"/>
      <c r="K902"/>
    </row>
    <row r="903" spans="1:11" x14ac:dyDescent="0.55000000000000004">
      <c r="A903"/>
      <c r="B903"/>
      <c r="C903"/>
      <c r="D903"/>
      <c r="E903"/>
      <c r="F903"/>
      <c r="G903"/>
      <c r="H903"/>
      <c r="I903"/>
      <c r="J903"/>
      <c r="K903"/>
    </row>
    <row r="904" spans="1:11" x14ac:dyDescent="0.55000000000000004">
      <c r="A904"/>
      <c r="B904"/>
      <c r="C904"/>
      <c r="D904"/>
      <c r="E904"/>
      <c r="F904"/>
      <c r="G904"/>
      <c r="H904"/>
      <c r="I904"/>
      <c r="J904"/>
      <c r="K904"/>
    </row>
    <row r="905" spans="1:11" x14ac:dyDescent="0.55000000000000004">
      <c r="A905"/>
      <c r="B905"/>
      <c r="C905"/>
      <c r="D905"/>
      <c r="E905"/>
      <c r="F905"/>
      <c r="G905"/>
      <c r="H905"/>
      <c r="I905"/>
      <c r="J905"/>
      <c r="K905"/>
    </row>
    <row r="906" spans="1:11" x14ac:dyDescent="0.55000000000000004">
      <c r="A906"/>
      <c r="B906"/>
      <c r="C906"/>
      <c r="D906"/>
      <c r="E906"/>
      <c r="F906"/>
      <c r="G906"/>
      <c r="H906"/>
      <c r="I906"/>
      <c r="J906"/>
      <c r="K906"/>
    </row>
    <row r="907" spans="1:11" x14ac:dyDescent="0.55000000000000004">
      <c r="A907"/>
      <c r="B907"/>
      <c r="C907"/>
      <c r="D907"/>
      <c r="E907"/>
      <c r="F907"/>
      <c r="G907"/>
      <c r="H907"/>
      <c r="I907"/>
      <c r="J907"/>
      <c r="K907"/>
    </row>
    <row r="908" spans="1:11" x14ac:dyDescent="0.55000000000000004">
      <c r="A908"/>
      <c r="B908"/>
      <c r="C908"/>
      <c r="D908"/>
      <c r="E908"/>
      <c r="F908"/>
      <c r="G908"/>
      <c r="H908"/>
      <c r="I908"/>
      <c r="J908"/>
      <c r="K908"/>
    </row>
    <row r="909" spans="1:11" x14ac:dyDescent="0.55000000000000004">
      <c r="A909"/>
      <c r="B909"/>
      <c r="C909"/>
      <c r="D909"/>
      <c r="E909"/>
      <c r="F909"/>
      <c r="G909"/>
      <c r="H909"/>
      <c r="I909"/>
      <c r="J909"/>
      <c r="K909"/>
    </row>
    <row r="910" spans="1:11" x14ac:dyDescent="0.55000000000000004">
      <c r="A910"/>
      <c r="B910"/>
      <c r="C910"/>
      <c r="D910"/>
      <c r="E910"/>
      <c r="F910"/>
      <c r="G910"/>
      <c r="H910"/>
      <c r="I910"/>
      <c r="J910"/>
      <c r="K910"/>
    </row>
    <row r="911" spans="1:11" x14ac:dyDescent="0.55000000000000004">
      <c r="A911"/>
      <c r="B911"/>
      <c r="C911"/>
      <c r="D911"/>
      <c r="E911"/>
      <c r="F911"/>
      <c r="G911"/>
      <c r="H911"/>
      <c r="I911"/>
      <c r="J911"/>
      <c r="K911"/>
    </row>
    <row r="912" spans="1:11" x14ac:dyDescent="0.55000000000000004">
      <c r="A912"/>
      <c r="B912"/>
      <c r="C912"/>
      <c r="D912"/>
      <c r="E912"/>
      <c r="F912"/>
      <c r="G912"/>
      <c r="H912"/>
      <c r="I912"/>
      <c r="J912"/>
      <c r="K912"/>
    </row>
    <row r="913" spans="1:11" x14ac:dyDescent="0.55000000000000004">
      <c r="A913"/>
      <c r="B913"/>
      <c r="C913"/>
      <c r="D913"/>
      <c r="E913"/>
      <c r="F913"/>
      <c r="G913"/>
      <c r="H913"/>
      <c r="I913"/>
      <c r="J913"/>
      <c r="K913"/>
    </row>
    <row r="914" spans="1:11" x14ac:dyDescent="0.55000000000000004">
      <c r="A914"/>
      <c r="B914"/>
      <c r="C914"/>
      <c r="D914"/>
      <c r="E914"/>
      <c r="F914"/>
      <c r="G914"/>
      <c r="H914"/>
      <c r="I914"/>
      <c r="J914"/>
      <c r="K914"/>
    </row>
    <row r="915" spans="1:11" x14ac:dyDescent="0.55000000000000004">
      <c r="A915"/>
      <c r="B915"/>
      <c r="C915"/>
      <c r="D915"/>
      <c r="E915"/>
      <c r="F915"/>
      <c r="G915"/>
      <c r="H915"/>
      <c r="I915"/>
      <c r="J915"/>
      <c r="K915"/>
    </row>
    <row r="916" spans="1:11" x14ac:dyDescent="0.55000000000000004">
      <c r="A916"/>
      <c r="B916"/>
      <c r="C916"/>
      <c r="D916"/>
      <c r="E916"/>
      <c r="F916"/>
      <c r="G916"/>
      <c r="H916"/>
      <c r="I916"/>
      <c r="J916"/>
      <c r="K916"/>
    </row>
    <row r="917" spans="1:11" x14ac:dyDescent="0.55000000000000004">
      <c r="A917"/>
      <c r="B917"/>
      <c r="C917"/>
      <c r="D917"/>
      <c r="E917"/>
      <c r="F917"/>
      <c r="G917"/>
      <c r="H917"/>
      <c r="I917"/>
      <c r="J917"/>
      <c r="K917"/>
    </row>
    <row r="918" spans="1:11" x14ac:dyDescent="0.55000000000000004">
      <c r="A918"/>
      <c r="B918"/>
      <c r="C918"/>
      <c r="D918"/>
      <c r="E918"/>
      <c r="F918"/>
      <c r="G918"/>
      <c r="H918"/>
      <c r="I918"/>
      <c r="J918"/>
      <c r="K918"/>
    </row>
    <row r="919" spans="1:11" x14ac:dyDescent="0.55000000000000004">
      <c r="A919"/>
      <c r="B919"/>
      <c r="C919"/>
      <c r="D919"/>
      <c r="E919"/>
      <c r="F919"/>
      <c r="G919"/>
      <c r="H919"/>
      <c r="I919"/>
      <c r="J919"/>
      <c r="K919"/>
    </row>
    <row r="920" spans="1:11" x14ac:dyDescent="0.55000000000000004">
      <c r="A920"/>
      <c r="B920"/>
      <c r="C920"/>
      <c r="D920"/>
      <c r="E920"/>
      <c r="F920"/>
      <c r="G920"/>
      <c r="H920"/>
      <c r="I920"/>
      <c r="J920"/>
      <c r="K920"/>
    </row>
    <row r="921" spans="1:11" x14ac:dyDescent="0.55000000000000004">
      <c r="A921"/>
      <c r="B921"/>
      <c r="C921"/>
      <c r="D921"/>
      <c r="E921"/>
      <c r="F921"/>
      <c r="G921"/>
      <c r="H921"/>
      <c r="I921"/>
      <c r="J921"/>
      <c r="K921"/>
    </row>
    <row r="922" spans="1:11" x14ac:dyDescent="0.55000000000000004">
      <c r="A922"/>
      <c r="B922"/>
      <c r="C922"/>
      <c r="D922"/>
      <c r="E922"/>
      <c r="F922"/>
      <c r="G922"/>
      <c r="H922"/>
      <c r="I922"/>
      <c r="J922"/>
      <c r="K922"/>
    </row>
    <row r="923" spans="1:11" x14ac:dyDescent="0.55000000000000004">
      <c r="A923"/>
      <c r="B923"/>
      <c r="C923"/>
      <c r="D923"/>
      <c r="E923"/>
      <c r="F923"/>
      <c r="G923"/>
      <c r="H923"/>
      <c r="I923"/>
      <c r="J923"/>
      <c r="K923"/>
    </row>
    <row r="924" spans="1:11" x14ac:dyDescent="0.55000000000000004">
      <c r="A924"/>
      <c r="B924"/>
      <c r="C924"/>
      <c r="D924"/>
      <c r="E924"/>
      <c r="F924"/>
      <c r="G924"/>
      <c r="H924"/>
      <c r="I924"/>
      <c r="J924"/>
      <c r="K924"/>
    </row>
    <row r="925" spans="1:11" x14ac:dyDescent="0.55000000000000004">
      <c r="A925"/>
      <c r="B925"/>
      <c r="C925"/>
      <c r="D925"/>
      <c r="E925"/>
      <c r="F925"/>
      <c r="G925"/>
      <c r="H925"/>
      <c r="I925"/>
      <c r="J925"/>
      <c r="K925"/>
    </row>
    <row r="926" spans="1:11" x14ac:dyDescent="0.55000000000000004">
      <c r="A926"/>
      <c r="B926"/>
      <c r="C926"/>
      <c r="D926"/>
      <c r="E926"/>
      <c r="F926"/>
      <c r="G926"/>
      <c r="H926"/>
      <c r="I926"/>
      <c r="J926"/>
      <c r="K926"/>
    </row>
    <row r="927" spans="1:11" x14ac:dyDescent="0.55000000000000004">
      <c r="A927"/>
      <c r="B927"/>
      <c r="C927"/>
      <c r="D927"/>
      <c r="E927"/>
      <c r="F927"/>
      <c r="G927"/>
      <c r="H927"/>
      <c r="I927"/>
      <c r="J927"/>
      <c r="K927"/>
    </row>
    <row r="928" spans="1:11" x14ac:dyDescent="0.55000000000000004">
      <c r="A928"/>
      <c r="B928"/>
      <c r="C928"/>
      <c r="D928"/>
      <c r="E928"/>
      <c r="F928"/>
      <c r="G928"/>
      <c r="H928"/>
      <c r="I928"/>
      <c r="J928"/>
      <c r="K928"/>
    </row>
    <row r="929" spans="1:11" x14ac:dyDescent="0.55000000000000004">
      <c r="A929"/>
      <c r="B929"/>
      <c r="C929"/>
      <c r="D929"/>
      <c r="E929"/>
      <c r="F929"/>
      <c r="G929"/>
      <c r="H929"/>
      <c r="I929"/>
      <c r="J929"/>
      <c r="K929"/>
    </row>
    <row r="930" spans="1:11" x14ac:dyDescent="0.55000000000000004">
      <c r="A930"/>
      <c r="B930"/>
      <c r="C930"/>
      <c r="D930"/>
      <c r="E930"/>
      <c r="F930"/>
      <c r="G930"/>
      <c r="H930"/>
      <c r="I930"/>
      <c r="J930"/>
      <c r="K930"/>
    </row>
    <row r="931" spans="1:11" x14ac:dyDescent="0.55000000000000004">
      <c r="A931"/>
      <c r="B931"/>
      <c r="C931"/>
      <c r="D931"/>
      <c r="E931"/>
      <c r="F931"/>
      <c r="G931"/>
      <c r="H931"/>
      <c r="I931"/>
      <c r="J931"/>
      <c r="K931"/>
    </row>
    <row r="932" spans="1:11" x14ac:dyDescent="0.55000000000000004">
      <c r="A932"/>
      <c r="B932"/>
      <c r="C932"/>
      <c r="D932"/>
      <c r="E932"/>
      <c r="F932"/>
      <c r="G932"/>
      <c r="H932"/>
      <c r="I932"/>
      <c r="J932"/>
      <c r="K932"/>
    </row>
    <row r="933" spans="1:11" x14ac:dyDescent="0.55000000000000004">
      <c r="A933"/>
      <c r="B933"/>
      <c r="C933"/>
      <c r="D933"/>
      <c r="E933"/>
      <c r="F933"/>
      <c r="G933"/>
      <c r="H933"/>
      <c r="I933"/>
      <c r="J933"/>
      <c r="K933"/>
    </row>
    <row r="934" spans="1:11" x14ac:dyDescent="0.55000000000000004">
      <c r="A934"/>
      <c r="B934"/>
      <c r="C934"/>
      <c r="D934"/>
      <c r="E934"/>
      <c r="F934"/>
      <c r="G934"/>
      <c r="H934"/>
      <c r="I934"/>
      <c r="J934"/>
      <c r="K934"/>
    </row>
    <row r="935" spans="1:11" x14ac:dyDescent="0.55000000000000004">
      <c r="A935"/>
      <c r="B935"/>
      <c r="C935"/>
      <c r="D935"/>
      <c r="E935"/>
      <c r="F935"/>
      <c r="G935"/>
      <c r="H935"/>
      <c r="I935"/>
      <c r="J935"/>
      <c r="K935"/>
    </row>
    <row r="936" spans="1:11" x14ac:dyDescent="0.55000000000000004">
      <c r="A936"/>
      <c r="B936"/>
      <c r="C936"/>
      <c r="D936"/>
      <c r="E936"/>
      <c r="F936"/>
      <c r="G936"/>
      <c r="H936"/>
      <c r="I936"/>
      <c r="J936"/>
      <c r="K936"/>
    </row>
    <row r="937" spans="1:11" x14ac:dyDescent="0.55000000000000004">
      <c r="A937"/>
      <c r="B937"/>
      <c r="C937"/>
      <c r="D937"/>
      <c r="E937"/>
      <c r="F937"/>
      <c r="G937"/>
      <c r="H937"/>
      <c r="I937"/>
      <c r="J937"/>
      <c r="K937"/>
    </row>
    <row r="938" spans="1:11" x14ac:dyDescent="0.55000000000000004">
      <c r="A938"/>
      <c r="B938"/>
      <c r="C938"/>
      <c r="D938"/>
      <c r="E938"/>
      <c r="F938"/>
      <c r="G938"/>
      <c r="H938"/>
      <c r="I938"/>
      <c r="J938"/>
      <c r="K938"/>
    </row>
    <row r="939" spans="1:11" x14ac:dyDescent="0.55000000000000004">
      <c r="A939"/>
      <c r="B939"/>
      <c r="C939"/>
      <c r="D939"/>
      <c r="E939"/>
      <c r="F939"/>
      <c r="G939"/>
      <c r="H939"/>
      <c r="I939"/>
      <c r="J939"/>
      <c r="K939"/>
    </row>
    <row r="940" spans="1:11" x14ac:dyDescent="0.55000000000000004">
      <c r="A940"/>
      <c r="B940"/>
      <c r="C940"/>
      <c r="D940"/>
      <c r="E940"/>
      <c r="F940"/>
      <c r="G940"/>
      <c r="H940"/>
      <c r="I940"/>
      <c r="J940"/>
      <c r="K940"/>
    </row>
    <row r="941" spans="1:11" x14ac:dyDescent="0.55000000000000004">
      <c r="A941"/>
      <c r="B941"/>
      <c r="C941"/>
      <c r="D941"/>
      <c r="E941"/>
      <c r="F941"/>
      <c r="G941"/>
      <c r="H941"/>
      <c r="I941"/>
      <c r="J941"/>
      <c r="K941"/>
    </row>
    <row r="942" spans="1:11" x14ac:dyDescent="0.55000000000000004">
      <c r="A942"/>
      <c r="B942"/>
      <c r="C942"/>
      <c r="D942"/>
      <c r="E942"/>
      <c r="F942"/>
      <c r="G942"/>
      <c r="H942"/>
      <c r="I942"/>
      <c r="J942"/>
      <c r="K942"/>
    </row>
    <row r="943" spans="1:11" x14ac:dyDescent="0.55000000000000004">
      <c r="A943"/>
      <c r="B943"/>
      <c r="C943"/>
      <c r="D943"/>
      <c r="E943"/>
      <c r="F943"/>
      <c r="G943"/>
      <c r="H943"/>
      <c r="I943"/>
      <c r="J943"/>
      <c r="K943"/>
    </row>
    <row r="944" spans="1:11" x14ac:dyDescent="0.55000000000000004">
      <c r="A944"/>
      <c r="B944"/>
      <c r="C944"/>
      <c r="D944"/>
      <c r="E944"/>
      <c r="F944"/>
      <c r="G944"/>
      <c r="H944"/>
      <c r="I944"/>
      <c r="J944"/>
      <c r="K944"/>
    </row>
    <row r="945" spans="1:11" x14ac:dyDescent="0.55000000000000004">
      <c r="A945"/>
      <c r="B945"/>
      <c r="C945"/>
      <c r="D945"/>
      <c r="E945"/>
      <c r="F945"/>
      <c r="G945"/>
      <c r="H945"/>
      <c r="I945"/>
      <c r="J945"/>
      <c r="K945"/>
    </row>
    <row r="946" spans="1:11" x14ac:dyDescent="0.55000000000000004">
      <c r="A946"/>
      <c r="B946"/>
      <c r="C946"/>
      <c r="D946"/>
      <c r="E946"/>
      <c r="F946"/>
      <c r="G946"/>
      <c r="H946"/>
      <c r="I946"/>
      <c r="J946"/>
      <c r="K946"/>
    </row>
    <row r="947" spans="1:11" x14ac:dyDescent="0.55000000000000004">
      <c r="A947"/>
      <c r="B947"/>
      <c r="C947"/>
      <c r="D947"/>
      <c r="E947"/>
      <c r="F947"/>
      <c r="G947"/>
      <c r="H947"/>
      <c r="I947"/>
      <c r="J947"/>
      <c r="K947"/>
    </row>
    <row r="948" spans="1:11" x14ac:dyDescent="0.55000000000000004">
      <c r="A948"/>
      <c r="B948"/>
      <c r="C948"/>
      <c r="D948"/>
      <c r="E948"/>
      <c r="F948"/>
      <c r="G948"/>
      <c r="H948"/>
      <c r="I948"/>
      <c r="J948"/>
      <c r="K948"/>
    </row>
    <row r="949" spans="1:11" x14ac:dyDescent="0.55000000000000004">
      <c r="A949"/>
      <c r="B949"/>
      <c r="C949"/>
      <c r="D949"/>
      <c r="E949"/>
      <c r="F949"/>
      <c r="G949"/>
      <c r="H949"/>
      <c r="I949"/>
      <c r="J949"/>
      <c r="K949"/>
    </row>
    <row r="950" spans="1:11" x14ac:dyDescent="0.55000000000000004">
      <c r="A950"/>
      <c r="B950"/>
      <c r="C950"/>
      <c r="D950"/>
      <c r="E950"/>
      <c r="F950"/>
      <c r="G950"/>
      <c r="H950"/>
      <c r="I950"/>
      <c r="J950"/>
      <c r="K950"/>
    </row>
    <row r="951" spans="1:11" x14ac:dyDescent="0.55000000000000004">
      <c r="A951"/>
      <c r="B951"/>
      <c r="C951"/>
      <c r="D951"/>
      <c r="E951"/>
      <c r="F951"/>
      <c r="G951"/>
      <c r="H951"/>
      <c r="I951"/>
      <c r="J951"/>
      <c r="K951"/>
    </row>
    <row r="952" spans="1:11" x14ac:dyDescent="0.55000000000000004">
      <c r="A952"/>
      <c r="B952"/>
      <c r="C952"/>
      <c r="D952"/>
      <c r="E952"/>
      <c r="F952"/>
      <c r="G952"/>
      <c r="H952"/>
      <c r="I952"/>
      <c r="J952"/>
      <c r="K952"/>
    </row>
    <row r="953" spans="1:11" x14ac:dyDescent="0.55000000000000004">
      <c r="A953"/>
      <c r="B953"/>
      <c r="C953"/>
      <c r="D953"/>
      <c r="E953"/>
      <c r="F953"/>
      <c r="G953"/>
      <c r="H953"/>
      <c r="I953"/>
      <c r="J953"/>
      <c r="K953"/>
    </row>
    <row r="954" spans="1:11" x14ac:dyDescent="0.55000000000000004">
      <c r="A954"/>
      <c r="B954"/>
      <c r="C954"/>
      <c r="D954"/>
      <c r="E954"/>
      <c r="F954"/>
      <c r="G954"/>
      <c r="H954"/>
      <c r="I954"/>
      <c r="J954"/>
      <c r="K954"/>
    </row>
    <row r="955" spans="1:11" x14ac:dyDescent="0.55000000000000004">
      <c r="A955"/>
      <c r="B955"/>
      <c r="C955"/>
      <c r="D955"/>
      <c r="E955"/>
      <c r="F955"/>
      <c r="G955"/>
      <c r="H955"/>
      <c r="I955"/>
      <c r="J955"/>
      <c r="K955"/>
    </row>
    <row r="956" spans="1:11" x14ac:dyDescent="0.55000000000000004">
      <c r="A956"/>
      <c r="B956"/>
      <c r="C956"/>
      <c r="D956"/>
      <c r="E956"/>
      <c r="F956"/>
      <c r="G956"/>
      <c r="H956"/>
      <c r="I956"/>
      <c r="J956"/>
      <c r="K956"/>
    </row>
    <row r="957" spans="1:11" x14ac:dyDescent="0.55000000000000004">
      <c r="A957"/>
      <c r="B957"/>
      <c r="C957"/>
      <c r="D957"/>
      <c r="E957"/>
      <c r="F957"/>
      <c r="G957"/>
      <c r="H957"/>
      <c r="I957"/>
      <c r="J957"/>
      <c r="K957"/>
    </row>
    <row r="958" spans="1:11" x14ac:dyDescent="0.55000000000000004">
      <c r="A958"/>
      <c r="B958"/>
      <c r="C958"/>
      <c r="D958"/>
      <c r="E958"/>
      <c r="F958"/>
      <c r="G958"/>
      <c r="H958"/>
      <c r="I958"/>
      <c r="J958"/>
      <c r="K958"/>
    </row>
    <row r="959" spans="1:11" x14ac:dyDescent="0.55000000000000004">
      <c r="A959"/>
      <c r="B959"/>
      <c r="C959"/>
      <c r="D959"/>
      <c r="E959"/>
      <c r="F959"/>
      <c r="G959"/>
      <c r="H959"/>
      <c r="I959"/>
      <c r="J959"/>
      <c r="K959"/>
    </row>
    <row r="960" spans="1:11" x14ac:dyDescent="0.55000000000000004">
      <c r="A960"/>
      <c r="B960"/>
      <c r="C960"/>
      <c r="D960"/>
      <c r="E960"/>
      <c r="F960"/>
      <c r="G960"/>
      <c r="H960"/>
      <c r="I960"/>
      <c r="J960"/>
      <c r="K960"/>
    </row>
    <row r="961" spans="1:11" x14ac:dyDescent="0.55000000000000004">
      <c r="A961"/>
      <c r="B961"/>
      <c r="C961"/>
      <c r="D961"/>
      <c r="E961"/>
      <c r="F961"/>
      <c r="G961"/>
      <c r="H961"/>
      <c r="I961"/>
      <c r="J961"/>
      <c r="K961"/>
    </row>
    <row r="962" spans="1:11" x14ac:dyDescent="0.55000000000000004">
      <c r="A962"/>
      <c r="B962"/>
      <c r="C962"/>
      <c r="D962"/>
      <c r="E962"/>
      <c r="F962"/>
      <c r="G962"/>
      <c r="H962"/>
      <c r="I962"/>
      <c r="J962"/>
      <c r="K962"/>
    </row>
    <row r="963" spans="1:11" x14ac:dyDescent="0.55000000000000004">
      <c r="A963"/>
      <c r="B963"/>
      <c r="C963"/>
      <c r="D963"/>
      <c r="E963"/>
      <c r="F963"/>
      <c r="G963"/>
      <c r="H963"/>
      <c r="I963"/>
      <c r="J963"/>
      <c r="K963"/>
    </row>
    <row r="964" spans="1:11" x14ac:dyDescent="0.55000000000000004">
      <c r="A964"/>
      <c r="B964"/>
      <c r="C964"/>
      <c r="D964"/>
      <c r="E964"/>
      <c r="F964"/>
      <c r="G964"/>
      <c r="H964"/>
      <c r="I964"/>
      <c r="J964"/>
      <c r="K964"/>
    </row>
    <row r="965" spans="1:11" x14ac:dyDescent="0.55000000000000004">
      <c r="A965"/>
      <c r="B965"/>
      <c r="C965"/>
      <c r="D965"/>
      <c r="E965"/>
      <c r="F965"/>
      <c r="G965"/>
      <c r="H965"/>
      <c r="I965"/>
      <c r="J965"/>
      <c r="K965"/>
    </row>
    <row r="966" spans="1:11" x14ac:dyDescent="0.55000000000000004">
      <c r="A966"/>
      <c r="B966"/>
      <c r="C966"/>
      <c r="D966"/>
      <c r="E966"/>
      <c r="F966"/>
      <c r="G966"/>
      <c r="H966"/>
      <c r="I966"/>
      <c r="J966"/>
      <c r="K966"/>
    </row>
    <row r="967" spans="1:11" x14ac:dyDescent="0.55000000000000004">
      <c r="A967"/>
      <c r="B967"/>
      <c r="C967"/>
      <c r="D967"/>
      <c r="E967"/>
      <c r="F967"/>
      <c r="G967"/>
      <c r="H967"/>
      <c r="I967"/>
      <c r="J967"/>
      <c r="K967"/>
    </row>
    <row r="968" spans="1:11" x14ac:dyDescent="0.55000000000000004">
      <c r="A968"/>
      <c r="B968"/>
      <c r="C968"/>
      <c r="D968"/>
      <c r="E968"/>
      <c r="F968"/>
      <c r="G968"/>
      <c r="H968"/>
      <c r="I968"/>
      <c r="J968"/>
      <c r="K968"/>
    </row>
    <row r="969" spans="1:11" x14ac:dyDescent="0.55000000000000004">
      <c r="A969"/>
      <c r="B969"/>
      <c r="C969"/>
      <c r="D969"/>
      <c r="E969"/>
      <c r="F969"/>
      <c r="G969"/>
      <c r="H969"/>
      <c r="I969"/>
      <c r="J969"/>
      <c r="K969"/>
    </row>
    <row r="970" spans="1:11" x14ac:dyDescent="0.55000000000000004">
      <c r="A970"/>
      <c r="B970"/>
      <c r="C970"/>
      <c r="D970"/>
      <c r="E970"/>
      <c r="F970"/>
      <c r="G970"/>
      <c r="H970"/>
      <c r="I970"/>
      <c r="J970"/>
      <c r="K970"/>
    </row>
    <row r="971" spans="1:11" x14ac:dyDescent="0.55000000000000004">
      <c r="A971"/>
      <c r="B971"/>
      <c r="C971"/>
      <c r="D971"/>
      <c r="E971"/>
      <c r="F971"/>
      <c r="G971"/>
      <c r="H971"/>
      <c r="I971"/>
      <c r="J971"/>
      <c r="K971"/>
    </row>
    <row r="972" spans="1:11" x14ac:dyDescent="0.55000000000000004">
      <c r="A972"/>
      <c r="B972"/>
      <c r="C972"/>
      <c r="D972"/>
      <c r="E972"/>
      <c r="F972"/>
      <c r="G972"/>
      <c r="H972"/>
      <c r="I972"/>
      <c r="J972"/>
      <c r="K972"/>
    </row>
    <row r="973" spans="1:11" x14ac:dyDescent="0.55000000000000004">
      <c r="A973"/>
      <c r="B973"/>
      <c r="C973"/>
      <c r="D973"/>
      <c r="E973"/>
      <c r="F973"/>
      <c r="G973"/>
      <c r="H973"/>
      <c r="I973"/>
      <c r="J973"/>
      <c r="K973"/>
    </row>
    <row r="974" spans="1:11" x14ac:dyDescent="0.55000000000000004">
      <c r="A974"/>
      <c r="B974"/>
      <c r="C974"/>
      <c r="D974"/>
      <c r="E974"/>
      <c r="F974"/>
      <c r="G974"/>
      <c r="H974"/>
      <c r="I974"/>
      <c r="J974"/>
      <c r="K974"/>
    </row>
    <row r="975" spans="1:11" x14ac:dyDescent="0.55000000000000004">
      <c r="A975"/>
      <c r="B975"/>
      <c r="C975"/>
      <c r="D975"/>
      <c r="E975"/>
      <c r="F975"/>
      <c r="G975"/>
      <c r="H975"/>
      <c r="I975"/>
      <c r="J975"/>
      <c r="K975"/>
    </row>
    <row r="976" spans="1:11" x14ac:dyDescent="0.55000000000000004">
      <c r="A976"/>
      <c r="B976"/>
      <c r="C976"/>
      <c r="D976"/>
      <c r="E976"/>
      <c r="F976"/>
      <c r="G976"/>
      <c r="H976"/>
      <c r="I976"/>
      <c r="J976"/>
      <c r="K976"/>
    </row>
    <row r="977" spans="1:11" x14ac:dyDescent="0.55000000000000004">
      <c r="A977"/>
      <c r="B977"/>
      <c r="C977"/>
      <c r="D977"/>
      <c r="E977"/>
      <c r="F977"/>
      <c r="G977"/>
      <c r="H977"/>
      <c r="I977"/>
      <c r="J977"/>
      <c r="K977"/>
    </row>
    <row r="978" spans="1:11" x14ac:dyDescent="0.55000000000000004">
      <c r="A978"/>
      <c r="B978"/>
      <c r="C978"/>
      <c r="D978"/>
      <c r="E978"/>
      <c r="F978"/>
      <c r="G978"/>
      <c r="H978"/>
      <c r="I978"/>
      <c r="J978"/>
      <c r="K978"/>
    </row>
    <row r="979" spans="1:11" x14ac:dyDescent="0.55000000000000004">
      <c r="A979"/>
      <c r="B979"/>
      <c r="C979"/>
      <c r="D979"/>
      <c r="E979"/>
      <c r="F979"/>
      <c r="G979"/>
      <c r="H979"/>
      <c r="I979"/>
      <c r="J979"/>
      <c r="K979"/>
    </row>
    <row r="980" spans="1:11" x14ac:dyDescent="0.55000000000000004">
      <c r="A980"/>
      <c r="B980"/>
      <c r="C980"/>
      <c r="D980"/>
      <c r="E980"/>
      <c r="F980"/>
      <c r="G980"/>
      <c r="H980"/>
      <c r="I980"/>
      <c r="J980"/>
      <c r="K980"/>
    </row>
    <row r="981" spans="1:11" x14ac:dyDescent="0.55000000000000004">
      <c r="A981"/>
      <c r="B981"/>
      <c r="C981"/>
      <c r="D981"/>
      <c r="E981"/>
      <c r="F981"/>
      <c r="G981"/>
      <c r="H981"/>
      <c r="I981"/>
      <c r="J981"/>
      <c r="K981"/>
    </row>
    <row r="982" spans="1:11" x14ac:dyDescent="0.55000000000000004">
      <c r="A982"/>
      <c r="B982"/>
      <c r="C982"/>
      <c r="D982"/>
      <c r="E982"/>
      <c r="F982"/>
      <c r="G982"/>
      <c r="H982"/>
      <c r="I982"/>
      <c r="J982"/>
      <c r="K982"/>
    </row>
    <row r="983" spans="1:11" x14ac:dyDescent="0.55000000000000004">
      <c r="A983"/>
      <c r="B983"/>
      <c r="C983"/>
      <c r="D983"/>
      <c r="E983"/>
      <c r="F983"/>
      <c r="G983"/>
      <c r="H983"/>
      <c r="I983"/>
      <c r="J983"/>
      <c r="K983"/>
    </row>
    <row r="984" spans="1:11" x14ac:dyDescent="0.55000000000000004">
      <c r="A984"/>
      <c r="B984"/>
      <c r="C984"/>
      <c r="D984"/>
      <c r="E984"/>
      <c r="F984"/>
      <c r="G984"/>
      <c r="H984"/>
      <c r="I984"/>
      <c r="J984"/>
      <c r="K984"/>
    </row>
    <row r="985" spans="1:11" x14ac:dyDescent="0.55000000000000004">
      <c r="A985"/>
      <c r="B985"/>
      <c r="C985"/>
      <c r="D985"/>
      <c r="E985"/>
      <c r="F985"/>
      <c r="G985"/>
      <c r="H985"/>
      <c r="I985"/>
      <c r="J985"/>
      <c r="K985"/>
    </row>
    <row r="986" spans="1:11" x14ac:dyDescent="0.55000000000000004">
      <c r="A986"/>
      <c r="B986"/>
      <c r="C986"/>
      <c r="D986"/>
      <c r="E986"/>
      <c r="F986"/>
      <c r="G986"/>
      <c r="H986"/>
      <c r="I986"/>
      <c r="J986"/>
      <c r="K986"/>
    </row>
    <row r="987" spans="1:11" x14ac:dyDescent="0.55000000000000004">
      <c r="A987"/>
      <c r="B987"/>
      <c r="C987"/>
      <c r="D987"/>
      <c r="E987"/>
      <c r="F987"/>
      <c r="G987"/>
      <c r="H987"/>
      <c r="I987"/>
      <c r="J987"/>
      <c r="K987"/>
    </row>
    <row r="988" spans="1:11" x14ac:dyDescent="0.55000000000000004">
      <c r="A988"/>
      <c r="B988"/>
      <c r="C988"/>
      <c r="D988"/>
      <c r="E988"/>
      <c r="F988"/>
      <c r="G988"/>
      <c r="H988"/>
      <c r="I988"/>
      <c r="J988"/>
      <c r="K988"/>
    </row>
    <row r="989" spans="1:11" x14ac:dyDescent="0.55000000000000004">
      <c r="A989"/>
      <c r="B989"/>
      <c r="C989"/>
      <c r="D989"/>
      <c r="E989"/>
      <c r="F989"/>
      <c r="G989"/>
      <c r="H989"/>
      <c r="I989"/>
      <c r="J989"/>
      <c r="K989"/>
    </row>
    <row r="990" spans="1:11" x14ac:dyDescent="0.55000000000000004">
      <c r="A990"/>
      <c r="B990"/>
      <c r="C990"/>
      <c r="D990"/>
      <c r="E990"/>
      <c r="F990"/>
      <c r="G990"/>
      <c r="H990"/>
      <c r="I990"/>
      <c r="J990"/>
      <c r="K990"/>
    </row>
    <row r="991" spans="1:11" x14ac:dyDescent="0.55000000000000004">
      <c r="A991"/>
      <c r="B991"/>
      <c r="C991"/>
      <c r="D991"/>
      <c r="E991"/>
      <c r="F991"/>
      <c r="G991"/>
      <c r="H991"/>
      <c r="I991"/>
      <c r="J991"/>
      <c r="K991"/>
    </row>
    <row r="992" spans="1:11" x14ac:dyDescent="0.55000000000000004">
      <c r="A992"/>
      <c r="B992"/>
      <c r="C992"/>
      <c r="D992"/>
      <c r="E992"/>
      <c r="F992"/>
      <c r="G992"/>
      <c r="H992"/>
      <c r="I992"/>
      <c r="J992"/>
      <c r="K992"/>
    </row>
    <row r="993" spans="1:11" x14ac:dyDescent="0.55000000000000004">
      <c r="A993"/>
      <c r="B993"/>
      <c r="C993"/>
      <c r="D993"/>
      <c r="E993"/>
      <c r="F993"/>
      <c r="G993"/>
      <c r="H993"/>
      <c r="I993"/>
      <c r="J993"/>
      <c r="K993"/>
    </row>
    <row r="994" spans="1:11" x14ac:dyDescent="0.55000000000000004">
      <c r="A994"/>
      <c r="B994"/>
      <c r="C994"/>
      <c r="D994"/>
      <c r="E994"/>
      <c r="F994"/>
      <c r="G994"/>
      <c r="H994"/>
      <c r="I994"/>
      <c r="J994"/>
      <c r="K994"/>
    </row>
    <row r="995" spans="1:11" x14ac:dyDescent="0.55000000000000004">
      <c r="A995"/>
      <c r="B995"/>
      <c r="C995"/>
      <c r="D995"/>
      <c r="E995"/>
      <c r="F995"/>
      <c r="G995"/>
      <c r="H995"/>
      <c r="I995"/>
      <c r="J995"/>
      <c r="K995"/>
    </row>
    <row r="996" spans="1:11" x14ac:dyDescent="0.55000000000000004">
      <c r="A996"/>
      <c r="B996"/>
      <c r="C996"/>
      <c r="D996"/>
      <c r="E996"/>
      <c r="F996"/>
      <c r="G996"/>
      <c r="H996"/>
      <c r="I996"/>
      <c r="J996"/>
      <c r="K996"/>
    </row>
    <row r="997" spans="1:11" x14ac:dyDescent="0.55000000000000004">
      <c r="A997"/>
      <c r="B997"/>
      <c r="C997"/>
      <c r="D997"/>
      <c r="E997"/>
      <c r="F997"/>
      <c r="G997"/>
      <c r="H997"/>
      <c r="I997"/>
      <c r="J997"/>
      <c r="K997"/>
    </row>
    <row r="998" spans="1:11" x14ac:dyDescent="0.55000000000000004">
      <c r="A998"/>
      <c r="B998"/>
      <c r="C998"/>
      <c r="D998"/>
      <c r="E998"/>
      <c r="F998"/>
      <c r="G998"/>
      <c r="H998"/>
      <c r="I998"/>
      <c r="J998"/>
      <c r="K998"/>
    </row>
    <row r="999" spans="1:11" x14ac:dyDescent="0.55000000000000004">
      <c r="A999"/>
      <c r="B999"/>
      <c r="C999"/>
      <c r="D999"/>
      <c r="E999"/>
      <c r="F999"/>
      <c r="G999"/>
      <c r="H999"/>
      <c r="I999"/>
      <c r="J999"/>
      <c r="K999"/>
    </row>
    <row r="1000" spans="1:11" x14ac:dyDescent="0.55000000000000004">
      <c r="A1000"/>
      <c r="B1000"/>
      <c r="C1000"/>
      <c r="D1000"/>
      <c r="E1000"/>
      <c r="F1000"/>
      <c r="G1000"/>
      <c r="H1000"/>
      <c r="I1000"/>
      <c r="J1000"/>
      <c r="K1000"/>
    </row>
    <row r="1001" spans="1:11" x14ac:dyDescent="0.55000000000000004">
      <c r="A1001"/>
      <c r="B1001"/>
      <c r="C1001"/>
      <c r="D1001"/>
      <c r="E1001"/>
      <c r="F1001"/>
      <c r="G1001"/>
      <c r="H1001"/>
      <c r="I1001"/>
      <c r="J1001"/>
      <c r="K1001"/>
    </row>
    <row r="1002" spans="1:11" x14ac:dyDescent="0.55000000000000004">
      <c r="A1002"/>
      <c r="B1002"/>
      <c r="C1002"/>
      <c r="D1002"/>
      <c r="E1002"/>
      <c r="F1002"/>
      <c r="G1002"/>
      <c r="H1002"/>
      <c r="I1002"/>
      <c r="J1002"/>
      <c r="K1002"/>
    </row>
    <row r="1003" spans="1:11" x14ac:dyDescent="0.55000000000000004">
      <c r="A1003"/>
      <c r="B1003"/>
      <c r="C1003"/>
      <c r="D1003"/>
      <c r="E1003"/>
      <c r="F1003"/>
      <c r="G1003"/>
      <c r="H1003"/>
      <c r="I1003"/>
      <c r="J1003"/>
      <c r="K1003"/>
    </row>
    <row r="1004" spans="1:11" x14ac:dyDescent="0.55000000000000004">
      <c r="A1004"/>
      <c r="B1004"/>
      <c r="C1004"/>
      <c r="D1004"/>
      <c r="E1004"/>
      <c r="F1004"/>
      <c r="G1004"/>
      <c r="H1004"/>
      <c r="I1004"/>
      <c r="J1004"/>
      <c r="K1004"/>
    </row>
    <row r="1005" spans="1:11" x14ac:dyDescent="0.55000000000000004">
      <c r="A1005"/>
      <c r="B1005"/>
      <c r="C1005"/>
      <c r="D1005"/>
      <c r="E1005"/>
      <c r="F1005"/>
      <c r="G1005"/>
      <c r="H1005"/>
      <c r="I1005"/>
      <c r="J1005"/>
      <c r="K1005"/>
    </row>
    <row r="1006" spans="1:11" x14ac:dyDescent="0.55000000000000004">
      <c r="A1006"/>
      <c r="B1006"/>
      <c r="C1006"/>
      <c r="D1006"/>
      <c r="E1006"/>
      <c r="F1006"/>
      <c r="G1006"/>
      <c r="H1006"/>
      <c r="I1006"/>
      <c r="J1006"/>
      <c r="K1006"/>
    </row>
    <row r="1007" spans="1:11" x14ac:dyDescent="0.55000000000000004">
      <c r="A1007"/>
      <c r="B1007"/>
      <c r="C1007"/>
      <c r="D1007"/>
      <c r="E1007"/>
      <c r="F1007"/>
      <c r="G1007"/>
      <c r="H1007"/>
      <c r="I1007"/>
      <c r="J1007"/>
      <c r="K1007"/>
    </row>
    <row r="1008" spans="1:11" x14ac:dyDescent="0.55000000000000004">
      <c r="A1008"/>
      <c r="B1008"/>
      <c r="C1008"/>
      <c r="D1008"/>
      <c r="E1008"/>
      <c r="F1008"/>
      <c r="G1008"/>
      <c r="H1008"/>
      <c r="I1008"/>
      <c r="J1008"/>
      <c r="K1008"/>
    </row>
    <row r="1009" spans="1:11" x14ac:dyDescent="0.55000000000000004">
      <c r="A1009"/>
      <c r="B1009"/>
      <c r="C1009"/>
      <c r="D1009"/>
      <c r="E1009"/>
      <c r="F1009"/>
      <c r="G1009"/>
      <c r="H1009"/>
      <c r="I1009"/>
      <c r="J1009"/>
      <c r="K1009"/>
    </row>
    <row r="1010" spans="1:11" x14ac:dyDescent="0.55000000000000004">
      <c r="A1010"/>
      <c r="B1010"/>
      <c r="C1010"/>
      <c r="D1010"/>
      <c r="E1010"/>
      <c r="F1010"/>
      <c r="G1010"/>
      <c r="H1010"/>
      <c r="I1010"/>
      <c r="J1010"/>
      <c r="K1010"/>
    </row>
    <row r="1011" spans="1:11" x14ac:dyDescent="0.55000000000000004">
      <c r="A1011"/>
      <c r="B1011"/>
      <c r="C1011"/>
      <c r="D1011"/>
      <c r="E1011"/>
      <c r="F1011"/>
      <c r="G1011"/>
      <c r="H1011"/>
      <c r="I1011"/>
      <c r="J1011"/>
      <c r="K1011"/>
    </row>
    <row r="1012" spans="1:11" x14ac:dyDescent="0.55000000000000004">
      <c r="A1012"/>
      <c r="B1012"/>
      <c r="C1012"/>
      <c r="D1012"/>
      <c r="E1012"/>
      <c r="F1012"/>
      <c r="G1012"/>
      <c r="H1012"/>
      <c r="I1012"/>
      <c r="J1012"/>
      <c r="K1012"/>
    </row>
    <row r="1013" spans="1:11" x14ac:dyDescent="0.55000000000000004">
      <c r="A1013"/>
      <c r="B1013"/>
      <c r="C1013"/>
      <c r="D1013"/>
      <c r="E1013"/>
      <c r="F1013"/>
      <c r="G1013"/>
      <c r="H1013"/>
      <c r="I1013"/>
      <c r="J1013"/>
      <c r="K1013"/>
    </row>
    <row r="1014" spans="1:11" x14ac:dyDescent="0.55000000000000004">
      <c r="A1014"/>
      <c r="B1014"/>
      <c r="C1014"/>
      <c r="D1014"/>
      <c r="E1014"/>
      <c r="F1014"/>
      <c r="G1014"/>
      <c r="H1014"/>
      <c r="I1014"/>
      <c r="J1014"/>
      <c r="K1014"/>
    </row>
    <row r="1015" spans="1:11" x14ac:dyDescent="0.55000000000000004">
      <c r="A1015"/>
      <c r="B1015"/>
      <c r="C1015"/>
      <c r="D1015"/>
      <c r="E1015"/>
      <c r="F1015"/>
      <c r="G1015"/>
      <c r="H1015"/>
      <c r="I1015"/>
      <c r="J1015"/>
      <c r="K1015"/>
    </row>
    <row r="1016" spans="1:11" x14ac:dyDescent="0.55000000000000004">
      <c r="A1016"/>
      <c r="B1016"/>
      <c r="C1016"/>
      <c r="D1016"/>
      <c r="E1016"/>
      <c r="F1016"/>
      <c r="G1016"/>
      <c r="H1016"/>
      <c r="I1016"/>
      <c r="J1016"/>
      <c r="K1016"/>
    </row>
    <row r="1017" spans="1:11" x14ac:dyDescent="0.55000000000000004">
      <c r="A1017"/>
      <c r="B1017"/>
      <c r="C1017"/>
      <c r="D1017"/>
      <c r="E1017"/>
      <c r="F1017"/>
      <c r="G1017"/>
      <c r="H1017"/>
      <c r="I1017"/>
      <c r="J1017"/>
      <c r="K1017"/>
    </row>
    <row r="1018" spans="1:11" x14ac:dyDescent="0.55000000000000004">
      <c r="A1018"/>
      <c r="B1018"/>
      <c r="C1018"/>
      <c r="D1018"/>
      <c r="E1018"/>
      <c r="F1018"/>
      <c r="G1018"/>
      <c r="H1018"/>
      <c r="I1018"/>
      <c r="J1018"/>
      <c r="K1018"/>
    </row>
    <row r="1019" spans="1:11" x14ac:dyDescent="0.55000000000000004">
      <c r="A1019"/>
      <c r="B1019"/>
      <c r="C1019"/>
      <c r="D1019"/>
      <c r="E1019"/>
      <c r="F1019"/>
      <c r="G1019"/>
      <c r="H1019"/>
      <c r="I1019"/>
      <c r="J1019"/>
      <c r="K1019"/>
    </row>
    <row r="1020" spans="1:11" x14ac:dyDescent="0.55000000000000004">
      <c r="A1020"/>
      <c r="B1020"/>
      <c r="C1020"/>
      <c r="D1020"/>
      <c r="E1020"/>
      <c r="F1020"/>
      <c r="G1020"/>
      <c r="H1020"/>
      <c r="I1020"/>
      <c r="J1020"/>
      <c r="K1020"/>
    </row>
    <row r="1021" spans="1:11" x14ac:dyDescent="0.55000000000000004">
      <c r="A1021"/>
      <c r="B1021"/>
      <c r="C1021"/>
      <c r="D1021"/>
      <c r="E1021"/>
      <c r="F1021"/>
      <c r="G1021"/>
      <c r="H1021"/>
      <c r="I1021"/>
      <c r="J1021"/>
      <c r="K1021"/>
    </row>
    <row r="1022" spans="1:11" x14ac:dyDescent="0.55000000000000004">
      <c r="A1022"/>
      <c r="B1022"/>
      <c r="C1022"/>
      <c r="D1022"/>
      <c r="E1022"/>
      <c r="F1022"/>
      <c r="G1022"/>
      <c r="H1022"/>
      <c r="I1022"/>
      <c r="J1022"/>
      <c r="K1022"/>
    </row>
    <row r="1023" spans="1:11" x14ac:dyDescent="0.55000000000000004">
      <c r="A1023"/>
      <c r="B1023"/>
      <c r="C1023"/>
      <c r="D1023"/>
      <c r="E1023"/>
      <c r="F1023"/>
      <c r="G1023"/>
      <c r="H1023"/>
      <c r="I1023"/>
      <c r="J1023"/>
      <c r="K1023"/>
    </row>
    <row r="1024" spans="1:11" x14ac:dyDescent="0.55000000000000004">
      <c r="A1024"/>
      <c r="B1024"/>
      <c r="C1024"/>
      <c r="D1024"/>
      <c r="E1024"/>
      <c r="F1024"/>
      <c r="G1024"/>
      <c r="H1024"/>
      <c r="I1024"/>
      <c r="J1024"/>
      <c r="K1024"/>
    </row>
    <row r="1025" spans="1:11" x14ac:dyDescent="0.55000000000000004">
      <c r="A1025"/>
      <c r="B1025"/>
      <c r="C1025"/>
      <c r="D1025"/>
      <c r="E1025"/>
      <c r="F1025"/>
      <c r="G1025"/>
      <c r="H1025"/>
      <c r="I1025"/>
      <c r="J1025"/>
      <c r="K1025"/>
    </row>
    <row r="1026" spans="1:11" x14ac:dyDescent="0.55000000000000004">
      <c r="A1026"/>
      <c r="B1026"/>
      <c r="C1026"/>
      <c r="D1026"/>
      <c r="E1026"/>
      <c r="F1026"/>
      <c r="G1026"/>
      <c r="H1026"/>
      <c r="I1026"/>
      <c r="J1026"/>
      <c r="K1026"/>
    </row>
    <row r="1027" spans="1:11" x14ac:dyDescent="0.55000000000000004">
      <c r="A1027"/>
      <c r="B1027"/>
      <c r="C1027"/>
      <c r="D1027"/>
      <c r="E1027"/>
      <c r="F1027"/>
      <c r="G1027"/>
      <c r="H1027"/>
      <c r="I1027"/>
      <c r="J1027"/>
      <c r="K1027"/>
    </row>
    <row r="1028" spans="1:11" x14ac:dyDescent="0.55000000000000004">
      <c r="A1028"/>
      <c r="B1028"/>
      <c r="C1028"/>
      <c r="D1028"/>
      <c r="E1028"/>
      <c r="F1028"/>
      <c r="G1028"/>
      <c r="H1028"/>
      <c r="I1028"/>
      <c r="J1028"/>
      <c r="K1028"/>
    </row>
    <row r="1029" spans="1:11" x14ac:dyDescent="0.55000000000000004">
      <c r="A1029"/>
      <c r="B1029"/>
      <c r="C1029"/>
      <c r="D1029"/>
      <c r="E1029"/>
      <c r="F1029"/>
      <c r="G1029"/>
      <c r="H1029"/>
      <c r="I1029"/>
      <c r="J1029"/>
      <c r="K1029"/>
    </row>
    <row r="1030" spans="1:11" x14ac:dyDescent="0.55000000000000004">
      <c r="A1030"/>
      <c r="B1030"/>
      <c r="C1030"/>
      <c r="D1030"/>
      <c r="E1030"/>
      <c r="F1030"/>
      <c r="G1030"/>
      <c r="H1030"/>
      <c r="I1030"/>
      <c r="J1030"/>
      <c r="K1030"/>
    </row>
    <row r="1031" spans="1:11" x14ac:dyDescent="0.55000000000000004">
      <c r="A1031"/>
      <c r="B1031"/>
      <c r="C1031"/>
      <c r="D1031"/>
      <c r="E1031"/>
      <c r="F1031"/>
      <c r="G1031"/>
      <c r="H1031"/>
      <c r="I1031"/>
      <c r="J1031"/>
      <c r="K1031"/>
    </row>
    <row r="1032" spans="1:11" x14ac:dyDescent="0.55000000000000004">
      <c r="A1032"/>
      <c r="B1032"/>
      <c r="C1032"/>
      <c r="D1032"/>
      <c r="E1032"/>
      <c r="F1032"/>
      <c r="G1032"/>
      <c r="H1032"/>
      <c r="I1032"/>
      <c r="J1032"/>
      <c r="K1032"/>
    </row>
    <row r="1033" spans="1:11" x14ac:dyDescent="0.55000000000000004">
      <c r="A1033"/>
      <c r="B1033"/>
      <c r="C1033"/>
      <c r="D1033"/>
      <c r="E1033"/>
      <c r="F1033"/>
      <c r="G1033"/>
      <c r="H1033"/>
      <c r="I1033"/>
      <c r="J1033"/>
      <c r="K1033"/>
    </row>
    <row r="1034" spans="1:11" x14ac:dyDescent="0.55000000000000004">
      <c r="A1034"/>
      <c r="B1034"/>
      <c r="C1034"/>
      <c r="D1034"/>
      <c r="E1034"/>
      <c r="F1034"/>
      <c r="G1034"/>
      <c r="H1034"/>
      <c r="I1034"/>
      <c r="J1034"/>
      <c r="K1034"/>
    </row>
    <row r="1035" spans="1:11" x14ac:dyDescent="0.55000000000000004">
      <c r="A1035"/>
      <c r="B1035"/>
      <c r="C1035"/>
      <c r="D1035"/>
      <c r="E1035"/>
      <c r="F1035"/>
      <c r="G1035"/>
      <c r="H1035"/>
      <c r="I1035"/>
      <c r="J1035"/>
      <c r="K1035"/>
    </row>
    <row r="1036" spans="1:11" x14ac:dyDescent="0.55000000000000004">
      <c r="A1036"/>
      <c r="B1036"/>
      <c r="C1036"/>
      <c r="D1036"/>
      <c r="E1036"/>
      <c r="F1036"/>
      <c r="G1036"/>
      <c r="H1036"/>
      <c r="I1036"/>
      <c r="J1036"/>
      <c r="K1036"/>
    </row>
    <row r="1037" spans="1:11" x14ac:dyDescent="0.55000000000000004">
      <c r="A1037"/>
      <c r="B1037"/>
      <c r="C1037"/>
      <c r="D1037"/>
      <c r="E1037"/>
      <c r="F1037"/>
      <c r="G1037"/>
      <c r="H1037"/>
      <c r="I1037"/>
      <c r="J1037"/>
      <c r="K1037"/>
    </row>
    <row r="1038" spans="1:11" x14ac:dyDescent="0.55000000000000004">
      <c r="A1038"/>
      <c r="B1038"/>
      <c r="C1038"/>
      <c r="D1038"/>
      <c r="E1038"/>
      <c r="F1038"/>
      <c r="G1038"/>
      <c r="H1038"/>
      <c r="I1038"/>
      <c r="J1038"/>
      <c r="K1038"/>
    </row>
    <row r="1039" spans="1:11" x14ac:dyDescent="0.55000000000000004">
      <c r="A1039"/>
      <c r="B1039"/>
      <c r="C1039"/>
      <c r="D1039"/>
      <c r="E1039"/>
      <c r="F1039"/>
      <c r="G1039"/>
      <c r="H1039"/>
      <c r="I1039"/>
      <c r="J1039"/>
      <c r="K1039"/>
    </row>
    <row r="1040" spans="1:11" x14ac:dyDescent="0.55000000000000004">
      <c r="A1040"/>
      <c r="B1040"/>
      <c r="C1040"/>
      <c r="D1040"/>
      <c r="E1040"/>
      <c r="F1040"/>
      <c r="G1040"/>
      <c r="H1040"/>
      <c r="I1040"/>
      <c r="J1040"/>
      <c r="K1040"/>
    </row>
    <row r="1041" spans="1:11" x14ac:dyDescent="0.55000000000000004">
      <c r="A1041"/>
      <c r="B1041"/>
      <c r="C1041"/>
      <c r="D1041"/>
      <c r="E1041"/>
      <c r="F1041"/>
      <c r="G1041"/>
      <c r="H1041"/>
      <c r="I1041"/>
      <c r="J1041"/>
      <c r="K1041"/>
    </row>
    <row r="1042" spans="1:11" x14ac:dyDescent="0.55000000000000004">
      <c r="A1042"/>
      <c r="B1042"/>
      <c r="C1042"/>
      <c r="D1042"/>
      <c r="E1042"/>
      <c r="F1042"/>
      <c r="G1042"/>
      <c r="H1042"/>
      <c r="I1042"/>
      <c r="J1042"/>
      <c r="K1042"/>
    </row>
    <row r="1043" spans="1:11" x14ac:dyDescent="0.55000000000000004">
      <c r="A1043"/>
      <c r="B1043"/>
      <c r="C1043"/>
      <c r="D1043"/>
      <c r="E1043"/>
      <c r="F1043"/>
      <c r="G1043"/>
      <c r="H1043"/>
      <c r="I1043"/>
      <c r="J1043"/>
      <c r="K1043"/>
    </row>
    <row r="1044" spans="1:11" x14ac:dyDescent="0.55000000000000004">
      <c r="A1044"/>
      <c r="B1044"/>
      <c r="C1044"/>
      <c r="D1044"/>
      <c r="E1044"/>
      <c r="F1044"/>
      <c r="G1044"/>
      <c r="H1044"/>
      <c r="I1044"/>
      <c r="J1044"/>
      <c r="K1044"/>
    </row>
    <row r="1045" spans="1:11" x14ac:dyDescent="0.55000000000000004">
      <c r="A1045"/>
      <c r="B1045"/>
      <c r="C1045"/>
      <c r="D1045"/>
      <c r="E1045"/>
      <c r="F1045"/>
      <c r="G1045"/>
      <c r="H1045"/>
      <c r="I1045"/>
      <c r="J1045"/>
      <c r="K1045"/>
    </row>
    <row r="1046" spans="1:11" x14ac:dyDescent="0.55000000000000004">
      <c r="A1046"/>
      <c r="B1046"/>
      <c r="C1046"/>
      <c r="D1046"/>
      <c r="E1046"/>
      <c r="F1046"/>
      <c r="G1046"/>
      <c r="H1046"/>
      <c r="I1046"/>
      <c r="J1046"/>
      <c r="K1046"/>
    </row>
    <row r="1047" spans="1:11" x14ac:dyDescent="0.55000000000000004">
      <c r="A1047"/>
      <c r="B1047"/>
      <c r="C1047"/>
      <c r="D1047"/>
      <c r="E1047"/>
      <c r="F1047"/>
      <c r="G1047"/>
      <c r="H1047"/>
      <c r="I1047"/>
      <c r="J1047"/>
      <c r="K1047"/>
    </row>
    <row r="1048" spans="1:11" x14ac:dyDescent="0.55000000000000004">
      <c r="A1048"/>
      <c r="B1048"/>
      <c r="C1048"/>
      <c r="D1048"/>
      <c r="E1048"/>
      <c r="F1048"/>
      <c r="G1048"/>
      <c r="H1048"/>
      <c r="I1048"/>
      <c r="J1048"/>
      <c r="K1048"/>
    </row>
    <row r="1049" spans="1:11" x14ac:dyDescent="0.55000000000000004">
      <c r="A1049"/>
      <c r="B1049"/>
      <c r="C1049"/>
      <c r="D1049"/>
      <c r="E1049"/>
      <c r="F1049"/>
      <c r="G1049"/>
      <c r="H1049"/>
      <c r="I1049"/>
      <c r="J1049"/>
      <c r="K1049"/>
    </row>
    <row r="1050" spans="1:11" x14ac:dyDescent="0.55000000000000004">
      <c r="A1050"/>
      <c r="B1050"/>
      <c r="C1050"/>
      <c r="D1050"/>
      <c r="E1050"/>
      <c r="F1050"/>
      <c r="G1050"/>
      <c r="H1050"/>
      <c r="I1050"/>
      <c r="J1050"/>
      <c r="K1050"/>
    </row>
    <row r="1051" spans="1:11" x14ac:dyDescent="0.55000000000000004">
      <c r="A1051"/>
      <c r="B1051"/>
      <c r="C1051"/>
      <c r="D1051"/>
      <c r="E1051"/>
      <c r="F1051"/>
      <c r="G1051"/>
      <c r="H1051"/>
      <c r="I1051"/>
      <c r="J1051"/>
      <c r="K1051"/>
    </row>
    <row r="1052" spans="1:11" x14ac:dyDescent="0.55000000000000004">
      <c r="A1052"/>
      <c r="B1052"/>
      <c r="C1052"/>
      <c r="D1052"/>
      <c r="E1052"/>
      <c r="F1052"/>
      <c r="G1052"/>
      <c r="H1052"/>
      <c r="I1052"/>
      <c r="J1052"/>
      <c r="K1052"/>
    </row>
    <row r="1053" spans="1:11" x14ac:dyDescent="0.55000000000000004">
      <c r="A1053"/>
      <c r="B1053"/>
      <c r="C1053"/>
      <c r="D1053"/>
      <c r="E1053"/>
      <c r="F1053"/>
      <c r="G1053"/>
      <c r="H1053"/>
      <c r="I1053"/>
      <c r="J1053"/>
      <c r="K1053"/>
    </row>
    <row r="1054" spans="1:11" x14ac:dyDescent="0.55000000000000004">
      <c r="A1054"/>
      <c r="B1054"/>
      <c r="C1054"/>
      <c r="D1054"/>
      <c r="E1054"/>
      <c r="F1054"/>
      <c r="G1054"/>
      <c r="H1054"/>
      <c r="I1054"/>
      <c r="J1054"/>
      <c r="K1054"/>
    </row>
    <row r="1055" spans="1:11" x14ac:dyDescent="0.55000000000000004">
      <c r="A1055"/>
      <c r="B1055"/>
      <c r="C1055"/>
      <c r="D1055"/>
      <c r="E1055"/>
      <c r="F1055"/>
      <c r="G1055"/>
      <c r="H1055"/>
      <c r="I1055"/>
      <c r="J1055"/>
      <c r="K1055"/>
    </row>
    <row r="1056" spans="1:11" x14ac:dyDescent="0.55000000000000004">
      <c r="A1056"/>
      <c r="B1056"/>
      <c r="C1056"/>
      <c r="D1056"/>
      <c r="E1056"/>
      <c r="F1056"/>
      <c r="G1056"/>
      <c r="H1056"/>
      <c r="I1056"/>
      <c r="J1056"/>
      <c r="K1056"/>
    </row>
    <row r="1057" spans="1:11" x14ac:dyDescent="0.55000000000000004">
      <c r="A1057"/>
      <c r="B1057"/>
      <c r="C1057"/>
      <c r="D1057"/>
      <c r="E1057"/>
      <c r="F1057"/>
      <c r="G1057"/>
      <c r="H1057"/>
      <c r="I1057"/>
      <c r="J1057"/>
      <c r="K1057"/>
    </row>
    <row r="1058" spans="1:11" x14ac:dyDescent="0.55000000000000004">
      <c r="A1058"/>
      <c r="B1058"/>
      <c r="C1058"/>
      <c r="D1058"/>
      <c r="E1058"/>
      <c r="F1058"/>
      <c r="G1058"/>
      <c r="H1058"/>
      <c r="I1058"/>
      <c r="J1058"/>
      <c r="K1058"/>
    </row>
    <row r="1059" spans="1:11" x14ac:dyDescent="0.55000000000000004">
      <c r="A1059"/>
      <c r="B1059"/>
      <c r="C1059"/>
      <c r="D1059"/>
      <c r="E1059"/>
      <c r="F1059"/>
      <c r="G1059"/>
      <c r="H1059"/>
      <c r="I1059"/>
      <c r="J1059"/>
      <c r="K1059"/>
    </row>
    <row r="1060" spans="1:11" x14ac:dyDescent="0.55000000000000004">
      <c r="A1060"/>
      <c r="B1060"/>
      <c r="C1060"/>
      <c r="D1060"/>
      <c r="E1060"/>
      <c r="F1060"/>
      <c r="G1060"/>
      <c r="H1060"/>
      <c r="I1060"/>
      <c r="J1060"/>
      <c r="K1060"/>
    </row>
    <row r="1061" spans="1:11" x14ac:dyDescent="0.55000000000000004">
      <c r="A1061"/>
      <c r="B1061"/>
      <c r="C1061"/>
      <c r="D1061"/>
      <c r="E1061"/>
      <c r="F1061"/>
      <c r="G1061"/>
      <c r="H1061"/>
      <c r="I1061"/>
      <c r="J1061"/>
      <c r="K1061"/>
    </row>
    <row r="1062" spans="1:11" x14ac:dyDescent="0.55000000000000004">
      <c r="A1062"/>
      <c r="B1062"/>
      <c r="C1062"/>
      <c r="D1062"/>
      <c r="E1062"/>
      <c r="F1062"/>
      <c r="G1062"/>
      <c r="H1062"/>
      <c r="I1062"/>
      <c r="J1062"/>
      <c r="K1062"/>
    </row>
    <row r="1063" spans="1:11" x14ac:dyDescent="0.55000000000000004">
      <c r="A1063"/>
      <c r="B1063"/>
      <c r="C1063"/>
      <c r="D1063"/>
      <c r="E1063"/>
      <c r="F1063"/>
      <c r="G1063"/>
      <c r="H1063"/>
      <c r="I1063"/>
      <c r="J1063"/>
      <c r="K1063"/>
    </row>
    <row r="1064" spans="1:11" x14ac:dyDescent="0.55000000000000004">
      <c r="A1064"/>
      <c r="B1064"/>
      <c r="C1064"/>
      <c r="D1064"/>
      <c r="E1064"/>
      <c r="F1064"/>
      <c r="G1064"/>
      <c r="H1064"/>
      <c r="I1064"/>
      <c r="J1064"/>
      <c r="K1064"/>
    </row>
    <row r="1065" spans="1:11" x14ac:dyDescent="0.55000000000000004">
      <c r="A1065"/>
      <c r="B1065"/>
      <c r="C1065"/>
      <c r="D1065"/>
      <c r="E1065"/>
      <c r="F1065"/>
      <c r="G1065"/>
      <c r="H1065"/>
      <c r="I1065"/>
      <c r="J1065"/>
      <c r="K1065"/>
    </row>
    <row r="1066" spans="1:11" x14ac:dyDescent="0.55000000000000004">
      <c r="A1066"/>
      <c r="B1066"/>
      <c r="C1066"/>
      <c r="D1066"/>
      <c r="E1066"/>
      <c r="F1066"/>
      <c r="G1066"/>
      <c r="H1066"/>
      <c r="I1066"/>
      <c r="J1066"/>
      <c r="K1066"/>
    </row>
    <row r="1067" spans="1:11" x14ac:dyDescent="0.55000000000000004">
      <c r="A1067"/>
      <c r="B1067"/>
      <c r="C1067"/>
      <c r="D1067"/>
      <c r="E1067"/>
      <c r="F1067"/>
      <c r="G1067"/>
      <c r="H1067"/>
      <c r="I1067"/>
      <c r="J1067"/>
      <c r="K1067"/>
    </row>
    <row r="1068" spans="1:11" x14ac:dyDescent="0.55000000000000004">
      <c r="A1068"/>
      <c r="B1068"/>
      <c r="C1068"/>
      <c r="D1068"/>
      <c r="E1068"/>
      <c r="F1068"/>
      <c r="G1068"/>
      <c r="H1068"/>
      <c r="I1068"/>
      <c r="J1068"/>
      <c r="K1068"/>
    </row>
    <row r="1069" spans="1:11" x14ac:dyDescent="0.55000000000000004">
      <c r="A1069"/>
      <c r="B1069"/>
      <c r="C1069"/>
      <c r="D1069"/>
      <c r="E1069"/>
      <c r="F1069"/>
      <c r="G1069"/>
      <c r="H1069"/>
      <c r="I1069"/>
      <c r="J1069"/>
      <c r="K1069"/>
    </row>
    <row r="1070" spans="1:11" x14ac:dyDescent="0.55000000000000004">
      <c r="A1070"/>
      <c r="B1070"/>
      <c r="C1070"/>
      <c r="D1070"/>
      <c r="E1070"/>
      <c r="F1070"/>
      <c r="G1070"/>
      <c r="H1070"/>
      <c r="I1070"/>
      <c r="J1070"/>
      <c r="K1070"/>
    </row>
    <row r="1071" spans="1:11" x14ac:dyDescent="0.55000000000000004">
      <c r="A1071"/>
      <c r="B1071"/>
      <c r="C1071"/>
      <c r="D1071"/>
      <c r="E1071"/>
      <c r="F1071"/>
      <c r="G1071"/>
      <c r="H1071"/>
      <c r="I1071"/>
      <c r="J1071"/>
      <c r="K1071"/>
    </row>
    <row r="1072" spans="1:11" x14ac:dyDescent="0.55000000000000004">
      <c r="A1072"/>
      <c r="B1072"/>
      <c r="C1072"/>
      <c r="D1072"/>
      <c r="E1072"/>
      <c r="F1072"/>
      <c r="G1072"/>
      <c r="H1072"/>
      <c r="I1072"/>
      <c r="J1072"/>
      <c r="K1072"/>
    </row>
    <row r="1073" spans="1:11" x14ac:dyDescent="0.55000000000000004">
      <c r="A1073"/>
      <c r="B1073"/>
      <c r="C1073"/>
      <c r="D1073"/>
      <c r="E1073"/>
      <c r="F1073"/>
      <c r="G1073"/>
      <c r="H1073"/>
      <c r="I1073"/>
      <c r="J1073"/>
      <c r="K1073"/>
    </row>
    <row r="1074" spans="1:11" x14ac:dyDescent="0.55000000000000004">
      <c r="A1074"/>
      <c r="B1074"/>
      <c r="C1074"/>
      <c r="D1074"/>
      <c r="E1074"/>
      <c r="F1074"/>
      <c r="G1074"/>
      <c r="H1074"/>
      <c r="I1074"/>
      <c r="J1074"/>
      <c r="K1074"/>
    </row>
    <row r="1075" spans="1:11" x14ac:dyDescent="0.55000000000000004">
      <c r="A1075"/>
      <c r="B1075"/>
      <c r="C1075"/>
      <c r="D1075"/>
      <c r="E1075"/>
      <c r="F1075"/>
      <c r="G1075"/>
      <c r="H1075"/>
      <c r="I1075"/>
      <c r="J1075"/>
      <c r="K1075"/>
    </row>
    <row r="1076" spans="1:11" x14ac:dyDescent="0.55000000000000004">
      <c r="A1076"/>
      <c r="B1076"/>
      <c r="C1076"/>
      <c r="D1076"/>
      <c r="E1076"/>
      <c r="F1076"/>
      <c r="G1076"/>
      <c r="H1076"/>
      <c r="I1076"/>
      <c r="J1076"/>
      <c r="K1076"/>
    </row>
    <row r="1077" spans="1:11" x14ac:dyDescent="0.55000000000000004">
      <c r="A1077"/>
      <c r="B1077"/>
      <c r="C1077"/>
      <c r="D1077"/>
      <c r="E1077"/>
      <c r="F1077"/>
      <c r="G1077"/>
      <c r="H1077"/>
      <c r="I1077"/>
      <c r="J1077"/>
      <c r="K1077"/>
    </row>
    <row r="1078" spans="1:11" x14ac:dyDescent="0.55000000000000004">
      <c r="A1078"/>
      <c r="B1078"/>
      <c r="C1078"/>
      <c r="D1078"/>
      <c r="E1078"/>
      <c r="F1078"/>
      <c r="G1078"/>
      <c r="H1078"/>
      <c r="I1078"/>
      <c r="J1078"/>
      <c r="K1078"/>
    </row>
    <row r="1079" spans="1:11" x14ac:dyDescent="0.55000000000000004">
      <c r="A1079"/>
      <c r="B1079"/>
      <c r="C1079"/>
      <c r="D1079"/>
      <c r="E1079"/>
      <c r="F1079"/>
      <c r="G1079"/>
      <c r="H1079"/>
      <c r="I1079"/>
      <c r="J1079"/>
      <c r="K1079"/>
    </row>
    <row r="1080" spans="1:11" x14ac:dyDescent="0.55000000000000004">
      <c r="A1080"/>
      <c r="B1080"/>
      <c r="C1080"/>
      <c r="D1080"/>
      <c r="E1080"/>
      <c r="F1080"/>
      <c r="G1080"/>
      <c r="H1080"/>
      <c r="I1080"/>
      <c r="J1080"/>
      <c r="K1080"/>
    </row>
    <row r="1081" spans="1:11" x14ac:dyDescent="0.55000000000000004">
      <c r="A1081"/>
      <c r="B1081"/>
      <c r="C1081"/>
      <c r="D1081"/>
      <c r="E1081"/>
      <c r="F1081"/>
      <c r="G1081"/>
      <c r="H1081"/>
      <c r="I1081"/>
      <c r="J1081"/>
      <c r="K1081"/>
    </row>
    <row r="1082" spans="1:11" x14ac:dyDescent="0.55000000000000004">
      <c r="A1082"/>
      <c r="B1082"/>
      <c r="C1082"/>
      <c r="D1082"/>
      <c r="E1082"/>
      <c r="F1082"/>
      <c r="G1082"/>
      <c r="H1082"/>
      <c r="I1082"/>
      <c r="J1082"/>
      <c r="K1082"/>
    </row>
    <row r="1083" spans="1:11" x14ac:dyDescent="0.55000000000000004">
      <c r="A1083"/>
      <c r="B1083"/>
      <c r="C1083"/>
      <c r="D1083"/>
      <c r="E1083"/>
      <c r="F1083"/>
      <c r="G1083"/>
      <c r="H1083"/>
      <c r="I1083"/>
      <c r="J1083"/>
      <c r="K1083"/>
    </row>
    <row r="1084" spans="1:11" x14ac:dyDescent="0.55000000000000004">
      <c r="A1084"/>
      <c r="B1084"/>
      <c r="C1084"/>
      <c r="D1084"/>
      <c r="E1084"/>
      <c r="F1084"/>
      <c r="G1084"/>
      <c r="H1084"/>
      <c r="I1084"/>
      <c r="J1084"/>
      <c r="K1084"/>
    </row>
    <row r="1085" spans="1:11" x14ac:dyDescent="0.55000000000000004">
      <c r="A1085"/>
      <c r="B1085"/>
      <c r="C1085"/>
      <c r="D1085"/>
      <c r="E1085"/>
      <c r="F1085"/>
      <c r="G1085"/>
      <c r="H1085"/>
      <c r="I1085"/>
      <c r="J1085"/>
      <c r="K1085"/>
    </row>
    <row r="1086" spans="1:11" x14ac:dyDescent="0.55000000000000004">
      <c r="A1086"/>
      <c r="B1086"/>
      <c r="C1086"/>
      <c r="D1086"/>
      <c r="E1086"/>
      <c r="F1086"/>
      <c r="G1086"/>
      <c r="H1086"/>
      <c r="I1086"/>
      <c r="J1086"/>
      <c r="K1086"/>
    </row>
    <row r="1087" spans="1:11" x14ac:dyDescent="0.55000000000000004">
      <c r="A1087"/>
      <c r="B1087"/>
      <c r="C1087"/>
      <c r="D1087"/>
      <c r="E1087"/>
      <c r="F1087"/>
      <c r="G1087"/>
      <c r="H1087"/>
      <c r="I1087"/>
      <c r="J1087"/>
      <c r="K1087"/>
    </row>
    <row r="1088" spans="1:11" x14ac:dyDescent="0.55000000000000004">
      <c r="A1088"/>
      <c r="B1088"/>
      <c r="C1088"/>
      <c r="D1088"/>
      <c r="E1088"/>
      <c r="F1088"/>
      <c r="G1088"/>
      <c r="H1088"/>
      <c r="I1088"/>
      <c r="J1088"/>
      <c r="K1088"/>
    </row>
    <row r="1089" spans="1:11" x14ac:dyDescent="0.55000000000000004">
      <c r="A1089"/>
      <c r="B1089"/>
      <c r="C1089"/>
      <c r="D1089"/>
      <c r="E1089"/>
      <c r="F1089"/>
      <c r="G1089"/>
      <c r="H1089"/>
      <c r="I1089"/>
      <c r="J1089"/>
      <c r="K1089"/>
    </row>
    <row r="1090" spans="1:11" x14ac:dyDescent="0.55000000000000004">
      <c r="A1090"/>
      <c r="B1090"/>
      <c r="C1090"/>
      <c r="D1090"/>
      <c r="E1090"/>
      <c r="F1090"/>
      <c r="G1090"/>
      <c r="H1090"/>
      <c r="I1090"/>
      <c r="J1090"/>
      <c r="K1090"/>
    </row>
    <row r="1091" spans="1:11" x14ac:dyDescent="0.55000000000000004">
      <c r="A1091"/>
      <c r="B1091"/>
      <c r="C1091"/>
      <c r="D1091"/>
      <c r="E1091"/>
      <c r="F1091"/>
      <c r="G1091"/>
      <c r="H1091"/>
      <c r="I1091"/>
      <c r="J1091"/>
      <c r="K1091"/>
    </row>
    <row r="1092" spans="1:11" x14ac:dyDescent="0.55000000000000004">
      <c r="A1092"/>
      <c r="B1092"/>
      <c r="C1092"/>
      <c r="D1092"/>
      <c r="E1092"/>
      <c r="F1092"/>
      <c r="G1092"/>
      <c r="H1092"/>
      <c r="I1092"/>
      <c r="J1092"/>
      <c r="K1092"/>
    </row>
    <row r="1093" spans="1:11" x14ac:dyDescent="0.55000000000000004">
      <c r="A1093"/>
      <c r="B1093"/>
      <c r="C1093"/>
      <c r="D1093"/>
      <c r="E1093"/>
      <c r="F1093"/>
      <c r="G1093"/>
      <c r="H1093"/>
      <c r="I1093"/>
      <c r="J1093"/>
      <c r="K1093"/>
    </row>
    <row r="1094" spans="1:11" x14ac:dyDescent="0.55000000000000004">
      <c r="A1094"/>
      <c r="B1094"/>
      <c r="C1094"/>
      <c r="D1094"/>
      <c r="E1094"/>
      <c r="F1094"/>
      <c r="G1094"/>
      <c r="H1094"/>
      <c r="I1094"/>
      <c r="J1094"/>
      <c r="K1094"/>
    </row>
    <row r="1095" spans="1:11" x14ac:dyDescent="0.55000000000000004">
      <c r="A1095"/>
      <c r="B1095"/>
      <c r="C1095"/>
      <c r="D1095"/>
      <c r="E1095"/>
      <c r="F1095"/>
      <c r="G1095"/>
      <c r="H1095"/>
      <c r="I1095"/>
      <c r="J1095"/>
      <c r="K1095"/>
    </row>
    <row r="1096" spans="1:11" x14ac:dyDescent="0.55000000000000004">
      <c r="A1096"/>
      <c r="B1096"/>
      <c r="C1096"/>
      <c r="D1096"/>
      <c r="E1096"/>
      <c r="F1096"/>
      <c r="G1096"/>
      <c r="H1096"/>
      <c r="I1096"/>
      <c r="J1096"/>
      <c r="K1096"/>
    </row>
    <row r="1097" spans="1:11" x14ac:dyDescent="0.55000000000000004">
      <c r="A1097"/>
      <c r="B1097"/>
      <c r="C1097"/>
      <c r="D1097"/>
      <c r="E1097"/>
      <c r="F1097"/>
      <c r="G1097"/>
      <c r="H1097"/>
      <c r="I1097"/>
      <c r="J1097"/>
      <c r="K1097"/>
    </row>
    <row r="1098" spans="1:11" x14ac:dyDescent="0.55000000000000004">
      <c r="A1098"/>
      <c r="B1098"/>
      <c r="C1098"/>
      <c r="D1098"/>
      <c r="E1098"/>
      <c r="F1098"/>
      <c r="G1098"/>
      <c r="H1098"/>
      <c r="I1098"/>
      <c r="J1098"/>
      <c r="K1098"/>
    </row>
    <row r="1099" spans="1:11" x14ac:dyDescent="0.55000000000000004">
      <c r="A1099"/>
      <c r="B1099"/>
      <c r="C1099"/>
      <c r="D1099"/>
      <c r="E1099"/>
      <c r="F1099"/>
      <c r="G1099"/>
      <c r="H1099"/>
      <c r="I1099"/>
      <c r="J1099"/>
      <c r="K1099"/>
    </row>
    <row r="1100" spans="1:11" x14ac:dyDescent="0.55000000000000004">
      <c r="A1100"/>
      <c r="B1100"/>
      <c r="C1100"/>
      <c r="D1100"/>
      <c r="E1100"/>
      <c r="F1100"/>
      <c r="G1100"/>
      <c r="H1100"/>
      <c r="I1100"/>
      <c r="J1100"/>
      <c r="K1100"/>
    </row>
    <row r="1101" spans="1:11" x14ac:dyDescent="0.55000000000000004">
      <c r="A1101"/>
      <c r="B1101"/>
      <c r="C1101"/>
      <c r="D1101"/>
      <c r="E1101"/>
      <c r="F1101"/>
      <c r="G1101"/>
      <c r="H1101"/>
      <c r="I1101"/>
      <c r="J1101"/>
      <c r="K1101"/>
    </row>
    <row r="1102" spans="1:11" x14ac:dyDescent="0.55000000000000004">
      <c r="A1102"/>
      <c r="B1102"/>
      <c r="C1102"/>
      <c r="D1102"/>
      <c r="E1102"/>
      <c r="F1102"/>
      <c r="G1102"/>
      <c r="H1102"/>
      <c r="I1102"/>
      <c r="J1102"/>
      <c r="K1102"/>
    </row>
    <row r="1103" spans="1:11" x14ac:dyDescent="0.55000000000000004">
      <c r="A1103"/>
      <c r="B1103"/>
      <c r="C1103"/>
      <c r="D1103"/>
      <c r="E1103"/>
      <c r="F1103"/>
      <c r="G1103"/>
      <c r="H1103"/>
      <c r="I1103"/>
      <c r="J1103"/>
      <c r="K1103"/>
    </row>
    <row r="1104" spans="1:11" x14ac:dyDescent="0.55000000000000004">
      <c r="A1104"/>
      <c r="B1104"/>
      <c r="C1104"/>
      <c r="D1104"/>
      <c r="E1104"/>
      <c r="F1104"/>
      <c r="G1104"/>
      <c r="H1104"/>
      <c r="I1104"/>
      <c r="J1104"/>
      <c r="K1104"/>
    </row>
    <row r="1105" spans="1:11" x14ac:dyDescent="0.55000000000000004">
      <c r="A1105"/>
      <c r="B1105"/>
      <c r="C1105"/>
      <c r="D1105"/>
      <c r="E1105"/>
      <c r="F1105"/>
      <c r="G1105"/>
      <c r="H1105"/>
      <c r="I1105"/>
      <c r="J1105"/>
      <c r="K1105"/>
    </row>
    <row r="1106" spans="1:11" x14ac:dyDescent="0.55000000000000004">
      <c r="A1106"/>
      <c r="B1106"/>
      <c r="C1106"/>
      <c r="D1106"/>
      <c r="E1106"/>
      <c r="F1106"/>
      <c r="G1106"/>
      <c r="H1106"/>
      <c r="I1106"/>
      <c r="J1106"/>
      <c r="K1106"/>
    </row>
    <row r="1107" spans="1:11" x14ac:dyDescent="0.55000000000000004">
      <c r="A1107"/>
      <c r="B1107"/>
      <c r="C1107"/>
      <c r="D1107"/>
      <c r="E1107"/>
      <c r="F1107"/>
      <c r="G1107"/>
      <c r="H1107"/>
      <c r="I1107"/>
      <c r="J1107"/>
      <c r="K1107"/>
    </row>
    <row r="1108" spans="1:11" x14ac:dyDescent="0.55000000000000004">
      <c r="A1108"/>
      <c r="B1108"/>
      <c r="C1108"/>
      <c r="D1108"/>
      <c r="E1108"/>
      <c r="F1108"/>
      <c r="G1108"/>
      <c r="H1108"/>
      <c r="I1108"/>
      <c r="J1108"/>
      <c r="K1108"/>
    </row>
    <row r="1109" spans="1:11" x14ac:dyDescent="0.55000000000000004">
      <c r="A1109"/>
      <c r="B1109"/>
      <c r="C1109"/>
      <c r="D1109"/>
      <c r="E1109"/>
      <c r="F1109"/>
      <c r="G1109"/>
      <c r="H1109"/>
      <c r="I1109"/>
      <c r="J1109"/>
      <c r="K1109"/>
    </row>
    <row r="1110" spans="1:11" x14ac:dyDescent="0.55000000000000004">
      <c r="A1110"/>
      <c r="B1110"/>
      <c r="C1110"/>
      <c r="D1110"/>
      <c r="E1110"/>
      <c r="F1110"/>
      <c r="G1110"/>
      <c r="H1110"/>
      <c r="I1110"/>
      <c r="J1110"/>
      <c r="K1110"/>
    </row>
    <row r="1111" spans="1:11" x14ac:dyDescent="0.55000000000000004">
      <c r="A1111"/>
      <c r="B1111"/>
      <c r="C1111"/>
      <c r="D1111"/>
      <c r="E1111"/>
      <c r="F1111"/>
      <c r="G1111"/>
      <c r="H1111"/>
      <c r="I1111"/>
      <c r="J1111"/>
      <c r="K1111"/>
    </row>
    <row r="1112" spans="1:11" x14ac:dyDescent="0.55000000000000004">
      <c r="A1112"/>
      <c r="B1112"/>
      <c r="C1112"/>
      <c r="D1112"/>
      <c r="E1112"/>
      <c r="F1112"/>
      <c r="G1112"/>
      <c r="H1112"/>
      <c r="I1112"/>
      <c r="J1112"/>
      <c r="K1112"/>
    </row>
    <row r="1113" spans="1:11" x14ac:dyDescent="0.55000000000000004">
      <c r="A1113"/>
      <c r="B1113"/>
      <c r="C1113"/>
      <c r="D1113"/>
      <c r="E1113"/>
      <c r="F1113"/>
      <c r="G1113"/>
      <c r="H1113"/>
      <c r="I1113"/>
      <c r="J1113"/>
      <c r="K1113"/>
    </row>
    <row r="1114" spans="1:11" x14ac:dyDescent="0.55000000000000004">
      <c r="A1114"/>
      <c r="B1114"/>
      <c r="C1114"/>
      <c r="D1114"/>
      <c r="E1114"/>
      <c r="F1114"/>
      <c r="G1114"/>
      <c r="H1114"/>
      <c r="I1114"/>
      <c r="J1114"/>
      <c r="K1114"/>
    </row>
    <row r="1115" spans="1:11" x14ac:dyDescent="0.55000000000000004">
      <c r="A1115"/>
      <c r="B1115"/>
      <c r="C1115"/>
      <c r="D1115"/>
      <c r="E1115"/>
      <c r="F1115"/>
      <c r="G1115"/>
      <c r="H1115"/>
      <c r="I1115"/>
      <c r="J1115"/>
      <c r="K1115"/>
    </row>
    <row r="1116" spans="1:11" x14ac:dyDescent="0.55000000000000004">
      <c r="A1116"/>
      <c r="B1116"/>
      <c r="C1116"/>
      <c r="D1116"/>
      <c r="E1116"/>
      <c r="F1116"/>
      <c r="G1116"/>
      <c r="H1116"/>
      <c r="I1116"/>
      <c r="J1116"/>
      <c r="K1116"/>
    </row>
    <row r="1117" spans="1:11" x14ac:dyDescent="0.55000000000000004">
      <c r="A1117"/>
      <c r="B1117"/>
      <c r="C1117"/>
      <c r="D1117"/>
      <c r="E1117"/>
      <c r="F1117"/>
      <c r="G1117"/>
      <c r="H1117"/>
      <c r="I1117"/>
      <c r="J1117"/>
      <c r="K1117"/>
    </row>
    <row r="1118" spans="1:11" x14ac:dyDescent="0.55000000000000004">
      <c r="A1118"/>
      <c r="B1118"/>
      <c r="C1118"/>
      <c r="D1118"/>
      <c r="E1118"/>
      <c r="F1118"/>
      <c r="G1118"/>
      <c r="H1118"/>
      <c r="I1118"/>
      <c r="J1118"/>
      <c r="K1118"/>
    </row>
    <row r="1119" spans="1:11" x14ac:dyDescent="0.55000000000000004">
      <c r="A1119"/>
      <c r="B1119"/>
      <c r="C1119"/>
      <c r="D1119"/>
      <c r="E1119"/>
      <c r="F1119"/>
      <c r="G1119"/>
      <c r="H1119"/>
      <c r="I1119"/>
      <c r="J1119"/>
      <c r="K1119"/>
    </row>
    <row r="1120" spans="1:11" x14ac:dyDescent="0.55000000000000004">
      <c r="A1120"/>
      <c r="B1120"/>
      <c r="C1120"/>
      <c r="D1120"/>
      <c r="E1120"/>
      <c r="F1120"/>
      <c r="G1120"/>
      <c r="H1120"/>
      <c r="I1120"/>
      <c r="J1120"/>
      <c r="K1120"/>
    </row>
    <row r="1121" spans="1:11" x14ac:dyDescent="0.55000000000000004">
      <c r="A1121"/>
      <c r="B1121"/>
      <c r="C1121"/>
      <c r="D1121"/>
      <c r="E1121"/>
      <c r="F1121"/>
      <c r="G1121"/>
      <c r="H1121"/>
      <c r="I1121"/>
      <c r="J1121"/>
      <c r="K1121"/>
    </row>
    <row r="1122" spans="1:11" x14ac:dyDescent="0.55000000000000004">
      <c r="A1122"/>
      <c r="B1122"/>
      <c r="C1122"/>
      <c r="D1122"/>
      <c r="E1122"/>
      <c r="F1122"/>
      <c r="G1122"/>
      <c r="H1122"/>
      <c r="I1122"/>
      <c r="J1122"/>
      <c r="K1122"/>
    </row>
    <row r="1123" spans="1:11" x14ac:dyDescent="0.55000000000000004">
      <c r="A1123"/>
      <c r="B1123"/>
      <c r="C1123"/>
      <c r="D1123"/>
      <c r="E1123"/>
      <c r="F1123"/>
      <c r="G1123"/>
      <c r="H1123"/>
      <c r="I1123"/>
      <c r="J1123"/>
      <c r="K1123"/>
    </row>
    <row r="1124" spans="1:11" x14ac:dyDescent="0.55000000000000004">
      <c r="A1124"/>
      <c r="B1124"/>
      <c r="C1124"/>
      <c r="D1124"/>
      <c r="E1124"/>
      <c r="F1124"/>
      <c r="G1124"/>
      <c r="H1124"/>
      <c r="I1124"/>
      <c r="J1124"/>
      <c r="K1124"/>
    </row>
    <row r="1125" spans="1:11" x14ac:dyDescent="0.55000000000000004">
      <c r="A1125"/>
      <c r="B1125"/>
      <c r="C1125"/>
      <c r="D1125"/>
      <c r="E1125"/>
      <c r="F1125"/>
      <c r="G1125"/>
      <c r="H1125"/>
      <c r="I1125"/>
      <c r="J1125"/>
      <c r="K1125"/>
    </row>
    <row r="1126" spans="1:11" x14ac:dyDescent="0.55000000000000004">
      <c r="A1126"/>
      <c r="B1126"/>
      <c r="C1126"/>
      <c r="D1126"/>
      <c r="E1126"/>
      <c r="F1126"/>
      <c r="G1126"/>
      <c r="H1126"/>
      <c r="I1126"/>
      <c r="J1126"/>
      <c r="K1126"/>
    </row>
    <row r="1127" spans="1:11" x14ac:dyDescent="0.55000000000000004">
      <c r="A1127"/>
      <c r="B1127"/>
      <c r="C1127"/>
      <c r="D1127"/>
      <c r="E1127"/>
      <c r="F1127"/>
      <c r="G1127"/>
      <c r="H1127"/>
      <c r="I1127"/>
      <c r="J1127"/>
      <c r="K1127"/>
    </row>
    <row r="1128" spans="1:11" x14ac:dyDescent="0.55000000000000004">
      <c r="A1128"/>
      <c r="B1128"/>
      <c r="C1128"/>
      <c r="D1128"/>
      <c r="E1128"/>
      <c r="F1128"/>
      <c r="G1128"/>
      <c r="H1128"/>
      <c r="I1128"/>
      <c r="J1128"/>
      <c r="K1128"/>
    </row>
    <row r="1129" spans="1:11" x14ac:dyDescent="0.55000000000000004">
      <c r="A1129"/>
      <c r="B1129"/>
      <c r="C1129"/>
      <c r="D1129"/>
      <c r="E1129"/>
      <c r="F1129"/>
      <c r="G1129"/>
      <c r="H1129"/>
      <c r="I1129"/>
      <c r="J1129"/>
      <c r="K1129"/>
    </row>
    <row r="1130" spans="1:11" x14ac:dyDescent="0.55000000000000004">
      <c r="A1130"/>
      <c r="B1130"/>
      <c r="C1130"/>
      <c r="D1130"/>
      <c r="E1130"/>
      <c r="F1130"/>
      <c r="G1130"/>
      <c r="H1130"/>
      <c r="I1130"/>
      <c r="J1130"/>
      <c r="K1130"/>
    </row>
    <row r="1131" spans="1:11" x14ac:dyDescent="0.55000000000000004">
      <c r="A1131"/>
      <c r="B1131"/>
      <c r="C1131"/>
      <c r="D1131"/>
      <c r="E1131"/>
      <c r="F1131"/>
      <c r="G1131"/>
      <c r="H1131"/>
      <c r="I1131"/>
      <c r="J1131"/>
      <c r="K1131"/>
    </row>
    <row r="1132" spans="1:11" x14ac:dyDescent="0.55000000000000004">
      <c r="A1132"/>
      <c r="B1132"/>
      <c r="C1132"/>
      <c r="D1132"/>
      <c r="E1132"/>
      <c r="F1132"/>
      <c r="G1132"/>
      <c r="H1132"/>
      <c r="I1132"/>
      <c r="J1132"/>
      <c r="K1132"/>
    </row>
    <row r="1133" spans="1:11" x14ac:dyDescent="0.55000000000000004">
      <c r="A1133"/>
      <c r="B1133"/>
      <c r="C1133"/>
      <c r="D1133"/>
      <c r="E1133"/>
      <c r="F1133"/>
      <c r="G1133"/>
      <c r="H1133"/>
      <c r="I1133"/>
      <c r="J1133"/>
      <c r="K1133"/>
    </row>
    <row r="1134" spans="1:11" x14ac:dyDescent="0.55000000000000004">
      <c r="A1134"/>
      <c r="B1134"/>
      <c r="C1134"/>
      <c r="D1134"/>
      <c r="E1134"/>
      <c r="F1134"/>
      <c r="G1134"/>
      <c r="H1134"/>
      <c r="I1134"/>
      <c r="J1134"/>
      <c r="K1134"/>
    </row>
    <row r="1135" spans="1:11" x14ac:dyDescent="0.55000000000000004">
      <c r="A1135"/>
      <c r="B1135"/>
      <c r="C1135"/>
      <c r="D1135"/>
      <c r="E1135"/>
      <c r="F1135"/>
      <c r="G1135"/>
      <c r="H1135"/>
      <c r="I1135"/>
      <c r="J1135"/>
      <c r="K1135"/>
    </row>
    <row r="1136" spans="1:11" x14ac:dyDescent="0.55000000000000004">
      <c r="A1136"/>
      <c r="B1136"/>
      <c r="C1136"/>
      <c r="D1136"/>
      <c r="E1136"/>
      <c r="F1136"/>
      <c r="G1136"/>
      <c r="H1136"/>
      <c r="I1136"/>
      <c r="J1136"/>
      <c r="K1136"/>
    </row>
    <row r="1137" spans="1:11" x14ac:dyDescent="0.55000000000000004">
      <c r="A1137"/>
      <c r="B1137"/>
      <c r="C1137"/>
      <c r="D1137"/>
      <c r="E1137"/>
      <c r="F1137"/>
      <c r="G1137"/>
      <c r="H1137"/>
      <c r="I1137"/>
      <c r="J1137"/>
      <c r="K1137"/>
    </row>
    <row r="1138" spans="1:11" x14ac:dyDescent="0.55000000000000004">
      <c r="A1138"/>
      <c r="B1138"/>
      <c r="C1138"/>
      <c r="D1138"/>
      <c r="E1138"/>
      <c r="F1138"/>
      <c r="G1138"/>
      <c r="H1138"/>
      <c r="I1138"/>
      <c r="J1138"/>
      <c r="K1138"/>
    </row>
    <row r="1139" spans="1:11" x14ac:dyDescent="0.55000000000000004">
      <c r="A1139"/>
      <c r="B1139"/>
      <c r="C1139"/>
      <c r="D1139"/>
      <c r="E1139"/>
      <c r="F1139"/>
      <c r="G1139"/>
      <c r="H1139"/>
      <c r="I1139"/>
      <c r="J1139"/>
      <c r="K1139"/>
    </row>
    <row r="1140" spans="1:11" x14ac:dyDescent="0.55000000000000004">
      <c r="A1140"/>
      <c r="B1140"/>
      <c r="C1140"/>
      <c r="D1140"/>
      <c r="E1140"/>
      <c r="F1140"/>
      <c r="G1140"/>
      <c r="H1140"/>
      <c r="I1140"/>
      <c r="J1140"/>
      <c r="K1140"/>
    </row>
    <row r="1141" spans="1:11" x14ac:dyDescent="0.55000000000000004">
      <c r="A1141"/>
      <c r="B1141"/>
      <c r="C1141"/>
      <c r="D1141"/>
      <c r="E1141"/>
      <c r="F1141"/>
      <c r="G1141"/>
      <c r="H1141"/>
      <c r="I1141"/>
      <c r="J1141"/>
      <c r="K1141"/>
    </row>
    <row r="1142" spans="1:11" x14ac:dyDescent="0.55000000000000004">
      <c r="A1142"/>
      <c r="B1142"/>
      <c r="C1142"/>
      <c r="D1142"/>
      <c r="E1142"/>
      <c r="F1142"/>
      <c r="G1142"/>
      <c r="H1142"/>
      <c r="I1142"/>
      <c r="J1142"/>
      <c r="K1142"/>
    </row>
    <row r="1143" spans="1:11" x14ac:dyDescent="0.55000000000000004">
      <c r="A1143"/>
      <c r="B1143"/>
      <c r="C1143"/>
      <c r="D1143"/>
      <c r="E1143"/>
      <c r="F1143"/>
      <c r="G1143"/>
      <c r="H1143"/>
      <c r="I1143"/>
      <c r="J1143"/>
      <c r="K1143"/>
    </row>
    <row r="1144" spans="1:11" x14ac:dyDescent="0.55000000000000004">
      <c r="A1144"/>
      <c r="B1144"/>
      <c r="C1144"/>
      <c r="D1144"/>
      <c r="E1144"/>
      <c r="F1144"/>
      <c r="G1144"/>
      <c r="H1144"/>
      <c r="I1144"/>
      <c r="J1144"/>
      <c r="K1144"/>
    </row>
    <row r="1145" spans="1:11" x14ac:dyDescent="0.55000000000000004">
      <c r="A1145"/>
      <c r="B1145"/>
      <c r="C1145"/>
      <c r="D1145"/>
      <c r="E1145"/>
      <c r="F1145"/>
      <c r="G1145"/>
      <c r="H1145"/>
      <c r="I1145"/>
      <c r="J1145"/>
      <c r="K1145"/>
    </row>
    <row r="1146" spans="1:11" x14ac:dyDescent="0.55000000000000004">
      <c r="A1146"/>
      <c r="B1146"/>
      <c r="C1146"/>
      <c r="D1146"/>
      <c r="E1146"/>
      <c r="F1146"/>
      <c r="G1146"/>
      <c r="H1146"/>
      <c r="I1146"/>
      <c r="J1146"/>
      <c r="K1146"/>
    </row>
    <row r="1147" spans="1:11" x14ac:dyDescent="0.55000000000000004">
      <c r="A1147"/>
      <c r="B1147"/>
      <c r="C1147"/>
      <c r="D1147"/>
      <c r="E1147"/>
      <c r="F1147"/>
      <c r="G1147"/>
      <c r="H1147"/>
      <c r="I1147"/>
      <c r="J1147"/>
      <c r="K1147"/>
    </row>
    <row r="1148" spans="1:11" x14ac:dyDescent="0.55000000000000004">
      <c r="A1148"/>
      <c r="B1148"/>
      <c r="C1148"/>
      <c r="D1148"/>
      <c r="E1148"/>
      <c r="F1148"/>
      <c r="G1148"/>
      <c r="H1148"/>
      <c r="I1148"/>
      <c r="J1148"/>
      <c r="K1148"/>
    </row>
    <row r="1149" spans="1:11" x14ac:dyDescent="0.55000000000000004">
      <c r="A1149"/>
      <c r="B1149"/>
      <c r="C1149"/>
      <c r="D1149"/>
      <c r="E1149"/>
      <c r="F1149"/>
      <c r="G1149"/>
      <c r="H1149"/>
      <c r="I1149"/>
      <c r="J1149"/>
      <c r="K1149"/>
    </row>
    <row r="1150" spans="1:11" x14ac:dyDescent="0.55000000000000004">
      <c r="A1150"/>
      <c r="B1150"/>
      <c r="C1150"/>
      <c r="D1150"/>
      <c r="E1150"/>
      <c r="F1150"/>
      <c r="G1150"/>
      <c r="H1150"/>
      <c r="I1150"/>
      <c r="J1150"/>
      <c r="K1150"/>
    </row>
    <row r="1151" spans="1:11" x14ac:dyDescent="0.55000000000000004">
      <c r="A1151"/>
      <c r="B1151"/>
      <c r="C1151"/>
      <c r="D1151"/>
      <c r="E1151"/>
      <c r="F1151"/>
      <c r="G1151"/>
      <c r="H1151"/>
      <c r="I1151"/>
      <c r="J1151"/>
      <c r="K1151"/>
    </row>
    <row r="1152" spans="1:11" x14ac:dyDescent="0.55000000000000004">
      <c r="A1152"/>
      <c r="B1152"/>
      <c r="C1152"/>
      <c r="D1152"/>
      <c r="E1152"/>
      <c r="F1152"/>
      <c r="G1152"/>
      <c r="H1152"/>
      <c r="I1152"/>
      <c r="J1152"/>
      <c r="K1152"/>
    </row>
    <row r="1153" spans="1:11" x14ac:dyDescent="0.55000000000000004">
      <c r="A1153"/>
      <c r="B1153"/>
      <c r="C1153"/>
      <c r="D1153"/>
      <c r="E1153"/>
      <c r="F1153"/>
      <c r="G1153"/>
      <c r="H1153"/>
      <c r="I1153"/>
      <c r="J1153"/>
      <c r="K1153"/>
    </row>
    <row r="1154" spans="1:11" x14ac:dyDescent="0.55000000000000004">
      <c r="A1154"/>
      <c r="B1154"/>
      <c r="C1154"/>
      <c r="D1154"/>
      <c r="E1154"/>
      <c r="F1154"/>
      <c r="G1154"/>
      <c r="H1154"/>
      <c r="I1154"/>
      <c r="J1154"/>
      <c r="K1154"/>
    </row>
    <row r="1155" spans="1:11" x14ac:dyDescent="0.55000000000000004">
      <c r="A1155"/>
      <c r="B1155"/>
      <c r="C1155"/>
      <c r="D1155"/>
      <c r="E1155"/>
      <c r="F1155"/>
      <c r="G1155"/>
      <c r="H1155"/>
      <c r="I1155"/>
      <c r="J1155"/>
      <c r="K1155"/>
    </row>
    <row r="1156" spans="1:11" x14ac:dyDescent="0.55000000000000004">
      <c r="A1156"/>
      <c r="B1156"/>
      <c r="C1156"/>
      <c r="D1156"/>
      <c r="E1156"/>
      <c r="F1156"/>
      <c r="G1156"/>
      <c r="H1156"/>
      <c r="I1156"/>
      <c r="J1156"/>
      <c r="K1156"/>
    </row>
    <row r="1157" spans="1:11" x14ac:dyDescent="0.55000000000000004">
      <c r="A1157"/>
      <c r="B1157"/>
      <c r="C1157"/>
      <c r="D1157"/>
      <c r="E1157"/>
      <c r="F1157"/>
      <c r="G1157"/>
      <c r="H1157"/>
      <c r="I1157"/>
      <c r="J1157"/>
      <c r="K1157"/>
    </row>
    <row r="1158" spans="1:11" x14ac:dyDescent="0.55000000000000004">
      <c r="A1158"/>
      <c r="B1158"/>
      <c r="C1158"/>
      <c r="D1158"/>
      <c r="E1158"/>
      <c r="F1158"/>
      <c r="G1158"/>
      <c r="H1158"/>
      <c r="I1158"/>
      <c r="J1158"/>
      <c r="K1158"/>
    </row>
    <row r="1159" spans="1:11" x14ac:dyDescent="0.55000000000000004">
      <c r="A1159"/>
      <c r="B1159"/>
      <c r="C1159"/>
      <c r="D1159"/>
      <c r="E1159"/>
      <c r="F1159"/>
      <c r="G1159"/>
      <c r="H1159"/>
      <c r="I1159"/>
      <c r="J1159"/>
      <c r="K1159"/>
    </row>
    <row r="1160" spans="1:11" x14ac:dyDescent="0.55000000000000004">
      <c r="A1160"/>
      <c r="B1160"/>
      <c r="C1160"/>
      <c r="D1160"/>
      <c r="E1160"/>
      <c r="F1160"/>
      <c r="G1160"/>
      <c r="H1160"/>
      <c r="I1160"/>
      <c r="J1160"/>
      <c r="K1160"/>
    </row>
    <row r="1161" spans="1:11" x14ac:dyDescent="0.55000000000000004">
      <c r="A1161"/>
      <c r="B1161"/>
      <c r="C1161"/>
      <c r="D1161"/>
      <c r="E1161"/>
      <c r="F1161"/>
      <c r="G1161"/>
      <c r="H1161"/>
      <c r="I1161"/>
      <c r="J1161"/>
      <c r="K1161"/>
    </row>
    <row r="1162" spans="1:11" x14ac:dyDescent="0.55000000000000004">
      <c r="A1162"/>
      <c r="B1162"/>
      <c r="C1162"/>
      <c r="D1162"/>
      <c r="E1162"/>
      <c r="F1162"/>
      <c r="G1162"/>
      <c r="H1162"/>
      <c r="I1162"/>
      <c r="J1162"/>
      <c r="K1162"/>
    </row>
    <row r="1163" spans="1:11" x14ac:dyDescent="0.55000000000000004">
      <c r="A1163"/>
      <c r="B1163"/>
      <c r="C1163"/>
      <c r="D1163"/>
      <c r="E1163"/>
      <c r="F1163"/>
      <c r="G1163"/>
      <c r="H1163"/>
      <c r="I1163"/>
      <c r="J1163"/>
      <c r="K1163"/>
    </row>
    <row r="1164" spans="1:11" x14ac:dyDescent="0.55000000000000004">
      <c r="A1164"/>
      <c r="B1164"/>
      <c r="C1164"/>
      <c r="D1164"/>
      <c r="E1164"/>
      <c r="F1164"/>
      <c r="G1164"/>
      <c r="H1164"/>
      <c r="I1164"/>
      <c r="J1164"/>
      <c r="K1164"/>
    </row>
    <row r="1165" spans="1:11" x14ac:dyDescent="0.55000000000000004">
      <c r="A1165"/>
      <c r="B1165"/>
      <c r="C1165"/>
      <c r="D1165"/>
      <c r="E1165"/>
      <c r="F1165"/>
      <c r="G1165"/>
      <c r="H1165"/>
      <c r="I1165"/>
      <c r="J1165"/>
      <c r="K1165"/>
    </row>
    <row r="1166" spans="1:11" x14ac:dyDescent="0.55000000000000004">
      <c r="A1166"/>
      <c r="B1166"/>
      <c r="C1166"/>
      <c r="D1166"/>
      <c r="E1166"/>
      <c r="F1166"/>
      <c r="G1166"/>
      <c r="H1166"/>
      <c r="I1166"/>
      <c r="J1166"/>
      <c r="K1166"/>
    </row>
    <row r="1167" spans="1:11" x14ac:dyDescent="0.55000000000000004">
      <c r="A1167"/>
      <c r="B1167"/>
      <c r="C1167"/>
      <c r="D1167"/>
      <c r="E1167"/>
      <c r="F1167"/>
      <c r="G1167"/>
      <c r="H1167"/>
      <c r="I1167"/>
      <c r="J1167"/>
      <c r="K1167"/>
    </row>
    <row r="1168" spans="1:11" x14ac:dyDescent="0.55000000000000004">
      <c r="A1168"/>
      <c r="B1168"/>
      <c r="C1168"/>
      <c r="D1168"/>
      <c r="E1168"/>
      <c r="F1168"/>
      <c r="G1168"/>
      <c r="H1168"/>
      <c r="I1168"/>
      <c r="J1168"/>
      <c r="K1168"/>
    </row>
    <row r="1169" spans="1:11" x14ac:dyDescent="0.55000000000000004">
      <c r="A1169"/>
      <c r="B1169"/>
      <c r="C1169"/>
      <c r="D1169"/>
      <c r="E1169"/>
      <c r="F1169"/>
      <c r="G1169"/>
      <c r="H1169"/>
      <c r="I1169"/>
      <c r="J1169"/>
      <c r="K1169"/>
    </row>
    <row r="1170" spans="1:11" x14ac:dyDescent="0.55000000000000004">
      <c r="A1170"/>
      <c r="B1170"/>
      <c r="C1170"/>
      <c r="D1170"/>
      <c r="E1170"/>
      <c r="F1170"/>
      <c r="G1170"/>
      <c r="H1170"/>
      <c r="I1170"/>
      <c r="J1170"/>
      <c r="K1170"/>
    </row>
    <row r="1171" spans="1:11" x14ac:dyDescent="0.55000000000000004">
      <c r="A1171"/>
      <c r="B1171"/>
      <c r="C1171"/>
      <c r="D1171"/>
      <c r="E1171"/>
      <c r="F1171"/>
      <c r="G1171"/>
      <c r="H1171"/>
      <c r="I1171"/>
      <c r="J1171"/>
      <c r="K1171"/>
    </row>
    <row r="1172" spans="1:11" x14ac:dyDescent="0.55000000000000004">
      <c r="A1172"/>
      <c r="B1172"/>
      <c r="C1172"/>
      <c r="D1172"/>
      <c r="E1172"/>
      <c r="F1172"/>
      <c r="G1172"/>
      <c r="H1172"/>
      <c r="I1172"/>
      <c r="J1172"/>
      <c r="K1172"/>
    </row>
    <row r="1173" spans="1:11" x14ac:dyDescent="0.55000000000000004">
      <c r="A1173"/>
      <c r="B1173"/>
      <c r="C1173"/>
      <c r="D1173"/>
      <c r="E1173"/>
      <c r="F1173"/>
      <c r="G1173"/>
      <c r="H1173"/>
      <c r="I1173"/>
      <c r="J1173"/>
      <c r="K1173"/>
    </row>
    <row r="1174" spans="1:11" x14ac:dyDescent="0.55000000000000004">
      <c r="A1174"/>
      <c r="B1174"/>
      <c r="C1174"/>
      <c r="D1174"/>
      <c r="E1174"/>
      <c r="F1174"/>
      <c r="G1174"/>
      <c r="H1174"/>
      <c r="I1174"/>
      <c r="J1174"/>
      <c r="K1174"/>
    </row>
    <row r="1175" spans="1:11" x14ac:dyDescent="0.55000000000000004">
      <c r="A1175"/>
      <c r="B1175"/>
      <c r="C1175"/>
      <c r="D1175"/>
      <c r="E1175"/>
      <c r="F1175"/>
      <c r="G1175"/>
      <c r="H1175"/>
      <c r="I1175"/>
      <c r="J1175"/>
      <c r="K1175"/>
    </row>
    <row r="1176" spans="1:11" x14ac:dyDescent="0.55000000000000004">
      <c r="A1176"/>
      <c r="B1176"/>
      <c r="C1176"/>
      <c r="D1176"/>
      <c r="E1176"/>
      <c r="F1176"/>
      <c r="G1176"/>
      <c r="H1176"/>
      <c r="I1176"/>
      <c r="J1176"/>
      <c r="K1176"/>
    </row>
    <row r="1177" spans="1:11" x14ac:dyDescent="0.55000000000000004">
      <c r="A1177"/>
      <c r="B1177"/>
      <c r="C1177"/>
      <c r="D1177"/>
      <c r="E1177"/>
      <c r="F1177"/>
      <c r="G1177"/>
      <c r="H1177"/>
      <c r="I1177"/>
      <c r="J1177"/>
      <c r="K1177"/>
    </row>
    <row r="1178" spans="1:11" x14ac:dyDescent="0.55000000000000004">
      <c r="A1178"/>
      <c r="B1178"/>
      <c r="C1178"/>
      <c r="D1178"/>
      <c r="E1178"/>
      <c r="F1178"/>
      <c r="G1178"/>
      <c r="H1178"/>
      <c r="I1178"/>
      <c r="J1178"/>
      <c r="K1178"/>
    </row>
    <row r="1179" spans="1:11" x14ac:dyDescent="0.55000000000000004">
      <c r="A1179"/>
      <c r="B1179"/>
      <c r="C1179"/>
      <c r="D1179"/>
      <c r="E1179"/>
      <c r="F1179"/>
      <c r="G1179"/>
      <c r="H1179"/>
      <c r="I1179"/>
      <c r="J1179"/>
      <c r="K1179"/>
    </row>
    <row r="1180" spans="1:11" x14ac:dyDescent="0.55000000000000004">
      <c r="A1180"/>
      <c r="B1180"/>
      <c r="C1180"/>
      <c r="D1180"/>
      <c r="E1180"/>
      <c r="F1180"/>
      <c r="G1180"/>
      <c r="H1180"/>
      <c r="I1180"/>
      <c r="J1180"/>
      <c r="K1180"/>
    </row>
    <row r="1181" spans="1:11" x14ac:dyDescent="0.55000000000000004">
      <c r="A1181"/>
      <c r="B1181"/>
      <c r="C1181"/>
      <c r="D1181"/>
      <c r="E1181"/>
      <c r="F1181"/>
      <c r="G1181"/>
      <c r="H1181"/>
      <c r="I1181"/>
      <c r="J1181"/>
      <c r="K1181"/>
    </row>
    <row r="1182" spans="1:11" x14ac:dyDescent="0.55000000000000004">
      <c r="A1182"/>
      <c r="B1182"/>
      <c r="C1182"/>
      <c r="D1182"/>
      <c r="E1182"/>
      <c r="F1182"/>
      <c r="G1182"/>
      <c r="H1182"/>
      <c r="I1182"/>
      <c r="J1182"/>
      <c r="K1182"/>
    </row>
    <row r="1183" spans="1:11" x14ac:dyDescent="0.55000000000000004">
      <c r="A1183"/>
      <c r="B1183"/>
      <c r="C1183"/>
      <c r="D1183"/>
      <c r="E1183"/>
      <c r="F1183"/>
      <c r="G1183"/>
      <c r="H1183"/>
      <c r="I1183"/>
      <c r="J1183"/>
      <c r="K1183"/>
    </row>
    <row r="1184" spans="1:11" x14ac:dyDescent="0.55000000000000004">
      <c r="A1184"/>
      <c r="B1184"/>
      <c r="C1184"/>
      <c r="D1184"/>
      <c r="E1184"/>
      <c r="F1184"/>
      <c r="G1184"/>
      <c r="H1184"/>
      <c r="I1184"/>
      <c r="J1184"/>
      <c r="K1184"/>
    </row>
    <row r="1185" spans="1:11" x14ac:dyDescent="0.55000000000000004">
      <c r="A1185"/>
      <c r="B1185"/>
      <c r="C1185"/>
      <c r="D1185"/>
      <c r="E1185"/>
      <c r="F1185"/>
      <c r="G1185"/>
      <c r="H1185"/>
      <c r="I1185"/>
      <c r="J1185"/>
      <c r="K1185"/>
    </row>
    <row r="1186" spans="1:11" x14ac:dyDescent="0.55000000000000004">
      <c r="A1186"/>
      <c r="B1186"/>
      <c r="C1186"/>
      <c r="D1186"/>
      <c r="E1186"/>
      <c r="F1186"/>
      <c r="G1186"/>
      <c r="H1186"/>
      <c r="I1186"/>
      <c r="J1186"/>
      <c r="K1186"/>
    </row>
    <row r="1187" spans="1:11" x14ac:dyDescent="0.55000000000000004">
      <c r="A1187"/>
      <c r="B1187"/>
      <c r="C1187"/>
      <c r="D1187"/>
      <c r="E1187"/>
      <c r="F1187"/>
      <c r="G1187"/>
      <c r="H1187"/>
      <c r="I1187"/>
      <c r="J1187"/>
      <c r="K1187"/>
    </row>
    <row r="1188" spans="1:11" x14ac:dyDescent="0.55000000000000004">
      <c r="A1188"/>
      <c r="B1188"/>
      <c r="C1188"/>
      <c r="D1188"/>
      <c r="E1188"/>
      <c r="F1188"/>
      <c r="G1188"/>
      <c r="H1188"/>
      <c r="I1188"/>
      <c r="J1188"/>
      <c r="K1188"/>
    </row>
    <row r="1189" spans="1:11" x14ac:dyDescent="0.55000000000000004">
      <c r="A1189"/>
      <c r="B1189"/>
      <c r="C1189"/>
      <c r="D1189"/>
      <c r="E1189"/>
      <c r="F1189"/>
      <c r="G1189"/>
      <c r="H1189"/>
      <c r="I1189"/>
      <c r="J1189"/>
      <c r="K1189"/>
    </row>
    <row r="1190" spans="1:11" x14ac:dyDescent="0.55000000000000004">
      <c r="A1190"/>
      <c r="B1190"/>
      <c r="C1190"/>
      <c r="D1190"/>
      <c r="E1190"/>
      <c r="F1190"/>
      <c r="G1190"/>
      <c r="H1190"/>
      <c r="I1190"/>
      <c r="J1190"/>
      <c r="K1190"/>
    </row>
    <row r="1191" spans="1:11" x14ac:dyDescent="0.55000000000000004">
      <c r="A1191"/>
      <c r="B1191"/>
      <c r="C1191"/>
      <c r="D1191"/>
      <c r="E1191"/>
      <c r="F1191"/>
      <c r="G1191"/>
      <c r="H1191"/>
      <c r="I1191"/>
      <c r="J1191"/>
      <c r="K1191"/>
    </row>
    <row r="1192" spans="1:11" x14ac:dyDescent="0.55000000000000004">
      <c r="A1192"/>
      <c r="B1192"/>
      <c r="C1192"/>
      <c r="D1192"/>
      <c r="E1192"/>
      <c r="F1192"/>
      <c r="G1192"/>
      <c r="H1192"/>
      <c r="I1192"/>
      <c r="J1192"/>
      <c r="K1192"/>
    </row>
    <row r="1193" spans="1:11" x14ac:dyDescent="0.55000000000000004">
      <c r="A1193"/>
      <c r="B1193"/>
      <c r="C1193"/>
      <c r="D1193"/>
      <c r="E1193"/>
      <c r="F1193"/>
      <c r="G1193"/>
      <c r="H1193"/>
      <c r="I1193"/>
      <c r="J1193"/>
      <c r="K1193"/>
    </row>
    <row r="1194" spans="1:11" x14ac:dyDescent="0.55000000000000004">
      <c r="A1194"/>
      <c r="B1194"/>
      <c r="C1194"/>
      <c r="D1194"/>
      <c r="E1194"/>
      <c r="F1194"/>
      <c r="G1194"/>
      <c r="H1194"/>
      <c r="I1194"/>
      <c r="J1194"/>
      <c r="K1194"/>
    </row>
    <row r="1195" spans="1:11" x14ac:dyDescent="0.55000000000000004">
      <c r="A1195"/>
      <c r="B1195"/>
      <c r="C1195"/>
      <c r="D1195"/>
      <c r="E1195"/>
      <c r="F1195"/>
      <c r="G1195"/>
      <c r="H1195"/>
      <c r="I1195"/>
      <c r="J1195"/>
      <c r="K1195"/>
    </row>
    <row r="1196" spans="1:11" x14ac:dyDescent="0.55000000000000004">
      <c r="A1196"/>
      <c r="B1196"/>
      <c r="C1196"/>
      <c r="D1196"/>
      <c r="E1196"/>
      <c r="F1196"/>
      <c r="G1196"/>
      <c r="H1196"/>
      <c r="I1196"/>
      <c r="J1196"/>
      <c r="K1196"/>
    </row>
    <row r="1197" spans="1:11" x14ac:dyDescent="0.55000000000000004">
      <c r="A1197"/>
      <c r="B1197"/>
      <c r="C1197"/>
      <c r="D1197"/>
      <c r="E1197"/>
      <c r="F1197"/>
      <c r="G1197"/>
      <c r="H1197"/>
      <c r="I1197"/>
      <c r="J1197"/>
      <c r="K1197"/>
    </row>
    <row r="1198" spans="1:11" x14ac:dyDescent="0.55000000000000004">
      <c r="A1198"/>
      <c r="B1198"/>
      <c r="C1198"/>
      <c r="D1198"/>
      <c r="E1198"/>
      <c r="F1198"/>
      <c r="G1198"/>
      <c r="H1198"/>
      <c r="I1198"/>
      <c r="J1198"/>
      <c r="K1198"/>
    </row>
    <row r="1199" spans="1:11" x14ac:dyDescent="0.55000000000000004">
      <c r="A1199"/>
      <c r="B1199"/>
      <c r="C1199"/>
      <c r="D1199"/>
      <c r="E1199"/>
      <c r="F1199"/>
      <c r="G1199"/>
      <c r="H1199"/>
      <c r="I1199"/>
      <c r="J1199"/>
      <c r="K1199"/>
    </row>
    <row r="1200" spans="1:11" x14ac:dyDescent="0.55000000000000004">
      <c r="A1200"/>
      <c r="B1200"/>
      <c r="C1200"/>
      <c r="D1200"/>
      <c r="E1200"/>
      <c r="F1200"/>
      <c r="G1200"/>
      <c r="H1200"/>
      <c r="I1200"/>
      <c r="J1200"/>
      <c r="K1200"/>
    </row>
    <row r="1201" spans="1:11" x14ac:dyDescent="0.55000000000000004">
      <c r="A1201"/>
      <c r="B1201"/>
      <c r="C1201"/>
      <c r="D1201"/>
      <c r="E1201"/>
      <c r="F1201"/>
      <c r="G1201"/>
      <c r="H1201"/>
      <c r="I1201"/>
      <c r="J1201"/>
      <c r="K1201"/>
    </row>
    <row r="1202" spans="1:11" x14ac:dyDescent="0.55000000000000004">
      <c r="A1202"/>
      <c r="B1202"/>
      <c r="C1202"/>
      <c r="D1202"/>
      <c r="E1202"/>
      <c r="F1202"/>
      <c r="G1202"/>
      <c r="H1202"/>
      <c r="I1202"/>
      <c r="J1202"/>
      <c r="K1202"/>
    </row>
    <row r="1203" spans="1:11" x14ac:dyDescent="0.55000000000000004">
      <c r="A1203"/>
      <c r="B1203"/>
      <c r="C1203"/>
      <c r="D1203"/>
      <c r="E1203"/>
      <c r="F1203"/>
      <c r="G1203"/>
      <c r="H1203"/>
      <c r="I1203"/>
      <c r="J1203"/>
      <c r="K1203"/>
    </row>
    <row r="1204" spans="1:11" x14ac:dyDescent="0.55000000000000004">
      <c r="A1204"/>
      <c r="B1204"/>
      <c r="C1204"/>
      <c r="D1204"/>
      <c r="E1204"/>
      <c r="F1204"/>
      <c r="G1204"/>
      <c r="H1204"/>
      <c r="I1204"/>
      <c r="J1204"/>
      <c r="K1204"/>
    </row>
    <row r="1205" spans="1:11" x14ac:dyDescent="0.55000000000000004">
      <c r="A1205"/>
      <c r="B1205"/>
      <c r="C1205"/>
      <c r="D1205"/>
      <c r="E1205"/>
      <c r="F1205"/>
      <c r="G1205"/>
      <c r="H1205"/>
      <c r="I1205"/>
      <c r="J1205"/>
      <c r="K1205"/>
    </row>
    <row r="1206" spans="1:11" x14ac:dyDescent="0.55000000000000004">
      <c r="A1206"/>
      <c r="B1206"/>
      <c r="C1206"/>
      <c r="D1206"/>
      <c r="E1206"/>
      <c r="F1206"/>
      <c r="G1206"/>
      <c r="H1206"/>
      <c r="I1206"/>
      <c r="J1206"/>
      <c r="K1206"/>
    </row>
    <row r="1207" spans="1:11" x14ac:dyDescent="0.55000000000000004">
      <c r="A1207"/>
      <c r="B1207"/>
      <c r="C1207"/>
      <c r="D1207"/>
      <c r="E1207"/>
      <c r="F1207"/>
      <c r="G1207"/>
      <c r="H1207"/>
      <c r="I1207"/>
      <c r="J1207"/>
      <c r="K1207"/>
    </row>
    <row r="1208" spans="1:11" x14ac:dyDescent="0.55000000000000004">
      <c r="A1208"/>
      <c r="B1208"/>
      <c r="C1208"/>
      <c r="D1208"/>
      <c r="E1208"/>
      <c r="F1208"/>
      <c r="G1208"/>
      <c r="H1208"/>
      <c r="I1208"/>
      <c r="J1208"/>
      <c r="K1208"/>
    </row>
    <row r="1209" spans="1:11" x14ac:dyDescent="0.55000000000000004">
      <c r="A1209"/>
      <c r="B1209"/>
      <c r="C1209"/>
      <c r="D1209"/>
      <c r="E1209"/>
      <c r="F1209"/>
      <c r="G1209"/>
      <c r="H1209"/>
      <c r="I1209"/>
      <c r="J1209"/>
      <c r="K1209"/>
    </row>
    <row r="1210" spans="1:11" x14ac:dyDescent="0.55000000000000004">
      <c r="A1210"/>
      <c r="B1210"/>
      <c r="C1210"/>
      <c r="D1210"/>
      <c r="E1210"/>
      <c r="F1210"/>
      <c r="G1210"/>
      <c r="H1210"/>
      <c r="I1210"/>
      <c r="J1210"/>
      <c r="K1210"/>
    </row>
    <row r="1211" spans="1:11" x14ac:dyDescent="0.55000000000000004">
      <c r="A1211"/>
      <c r="B1211"/>
      <c r="C1211"/>
      <c r="D1211"/>
      <c r="E1211"/>
      <c r="F1211"/>
      <c r="G1211"/>
      <c r="H1211"/>
      <c r="I1211"/>
      <c r="J1211"/>
      <c r="K1211"/>
    </row>
    <row r="1212" spans="1:11" x14ac:dyDescent="0.55000000000000004">
      <c r="A1212"/>
      <c r="B1212"/>
      <c r="C1212"/>
      <c r="D1212"/>
      <c r="E1212"/>
      <c r="F1212"/>
      <c r="G1212"/>
      <c r="H1212"/>
      <c r="I1212"/>
      <c r="J1212"/>
      <c r="K1212"/>
    </row>
    <row r="1213" spans="1:11" x14ac:dyDescent="0.55000000000000004">
      <c r="A1213"/>
      <c r="B1213"/>
      <c r="C1213"/>
      <c r="D1213"/>
      <c r="E1213"/>
      <c r="F1213"/>
      <c r="G1213"/>
      <c r="H1213"/>
      <c r="I1213"/>
      <c r="J1213"/>
      <c r="K1213"/>
    </row>
    <row r="1214" spans="1:11" x14ac:dyDescent="0.55000000000000004">
      <c r="A1214"/>
      <c r="B1214"/>
      <c r="C1214"/>
      <c r="D1214"/>
      <c r="E1214"/>
      <c r="F1214"/>
      <c r="G1214"/>
      <c r="H1214"/>
      <c r="I1214"/>
      <c r="J1214"/>
      <c r="K1214"/>
    </row>
    <row r="1215" spans="1:11" x14ac:dyDescent="0.55000000000000004">
      <c r="A1215"/>
      <c r="B1215"/>
      <c r="C1215"/>
      <c r="D1215"/>
      <c r="E1215"/>
      <c r="F1215"/>
      <c r="G1215"/>
      <c r="H1215"/>
      <c r="I1215"/>
      <c r="J1215"/>
      <c r="K1215"/>
    </row>
    <row r="1216" spans="1:11" x14ac:dyDescent="0.55000000000000004">
      <c r="A1216"/>
      <c r="B1216"/>
      <c r="C1216"/>
      <c r="D1216"/>
      <c r="E1216"/>
      <c r="F1216"/>
      <c r="G1216"/>
      <c r="H1216"/>
      <c r="I1216"/>
      <c r="J1216"/>
      <c r="K1216"/>
    </row>
    <row r="1217" spans="1:11" x14ac:dyDescent="0.55000000000000004">
      <c r="A1217"/>
      <c r="B1217"/>
      <c r="C1217"/>
      <c r="D1217"/>
      <c r="E1217"/>
      <c r="F1217"/>
      <c r="G1217"/>
      <c r="H1217"/>
      <c r="I1217"/>
      <c r="J1217"/>
      <c r="K1217"/>
    </row>
    <row r="1218" spans="1:11" x14ac:dyDescent="0.55000000000000004">
      <c r="A1218"/>
      <c r="B1218"/>
      <c r="C1218"/>
      <c r="D1218"/>
      <c r="E1218"/>
      <c r="F1218"/>
      <c r="G1218"/>
      <c r="H1218"/>
      <c r="I1218"/>
      <c r="J1218"/>
      <c r="K1218"/>
    </row>
    <row r="1219" spans="1:11" x14ac:dyDescent="0.55000000000000004">
      <c r="A1219"/>
      <c r="B1219"/>
      <c r="C1219"/>
      <c r="D1219"/>
      <c r="E1219"/>
      <c r="F1219"/>
      <c r="G1219"/>
      <c r="H1219"/>
      <c r="I1219"/>
      <c r="J1219"/>
      <c r="K1219"/>
    </row>
    <row r="1220" spans="1:11" x14ac:dyDescent="0.55000000000000004">
      <c r="A1220"/>
      <c r="B1220"/>
      <c r="C1220"/>
      <c r="D1220"/>
      <c r="E1220"/>
      <c r="F1220"/>
      <c r="G1220"/>
      <c r="H1220"/>
      <c r="I1220"/>
      <c r="J1220"/>
      <c r="K1220"/>
    </row>
    <row r="1221" spans="1:11" x14ac:dyDescent="0.55000000000000004">
      <c r="A1221"/>
      <c r="B1221"/>
      <c r="C1221"/>
      <c r="D1221"/>
      <c r="E1221"/>
      <c r="F1221"/>
      <c r="G1221"/>
      <c r="H1221"/>
      <c r="I1221"/>
      <c r="J1221"/>
      <c r="K1221"/>
    </row>
    <row r="1222" spans="1:11" x14ac:dyDescent="0.55000000000000004">
      <c r="A1222"/>
      <c r="B1222"/>
      <c r="C1222"/>
      <c r="D1222"/>
      <c r="E1222"/>
      <c r="F1222"/>
      <c r="G1222"/>
      <c r="H1222"/>
      <c r="I1222"/>
      <c r="J1222"/>
      <c r="K1222"/>
    </row>
    <row r="1223" spans="1:11" x14ac:dyDescent="0.55000000000000004">
      <c r="A1223"/>
      <c r="B1223"/>
      <c r="C1223"/>
      <c r="D1223"/>
      <c r="E1223"/>
      <c r="F1223"/>
      <c r="G1223"/>
      <c r="H1223"/>
      <c r="I1223"/>
      <c r="J1223"/>
      <c r="K1223"/>
    </row>
    <row r="1224" spans="1:11" x14ac:dyDescent="0.55000000000000004">
      <c r="A1224"/>
      <c r="B1224"/>
      <c r="C1224"/>
      <c r="D1224"/>
      <c r="E1224"/>
      <c r="F1224"/>
      <c r="G1224"/>
      <c r="H1224"/>
      <c r="I1224"/>
      <c r="J1224"/>
      <c r="K1224"/>
    </row>
    <row r="1225" spans="1:11" x14ac:dyDescent="0.55000000000000004">
      <c r="A1225"/>
      <c r="B1225"/>
      <c r="C1225"/>
      <c r="D1225"/>
      <c r="E1225"/>
      <c r="F1225"/>
      <c r="G1225"/>
      <c r="H1225"/>
      <c r="I1225"/>
      <c r="J1225"/>
      <c r="K1225"/>
    </row>
    <row r="1226" spans="1:11" x14ac:dyDescent="0.55000000000000004">
      <c r="A1226"/>
      <c r="B1226"/>
      <c r="C1226"/>
      <c r="D1226"/>
      <c r="E1226"/>
      <c r="F1226"/>
      <c r="G1226"/>
      <c r="H1226"/>
      <c r="I1226"/>
      <c r="J1226"/>
      <c r="K1226"/>
    </row>
    <row r="1227" spans="1:11" x14ac:dyDescent="0.55000000000000004">
      <c r="A1227"/>
      <c r="B1227"/>
      <c r="C1227"/>
      <c r="D1227"/>
      <c r="E1227"/>
      <c r="F1227"/>
      <c r="G1227"/>
      <c r="H1227"/>
      <c r="I1227"/>
      <c r="J1227"/>
      <c r="K1227"/>
    </row>
    <row r="1228" spans="1:11" x14ac:dyDescent="0.55000000000000004">
      <c r="A1228"/>
      <c r="B1228"/>
      <c r="C1228"/>
      <c r="D1228"/>
      <c r="E1228"/>
      <c r="F1228"/>
      <c r="G1228"/>
      <c r="H1228"/>
      <c r="I1228"/>
      <c r="J1228"/>
      <c r="K1228"/>
    </row>
    <row r="1229" spans="1:11" x14ac:dyDescent="0.55000000000000004">
      <c r="A1229"/>
      <c r="B1229"/>
      <c r="C1229"/>
      <c r="D1229"/>
      <c r="E1229"/>
      <c r="F1229"/>
      <c r="G1229"/>
      <c r="H1229"/>
      <c r="I1229"/>
      <c r="J1229"/>
      <c r="K1229"/>
    </row>
    <row r="1230" spans="1:11" x14ac:dyDescent="0.55000000000000004">
      <c r="A1230"/>
      <c r="B1230"/>
      <c r="C1230"/>
      <c r="D1230"/>
      <c r="E1230"/>
      <c r="F1230"/>
      <c r="G1230"/>
      <c r="H1230"/>
      <c r="I1230"/>
      <c r="J1230"/>
      <c r="K1230"/>
    </row>
    <row r="1231" spans="1:11" x14ac:dyDescent="0.55000000000000004">
      <c r="A1231"/>
      <c r="B1231"/>
      <c r="C1231"/>
      <c r="D1231"/>
      <c r="E1231"/>
      <c r="F1231"/>
      <c r="G1231"/>
      <c r="H1231"/>
      <c r="I1231"/>
      <c r="J1231"/>
      <c r="K1231"/>
    </row>
    <row r="1232" spans="1:11" x14ac:dyDescent="0.55000000000000004">
      <c r="A1232"/>
      <c r="B1232"/>
      <c r="C1232"/>
      <c r="D1232"/>
      <c r="E1232"/>
      <c r="F1232"/>
      <c r="G1232"/>
      <c r="H1232"/>
      <c r="I1232"/>
      <c r="J1232"/>
      <c r="K1232"/>
    </row>
    <row r="1233" spans="1:11" x14ac:dyDescent="0.55000000000000004">
      <c r="A1233"/>
      <c r="B1233"/>
      <c r="C1233"/>
      <c r="D1233"/>
      <c r="E1233"/>
      <c r="F1233"/>
      <c r="G1233"/>
      <c r="H1233"/>
      <c r="I1233"/>
      <c r="J1233"/>
      <c r="K1233"/>
    </row>
    <row r="1234" spans="1:11" x14ac:dyDescent="0.55000000000000004">
      <c r="A1234"/>
      <c r="B1234"/>
      <c r="C1234"/>
      <c r="D1234"/>
      <c r="E1234"/>
      <c r="F1234"/>
      <c r="G1234"/>
      <c r="H1234"/>
      <c r="I1234"/>
      <c r="J1234"/>
      <c r="K1234"/>
    </row>
    <row r="1235" spans="1:11" x14ac:dyDescent="0.55000000000000004">
      <c r="A1235"/>
      <c r="B1235"/>
      <c r="C1235"/>
      <c r="D1235"/>
      <c r="E1235"/>
      <c r="F1235"/>
      <c r="G1235"/>
      <c r="H1235"/>
      <c r="I1235"/>
      <c r="J1235"/>
      <c r="K1235"/>
    </row>
    <row r="1236" spans="1:11" x14ac:dyDescent="0.55000000000000004">
      <c r="A1236"/>
      <c r="B1236"/>
      <c r="C1236"/>
      <c r="D1236"/>
      <c r="E1236"/>
      <c r="F1236"/>
      <c r="G1236"/>
      <c r="H1236"/>
      <c r="I1236"/>
      <c r="J1236"/>
      <c r="K1236"/>
    </row>
    <row r="1237" spans="1:11" x14ac:dyDescent="0.55000000000000004">
      <c r="A1237"/>
      <c r="B1237"/>
      <c r="C1237"/>
      <c r="D1237"/>
      <c r="E1237"/>
      <c r="F1237"/>
      <c r="G1237"/>
      <c r="H1237"/>
      <c r="I1237"/>
      <c r="J1237"/>
      <c r="K1237"/>
    </row>
    <row r="1238" spans="1:11" x14ac:dyDescent="0.55000000000000004">
      <c r="A1238"/>
      <c r="B1238"/>
      <c r="C1238"/>
      <c r="D1238"/>
      <c r="E1238"/>
      <c r="F1238"/>
      <c r="G1238"/>
      <c r="H1238"/>
      <c r="I1238"/>
      <c r="J1238"/>
      <c r="K1238"/>
    </row>
    <row r="1239" spans="1:11" x14ac:dyDescent="0.55000000000000004">
      <c r="A1239"/>
      <c r="B1239"/>
      <c r="C1239"/>
      <c r="D1239"/>
      <c r="E1239"/>
      <c r="F1239"/>
      <c r="G1239"/>
      <c r="H1239"/>
      <c r="I1239"/>
      <c r="J1239"/>
      <c r="K1239"/>
    </row>
    <row r="1240" spans="1:11" x14ac:dyDescent="0.55000000000000004">
      <c r="A1240"/>
      <c r="B1240"/>
      <c r="C1240"/>
      <c r="D1240"/>
      <c r="E1240"/>
      <c r="F1240"/>
      <c r="G1240"/>
      <c r="H1240"/>
      <c r="I1240"/>
      <c r="J1240"/>
      <c r="K1240"/>
    </row>
    <row r="1241" spans="1:11" x14ac:dyDescent="0.55000000000000004">
      <c r="A1241"/>
      <c r="B1241"/>
      <c r="C1241"/>
      <c r="D1241"/>
      <c r="E1241"/>
      <c r="F1241"/>
      <c r="G1241"/>
      <c r="H1241"/>
      <c r="I1241"/>
      <c r="J1241"/>
      <c r="K1241"/>
    </row>
    <row r="1242" spans="1:11" x14ac:dyDescent="0.55000000000000004">
      <c r="A1242"/>
      <c r="B1242"/>
      <c r="C1242"/>
      <c r="D1242"/>
      <c r="E1242"/>
      <c r="F1242"/>
      <c r="G1242"/>
      <c r="H1242"/>
      <c r="I1242"/>
      <c r="J1242"/>
      <c r="K1242"/>
    </row>
    <row r="1243" spans="1:11" x14ac:dyDescent="0.55000000000000004">
      <c r="A1243"/>
      <c r="B1243"/>
      <c r="C1243"/>
      <c r="D1243"/>
      <c r="E1243"/>
      <c r="F1243"/>
      <c r="G1243"/>
      <c r="H1243"/>
      <c r="I1243"/>
      <c r="J1243"/>
      <c r="K1243"/>
    </row>
    <row r="1244" spans="1:11" x14ac:dyDescent="0.55000000000000004">
      <c r="A1244"/>
      <c r="B1244"/>
      <c r="C1244"/>
      <c r="D1244"/>
      <c r="E1244"/>
      <c r="F1244"/>
      <c r="G1244"/>
      <c r="H1244"/>
      <c r="I1244"/>
      <c r="J1244"/>
      <c r="K1244"/>
    </row>
    <row r="1245" spans="1:11" x14ac:dyDescent="0.55000000000000004">
      <c r="A1245"/>
      <c r="B1245"/>
      <c r="C1245"/>
      <c r="D1245"/>
      <c r="E1245"/>
      <c r="F1245"/>
      <c r="G1245"/>
      <c r="H1245"/>
      <c r="I1245"/>
      <c r="J1245"/>
      <c r="K1245"/>
    </row>
    <row r="1246" spans="1:11" x14ac:dyDescent="0.55000000000000004">
      <c r="A1246"/>
      <c r="B1246"/>
      <c r="C1246"/>
      <c r="D1246"/>
      <c r="E1246"/>
      <c r="F1246"/>
      <c r="G1246"/>
      <c r="H1246"/>
      <c r="I1246"/>
      <c r="J1246"/>
      <c r="K1246"/>
    </row>
    <row r="1247" spans="1:11" x14ac:dyDescent="0.55000000000000004">
      <c r="A1247"/>
      <c r="B1247"/>
      <c r="C1247"/>
      <c r="D1247"/>
      <c r="E1247"/>
      <c r="F1247"/>
      <c r="G1247"/>
      <c r="H1247"/>
      <c r="I1247"/>
      <c r="J1247"/>
      <c r="K1247"/>
    </row>
    <row r="1248" spans="1:11" x14ac:dyDescent="0.55000000000000004">
      <c r="A1248"/>
      <c r="B1248"/>
      <c r="C1248"/>
      <c r="D1248"/>
      <c r="E1248"/>
      <c r="F1248"/>
      <c r="G1248"/>
      <c r="H1248"/>
      <c r="I1248"/>
      <c r="J1248"/>
      <c r="K1248"/>
    </row>
    <row r="1249" spans="1:11" x14ac:dyDescent="0.55000000000000004">
      <c r="A1249"/>
      <c r="B1249"/>
      <c r="C1249"/>
      <c r="D1249"/>
      <c r="E1249"/>
      <c r="F1249"/>
      <c r="G1249"/>
      <c r="H1249"/>
      <c r="I1249"/>
      <c r="J1249"/>
      <c r="K1249"/>
    </row>
    <row r="1250" spans="1:11" x14ac:dyDescent="0.55000000000000004">
      <c r="A1250"/>
      <c r="B1250"/>
      <c r="C1250"/>
      <c r="D1250"/>
      <c r="E1250"/>
      <c r="F1250"/>
      <c r="G1250"/>
      <c r="H1250"/>
      <c r="I1250"/>
      <c r="J1250"/>
      <c r="K1250"/>
    </row>
    <row r="1251" spans="1:11" x14ac:dyDescent="0.55000000000000004">
      <c r="A1251"/>
      <c r="B1251"/>
      <c r="C1251"/>
      <c r="D1251"/>
      <c r="E1251"/>
      <c r="F1251"/>
      <c r="G1251"/>
      <c r="H1251"/>
      <c r="I1251"/>
      <c r="J1251"/>
      <c r="K1251"/>
    </row>
    <row r="1252" spans="1:11" x14ac:dyDescent="0.55000000000000004">
      <c r="A1252"/>
      <c r="B1252"/>
      <c r="C1252"/>
      <c r="D1252"/>
      <c r="E1252"/>
      <c r="F1252"/>
      <c r="G1252"/>
      <c r="H1252"/>
      <c r="I1252"/>
      <c r="J1252"/>
      <c r="K1252"/>
    </row>
    <row r="1253" spans="1:11" x14ac:dyDescent="0.55000000000000004">
      <c r="A1253"/>
      <c r="B1253"/>
      <c r="C1253"/>
      <c r="D1253"/>
      <c r="E1253"/>
      <c r="F1253"/>
      <c r="G1253"/>
      <c r="H1253"/>
      <c r="I1253"/>
      <c r="J1253"/>
      <c r="K1253"/>
    </row>
    <row r="1254" spans="1:11" x14ac:dyDescent="0.55000000000000004">
      <c r="A1254"/>
      <c r="B1254"/>
      <c r="C1254"/>
      <c r="D1254"/>
      <c r="E1254"/>
      <c r="F1254"/>
      <c r="G1254"/>
      <c r="H1254"/>
      <c r="I1254"/>
      <c r="J1254"/>
      <c r="K1254"/>
    </row>
    <row r="1255" spans="1:11" x14ac:dyDescent="0.55000000000000004">
      <c r="A1255"/>
      <c r="B1255"/>
      <c r="C1255"/>
      <c r="D1255"/>
      <c r="E1255"/>
      <c r="F1255"/>
      <c r="G1255"/>
      <c r="H1255"/>
      <c r="I1255"/>
      <c r="J1255"/>
      <c r="K1255"/>
    </row>
    <row r="1256" spans="1:11" x14ac:dyDescent="0.55000000000000004">
      <c r="A1256"/>
      <c r="B1256"/>
      <c r="C1256"/>
      <c r="D1256"/>
      <c r="E1256"/>
      <c r="F1256"/>
      <c r="G1256"/>
      <c r="H1256"/>
      <c r="I1256"/>
      <c r="J1256"/>
      <c r="K1256"/>
    </row>
    <row r="1257" spans="1:11" x14ac:dyDescent="0.55000000000000004">
      <c r="A1257"/>
      <c r="B1257"/>
      <c r="C1257"/>
      <c r="D1257"/>
      <c r="E1257"/>
      <c r="F1257"/>
      <c r="G1257"/>
      <c r="H1257"/>
      <c r="I1257"/>
      <c r="J1257"/>
      <c r="K1257"/>
    </row>
    <row r="1258" spans="1:11" x14ac:dyDescent="0.55000000000000004">
      <c r="A1258"/>
      <c r="B1258"/>
      <c r="C1258"/>
      <c r="D1258"/>
      <c r="E1258"/>
      <c r="F1258"/>
      <c r="G1258"/>
      <c r="H1258"/>
      <c r="I1258"/>
      <c r="J1258"/>
      <c r="K1258"/>
    </row>
    <row r="1259" spans="1:11" x14ac:dyDescent="0.55000000000000004">
      <c r="A1259"/>
      <c r="B1259"/>
      <c r="C1259"/>
      <c r="D1259"/>
      <c r="E1259"/>
      <c r="F1259"/>
      <c r="G1259"/>
      <c r="H1259"/>
      <c r="I1259"/>
      <c r="J1259"/>
      <c r="K1259"/>
    </row>
    <row r="1260" spans="1:11" x14ac:dyDescent="0.55000000000000004">
      <c r="A1260"/>
      <c r="B1260"/>
      <c r="C1260"/>
      <c r="D1260"/>
      <c r="E1260"/>
      <c r="F1260"/>
      <c r="G1260"/>
      <c r="H1260"/>
      <c r="I1260"/>
      <c r="J1260"/>
      <c r="K1260"/>
    </row>
    <row r="1261" spans="1:11" x14ac:dyDescent="0.55000000000000004">
      <c r="A1261"/>
      <c r="B1261"/>
      <c r="C1261"/>
      <c r="D1261"/>
      <c r="E1261"/>
      <c r="F1261"/>
      <c r="G1261"/>
      <c r="H1261"/>
      <c r="I1261"/>
      <c r="J1261"/>
      <c r="K1261"/>
    </row>
    <row r="1262" spans="1:11" x14ac:dyDescent="0.55000000000000004">
      <c r="A1262"/>
      <c r="B1262"/>
      <c r="C1262"/>
      <c r="D1262"/>
      <c r="E1262"/>
      <c r="F1262"/>
      <c r="G1262"/>
      <c r="H1262"/>
      <c r="I1262"/>
      <c r="J1262"/>
      <c r="K1262"/>
    </row>
    <row r="1263" spans="1:11" x14ac:dyDescent="0.55000000000000004">
      <c r="A1263"/>
      <c r="B1263"/>
      <c r="C1263"/>
      <c r="D1263"/>
      <c r="E1263"/>
      <c r="F1263"/>
      <c r="G1263"/>
      <c r="H1263"/>
      <c r="I1263"/>
      <c r="J1263"/>
      <c r="K1263"/>
    </row>
    <row r="1264" spans="1:11" x14ac:dyDescent="0.55000000000000004">
      <c r="A1264"/>
      <c r="B1264"/>
      <c r="C1264"/>
      <c r="D1264"/>
      <c r="E1264"/>
      <c r="F1264"/>
      <c r="G1264"/>
      <c r="H1264"/>
      <c r="I1264"/>
      <c r="J1264"/>
      <c r="K1264"/>
    </row>
    <row r="1265" spans="1:11" x14ac:dyDescent="0.55000000000000004">
      <c r="A1265"/>
      <c r="B1265"/>
      <c r="C1265"/>
      <c r="D1265"/>
      <c r="E1265"/>
      <c r="F1265"/>
      <c r="G1265"/>
      <c r="H1265"/>
      <c r="I1265"/>
      <c r="J1265"/>
      <c r="K1265"/>
    </row>
    <row r="1266" spans="1:11" x14ac:dyDescent="0.55000000000000004">
      <c r="A1266"/>
      <c r="B1266"/>
      <c r="C1266"/>
      <c r="D1266"/>
      <c r="E1266"/>
      <c r="F1266"/>
      <c r="G1266"/>
      <c r="H1266"/>
      <c r="I1266"/>
      <c r="J1266"/>
      <c r="K1266"/>
    </row>
    <row r="1267" spans="1:11" x14ac:dyDescent="0.55000000000000004">
      <c r="A1267"/>
      <c r="B1267"/>
      <c r="C1267"/>
      <c r="D1267"/>
      <c r="E1267"/>
      <c r="F1267"/>
      <c r="G1267"/>
      <c r="H1267"/>
      <c r="I1267"/>
      <c r="J1267"/>
      <c r="K1267"/>
    </row>
    <row r="1268" spans="1:11" x14ac:dyDescent="0.55000000000000004">
      <c r="A1268"/>
      <c r="B1268"/>
      <c r="C1268"/>
      <c r="D1268"/>
      <c r="E1268"/>
      <c r="F1268"/>
      <c r="G1268"/>
      <c r="H1268"/>
      <c r="I1268"/>
      <c r="J1268"/>
      <c r="K1268"/>
    </row>
    <row r="1269" spans="1:11" x14ac:dyDescent="0.55000000000000004">
      <c r="A1269"/>
      <c r="B1269"/>
      <c r="C1269"/>
      <c r="D1269"/>
      <c r="E1269"/>
      <c r="F1269"/>
      <c r="G1269"/>
      <c r="H1269"/>
      <c r="I1269"/>
      <c r="J1269"/>
      <c r="K1269"/>
    </row>
    <row r="1270" spans="1:11" x14ac:dyDescent="0.55000000000000004">
      <c r="A1270"/>
      <c r="B1270"/>
      <c r="C1270"/>
      <c r="D1270"/>
      <c r="E1270"/>
      <c r="F1270"/>
      <c r="G1270"/>
      <c r="H1270"/>
      <c r="I1270"/>
      <c r="J1270"/>
      <c r="K1270"/>
    </row>
    <row r="1271" spans="1:11" x14ac:dyDescent="0.55000000000000004">
      <c r="A1271"/>
      <c r="B1271"/>
      <c r="C1271"/>
      <c r="D1271"/>
      <c r="E1271"/>
      <c r="F1271"/>
      <c r="G1271"/>
      <c r="H1271"/>
      <c r="I1271"/>
      <c r="J1271"/>
      <c r="K1271"/>
    </row>
    <row r="1272" spans="1:11" x14ac:dyDescent="0.55000000000000004">
      <c r="A1272"/>
      <c r="B1272"/>
      <c r="C1272"/>
      <c r="D1272"/>
      <c r="E1272"/>
      <c r="F1272"/>
      <c r="G1272"/>
      <c r="H1272"/>
      <c r="I1272"/>
      <c r="J1272"/>
      <c r="K1272"/>
    </row>
    <row r="1273" spans="1:11" x14ac:dyDescent="0.55000000000000004">
      <c r="A1273"/>
      <c r="B1273"/>
      <c r="C1273"/>
      <c r="D1273"/>
      <c r="E1273"/>
      <c r="F1273"/>
      <c r="G1273"/>
      <c r="H1273"/>
      <c r="I1273"/>
      <c r="J1273"/>
      <c r="K1273"/>
    </row>
    <row r="1274" spans="1:11" x14ac:dyDescent="0.55000000000000004">
      <c r="A1274"/>
      <c r="B1274"/>
      <c r="C1274"/>
      <c r="D1274"/>
      <c r="E1274"/>
      <c r="F1274"/>
      <c r="G1274"/>
      <c r="H1274"/>
      <c r="I1274"/>
      <c r="J1274"/>
      <c r="K1274"/>
    </row>
    <row r="1275" spans="1:11" x14ac:dyDescent="0.55000000000000004">
      <c r="A1275"/>
      <c r="B1275"/>
      <c r="C1275"/>
      <c r="D1275"/>
      <c r="E1275"/>
      <c r="F1275"/>
      <c r="G1275"/>
      <c r="H1275"/>
      <c r="I1275"/>
      <c r="J1275"/>
      <c r="K1275"/>
    </row>
    <row r="1276" spans="1:11" x14ac:dyDescent="0.55000000000000004">
      <c r="A1276"/>
      <c r="B1276"/>
      <c r="C1276"/>
      <c r="D1276"/>
      <c r="E1276"/>
      <c r="F1276"/>
      <c r="G1276"/>
      <c r="H1276"/>
      <c r="I1276"/>
      <c r="J1276"/>
      <c r="K1276"/>
    </row>
    <row r="1277" spans="1:11" x14ac:dyDescent="0.55000000000000004">
      <c r="A1277"/>
      <c r="B1277"/>
      <c r="C1277"/>
      <c r="D1277"/>
      <c r="E1277"/>
      <c r="F1277"/>
      <c r="G1277"/>
      <c r="H1277"/>
      <c r="I1277"/>
      <c r="J1277"/>
      <c r="K1277"/>
    </row>
    <row r="1278" spans="1:11" x14ac:dyDescent="0.55000000000000004">
      <c r="A1278"/>
      <c r="B1278"/>
      <c r="C1278"/>
      <c r="D1278"/>
      <c r="E1278"/>
      <c r="F1278"/>
      <c r="G1278"/>
      <c r="H1278"/>
      <c r="I1278"/>
      <c r="J1278"/>
      <c r="K1278"/>
    </row>
    <row r="1279" spans="1:11" x14ac:dyDescent="0.55000000000000004">
      <c r="A1279"/>
      <c r="B1279"/>
      <c r="C1279"/>
      <c r="D1279"/>
      <c r="E1279"/>
      <c r="F1279"/>
      <c r="G1279"/>
      <c r="H1279"/>
      <c r="I1279"/>
      <c r="J1279"/>
      <c r="K1279"/>
    </row>
    <row r="1280" spans="1:11" x14ac:dyDescent="0.55000000000000004">
      <c r="A1280"/>
      <c r="B1280"/>
      <c r="C1280"/>
      <c r="D1280"/>
      <c r="E1280"/>
      <c r="F1280"/>
      <c r="G1280"/>
      <c r="H1280"/>
      <c r="I1280"/>
      <c r="J1280"/>
      <c r="K1280"/>
    </row>
    <row r="1281" spans="1:11" x14ac:dyDescent="0.55000000000000004">
      <c r="A1281"/>
      <c r="B1281"/>
      <c r="C1281"/>
      <c r="D1281"/>
      <c r="E1281"/>
      <c r="F1281"/>
      <c r="G1281"/>
      <c r="H1281"/>
      <c r="I1281"/>
      <c r="J1281"/>
      <c r="K1281"/>
    </row>
    <row r="1282" spans="1:11" x14ac:dyDescent="0.55000000000000004">
      <c r="A1282"/>
      <c r="B1282"/>
      <c r="C1282"/>
      <c r="D1282"/>
      <c r="E1282"/>
      <c r="F1282"/>
      <c r="G1282"/>
      <c r="H1282"/>
      <c r="I1282"/>
      <c r="J1282"/>
      <c r="K1282"/>
    </row>
    <row r="1283" spans="1:11" x14ac:dyDescent="0.55000000000000004">
      <c r="A1283"/>
      <c r="B1283"/>
      <c r="C1283"/>
      <c r="D1283"/>
      <c r="E1283"/>
      <c r="F1283"/>
      <c r="G1283"/>
      <c r="H1283"/>
      <c r="I1283"/>
      <c r="J1283"/>
      <c r="K1283"/>
    </row>
    <row r="1284" spans="1:11" x14ac:dyDescent="0.55000000000000004">
      <c r="A1284"/>
      <c r="B1284"/>
      <c r="C1284"/>
      <c r="D1284"/>
      <c r="E1284"/>
      <c r="F1284"/>
      <c r="G1284"/>
      <c r="H1284"/>
      <c r="I1284"/>
      <c r="J1284"/>
      <c r="K1284"/>
    </row>
    <row r="1285" spans="1:11" x14ac:dyDescent="0.55000000000000004">
      <c r="A1285"/>
      <c r="B1285"/>
      <c r="C1285"/>
      <c r="D1285"/>
      <c r="E1285"/>
      <c r="F1285"/>
      <c r="G1285"/>
      <c r="H1285"/>
      <c r="I1285"/>
      <c r="J1285"/>
      <c r="K1285"/>
    </row>
    <row r="1286" spans="1:11" x14ac:dyDescent="0.55000000000000004">
      <c r="A1286"/>
      <c r="B1286"/>
      <c r="C1286"/>
      <c r="D1286"/>
      <c r="E1286"/>
      <c r="F1286"/>
      <c r="G1286"/>
      <c r="H1286"/>
      <c r="I1286"/>
      <c r="J1286"/>
      <c r="K1286"/>
    </row>
    <row r="1287" spans="1:11" x14ac:dyDescent="0.55000000000000004">
      <c r="A1287"/>
      <c r="B1287"/>
      <c r="C1287"/>
      <c r="D1287"/>
      <c r="E1287"/>
      <c r="F1287"/>
      <c r="G1287"/>
      <c r="H1287"/>
      <c r="I1287"/>
      <c r="J1287"/>
      <c r="K1287"/>
    </row>
    <row r="1288" spans="1:11" x14ac:dyDescent="0.55000000000000004">
      <c r="A1288"/>
      <c r="B1288"/>
      <c r="C1288"/>
      <c r="D1288"/>
      <c r="E1288"/>
      <c r="F1288"/>
      <c r="G1288"/>
      <c r="H1288"/>
      <c r="I1288"/>
      <c r="J1288"/>
      <c r="K1288"/>
    </row>
    <row r="1289" spans="1:11" x14ac:dyDescent="0.55000000000000004">
      <c r="A1289"/>
      <c r="B1289"/>
      <c r="C1289"/>
      <c r="D1289"/>
      <c r="E1289"/>
      <c r="F1289"/>
      <c r="G1289"/>
      <c r="H1289"/>
      <c r="I1289"/>
      <c r="J1289"/>
      <c r="K1289"/>
    </row>
    <row r="1290" spans="1:11" x14ac:dyDescent="0.55000000000000004">
      <c r="A1290"/>
      <c r="B1290"/>
      <c r="C1290"/>
      <c r="D1290"/>
      <c r="E1290"/>
      <c r="F1290"/>
      <c r="G1290"/>
      <c r="H1290"/>
      <c r="I1290"/>
      <c r="J1290"/>
      <c r="K1290"/>
    </row>
    <row r="1291" spans="1:11" x14ac:dyDescent="0.55000000000000004">
      <c r="A1291"/>
      <c r="B1291"/>
      <c r="C1291"/>
      <c r="D1291"/>
      <c r="E1291"/>
      <c r="F1291"/>
      <c r="G1291"/>
      <c r="H1291"/>
      <c r="I1291"/>
      <c r="J1291"/>
      <c r="K1291"/>
    </row>
    <row r="1292" spans="1:11" x14ac:dyDescent="0.55000000000000004">
      <c r="A1292"/>
      <c r="B1292"/>
      <c r="C1292"/>
      <c r="D1292"/>
      <c r="E1292"/>
      <c r="F1292"/>
      <c r="G1292"/>
      <c r="H1292"/>
      <c r="I1292"/>
      <c r="J1292"/>
      <c r="K1292"/>
    </row>
    <row r="1293" spans="1:11" x14ac:dyDescent="0.55000000000000004">
      <c r="A1293"/>
      <c r="B1293"/>
      <c r="C1293"/>
      <c r="D1293"/>
      <c r="E1293"/>
      <c r="F1293"/>
      <c r="G1293"/>
      <c r="H1293"/>
      <c r="I1293"/>
      <c r="J1293"/>
      <c r="K1293"/>
    </row>
    <row r="1294" spans="1:11" x14ac:dyDescent="0.55000000000000004">
      <c r="A1294"/>
      <c r="B1294"/>
      <c r="C1294"/>
      <c r="D1294"/>
      <c r="E1294"/>
      <c r="F1294"/>
      <c r="G1294"/>
      <c r="H1294"/>
      <c r="I1294"/>
      <c r="J1294"/>
      <c r="K1294"/>
    </row>
    <row r="1295" spans="1:11" x14ac:dyDescent="0.55000000000000004">
      <c r="A1295"/>
      <c r="B1295"/>
      <c r="C1295"/>
      <c r="D1295"/>
      <c r="E1295"/>
      <c r="F1295"/>
      <c r="G1295"/>
      <c r="H1295"/>
      <c r="I1295"/>
      <c r="J1295"/>
      <c r="K1295"/>
    </row>
    <row r="1296" spans="1:11" x14ac:dyDescent="0.55000000000000004">
      <c r="A1296"/>
      <c r="B1296"/>
      <c r="C1296"/>
      <c r="D1296"/>
      <c r="E1296"/>
      <c r="F1296"/>
      <c r="G1296"/>
      <c r="H1296"/>
      <c r="I1296"/>
      <c r="J1296"/>
      <c r="K1296"/>
    </row>
    <row r="1297" spans="1:11" x14ac:dyDescent="0.55000000000000004">
      <c r="A1297"/>
      <c r="B1297"/>
      <c r="C1297"/>
      <c r="D1297"/>
      <c r="E1297"/>
      <c r="F1297"/>
      <c r="G1297"/>
      <c r="H1297"/>
      <c r="I1297"/>
      <c r="J1297"/>
      <c r="K1297"/>
    </row>
    <row r="1298" spans="1:11" x14ac:dyDescent="0.55000000000000004">
      <c r="A1298"/>
      <c r="B1298"/>
      <c r="C1298"/>
      <c r="D1298"/>
      <c r="E1298"/>
      <c r="F1298"/>
      <c r="G1298"/>
      <c r="H1298"/>
      <c r="I1298"/>
      <c r="J1298"/>
      <c r="K1298"/>
    </row>
    <row r="1299" spans="1:11" x14ac:dyDescent="0.55000000000000004">
      <c r="A1299"/>
      <c r="B1299"/>
      <c r="C1299"/>
      <c r="D1299"/>
      <c r="E1299"/>
      <c r="F1299"/>
      <c r="G1299"/>
      <c r="H1299"/>
      <c r="I1299"/>
      <c r="J1299"/>
      <c r="K1299"/>
    </row>
    <row r="1300" spans="1:11" x14ac:dyDescent="0.55000000000000004">
      <c r="A1300"/>
      <c r="B1300"/>
      <c r="C1300"/>
      <c r="D1300"/>
      <c r="E1300"/>
      <c r="F1300"/>
      <c r="G1300"/>
      <c r="H1300"/>
      <c r="I1300"/>
      <c r="J1300"/>
      <c r="K1300"/>
    </row>
    <row r="1301" spans="1:11" x14ac:dyDescent="0.55000000000000004">
      <c r="A1301"/>
      <c r="B1301"/>
      <c r="C1301"/>
      <c r="D1301"/>
      <c r="E1301"/>
      <c r="F1301"/>
      <c r="G1301"/>
      <c r="H1301"/>
      <c r="I1301"/>
      <c r="J1301"/>
      <c r="K1301"/>
    </row>
    <row r="1302" spans="1:11" x14ac:dyDescent="0.55000000000000004">
      <c r="A1302"/>
      <c r="B1302"/>
      <c r="C1302"/>
      <c r="D1302"/>
      <c r="E1302"/>
      <c r="F1302"/>
      <c r="G1302"/>
      <c r="H1302"/>
      <c r="I1302"/>
      <c r="J1302"/>
      <c r="K1302"/>
    </row>
    <row r="1303" spans="1:11" x14ac:dyDescent="0.55000000000000004">
      <c r="A1303"/>
      <c r="B1303"/>
      <c r="C1303"/>
      <c r="D1303"/>
      <c r="E1303"/>
      <c r="F1303"/>
      <c r="G1303"/>
      <c r="H1303"/>
      <c r="I1303"/>
      <c r="J1303"/>
      <c r="K1303"/>
    </row>
    <row r="1304" spans="1:11" x14ac:dyDescent="0.55000000000000004">
      <c r="A1304"/>
      <c r="B1304"/>
      <c r="C1304"/>
      <c r="D1304"/>
      <c r="E1304"/>
      <c r="F1304"/>
      <c r="G1304"/>
      <c r="H1304"/>
      <c r="I1304"/>
      <c r="J1304"/>
      <c r="K1304"/>
    </row>
    <row r="1305" spans="1:11" x14ac:dyDescent="0.55000000000000004">
      <c r="A1305"/>
      <c r="B1305"/>
      <c r="C1305"/>
      <c r="D1305"/>
      <c r="E1305"/>
      <c r="F1305"/>
      <c r="G1305"/>
      <c r="H1305"/>
      <c r="I1305"/>
      <c r="J1305"/>
      <c r="K1305"/>
    </row>
    <row r="1306" spans="1:11" x14ac:dyDescent="0.55000000000000004">
      <c r="A1306"/>
      <c r="B1306"/>
      <c r="C1306"/>
      <c r="D1306"/>
      <c r="E1306"/>
      <c r="F1306"/>
      <c r="G1306"/>
      <c r="H1306"/>
      <c r="I1306"/>
      <c r="J1306"/>
      <c r="K1306"/>
    </row>
    <row r="1307" spans="1:11" x14ac:dyDescent="0.55000000000000004">
      <c r="A1307"/>
      <c r="B1307"/>
      <c r="C1307"/>
      <c r="D1307"/>
      <c r="E1307"/>
      <c r="F1307"/>
      <c r="G1307"/>
      <c r="H1307"/>
      <c r="I1307"/>
      <c r="J1307"/>
      <c r="K1307"/>
    </row>
    <row r="1308" spans="1:11" x14ac:dyDescent="0.55000000000000004">
      <c r="A1308"/>
      <c r="B1308"/>
      <c r="C1308"/>
      <c r="D1308"/>
      <c r="E1308"/>
      <c r="F1308"/>
      <c r="G1308"/>
      <c r="H1308"/>
      <c r="I1308"/>
      <c r="J1308"/>
      <c r="K1308"/>
    </row>
    <row r="1309" spans="1:11" x14ac:dyDescent="0.55000000000000004">
      <c r="A1309"/>
      <c r="B1309"/>
      <c r="C1309"/>
      <c r="D1309"/>
      <c r="E1309"/>
      <c r="F1309"/>
      <c r="G1309"/>
      <c r="H1309"/>
      <c r="I1309"/>
      <c r="J1309"/>
      <c r="K1309"/>
    </row>
    <row r="1310" spans="1:11" x14ac:dyDescent="0.55000000000000004">
      <c r="A1310"/>
      <c r="B1310"/>
      <c r="C1310"/>
      <c r="D1310"/>
      <c r="E1310"/>
      <c r="F1310"/>
      <c r="G1310"/>
      <c r="H1310"/>
      <c r="I1310"/>
      <c r="J1310"/>
      <c r="K1310"/>
    </row>
    <row r="1311" spans="1:11" x14ac:dyDescent="0.55000000000000004">
      <c r="A1311"/>
      <c r="B1311"/>
      <c r="C1311"/>
      <c r="D1311"/>
      <c r="E1311"/>
      <c r="F1311"/>
      <c r="G1311"/>
      <c r="H1311"/>
      <c r="I1311"/>
      <c r="J1311"/>
      <c r="K1311"/>
    </row>
    <row r="1312" spans="1:11" x14ac:dyDescent="0.55000000000000004">
      <c r="A1312"/>
      <c r="B1312"/>
      <c r="C1312"/>
      <c r="D1312"/>
      <c r="E1312"/>
      <c r="F1312"/>
      <c r="G1312"/>
      <c r="H1312"/>
      <c r="I1312"/>
      <c r="J1312"/>
      <c r="K1312"/>
    </row>
    <row r="1313" spans="1:11" x14ac:dyDescent="0.55000000000000004">
      <c r="A1313"/>
      <c r="B1313"/>
      <c r="C1313"/>
      <c r="D1313"/>
      <c r="E1313"/>
      <c r="F1313"/>
      <c r="G1313"/>
      <c r="H1313"/>
      <c r="I1313"/>
      <c r="J1313"/>
      <c r="K1313"/>
    </row>
    <row r="1314" spans="1:11" x14ac:dyDescent="0.55000000000000004">
      <c r="A1314"/>
      <c r="B1314"/>
      <c r="C1314"/>
      <c r="D1314"/>
      <c r="E1314"/>
      <c r="F1314"/>
      <c r="G1314"/>
      <c r="H1314"/>
      <c r="I1314"/>
      <c r="J1314"/>
      <c r="K1314"/>
    </row>
    <row r="1315" spans="1:11" x14ac:dyDescent="0.55000000000000004">
      <c r="A1315"/>
      <c r="B1315"/>
      <c r="C1315"/>
      <c r="D1315"/>
      <c r="E1315"/>
      <c r="F1315"/>
      <c r="G1315"/>
      <c r="H1315"/>
      <c r="I1315"/>
      <c r="J1315"/>
      <c r="K1315"/>
    </row>
    <row r="1316" spans="1:11" x14ac:dyDescent="0.55000000000000004">
      <c r="A1316"/>
      <c r="B1316"/>
      <c r="C1316"/>
      <c r="D1316"/>
      <c r="E1316"/>
      <c r="F1316"/>
      <c r="G1316"/>
      <c r="H1316"/>
      <c r="I1316"/>
      <c r="J1316"/>
      <c r="K1316"/>
    </row>
    <row r="1317" spans="1:11" x14ac:dyDescent="0.55000000000000004">
      <c r="A1317"/>
      <c r="B1317"/>
      <c r="C1317"/>
      <c r="D1317"/>
      <c r="E1317"/>
      <c r="F1317"/>
      <c r="G1317"/>
      <c r="H1317"/>
      <c r="I1317"/>
      <c r="J1317"/>
      <c r="K1317"/>
    </row>
    <row r="1318" spans="1:11" x14ac:dyDescent="0.55000000000000004">
      <c r="A1318"/>
      <c r="B1318"/>
      <c r="C1318"/>
      <c r="D1318"/>
      <c r="E1318"/>
      <c r="F1318"/>
      <c r="G1318"/>
      <c r="H1318"/>
      <c r="I1318"/>
      <c r="J1318"/>
      <c r="K1318"/>
    </row>
    <row r="1319" spans="1:11" x14ac:dyDescent="0.55000000000000004">
      <c r="A1319"/>
      <c r="B1319"/>
      <c r="C1319"/>
      <c r="D1319"/>
      <c r="E1319"/>
      <c r="F1319"/>
      <c r="G1319"/>
      <c r="H1319"/>
      <c r="I1319"/>
      <c r="J1319"/>
      <c r="K1319"/>
    </row>
    <row r="1320" spans="1:11" x14ac:dyDescent="0.55000000000000004">
      <c r="A1320"/>
      <c r="B1320"/>
      <c r="C1320"/>
      <c r="D1320"/>
      <c r="E1320"/>
      <c r="F1320"/>
      <c r="G1320"/>
      <c r="H1320"/>
      <c r="I1320"/>
      <c r="J1320"/>
      <c r="K1320"/>
    </row>
    <row r="1321" spans="1:11" x14ac:dyDescent="0.55000000000000004">
      <c r="A1321"/>
      <c r="B1321"/>
      <c r="C1321"/>
      <c r="D1321"/>
      <c r="E1321"/>
      <c r="F1321"/>
      <c r="G1321"/>
      <c r="H1321"/>
      <c r="I1321"/>
      <c r="J1321"/>
      <c r="K1321"/>
    </row>
    <row r="1322" spans="1:11" x14ac:dyDescent="0.55000000000000004">
      <c r="A1322"/>
      <c r="B1322"/>
      <c r="C1322"/>
      <c r="D1322"/>
      <c r="E1322"/>
      <c r="F1322"/>
      <c r="G1322"/>
      <c r="H1322"/>
      <c r="I1322"/>
      <c r="J1322"/>
      <c r="K1322"/>
    </row>
    <row r="1323" spans="1:11" x14ac:dyDescent="0.55000000000000004">
      <c r="A1323"/>
      <c r="B1323"/>
      <c r="C1323"/>
      <c r="D1323"/>
      <c r="E1323"/>
      <c r="F1323"/>
      <c r="G1323"/>
      <c r="H1323"/>
      <c r="I1323"/>
      <c r="J1323"/>
      <c r="K1323"/>
    </row>
    <row r="1324" spans="1:11" x14ac:dyDescent="0.55000000000000004">
      <c r="A1324"/>
      <c r="B1324"/>
      <c r="C1324"/>
      <c r="D1324"/>
      <c r="E1324"/>
      <c r="F1324"/>
      <c r="G1324"/>
      <c r="H1324"/>
      <c r="I1324"/>
      <c r="J1324"/>
      <c r="K1324"/>
    </row>
    <row r="1325" spans="1:11" x14ac:dyDescent="0.55000000000000004">
      <c r="A1325"/>
      <c r="B1325"/>
      <c r="C1325"/>
      <c r="D1325"/>
      <c r="E1325"/>
      <c r="F1325"/>
      <c r="G1325"/>
      <c r="H1325"/>
      <c r="I1325"/>
      <c r="J1325"/>
      <c r="K1325"/>
    </row>
    <row r="1326" spans="1:11" x14ac:dyDescent="0.55000000000000004">
      <c r="A1326"/>
      <c r="B1326"/>
      <c r="C1326"/>
      <c r="D1326"/>
      <c r="E1326"/>
      <c r="F1326"/>
      <c r="G1326"/>
      <c r="H1326"/>
      <c r="I1326"/>
      <c r="J1326"/>
      <c r="K1326"/>
    </row>
    <row r="1327" spans="1:11" x14ac:dyDescent="0.55000000000000004">
      <c r="A1327"/>
      <c r="B1327"/>
      <c r="C1327"/>
      <c r="D1327"/>
      <c r="E1327"/>
      <c r="F1327"/>
      <c r="G1327"/>
      <c r="H1327"/>
      <c r="I1327"/>
      <c r="J1327"/>
      <c r="K1327"/>
    </row>
    <row r="1328" spans="1:11" x14ac:dyDescent="0.55000000000000004">
      <c r="A1328"/>
      <c r="B1328"/>
      <c r="C1328"/>
      <c r="D1328"/>
      <c r="E1328"/>
      <c r="F1328"/>
      <c r="G1328"/>
      <c r="H1328"/>
      <c r="I1328"/>
      <c r="J1328"/>
      <c r="K1328"/>
    </row>
    <row r="1329" spans="1:11" x14ac:dyDescent="0.55000000000000004">
      <c r="A1329"/>
      <c r="B1329"/>
      <c r="C1329"/>
      <c r="D1329"/>
      <c r="E1329"/>
      <c r="F1329"/>
      <c r="G1329"/>
      <c r="H1329"/>
      <c r="I1329"/>
      <c r="J1329"/>
      <c r="K1329"/>
    </row>
    <row r="1330" spans="1:11" x14ac:dyDescent="0.55000000000000004">
      <c r="A1330"/>
      <c r="B1330"/>
      <c r="C1330"/>
      <c r="D1330"/>
      <c r="E1330"/>
      <c r="F1330"/>
      <c r="G1330"/>
      <c r="H1330"/>
      <c r="I1330"/>
      <c r="J1330"/>
      <c r="K1330"/>
    </row>
    <row r="1331" spans="1:11" x14ac:dyDescent="0.55000000000000004">
      <c r="A1331"/>
      <c r="B1331"/>
      <c r="C1331"/>
      <c r="D1331"/>
      <c r="E1331"/>
      <c r="F1331"/>
      <c r="G1331"/>
      <c r="H1331"/>
      <c r="I1331"/>
      <c r="J1331"/>
      <c r="K1331"/>
    </row>
    <row r="1332" spans="1:11" x14ac:dyDescent="0.55000000000000004">
      <c r="A1332"/>
      <c r="B1332"/>
      <c r="C1332"/>
      <c r="D1332"/>
      <c r="E1332"/>
      <c r="F1332"/>
      <c r="G1332"/>
      <c r="H1332"/>
      <c r="I1332"/>
      <c r="J1332"/>
      <c r="K1332"/>
    </row>
    <row r="1333" spans="1:11" x14ac:dyDescent="0.55000000000000004">
      <c r="A1333"/>
      <c r="B1333"/>
      <c r="C1333"/>
      <c r="D1333"/>
      <c r="E1333"/>
      <c r="F1333"/>
      <c r="G1333"/>
      <c r="H1333"/>
      <c r="I1333"/>
      <c r="J1333"/>
      <c r="K1333"/>
    </row>
    <row r="1334" spans="1:11" x14ac:dyDescent="0.55000000000000004">
      <c r="A1334"/>
      <c r="B1334"/>
      <c r="C1334"/>
      <c r="D1334"/>
      <c r="E1334"/>
      <c r="F1334"/>
      <c r="G1334"/>
      <c r="H1334"/>
      <c r="I1334"/>
      <c r="J1334"/>
      <c r="K1334"/>
    </row>
    <row r="1335" spans="1:11" x14ac:dyDescent="0.55000000000000004">
      <c r="A1335"/>
      <c r="B1335"/>
      <c r="C1335"/>
      <c r="D1335"/>
      <c r="E1335"/>
      <c r="F1335"/>
      <c r="G1335"/>
      <c r="H1335"/>
      <c r="I1335"/>
      <c r="J1335"/>
      <c r="K1335"/>
    </row>
    <row r="1336" spans="1:11" x14ac:dyDescent="0.55000000000000004">
      <c r="A1336"/>
      <c r="B1336"/>
      <c r="C1336"/>
      <c r="D1336"/>
      <c r="E1336"/>
      <c r="F1336"/>
      <c r="G1336"/>
      <c r="H1336"/>
      <c r="I1336"/>
      <c r="J1336"/>
      <c r="K1336"/>
    </row>
    <row r="1337" spans="1:11" x14ac:dyDescent="0.55000000000000004">
      <c r="A1337"/>
      <c r="B1337"/>
      <c r="C1337"/>
      <c r="D1337"/>
      <c r="E1337"/>
      <c r="F1337"/>
      <c r="G1337"/>
      <c r="H1337"/>
      <c r="I1337"/>
      <c r="J1337"/>
      <c r="K1337"/>
    </row>
    <row r="1338" spans="1:11" x14ac:dyDescent="0.55000000000000004">
      <c r="A1338"/>
      <c r="B1338"/>
      <c r="C1338"/>
      <c r="D1338"/>
      <c r="E1338"/>
      <c r="F1338"/>
      <c r="G1338"/>
      <c r="H1338"/>
      <c r="I1338"/>
      <c r="J1338"/>
      <c r="K1338"/>
    </row>
    <row r="1339" spans="1:11" x14ac:dyDescent="0.55000000000000004">
      <c r="A1339"/>
      <c r="B1339"/>
      <c r="C1339"/>
      <c r="D1339"/>
      <c r="E1339"/>
      <c r="F1339"/>
      <c r="G1339"/>
      <c r="H1339"/>
      <c r="I1339"/>
      <c r="J1339"/>
      <c r="K1339"/>
    </row>
    <row r="1340" spans="1:11" x14ac:dyDescent="0.55000000000000004">
      <c r="A1340"/>
      <c r="B1340"/>
      <c r="C1340"/>
      <c r="D1340"/>
      <c r="E1340"/>
      <c r="F1340"/>
      <c r="G1340"/>
      <c r="H1340"/>
      <c r="I1340"/>
      <c r="J1340"/>
      <c r="K1340"/>
    </row>
    <row r="1341" spans="1:11" x14ac:dyDescent="0.55000000000000004">
      <c r="A1341"/>
      <c r="B1341"/>
      <c r="C1341"/>
      <c r="D1341"/>
      <c r="E1341"/>
      <c r="F1341"/>
      <c r="G1341"/>
      <c r="H1341"/>
      <c r="I1341"/>
      <c r="J1341"/>
      <c r="K1341"/>
    </row>
    <row r="1342" spans="1:11" x14ac:dyDescent="0.55000000000000004">
      <c r="A1342"/>
      <c r="B1342"/>
      <c r="C1342"/>
      <c r="D1342"/>
      <c r="E1342"/>
      <c r="F1342"/>
      <c r="G1342"/>
      <c r="H1342"/>
      <c r="I1342"/>
      <c r="J1342"/>
      <c r="K1342"/>
    </row>
    <row r="1343" spans="1:11" x14ac:dyDescent="0.55000000000000004">
      <c r="A1343"/>
      <c r="B1343"/>
      <c r="C1343"/>
      <c r="D1343"/>
      <c r="E1343"/>
      <c r="F1343"/>
      <c r="G1343"/>
      <c r="H1343"/>
      <c r="I1343"/>
      <c r="J1343"/>
      <c r="K1343"/>
    </row>
    <row r="1344" spans="1:11" x14ac:dyDescent="0.55000000000000004">
      <c r="A1344"/>
      <c r="B1344"/>
      <c r="C1344"/>
      <c r="D1344"/>
      <c r="E1344"/>
      <c r="F1344"/>
      <c r="G1344"/>
      <c r="H1344"/>
      <c r="I1344"/>
      <c r="J1344"/>
      <c r="K1344"/>
    </row>
    <row r="1345" spans="1:11" x14ac:dyDescent="0.55000000000000004">
      <c r="A1345"/>
      <c r="B1345"/>
      <c r="C1345"/>
      <c r="D1345"/>
      <c r="E1345"/>
      <c r="F1345"/>
      <c r="G1345"/>
      <c r="H1345"/>
      <c r="I1345"/>
      <c r="J1345"/>
      <c r="K1345"/>
    </row>
    <row r="1346" spans="1:11" x14ac:dyDescent="0.55000000000000004">
      <c r="A1346"/>
      <c r="B1346"/>
      <c r="C1346"/>
      <c r="D1346"/>
      <c r="E1346"/>
      <c r="F1346"/>
      <c r="G1346"/>
      <c r="H1346"/>
      <c r="I1346"/>
      <c r="J1346"/>
      <c r="K1346"/>
    </row>
    <row r="1347" spans="1:11" x14ac:dyDescent="0.55000000000000004">
      <c r="A1347"/>
      <c r="B1347"/>
      <c r="C1347"/>
      <c r="D1347"/>
      <c r="E1347"/>
      <c r="F1347"/>
      <c r="G1347"/>
      <c r="H1347"/>
      <c r="I1347"/>
      <c r="J1347"/>
      <c r="K1347"/>
    </row>
    <row r="1348" spans="1:11" x14ac:dyDescent="0.55000000000000004">
      <c r="A1348"/>
      <c r="B1348"/>
      <c r="C1348"/>
      <c r="D1348"/>
      <c r="E1348"/>
      <c r="F1348"/>
      <c r="G1348"/>
      <c r="H1348"/>
      <c r="I1348"/>
      <c r="J1348"/>
      <c r="K1348"/>
    </row>
    <row r="1349" spans="1:11" x14ac:dyDescent="0.55000000000000004">
      <c r="A1349"/>
      <c r="B1349"/>
      <c r="C1349"/>
      <c r="D1349"/>
      <c r="E1349"/>
      <c r="F1349"/>
      <c r="G1349"/>
      <c r="H1349"/>
      <c r="I1349"/>
      <c r="J1349"/>
      <c r="K1349"/>
    </row>
    <row r="1350" spans="1:11" x14ac:dyDescent="0.55000000000000004">
      <c r="A1350"/>
      <c r="B1350"/>
      <c r="C1350"/>
      <c r="D1350"/>
      <c r="E1350"/>
      <c r="F1350"/>
      <c r="G1350"/>
      <c r="H1350"/>
      <c r="I1350"/>
      <c r="J1350"/>
      <c r="K1350"/>
    </row>
    <row r="1351" spans="1:11" x14ac:dyDescent="0.55000000000000004">
      <c r="A1351"/>
      <c r="B1351"/>
      <c r="C1351"/>
      <c r="D1351"/>
      <c r="E1351"/>
      <c r="F1351"/>
      <c r="G1351"/>
      <c r="H1351"/>
      <c r="I1351"/>
      <c r="J1351"/>
      <c r="K1351"/>
    </row>
    <row r="1352" spans="1:11" x14ac:dyDescent="0.55000000000000004">
      <c r="A1352"/>
      <c r="B1352"/>
      <c r="C1352"/>
      <c r="D1352"/>
      <c r="E1352"/>
      <c r="F1352"/>
      <c r="G1352"/>
      <c r="H1352"/>
      <c r="I1352"/>
      <c r="J1352"/>
      <c r="K1352"/>
    </row>
    <row r="1353" spans="1:11" x14ac:dyDescent="0.55000000000000004">
      <c r="A1353"/>
      <c r="B1353"/>
      <c r="C1353"/>
      <c r="D1353"/>
      <c r="E1353"/>
      <c r="F1353"/>
      <c r="G1353"/>
      <c r="H1353"/>
      <c r="I1353"/>
      <c r="J1353"/>
      <c r="K1353"/>
    </row>
    <row r="1354" spans="1:11" x14ac:dyDescent="0.55000000000000004">
      <c r="A1354"/>
      <c r="B1354"/>
      <c r="C1354"/>
      <c r="D1354"/>
      <c r="E1354"/>
      <c r="F1354"/>
      <c r="G1354"/>
      <c r="H1354"/>
      <c r="I1354"/>
      <c r="J1354"/>
      <c r="K1354"/>
    </row>
    <row r="1355" spans="1:11" x14ac:dyDescent="0.55000000000000004">
      <c r="A1355"/>
      <c r="B1355"/>
      <c r="C1355"/>
      <c r="D1355"/>
      <c r="E1355"/>
      <c r="F1355"/>
      <c r="G1355"/>
      <c r="H1355"/>
      <c r="I1355"/>
      <c r="J1355"/>
      <c r="K1355"/>
    </row>
    <row r="1356" spans="1:11" x14ac:dyDescent="0.55000000000000004">
      <c r="A1356"/>
      <c r="B1356"/>
      <c r="C1356"/>
      <c r="D1356"/>
      <c r="E1356"/>
      <c r="F1356"/>
      <c r="G1356"/>
      <c r="H1356"/>
      <c r="I1356"/>
      <c r="J1356"/>
      <c r="K1356"/>
    </row>
    <row r="1357" spans="1:11" x14ac:dyDescent="0.55000000000000004">
      <c r="A1357"/>
      <c r="B1357"/>
      <c r="C1357"/>
      <c r="D1357"/>
      <c r="E1357"/>
      <c r="F1357"/>
      <c r="G1357"/>
      <c r="H1357"/>
      <c r="I1357"/>
      <c r="J1357"/>
      <c r="K1357"/>
    </row>
    <row r="1358" spans="1:11" x14ac:dyDescent="0.55000000000000004">
      <c r="A1358"/>
      <c r="B1358"/>
      <c r="C1358"/>
      <c r="D1358"/>
      <c r="E1358"/>
      <c r="F1358"/>
      <c r="G1358"/>
      <c r="H1358"/>
      <c r="I1358"/>
      <c r="J1358"/>
      <c r="K1358"/>
    </row>
    <row r="1359" spans="1:11" x14ac:dyDescent="0.55000000000000004">
      <c r="A1359"/>
      <c r="B1359"/>
      <c r="C1359"/>
      <c r="D1359"/>
      <c r="E1359"/>
      <c r="F1359"/>
      <c r="G1359"/>
      <c r="H1359"/>
      <c r="I1359"/>
      <c r="J1359"/>
      <c r="K1359"/>
    </row>
    <row r="1360" spans="1:11" x14ac:dyDescent="0.55000000000000004">
      <c r="A1360"/>
      <c r="B1360"/>
      <c r="C1360"/>
      <c r="D1360"/>
      <c r="E1360"/>
      <c r="F1360"/>
      <c r="G1360"/>
      <c r="H1360"/>
      <c r="I1360"/>
      <c r="J1360"/>
      <c r="K1360"/>
    </row>
    <row r="1361" spans="1:11" x14ac:dyDescent="0.55000000000000004">
      <c r="A1361"/>
      <c r="B1361"/>
      <c r="C1361"/>
      <c r="D1361"/>
      <c r="E1361"/>
      <c r="F1361"/>
      <c r="G1361"/>
      <c r="H1361"/>
      <c r="I1361"/>
      <c r="J1361"/>
      <c r="K1361"/>
    </row>
    <row r="1362" spans="1:11" x14ac:dyDescent="0.55000000000000004">
      <c r="A1362"/>
      <c r="B1362"/>
      <c r="C1362"/>
      <c r="D1362"/>
      <c r="E1362"/>
      <c r="F1362"/>
      <c r="G1362"/>
      <c r="H1362"/>
      <c r="I1362"/>
      <c r="J1362"/>
      <c r="K1362"/>
    </row>
    <row r="1363" spans="1:11" x14ac:dyDescent="0.55000000000000004">
      <c r="A1363"/>
      <c r="B1363"/>
      <c r="C1363"/>
      <c r="D1363"/>
      <c r="E1363"/>
      <c r="F1363"/>
      <c r="G1363"/>
      <c r="H1363"/>
      <c r="I1363"/>
      <c r="J1363"/>
      <c r="K1363"/>
    </row>
    <row r="1364" spans="1:11" x14ac:dyDescent="0.55000000000000004">
      <c r="A1364"/>
      <c r="B1364"/>
      <c r="C1364"/>
      <c r="D1364"/>
      <c r="E1364"/>
      <c r="F1364"/>
      <c r="G1364"/>
      <c r="H1364"/>
      <c r="I1364"/>
      <c r="J1364"/>
      <c r="K1364"/>
    </row>
    <row r="1365" spans="1:11" x14ac:dyDescent="0.55000000000000004">
      <c r="A1365"/>
      <c r="B1365"/>
      <c r="C1365"/>
      <c r="D1365"/>
      <c r="E1365"/>
      <c r="F1365"/>
      <c r="G1365"/>
      <c r="H1365"/>
      <c r="I1365"/>
      <c r="J1365"/>
      <c r="K1365"/>
    </row>
    <row r="1366" spans="1:11" x14ac:dyDescent="0.55000000000000004">
      <c r="A1366"/>
      <c r="B1366"/>
      <c r="C1366"/>
      <c r="D1366"/>
      <c r="E1366"/>
      <c r="F1366"/>
      <c r="G1366"/>
      <c r="H1366"/>
      <c r="I1366"/>
      <c r="J1366"/>
      <c r="K1366"/>
    </row>
    <row r="1367" spans="1:11" x14ac:dyDescent="0.55000000000000004">
      <c r="A1367"/>
      <c r="B1367"/>
      <c r="C1367"/>
      <c r="D1367"/>
      <c r="E1367"/>
      <c r="F1367"/>
      <c r="G1367"/>
      <c r="H1367"/>
      <c r="I1367"/>
      <c r="J1367"/>
      <c r="K1367"/>
    </row>
    <row r="1368" spans="1:11" x14ac:dyDescent="0.55000000000000004">
      <c r="A1368"/>
      <c r="B1368"/>
      <c r="C1368"/>
      <c r="D1368"/>
      <c r="E1368"/>
      <c r="F1368"/>
      <c r="G1368"/>
      <c r="H1368"/>
      <c r="I1368"/>
      <c r="J1368"/>
      <c r="K1368"/>
    </row>
    <row r="1369" spans="1:11" x14ac:dyDescent="0.55000000000000004">
      <c r="A1369"/>
      <c r="B1369"/>
      <c r="C1369"/>
      <c r="D1369"/>
      <c r="E1369"/>
      <c r="F1369"/>
      <c r="G1369"/>
      <c r="H1369"/>
      <c r="I1369"/>
      <c r="J1369"/>
      <c r="K1369"/>
    </row>
    <row r="1370" spans="1:11" x14ac:dyDescent="0.55000000000000004">
      <c r="A1370"/>
      <c r="B1370"/>
      <c r="C1370"/>
      <c r="D1370"/>
      <c r="E1370"/>
      <c r="F1370"/>
      <c r="G1370"/>
      <c r="H1370"/>
      <c r="I1370"/>
      <c r="J1370"/>
      <c r="K1370"/>
    </row>
    <row r="1371" spans="1:11" x14ac:dyDescent="0.55000000000000004">
      <c r="A1371"/>
      <c r="B1371"/>
      <c r="C1371"/>
      <c r="D1371"/>
      <c r="E1371"/>
      <c r="F1371"/>
      <c r="G1371"/>
      <c r="H1371"/>
      <c r="I1371"/>
      <c r="J1371"/>
      <c r="K1371"/>
    </row>
    <row r="1372" spans="1:11" x14ac:dyDescent="0.55000000000000004">
      <c r="A1372"/>
      <c r="B1372"/>
      <c r="C1372"/>
      <c r="D1372"/>
      <c r="E1372"/>
      <c r="F1372"/>
      <c r="G1372"/>
      <c r="H1372"/>
      <c r="I1372"/>
      <c r="J1372"/>
      <c r="K1372"/>
    </row>
    <row r="1373" spans="1:11" x14ac:dyDescent="0.55000000000000004">
      <c r="A1373"/>
      <c r="B1373"/>
      <c r="C1373"/>
      <c r="D1373"/>
      <c r="E1373"/>
      <c r="F1373"/>
      <c r="G1373"/>
      <c r="H1373"/>
      <c r="I1373"/>
      <c r="J1373"/>
      <c r="K1373"/>
    </row>
    <row r="1374" spans="1:11" x14ac:dyDescent="0.55000000000000004">
      <c r="A1374"/>
      <c r="B1374"/>
      <c r="C1374"/>
      <c r="D1374"/>
      <c r="E1374"/>
      <c r="F1374"/>
      <c r="G1374"/>
      <c r="H1374"/>
      <c r="I1374"/>
      <c r="J1374"/>
      <c r="K1374"/>
    </row>
    <row r="1375" spans="1:11" x14ac:dyDescent="0.55000000000000004">
      <c r="A1375"/>
      <c r="B1375"/>
      <c r="C1375"/>
      <c r="D1375"/>
      <c r="E1375"/>
      <c r="F1375"/>
      <c r="G1375"/>
      <c r="H1375"/>
      <c r="I1375"/>
      <c r="J1375"/>
      <c r="K1375"/>
    </row>
    <row r="1376" spans="1:11" x14ac:dyDescent="0.55000000000000004">
      <c r="A1376"/>
      <c r="B1376"/>
      <c r="C1376"/>
      <c r="D1376"/>
      <c r="E1376"/>
      <c r="F1376"/>
      <c r="G1376"/>
      <c r="H1376"/>
      <c r="I1376"/>
      <c r="J1376"/>
      <c r="K1376"/>
    </row>
    <row r="1377" spans="1:11" x14ac:dyDescent="0.55000000000000004">
      <c r="A1377"/>
      <c r="B1377"/>
      <c r="C1377"/>
      <c r="D1377"/>
      <c r="E1377"/>
      <c r="F1377"/>
      <c r="G1377"/>
      <c r="H1377"/>
      <c r="I1377"/>
      <c r="J1377"/>
      <c r="K1377"/>
    </row>
    <row r="1378" spans="1:11" x14ac:dyDescent="0.55000000000000004">
      <c r="A1378"/>
      <c r="B1378"/>
      <c r="C1378"/>
      <c r="D1378"/>
      <c r="E1378"/>
      <c r="F1378"/>
      <c r="G1378"/>
      <c r="H1378"/>
      <c r="I1378"/>
      <c r="J1378"/>
      <c r="K1378"/>
    </row>
    <row r="1379" spans="1:11" x14ac:dyDescent="0.55000000000000004">
      <c r="A1379"/>
      <c r="B1379"/>
      <c r="C1379"/>
      <c r="D1379"/>
      <c r="E1379"/>
      <c r="F1379"/>
      <c r="G1379"/>
      <c r="H1379"/>
      <c r="I1379"/>
      <c r="J1379"/>
      <c r="K1379"/>
    </row>
    <row r="1380" spans="1:11" x14ac:dyDescent="0.55000000000000004">
      <c r="A1380"/>
      <c r="B1380"/>
      <c r="C1380"/>
      <c r="D1380"/>
      <c r="E1380"/>
      <c r="F1380"/>
      <c r="G1380"/>
      <c r="H1380"/>
      <c r="I1380"/>
      <c r="J1380"/>
      <c r="K1380"/>
    </row>
    <row r="1381" spans="1:11" x14ac:dyDescent="0.55000000000000004">
      <c r="A1381"/>
      <c r="B1381"/>
      <c r="C1381"/>
      <c r="D1381"/>
      <c r="E1381"/>
      <c r="F1381"/>
      <c r="G1381"/>
      <c r="H1381"/>
      <c r="I1381"/>
      <c r="J1381"/>
      <c r="K1381"/>
    </row>
    <row r="1382" spans="1:11" x14ac:dyDescent="0.55000000000000004">
      <c r="A1382"/>
      <c r="B1382"/>
      <c r="C1382"/>
      <c r="D1382"/>
      <c r="E1382"/>
      <c r="F1382"/>
      <c r="G1382"/>
      <c r="H1382"/>
      <c r="I1382"/>
      <c r="J1382"/>
      <c r="K1382"/>
    </row>
    <row r="1383" spans="1:11" x14ac:dyDescent="0.55000000000000004">
      <c r="A1383"/>
      <c r="B1383"/>
      <c r="C1383"/>
      <c r="D1383"/>
      <c r="E1383"/>
      <c r="F1383"/>
      <c r="G1383"/>
      <c r="H1383"/>
      <c r="I1383"/>
      <c r="J1383"/>
      <c r="K1383"/>
    </row>
    <row r="1384" spans="1:11" x14ac:dyDescent="0.55000000000000004">
      <c r="A1384"/>
      <c r="B1384"/>
      <c r="C1384"/>
      <c r="D1384"/>
      <c r="E1384"/>
      <c r="F1384"/>
      <c r="G1384"/>
      <c r="H1384"/>
      <c r="I1384"/>
      <c r="J1384"/>
      <c r="K1384"/>
    </row>
    <row r="1385" spans="1:11" x14ac:dyDescent="0.55000000000000004">
      <c r="A1385"/>
      <c r="B1385"/>
      <c r="C1385"/>
      <c r="D1385"/>
      <c r="E1385"/>
      <c r="F1385"/>
      <c r="G1385"/>
      <c r="H1385"/>
      <c r="I1385"/>
      <c r="J1385"/>
      <c r="K1385"/>
    </row>
    <row r="1386" spans="1:11" x14ac:dyDescent="0.55000000000000004">
      <c r="A1386"/>
      <c r="B1386"/>
      <c r="C1386"/>
      <c r="D1386"/>
      <c r="E1386"/>
      <c r="F1386"/>
      <c r="G1386"/>
      <c r="H1386"/>
      <c r="I1386"/>
      <c r="J1386"/>
      <c r="K1386"/>
    </row>
    <row r="1387" spans="1:11" x14ac:dyDescent="0.55000000000000004">
      <c r="A1387"/>
      <c r="B1387"/>
      <c r="C1387"/>
      <c r="D1387"/>
      <c r="E1387"/>
      <c r="F1387"/>
      <c r="G1387"/>
      <c r="H1387"/>
      <c r="I1387"/>
      <c r="J1387"/>
      <c r="K1387"/>
    </row>
    <row r="1388" spans="1:11" x14ac:dyDescent="0.55000000000000004">
      <c r="A1388"/>
      <c r="B1388"/>
      <c r="C1388"/>
      <c r="D1388"/>
      <c r="E1388"/>
      <c r="F1388"/>
      <c r="G1388"/>
      <c r="H1388"/>
      <c r="I1388"/>
      <c r="J1388"/>
      <c r="K1388"/>
    </row>
    <row r="1389" spans="1:11" x14ac:dyDescent="0.55000000000000004">
      <c r="A1389"/>
      <c r="B1389"/>
      <c r="C1389"/>
      <c r="D1389"/>
      <c r="E1389"/>
      <c r="F1389"/>
      <c r="G1389"/>
      <c r="H1389"/>
      <c r="I1389"/>
      <c r="J1389"/>
      <c r="K1389"/>
    </row>
    <row r="1390" spans="1:11" x14ac:dyDescent="0.55000000000000004">
      <c r="A1390"/>
      <c r="B1390"/>
      <c r="C1390"/>
      <c r="D1390"/>
      <c r="E1390"/>
      <c r="F1390"/>
      <c r="G1390"/>
      <c r="H1390"/>
      <c r="I1390"/>
      <c r="J1390"/>
      <c r="K1390"/>
    </row>
    <row r="1391" spans="1:11" x14ac:dyDescent="0.55000000000000004">
      <c r="A1391"/>
      <c r="B1391"/>
      <c r="C1391"/>
      <c r="D1391"/>
      <c r="E1391"/>
      <c r="F1391"/>
      <c r="G1391"/>
      <c r="H1391"/>
      <c r="I1391"/>
      <c r="J1391"/>
      <c r="K1391"/>
    </row>
    <row r="1392" spans="1:11" x14ac:dyDescent="0.55000000000000004">
      <c r="A1392"/>
      <c r="B1392"/>
      <c r="C1392"/>
      <c r="D1392"/>
      <c r="E1392"/>
      <c r="F1392"/>
      <c r="G1392"/>
      <c r="H1392"/>
      <c r="I1392"/>
      <c r="J1392"/>
      <c r="K1392"/>
    </row>
    <row r="1393" spans="1:11" x14ac:dyDescent="0.55000000000000004">
      <c r="A1393"/>
      <c r="B1393"/>
      <c r="C1393"/>
      <c r="D1393"/>
      <c r="E1393"/>
      <c r="F1393"/>
      <c r="G1393"/>
      <c r="H1393"/>
      <c r="I1393"/>
      <c r="J1393"/>
      <c r="K1393"/>
    </row>
    <row r="1394" spans="1:11" x14ac:dyDescent="0.55000000000000004">
      <c r="A1394"/>
      <c r="B1394"/>
      <c r="C1394"/>
      <c r="D1394"/>
      <c r="E1394"/>
      <c r="F1394"/>
      <c r="G1394"/>
      <c r="H1394"/>
      <c r="I1394"/>
      <c r="J1394"/>
      <c r="K1394"/>
    </row>
    <row r="1395" spans="1:11" x14ac:dyDescent="0.55000000000000004">
      <c r="A1395"/>
      <c r="B1395"/>
      <c r="C1395"/>
      <c r="D1395"/>
      <c r="E1395"/>
      <c r="F1395"/>
      <c r="G1395"/>
      <c r="H1395"/>
      <c r="I1395"/>
      <c r="J1395"/>
      <c r="K1395"/>
    </row>
    <row r="1396" spans="1:11" x14ac:dyDescent="0.55000000000000004">
      <c r="A1396"/>
      <c r="B1396"/>
      <c r="C1396"/>
      <c r="D1396"/>
      <c r="E1396"/>
      <c r="F1396"/>
      <c r="G1396"/>
      <c r="H1396"/>
      <c r="I1396"/>
      <c r="J1396"/>
      <c r="K1396"/>
    </row>
    <row r="1397" spans="1:11" x14ac:dyDescent="0.55000000000000004">
      <c r="A1397"/>
      <c r="B1397"/>
      <c r="C1397"/>
      <c r="D1397"/>
      <c r="E1397"/>
      <c r="F1397"/>
      <c r="G1397"/>
      <c r="H1397"/>
      <c r="I1397"/>
      <c r="J1397"/>
      <c r="K1397"/>
    </row>
    <row r="1398" spans="1:11" x14ac:dyDescent="0.55000000000000004">
      <c r="A1398"/>
      <c r="B1398"/>
      <c r="C1398"/>
      <c r="D1398"/>
      <c r="E1398"/>
      <c r="F1398"/>
      <c r="G1398"/>
      <c r="H1398"/>
      <c r="I1398"/>
      <c r="J1398"/>
      <c r="K1398"/>
    </row>
    <row r="1399" spans="1:11" x14ac:dyDescent="0.55000000000000004">
      <c r="A1399"/>
      <c r="B1399"/>
      <c r="C1399"/>
      <c r="D1399"/>
      <c r="E1399"/>
      <c r="F1399"/>
      <c r="G1399"/>
      <c r="H1399"/>
      <c r="I1399"/>
      <c r="J1399"/>
      <c r="K1399"/>
    </row>
    <row r="1400" spans="1:11" x14ac:dyDescent="0.55000000000000004">
      <c r="A1400"/>
      <c r="B1400"/>
      <c r="C1400"/>
      <c r="D1400"/>
      <c r="E1400"/>
      <c r="F1400"/>
      <c r="G1400"/>
      <c r="H1400"/>
      <c r="I1400"/>
      <c r="J1400"/>
      <c r="K1400"/>
    </row>
    <row r="1401" spans="1:11" x14ac:dyDescent="0.55000000000000004">
      <c r="A1401"/>
      <c r="B1401"/>
      <c r="C1401"/>
      <c r="D1401"/>
      <c r="E1401"/>
      <c r="F1401"/>
      <c r="G1401"/>
      <c r="H1401"/>
      <c r="I1401"/>
      <c r="J1401"/>
      <c r="K1401"/>
    </row>
    <row r="1402" spans="1:11" x14ac:dyDescent="0.55000000000000004">
      <c r="A1402"/>
      <c r="B1402"/>
      <c r="C1402"/>
      <c r="D1402"/>
      <c r="E1402"/>
      <c r="F1402"/>
      <c r="G1402"/>
      <c r="H1402"/>
      <c r="I1402"/>
      <c r="J1402"/>
      <c r="K1402"/>
    </row>
    <row r="1403" spans="1:11" x14ac:dyDescent="0.55000000000000004">
      <c r="A1403"/>
      <c r="B1403"/>
      <c r="C1403"/>
      <c r="D1403"/>
      <c r="E1403"/>
      <c r="F1403"/>
      <c r="G1403"/>
      <c r="H1403"/>
      <c r="I1403"/>
      <c r="J1403"/>
      <c r="K1403"/>
    </row>
    <row r="1404" spans="1:11" x14ac:dyDescent="0.55000000000000004">
      <c r="A1404"/>
      <c r="B1404"/>
      <c r="C1404"/>
      <c r="D1404"/>
      <c r="E1404"/>
      <c r="F1404"/>
      <c r="G1404"/>
      <c r="H1404"/>
      <c r="I1404"/>
      <c r="J1404"/>
      <c r="K1404"/>
    </row>
    <row r="1405" spans="1:11" x14ac:dyDescent="0.55000000000000004">
      <c r="A1405"/>
      <c r="B1405"/>
      <c r="C1405"/>
      <c r="D1405"/>
      <c r="E1405"/>
      <c r="F1405"/>
      <c r="G1405"/>
      <c r="H1405"/>
      <c r="I1405"/>
      <c r="J1405"/>
      <c r="K1405"/>
    </row>
    <row r="1406" spans="1:11" x14ac:dyDescent="0.55000000000000004">
      <c r="A1406"/>
      <c r="B1406"/>
      <c r="C1406"/>
      <c r="D1406"/>
      <c r="E1406"/>
      <c r="F1406"/>
      <c r="G1406"/>
      <c r="H1406"/>
      <c r="I1406"/>
      <c r="J1406"/>
      <c r="K1406"/>
    </row>
    <row r="1407" spans="1:11" x14ac:dyDescent="0.55000000000000004">
      <c r="A1407"/>
      <c r="B1407"/>
      <c r="C1407"/>
      <c r="D1407"/>
      <c r="E1407"/>
      <c r="F1407"/>
      <c r="G1407"/>
      <c r="H1407"/>
      <c r="I1407"/>
      <c r="J1407"/>
      <c r="K1407"/>
    </row>
    <row r="1408" spans="1:11" x14ac:dyDescent="0.55000000000000004">
      <c r="A1408"/>
      <c r="B1408"/>
      <c r="C1408"/>
      <c r="D1408"/>
      <c r="E1408"/>
      <c r="F1408"/>
      <c r="G1408"/>
      <c r="H1408"/>
      <c r="I1408"/>
      <c r="J1408"/>
      <c r="K1408"/>
    </row>
    <row r="1409" spans="1:11" x14ac:dyDescent="0.55000000000000004">
      <c r="A1409"/>
      <c r="B1409"/>
      <c r="C1409"/>
      <c r="D1409"/>
      <c r="E1409"/>
      <c r="F1409"/>
      <c r="G1409"/>
      <c r="H1409"/>
      <c r="I1409"/>
      <c r="J1409"/>
      <c r="K1409"/>
    </row>
    <row r="1410" spans="1:11" x14ac:dyDescent="0.55000000000000004">
      <c r="A1410"/>
      <c r="B1410"/>
      <c r="C1410"/>
      <c r="D1410"/>
      <c r="E1410"/>
      <c r="F1410"/>
      <c r="G1410"/>
      <c r="H1410"/>
      <c r="I1410"/>
      <c r="J1410"/>
      <c r="K1410"/>
    </row>
    <row r="1411" spans="1:11" x14ac:dyDescent="0.55000000000000004">
      <c r="A1411"/>
      <c r="B1411"/>
      <c r="C1411"/>
      <c r="D1411"/>
      <c r="E1411"/>
      <c r="F1411"/>
      <c r="G1411"/>
      <c r="H1411"/>
      <c r="I1411"/>
      <c r="J1411"/>
      <c r="K1411"/>
    </row>
    <row r="1412" spans="1:11" x14ac:dyDescent="0.55000000000000004">
      <c r="A1412"/>
      <c r="B1412"/>
      <c r="C1412"/>
      <c r="D1412"/>
      <c r="E1412"/>
      <c r="F1412"/>
      <c r="G1412"/>
      <c r="H1412"/>
      <c r="I1412"/>
      <c r="J1412"/>
      <c r="K1412"/>
    </row>
    <row r="1413" spans="1:11" x14ac:dyDescent="0.55000000000000004">
      <c r="A1413"/>
      <c r="B1413"/>
      <c r="C1413"/>
      <c r="D1413"/>
      <c r="E1413"/>
      <c r="F1413"/>
      <c r="G1413"/>
      <c r="H1413"/>
      <c r="I1413"/>
      <c r="J1413"/>
      <c r="K1413"/>
    </row>
    <row r="1414" spans="1:11" x14ac:dyDescent="0.55000000000000004">
      <c r="A1414"/>
      <c r="B1414"/>
      <c r="C1414"/>
      <c r="D1414"/>
      <c r="E1414"/>
      <c r="F1414"/>
      <c r="G1414"/>
      <c r="H1414"/>
      <c r="I1414"/>
      <c r="J1414"/>
      <c r="K1414"/>
    </row>
    <row r="1415" spans="1:11" x14ac:dyDescent="0.55000000000000004">
      <c r="A1415"/>
      <c r="B1415"/>
      <c r="C1415"/>
      <c r="D1415"/>
      <c r="E1415"/>
      <c r="F1415"/>
      <c r="G1415"/>
      <c r="H1415"/>
      <c r="I1415"/>
      <c r="J1415"/>
      <c r="K1415"/>
    </row>
    <row r="1416" spans="1:11" x14ac:dyDescent="0.55000000000000004">
      <c r="A1416"/>
      <c r="B1416"/>
      <c r="C1416"/>
      <c r="D1416"/>
      <c r="E1416"/>
      <c r="F1416"/>
      <c r="G1416"/>
      <c r="H1416"/>
      <c r="I1416"/>
      <c r="J1416"/>
      <c r="K1416"/>
    </row>
    <row r="1417" spans="1:11" x14ac:dyDescent="0.55000000000000004">
      <c r="A1417"/>
      <c r="B1417"/>
      <c r="C1417"/>
      <c r="D1417"/>
      <c r="E1417"/>
      <c r="F1417"/>
      <c r="G1417"/>
      <c r="H1417"/>
      <c r="I1417"/>
      <c r="J1417"/>
      <c r="K1417"/>
    </row>
    <row r="1418" spans="1:11" x14ac:dyDescent="0.55000000000000004">
      <c r="A1418"/>
      <c r="B1418"/>
      <c r="C1418"/>
      <c r="D1418"/>
      <c r="E1418"/>
      <c r="F1418"/>
      <c r="G1418"/>
      <c r="H1418"/>
      <c r="I1418"/>
      <c r="J1418"/>
      <c r="K1418"/>
    </row>
    <row r="1419" spans="1:11" x14ac:dyDescent="0.55000000000000004">
      <c r="A1419"/>
      <c r="B1419"/>
      <c r="C1419"/>
      <c r="D1419"/>
      <c r="E1419"/>
      <c r="F1419"/>
      <c r="G1419"/>
      <c r="H1419"/>
      <c r="I1419"/>
      <c r="J1419"/>
      <c r="K1419"/>
    </row>
    <row r="1420" spans="1:11" x14ac:dyDescent="0.55000000000000004">
      <c r="A1420"/>
      <c r="B1420"/>
      <c r="C1420"/>
      <c r="D1420"/>
      <c r="E1420"/>
      <c r="F1420"/>
      <c r="G1420"/>
      <c r="H1420"/>
      <c r="I1420"/>
      <c r="J1420"/>
      <c r="K1420"/>
    </row>
    <row r="1421" spans="1:11" x14ac:dyDescent="0.55000000000000004">
      <c r="A1421"/>
      <c r="B1421"/>
      <c r="C1421"/>
      <c r="D1421"/>
      <c r="E1421"/>
      <c r="F1421"/>
      <c r="G1421"/>
      <c r="H1421"/>
      <c r="I1421"/>
      <c r="J1421"/>
      <c r="K1421"/>
    </row>
    <row r="1422" spans="1:11" x14ac:dyDescent="0.55000000000000004">
      <c r="A1422"/>
      <c r="B1422"/>
      <c r="C1422"/>
      <c r="D1422"/>
      <c r="E1422"/>
      <c r="F1422"/>
      <c r="G1422"/>
      <c r="H1422"/>
      <c r="I1422"/>
      <c r="J1422"/>
      <c r="K1422"/>
    </row>
    <row r="1423" spans="1:11" x14ac:dyDescent="0.55000000000000004">
      <c r="A1423"/>
      <c r="B1423"/>
      <c r="C1423"/>
      <c r="D1423"/>
      <c r="E1423"/>
      <c r="F1423"/>
      <c r="G1423"/>
      <c r="H1423"/>
      <c r="I1423"/>
      <c r="J1423"/>
      <c r="K1423"/>
    </row>
    <row r="1424" spans="1:11" x14ac:dyDescent="0.55000000000000004">
      <c r="A1424"/>
      <c r="B1424"/>
      <c r="C1424"/>
      <c r="D1424"/>
      <c r="E1424"/>
      <c r="F1424"/>
      <c r="G1424"/>
      <c r="H1424"/>
      <c r="I1424"/>
      <c r="J1424"/>
      <c r="K1424"/>
    </row>
    <row r="1425" spans="1:11" x14ac:dyDescent="0.55000000000000004">
      <c r="A1425"/>
      <c r="B1425"/>
      <c r="C1425"/>
      <c r="D1425"/>
      <c r="E1425"/>
      <c r="F1425"/>
      <c r="G1425"/>
      <c r="H1425"/>
      <c r="I1425"/>
      <c r="J1425"/>
      <c r="K1425"/>
    </row>
    <row r="1426" spans="1:11" x14ac:dyDescent="0.55000000000000004">
      <c r="A1426"/>
      <c r="B1426"/>
      <c r="C1426"/>
      <c r="D1426"/>
      <c r="E1426"/>
      <c r="F1426"/>
      <c r="G1426"/>
      <c r="H1426"/>
      <c r="I1426"/>
      <c r="J1426"/>
      <c r="K1426"/>
    </row>
    <row r="1427" spans="1:11" x14ac:dyDescent="0.55000000000000004">
      <c r="A1427"/>
      <c r="B1427"/>
      <c r="C1427"/>
      <c r="D1427"/>
      <c r="E1427"/>
      <c r="F1427"/>
      <c r="G1427"/>
      <c r="H1427"/>
      <c r="I1427"/>
      <c r="J1427"/>
      <c r="K1427"/>
    </row>
    <row r="1428" spans="1:11" x14ac:dyDescent="0.55000000000000004">
      <c r="A1428"/>
      <c r="B1428"/>
      <c r="C1428"/>
      <c r="D1428"/>
      <c r="E1428"/>
      <c r="F1428"/>
      <c r="G1428"/>
      <c r="H1428"/>
      <c r="I1428"/>
      <c r="J1428"/>
      <c r="K1428"/>
    </row>
    <row r="1429" spans="1:11" x14ac:dyDescent="0.55000000000000004">
      <c r="A1429"/>
      <c r="B1429"/>
      <c r="C1429"/>
      <c r="D1429"/>
      <c r="E1429"/>
      <c r="F1429"/>
      <c r="G1429"/>
      <c r="H1429"/>
      <c r="I1429"/>
      <c r="J1429"/>
      <c r="K1429"/>
    </row>
    <row r="1430" spans="1:11" x14ac:dyDescent="0.55000000000000004">
      <c r="A1430"/>
      <c r="B1430"/>
      <c r="C1430"/>
      <c r="D1430"/>
      <c r="E1430"/>
      <c r="F1430"/>
      <c r="G1430"/>
      <c r="H1430"/>
      <c r="I1430"/>
      <c r="J1430"/>
      <c r="K1430"/>
    </row>
    <row r="1431" spans="1:11" x14ac:dyDescent="0.55000000000000004">
      <c r="A1431"/>
      <c r="B1431"/>
      <c r="C1431"/>
      <c r="D1431"/>
      <c r="E1431"/>
      <c r="F1431"/>
      <c r="G1431"/>
      <c r="H1431"/>
      <c r="I1431"/>
      <c r="J1431"/>
      <c r="K1431"/>
    </row>
    <row r="1432" spans="1:11" x14ac:dyDescent="0.55000000000000004">
      <c r="A1432"/>
      <c r="B1432"/>
      <c r="C1432"/>
      <c r="D1432"/>
      <c r="E1432"/>
      <c r="F1432"/>
      <c r="G1432"/>
      <c r="H1432"/>
      <c r="I1432"/>
      <c r="J1432"/>
      <c r="K1432"/>
    </row>
    <row r="1433" spans="1:11" x14ac:dyDescent="0.55000000000000004">
      <c r="A1433"/>
      <c r="B1433"/>
      <c r="C1433"/>
      <c r="D1433"/>
      <c r="E1433"/>
      <c r="F1433"/>
      <c r="G1433"/>
      <c r="H1433"/>
      <c r="I1433"/>
      <c r="J1433"/>
      <c r="K1433"/>
    </row>
    <row r="1434" spans="1:11" x14ac:dyDescent="0.55000000000000004">
      <c r="A1434"/>
      <c r="B1434"/>
      <c r="C1434"/>
      <c r="D1434"/>
      <c r="E1434"/>
      <c r="F1434"/>
      <c r="G1434"/>
      <c r="H1434"/>
      <c r="I1434"/>
      <c r="J1434"/>
      <c r="K1434"/>
    </row>
    <row r="1435" spans="1:11" x14ac:dyDescent="0.55000000000000004">
      <c r="A1435"/>
      <c r="B1435"/>
      <c r="C1435"/>
      <c r="D1435"/>
      <c r="E1435"/>
      <c r="F1435"/>
      <c r="G1435"/>
      <c r="H1435"/>
      <c r="I1435"/>
      <c r="J1435"/>
      <c r="K1435"/>
    </row>
    <row r="1436" spans="1:11" x14ac:dyDescent="0.55000000000000004">
      <c r="A1436"/>
      <c r="B1436"/>
      <c r="C1436"/>
      <c r="D1436"/>
      <c r="E1436"/>
      <c r="F1436"/>
      <c r="G1436"/>
      <c r="H1436"/>
      <c r="I1436"/>
      <c r="J1436"/>
      <c r="K1436"/>
    </row>
    <row r="1437" spans="1:11" x14ac:dyDescent="0.55000000000000004">
      <c r="A1437"/>
      <c r="B1437"/>
      <c r="C1437"/>
      <c r="D1437"/>
      <c r="E1437"/>
      <c r="F1437"/>
      <c r="G1437"/>
      <c r="H1437"/>
      <c r="I1437"/>
      <c r="J1437"/>
      <c r="K1437"/>
    </row>
    <row r="1438" spans="1:11" x14ac:dyDescent="0.55000000000000004">
      <c r="A1438"/>
      <c r="B1438"/>
      <c r="C1438"/>
      <c r="D1438"/>
      <c r="E1438"/>
      <c r="F1438"/>
      <c r="G1438"/>
      <c r="H1438"/>
      <c r="I1438"/>
      <c r="J1438"/>
      <c r="K1438"/>
    </row>
    <row r="1439" spans="1:11" x14ac:dyDescent="0.55000000000000004">
      <c r="A1439"/>
      <c r="B1439"/>
      <c r="C1439"/>
      <c r="D1439"/>
      <c r="E1439"/>
      <c r="F1439"/>
      <c r="G1439"/>
      <c r="H1439"/>
      <c r="I1439"/>
      <c r="J1439"/>
      <c r="K1439"/>
    </row>
    <row r="1440" spans="1:11" x14ac:dyDescent="0.55000000000000004">
      <c r="A1440"/>
      <c r="B1440"/>
      <c r="C1440"/>
      <c r="D1440"/>
      <c r="E1440"/>
      <c r="F1440"/>
      <c r="G1440"/>
      <c r="H1440"/>
      <c r="I1440"/>
      <c r="J1440"/>
      <c r="K1440"/>
    </row>
    <row r="1441" spans="1:11" x14ac:dyDescent="0.55000000000000004">
      <c r="A1441"/>
      <c r="B1441"/>
      <c r="C1441"/>
      <c r="D1441"/>
      <c r="E1441"/>
      <c r="F1441"/>
      <c r="G1441"/>
      <c r="H1441"/>
      <c r="I1441"/>
      <c r="J1441"/>
      <c r="K1441"/>
    </row>
    <row r="1442" spans="1:11" x14ac:dyDescent="0.55000000000000004">
      <c r="A1442"/>
      <c r="B1442"/>
      <c r="C1442"/>
      <c r="D1442"/>
      <c r="E1442"/>
      <c r="F1442"/>
      <c r="G1442"/>
      <c r="H1442"/>
      <c r="I1442"/>
      <c r="J1442"/>
      <c r="K1442"/>
    </row>
    <row r="1443" spans="1:11" x14ac:dyDescent="0.55000000000000004">
      <c r="A1443"/>
      <c r="B1443"/>
      <c r="C1443"/>
      <c r="D1443"/>
      <c r="E1443"/>
      <c r="F1443"/>
      <c r="G1443"/>
      <c r="H1443"/>
      <c r="I1443"/>
      <c r="J1443"/>
      <c r="K1443"/>
    </row>
    <row r="1444" spans="1:11" x14ac:dyDescent="0.55000000000000004">
      <c r="A1444"/>
      <c r="B1444"/>
      <c r="C1444"/>
      <c r="D1444"/>
      <c r="E1444"/>
      <c r="F1444"/>
      <c r="G1444"/>
      <c r="H1444"/>
      <c r="I1444"/>
      <c r="J1444"/>
      <c r="K1444"/>
    </row>
    <row r="1445" spans="1:11" x14ac:dyDescent="0.55000000000000004">
      <c r="A1445"/>
      <c r="B1445"/>
      <c r="C1445"/>
      <c r="D1445"/>
      <c r="E1445"/>
      <c r="F1445"/>
      <c r="G1445"/>
      <c r="H1445"/>
      <c r="I1445"/>
      <c r="J1445"/>
      <c r="K1445"/>
    </row>
    <row r="1446" spans="1:11" x14ac:dyDescent="0.55000000000000004">
      <c r="A1446"/>
      <c r="B1446"/>
      <c r="C1446"/>
      <c r="D1446"/>
      <c r="E1446"/>
      <c r="F1446"/>
      <c r="G1446"/>
      <c r="H1446"/>
      <c r="I1446"/>
      <c r="J1446"/>
      <c r="K1446"/>
    </row>
    <row r="1447" spans="1:11" x14ac:dyDescent="0.55000000000000004">
      <c r="A1447"/>
      <c r="B1447"/>
      <c r="C1447"/>
      <c r="D1447"/>
      <c r="E1447"/>
      <c r="F1447"/>
      <c r="G1447"/>
      <c r="H1447"/>
      <c r="I1447"/>
      <c r="J1447"/>
      <c r="K1447"/>
    </row>
    <row r="1448" spans="1:11" x14ac:dyDescent="0.55000000000000004">
      <c r="A1448"/>
      <c r="B1448"/>
      <c r="C1448"/>
      <c r="D1448"/>
      <c r="E1448"/>
      <c r="F1448"/>
      <c r="G1448"/>
      <c r="H1448"/>
      <c r="I1448"/>
      <c r="J1448"/>
      <c r="K1448"/>
    </row>
    <row r="1449" spans="1:11" x14ac:dyDescent="0.55000000000000004">
      <c r="A1449"/>
      <c r="B1449"/>
      <c r="C1449"/>
      <c r="D1449"/>
      <c r="E1449"/>
      <c r="F1449"/>
      <c r="G1449"/>
      <c r="H1449"/>
      <c r="I1449"/>
      <c r="J1449"/>
      <c r="K1449"/>
    </row>
    <row r="1450" spans="1:11" x14ac:dyDescent="0.55000000000000004">
      <c r="A1450"/>
      <c r="B1450"/>
      <c r="C1450"/>
      <c r="D1450"/>
      <c r="E1450"/>
      <c r="F1450"/>
      <c r="G1450"/>
      <c r="H1450"/>
      <c r="I1450"/>
      <c r="J1450"/>
      <c r="K1450"/>
    </row>
    <row r="1451" spans="1:11" x14ac:dyDescent="0.55000000000000004">
      <c r="A1451"/>
      <c r="B1451"/>
      <c r="C1451"/>
      <c r="D1451"/>
      <c r="E1451"/>
      <c r="F1451"/>
      <c r="G1451"/>
      <c r="H1451"/>
      <c r="I1451"/>
      <c r="J1451"/>
      <c r="K1451"/>
    </row>
    <row r="1452" spans="1:11" x14ac:dyDescent="0.55000000000000004">
      <c r="A1452"/>
      <c r="B1452"/>
      <c r="C1452"/>
      <c r="D1452"/>
      <c r="E1452"/>
      <c r="F1452"/>
      <c r="G1452"/>
      <c r="H1452"/>
      <c r="I1452"/>
      <c r="J1452"/>
      <c r="K1452"/>
    </row>
    <row r="1453" spans="1:11" x14ac:dyDescent="0.55000000000000004">
      <c r="A1453"/>
      <c r="B1453"/>
      <c r="C1453"/>
      <c r="D1453"/>
      <c r="E1453"/>
      <c r="F1453"/>
      <c r="G1453"/>
      <c r="H1453"/>
      <c r="I1453"/>
      <c r="J1453"/>
      <c r="K1453"/>
    </row>
    <row r="1454" spans="1:11" x14ac:dyDescent="0.55000000000000004">
      <c r="A1454"/>
      <c r="B1454"/>
      <c r="C1454"/>
      <c r="D1454"/>
      <c r="E1454"/>
      <c r="F1454"/>
      <c r="G1454"/>
      <c r="H1454"/>
      <c r="I1454"/>
      <c r="J1454"/>
      <c r="K1454"/>
    </row>
    <row r="1455" spans="1:11" x14ac:dyDescent="0.55000000000000004">
      <c r="A1455"/>
      <c r="B1455"/>
      <c r="C1455"/>
      <c r="D1455"/>
      <c r="E1455"/>
      <c r="F1455"/>
      <c r="G1455"/>
      <c r="H1455"/>
      <c r="I1455"/>
      <c r="J1455"/>
      <c r="K1455"/>
    </row>
    <row r="1456" spans="1:11" x14ac:dyDescent="0.55000000000000004">
      <c r="A1456"/>
      <c r="B1456"/>
      <c r="C1456"/>
      <c r="D1456"/>
      <c r="E1456"/>
      <c r="F1456"/>
      <c r="G1456"/>
      <c r="H1456"/>
      <c r="I1456"/>
      <c r="J1456"/>
      <c r="K1456"/>
    </row>
    <row r="1457" spans="1:11" x14ac:dyDescent="0.55000000000000004">
      <c r="A1457"/>
      <c r="B1457"/>
      <c r="C1457"/>
      <c r="D1457"/>
      <c r="E1457"/>
      <c r="F1457"/>
      <c r="G1457"/>
      <c r="H1457"/>
      <c r="I1457"/>
      <c r="J1457"/>
      <c r="K1457"/>
    </row>
    <row r="1458" spans="1:11" x14ac:dyDescent="0.55000000000000004">
      <c r="A1458"/>
      <c r="B1458"/>
      <c r="C1458"/>
      <c r="D1458"/>
      <c r="E1458"/>
      <c r="F1458"/>
      <c r="G1458"/>
      <c r="H1458"/>
      <c r="I1458"/>
      <c r="J1458"/>
      <c r="K1458"/>
    </row>
    <row r="1459" spans="1:11" x14ac:dyDescent="0.55000000000000004">
      <c r="A1459"/>
      <c r="B1459"/>
      <c r="C1459"/>
      <c r="D1459"/>
      <c r="E1459"/>
      <c r="F1459"/>
      <c r="G1459"/>
      <c r="H1459"/>
      <c r="I1459"/>
      <c r="J1459"/>
      <c r="K1459"/>
    </row>
    <row r="1460" spans="1:11" x14ac:dyDescent="0.55000000000000004">
      <c r="A1460"/>
      <c r="B1460"/>
      <c r="C1460"/>
      <c r="D1460"/>
      <c r="E1460"/>
      <c r="F1460"/>
      <c r="G1460"/>
      <c r="H1460"/>
      <c r="I1460"/>
      <c r="J1460"/>
      <c r="K1460"/>
    </row>
    <row r="1461" spans="1:11" x14ac:dyDescent="0.55000000000000004">
      <c r="A1461"/>
      <c r="B1461"/>
      <c r="C1461"/>
      <c r="D1461"/>
      <c r="E1461"/>
      <c r="F1461"/>
      <c r="G1461"/>
      <c r="H1461"/>
      <c r="I1461"/>
      <c r="J1461"/>
      <c r="K1461"/>
    </row>
    <row r="1462" spans="1:11" x14ac:dyDescent="0.55000000000000004">
      <c r="A1462"/>
      <c r="B1462"/>
      <c r="C1462"/>
      <c r="D1462"/>
      <c r="E1462"/>
      <c r="F1462"/>
      <c r="G1462"/>
      <c r="H1462"/>
      <c r="I1462"/>
      <c r="J1462"/>
      <c r="K1462"/>
    </row>
    <row r="1463" spans="1:11" x14ac:dyDescent="0.55000000000000004">
      <c r="A1463"/>
      <c r="B1463"/>
      <c r="C1463"/>
      <c r="D1463"/>
      <c r="E1463"/>
      <c r="F1463"/>
      <c r="G1463"/>
      <c r="H1463"/>
      <c r="I1463"/>
      <c r="J1463"/>
      <c r="K1463"/>
    </row>
    <row r="1464" spans="1:11" x14ac:dyDescent="0.55000000000000004">
      <c r="A1464"/>
      <c r="B1464"/>
      <c r="C1464"/>
      <c r="D1464"/>
      <c r="E1464"/>
      <c r="F1464"/>
      <c r="G1464"/>
      <c r="H1464"/>
      <c r="I1464"/>
      <c r="J1464"/>
      <c r="K1464"/>
    </row>
    <row r="1465" spans="1:11" x14ac:dyDescent="0.55000000000000004">
      <c r="A1465"/>
      <c r="B1465"/>
      <c r="C1465"/>
      <c r="D1465"/>
      <c r="E1465"/>
      <c r="F1465"/>
      <c r="G1465"/>
      <c r="H1465"/>
      <c r="I1465"/>
      <c r="J1465"/>
      <c r="K1465"/>
    </row>
    <row r="1466" spans="1:11" x14ac:dyDescent="0.55000000000000004">
      <c r="A1466"/>
      <c r="B1466"/>
      <c r="C1466"/>
      <c r="D1466"/>
      <c r="E1466"/>
      <c r="F1466"/>
      <c r="G1466"/>
      <c r="H1466"/>
      <c r="I1466"/>
      <c r="J1466"/>
      <c r="K1466"/>
    </row>
    <row r="1467" spans="1:11" x14ac:dyDescent="0.55000000000000004">
      <c r="A1467"/>
      <c r="B1467"/>
      <c r="C1467"/>
      <c r="D1467"/>
      <c r="E1467"/>
      <c r="F1467"/>
      <c r="G1467"/>
      <c r="H1467"/>
      <c r="I1467"/>
      <c r="J1467"/>
      <c r="K1467"/>
    </row>
    <row r="1468" spans="1:11" x14ac:dyDescent="0.55000000000000004">
      <c r="A1468"/>
      <c r="B1468"/>
      <c r="C1468"/>
      <c r="D1468"/>
      <c r="E1468"/>
      <c r="F1468"/>
      <c r="G1468"/>
      <c r="H1468"/>
      <c r="I1468"/>
      <c r="J1468"/>
      <c r="K1468"/>
    </row>
    <row r="1469" spans="1:11" x14ac:dyDescent="0.55000000000000004">
      <c r="A1469"/>
      <c r="B1469"/>
      <c r="C1469"/>
      <c r="D1469"/>
      <c r="E1469"/>
      <c r="F1469"/>
      <c r="G1469"/>
      <c r="H1469"/>
      <c r="I1469"/>
      <c r="J1469"/>
      <c r="K1469"/>
    </row>
    <row r="1470" spans="1:11" x14ac:dyDescent="0.55000000000000004">
      <c r="A1470"/>
      <c r="B1470"/>
      <c r="C1470"/>
      <c r="D1470"/>
      <c r="E1470"/>
      <c r="F1470"/>
      <c r="G1470"/>
      <c r="H1470"/>
      <c r="I1470"/>
      <c r="J1470"/>
      <c r="K1470"/>
    </row>
    <row r="1471" spans="1:11" x14ac:dyDescent="0.55000000000000004">
      <c r="A1471"/>
      <c r="B1471"/>
      <c r="C1471"/>
      <c r="D1471"/>
      <c r="E1471"/>
      <c r="F1471"/>
      <c r="G1471"/>
      <c r="H1471"/>
      <c r="I1471"/>
      <c r="J1471"/>
      <c r="K1471"/>
    </row>
    <row r="1472" spans="1:11" x14ac:dyDescent="0.55000000000000004">
      <c r="A1472"/>
      <c r="B1472"/>
      <c r="C1472"/>
      <c r="D1472"/>
      <c r="E1472"/>
      <c r="F1472"/>
      <c r="G1472"/>
      <c r="H1472"/>
      <c r="I1472"/>
      <c r="J1472"/>
      <c r="K1472"/>
    </row>
    <row r="1473" spans="1:11" x14ac:dyDescent="0.55000000000000004">
      <c r="A1473"/>
      <c r="B1473"/>
      <c r="C1473"/>
      <c r="D1473"/>
      <c r="E1473"/>
      <c r="F1473"/>
      <c r="G1473"/>
      <c r="H1473"/>
      <c r="I1473"/>
      <c r="J1473"/>
      <c r="K1473"/>
    </row>
    <row r="1474" spans="1:11" x14ac:dyDescent="0.55000000000000004">
      <c r="A1474"/>
      <c r="B1474"/>
      <c r="C1474"/>
      <c r="D1474"/>
      <c r="E1474"/>
      <c r="F1474"/>
      <c r="G1474"/>
      <c r="H1474"/>
      <c r="I1474"/>
      <c r="J1474"/>
      <c r="K1474"/>
    </row>
    <row r="1475" spans="1:11" x14ac:dyDescent="0.55000000000000004">
      <c r="A1475"/>
      <c r="B1475"/>
      <c r="C1475"/>
      <c r="D1475"/>
      <c r="E1475"/>
      <c r="F1475"/>
      <c r="G1475"/>
      <c r="H1475"/>
      <c r="I1475"/>
      <c r="J1475"/>
      <c r="K1475"/>
    </row>
    <row r="1476" spans="1:11" x14ac:dyDescent="0.55000000000000004">
      <c r="A1476"/>
      <c r="B1476"/>
      <c r="C1476"/>
      <c r="D1476"/>
      <c r="E1476"/>
      <c r="F1476"/>
      <c r="G1476"/>
      <c r="H1476"/>
      <c r="I1476"/>
      <c r="J1476"/>
      <c r="K1476"/>
    </row>
    <row r="1477" spans="1:11" x14ac:dyDescent="0.55000000000000004">
      <c r="A1477"/>
      <c r="B1477"/>
      <c r="C1477"/>
      <c r="D1477"/>
      <c r="E1477"/>
      <c r="F1477"/>
      <c r="G1477"/>
      <c r="H1477"/>
      <c r="I1477"/>
      <c r="J1477"/>
      <c r="K1477"/>
    </row>
    <row r="1478" spans="1:11" x14ac:dyDescent="0.55000000000000004">
      <c r="A1478"/>
      <c r="B1478"/>
      <c r="C1478"/>
      <c r="D1478"/>
      <c r="E1478"/>
      <c r="F1478"/>
      <c r="G1478"/>
      <c r="H1478"/>
      <c r="I1478"/>
      <c r="J1478"/>
      <c r="K1478"/>
    </row>
    <row r="1479" spans="1:11" x14ac:dyDescent="0.55000000000000004">
      <c r="A1479"/>
      <c r="B1479"/>
      <c r="C1479"/>
      <c r="D1479"/>
      <c r="E1479"/>
      <c r="F1479"/>
      <c r="G1479"/>
      <c r="H1479"/>
      <c r="I1479"/>
      <c r="J1479"/>
      <c r="K1479"/>
    </row>
    <row r="1480" spans="1:11" x14ac:dyDescent="0.55000000000000004">
      <c r="A1480"/>
      <c r="B1480"/>
      <c r="C1480"/>
      <c r="D1480"/>
      <c r="E1480"/>
      <c r="F1480"/>
      <c r="G1480"/>
      <c r="H1480"/>
      <c r="I1480"/>
      <c r="J1480"/>
      <c r="K1480"/>
    </row>
    <row r="1481" spans="1:11" x14ac:dyDescent="0.55000000000000004">
      <c r="A1481"/>
      <c r="B1481"/>
      <c r="C1481"/>
      <c r="D1481"/>
      <c r="E1481"/>
      <c r="F1481"/>
      <c r="G1481"/>
      <c r="H1481"/>
      <c r="I1481"/>
      <c r="J1481"/>
      <c r="K1481"/>
    </row>
    <row r="1482" spans="1:11" x14ac:dyDescent="0.55000000000000004">
      <c r="A1482"/>
      <c r="B1482"/>
      <c r="C1482"/>
      <c r="D1482"/>
      <c r="E1482"/>
      <c r="F1482"/>
      <c r="G1482"/>
      <c r="H1482"/>
      <c r="I1482"/>
      <c r="J1482"/>
      <c r="K1482"/>
    </row>
    <row r="1483" spans="1:11" x14ac:dyDescent="0.55000000000000004">
      <c r="A1483"/>
      <c r="B1483"/>
      <c r="C1483"/>
      <c r="D1483"/>
      <c r="E1483"/>
      <c r="F1483"/>
      <c r="G1483"/>
      <c r="H1483"/>
      <c r="I1483"/>
      <c r="J1483"/>
      <c r="K1483"/>
    </row>
    <row r="1484" spans="1:11" x14ac:dyDescent="0.55000000000000004">
      <c r="A1484"/>
      <c r="B1484"/>
      <c r="C1484"/>
      <c r="D1484"/>
      <c r="E1484"/>
      <c r="F1484"/>
      <c r="G1484"/>
      <c r="H1484"/>
      <c r="I1484"/>
      <c r="J1484"/>
      <c r="K1484"/>
    </row>
    <row r="1485" spans="1:11" x14ac:dyDescent="0.55000000000000004">
      <c r="A1485"/>
      <c r="B1485"/>
      <c r="C1485"/>
      <c r="D1485"/>
      <c r="E1485"/>
      <c r="F1485"/>
      <c r="G1485"/>
      <c r="H1485"/>
      <c r="I1485"/>
      <c r="J1485"/>
      <c r="K1485"/>
    </row>
    <row r="1486" spans="1:11" x14ac:dyDescent="0.55000000000000004">
      <c r="A1486"/>
      <c r="B1486"/>
      <c r="C1486"/>
      <c r="D1486"/>
      <c r="E1486"/>
      <c r="F1486"/>
      <c r="G1486"/>
      <c r="H1486"/>
      <c r="I1486"/>
      <c r="J1486"/>
      <c r="K1486"/>
    </row>
    <row r="1487" spans="1:11" x14ac:dyDescent="0.55000000000000004">
      <c r="A1487"/>
      <c r="B1487"/>
      <c r="C1487"/>
      <c r="D1487"/>
      <c r="E1487"/>
      <c r="F1487"/>
      <c r="G1487"/>
      <c r="H1487"/>
      <c r="I1487"/>
      <c r="J1487"/>
      <c r="K1487"/>
    </row>
    <row r="1488" spans="1:11" x14ac:dyDescent="0.55000000000000004">
      <c r="A1488"/>
      <c r="B1488"/>
      <c r="C1488"/>
      <c r="D1488"/>
      <c r="E1488"/>
      <c r="F1488"/>
      <c r="G1488"/>
      <c r="H1488"/>
      <c r="I1488"/>
      <c r="J1488"/>
      <c r="K1488"/>
    </row>
    <row r="1489" spans="1:11" x14ac:dyDescent="0.55000000000000004">
      <c r="A1489"/>
      <c r="B1489"/>
      <c r="C1489"/>
      <c r="D1489"/>
      <c r="E1489"/>
      <c r="F1489"/>
      <c r="G1489"/>
      <c r="H1489"/>
      <c r="I1489"/>
      <c r="J1489"/>
      <c r="K1489"/>
    </row>
    <row r="1490" spans="1:11" x14ac:dyDescent="0.55000000000000004">
      <c r="A1490"/>
      <c r="B1490"/>
      <c r="C1490"/>
      <c r="D1490"/>
      <c r="E1490"/>
      <c r="F1490"/>
      <c r="G1490"/>
      <c r="H1490"/>
      <c r="I1490"/>
      <c r="J1490"/>
      <c r="K1490"/>
    </row>
    <row r="1491" spans="1:11" x14ac:dyDescent="0.55000000000000004">
      <c r="A1491"/>
      <c r="B1491"/>
      <c r="C1491"/>
      <c r="D1491"/>
      <c r="E1491"/>
      <c r="F1491"/>
      <c r="G1491"/>
      <c r="H1491"/>
      <c r="I1491"/>
      <c r="J1491"/>
      <c r="K1491"/>
    </row>
    <row r="1492" spans="1:11" x14ac:dyDescent="0.55000000000000004">
      <c r="A1492"/>
      <c r="B1492"/>
      <c r="C1492"/>
      <c r="D1492"/>
      <c r="E1492"/>
      <c r="F1492"/>
      <c r="G1492"/>
      <c r="H1492"/>
      <c r="I1492"/>
      <c r="J1492"/>
      <c r="K1492"/>
    </row>
    <row r="1493" spans="1:11" x14ac:dyDescent="0.55000000000000004">
      <c r="A1493"/>
      <c r="B1493"/>
      <c r="C1493"/>
      <c r="D1493"/>
      <c r="E1493"/>
      <c r="F1493"/>
      <c r="G1493"/>
      <c r="H1493"/>
      <c r="I1493"/>
      <c r="J1493"/>
      <c r="K1493"/>
    </row>
    <row r="1494" spans="1:11" x14ac:dyDescent="0.55000000000000004">
      <c r="A1494"/>
      <c r="B1494"/>
      <c r="C1494"/>
      <c r="D1494"/>
      <c r="E1494"/>
      <c r="F1494"/>
      <c r="G1494"/>
      <c r="H1494"/>
      <c r="I1494"/>
      <c r="J1494"/>
      <c r="K1494"/>
    </row>
    <row r="1495" spans="1:11" x14ac:dyDescent="0.55000000000000004">
      <c r="A1495"/>
      <c r="B1495"/>
      <c r="C1495"/>
      <c r="D1495"/>
      <c r="E1495"/>
      <c r="F1495"/>
      <c r="G1495"/>
      <c r="H1495"/>
      <c r="I1495"/>
      <c r="J1495"/>
      <c r="K1495"/>
    </row>
    <row r="1496" spans="1:11" x14ac:dyDescent="0.55000000000000004">
      <c r="A1496"/>
      <c r="B1496"/>
      <c r="C1496"/>
      <c r="D1496"/>
      <c r="E1496"/>
      <c r="F1496"/>
      <c r="G1496"/>
      <c r="H1496"/>
      <c r="I1496"/>
      <c r="J1496"/>
      <c r="K1496"/>
    </row>
    <row r="1497" spans="1:11" x14ac:dyDescent="0.55000000000000004">
      <c r="A1497"/>
      <c r="B1497"/>
      <c r="C1497"/>
      <c r="D1497"/>
      <c r="E1497"/>
      <c r="F1497"/>
      <c r="G1497"/>
      <c r="H1497"/>
      <c r="I1497"/>
      <c r="J1497"/>
      <c r="K1497"/>
    </row>
    <row r="1498" spans="1:11" x14ac:dyDescent="0.55000000000000004">
      <c r="A1498"/>
      <c r="B1498"/>
      <c r="C1498"/>
      <c r="D1498"/>
      <c r="E1498"/>
      <c r="F1498"/>
      <c r="G1498"/>
      <c r="H1498"/>
      <c r="I1498"/>
      <c r="J1498"/>
      <c r="K1498"/>
    </row>
    <row r="1499" spans="1:11" x14ac:dyDescent="0.55000000000000004">
      <c r="A1499"/>
      <c r="B1499"/>
      <c r="C1499"/>
      <c r="D1499"/>
      <c r="E1499"/>
      <c r="F1499"/>
      <c r="G1499"/>
      <c r="H1499"/>
      <c r="I1499"/>
      <c r="J1499"/>
      <c r="K1499"/>
    </row>
    <row r="1500" spans="1:11" x14ac:dyDescent="0.55000000000000004">
      <c r="A1500"/>
      <c r="B1500"/>
      <c r="C1500"/>
      <c r="D1500"/>
      <c r="E1500"/>
      <c r="F1500"/>
      <c r="G1500"/>
      <c r="H1500"/>
      <c r="I1500"/>
      <c r="J1500"/>
      <c r="K1500"/>
    </row>
    <row r="1501" spans="1:11" x14ac:dyDescent="0.55000000000000004">
      <c r="A1501"/>
      <c r="B1501"/>
      <c r="C1501"/>
      <c r="D1501"/>
      <c r="E1501"/>
      <c r="F1501"/>
      <c r="G1501"/>
      <c r="H1501"/>
      <c r="I1501"/>
      <c r="J1501"/>
      <c r="K1501"/>
    </row>
    <row r="1502" spans="1:11" x14ac:dyDescent="0.55000000000000004">
      <c r="A1502"/>
      <c r="B1502"/>
      <c r="C1502"/>
      <c r="D1502"/>
      <c r="E1502"/>
      <c r="F1502"/>
      <c r="G1502"/>
      <c r="H1502"/>
      <c r="I1502"/>
      <c r="J1502"/>
      <c r="K1502"/>
    </row>
    <row r="1503" spans="1:11" x14ac:dyDescent="0.55000000000000004">
      <c r="A1503"/>
      <c r="B1503"/>
      <c r="C1503"/>
      <c r="D1503"/>
      <c r="E1503"/>
      <c r="F1503"/>
      <c r="G1503"/>
      <c r="H1503"/>
      <c r="I1503"/>
      <c r="J1503"/>
      <c r="K1503"/>
    </row>
    <row r="1504" spans="1:11" x14ac:dyDescent="0.55000000000000004">
      <c r="A1504"/>
      <c r="B1504"/>
      <c r="C1504"/>
      <c r="D1504"/>
      <c r="E1504"/>
      <c r="F1504"/>
      <c r="G1504"/>
      <c r="H1504"/>
      <c r="I1504"/>
      <c r="J1504"/>
      <c r="K1504"/>
    </row>
    <row r="1505" spans="1:11" x14ac:dyDescent="0.55000000000000004">
      <c r="A1505"/>
      <c r="B1505"/>
      <c r="C1505"/>
      <c r="D1505"/>
      <c r="E1505"/>
      <c r="F1505"/>
      <c r="G1505"/>
      <c r="H1505"/>
      <c r="I1505"/>
      <c r="J1505"/>
      <c r="K1505"/>
    </row>
    <row r="1506" spans="1:11" x14ac:dyDescent="0.55000000000000004">
      <c r="A1506"/>
      <c r="B1506"/>
      <c r="C1506"/>
      <c r="D1506"/>
      <c r="E1506"/>
      <c r="F1506"/>
      <c r="G1506"/>
      <c r="H1506"/>
      <c r="I1506"/>
      <c r="J1506"/>
      <c r="K1506"/>
    </row>
    <row r="1507" spans="1:11" x14ac:dyDescent="0.55000000000000004">
      <c r="A1507"/>
      <c r="B1507"/>
      <c r="C1507"/>
      <c r="D1507"/>
      <c r="E1507"/>
      <c r="F1507"/>
      <c r="G1507"/>
      <c r="H1507"/>
      <c r="I1507"/>
      <c r="J1507"/>
      <c r="K1507"/>
    </row>
    <row r="1508" spans="1:11" x14ac:dyDescent="0.55000000000000004">
      <c r="A1508"/>
      <c r="B1508"/>
      <c r="C1508"/>
      <c r="D1508"/>
      <c r="E1508"/>
      <c r="F1508"/>
      <c r="G1508"/>
      <c r="H1508"/>
      <c r="I1508"/>
      <c r="J1508"/>
      <c r="K1508"/>
    </row>
    <row r="1509" spans="1:11" x14ac:dyDescent="0.55000000000000004">
      <c r="A1509"/>
      <c r="B1509"/>
      <c r="C1509"/>
      <c r="D1509"/>
      <c r="E1509"/>
      <c r="F1509"/>
      <c r="G1509"/>
      <c r="H1509"/>
      <c r="I1509"/>
      <c r="J1509"/>
      <c r="K1509"/>
    </row>
    <row r="1510" spans="1:11" x14ac:dyDescent="0.55000000000000004">
      <c r="A1510"/>
      <c r="B1510"/>
      <c r="C1510"/>
      <c r="D1510"/>
      <c r="E1510"/>
      <c r="F1510"/>
      <c r="G1510"/>
      <c r="H1510"/>
      <c r="I1510"/>
      <c r="J1510"/>
      <c r="K1510"/>
    </row>
    <row r="1511" spans="1:11" x14ac:dyDescent="0.55000000000000004">
      <c r="A1511"/>
      <c r="B1511"/>
      <c r="C1511"/>
      <c r="D1511"/>
      <c r="E1511"/>
      <c r="F1511"/>
      <c r="G1511"/>
      <c r="H1511"/>
      <c r="I1511"/>
      <c r="J1511"/>
      <c r="K1511"/>
    </row>
    <row r="1512" spans="1:11" x14ac:dyDescent="0.55000000000000004">
      <c r="A1512"/>
      <c r="B1512"/>
      <c r="C1512"/>
      <c r="D1512"/>
      <c r="E1512"/>
      <c r="F1512"/>
      <c r="G1512"/>
      <c r="H1512"/>
      <c r="I1512"/>
      <c r="J1512"/>
      <c r="K1512"/>
    </row>
    <row r="1513" spans="1:11" x14ac:dyDescent="0.55000000000000004">
      <c r="A1513"/>
      <c r="B1513"/>
      <c r="C1513"/>
      <c r="D1513"/>
      <c r="E1513"/>
      <c r="F1513"/>
      <c r="G1513"/>
      <c r="H1513"/>
      <c r="I1513"/>
      <c r="J1513"/>
      <c r="K1513"/>
    </row>
    <row r="1514" spans="1:11" x14ac:dyDescent="0.55000000000000004">
      <c r="A1514"/>
      <c r="B1514"/>
      <c r="C1514"/>
      <c r="D1514"/>
      <c r="E1514"/>
      <c r="F1514"/>
      <c r="G1514"/>
      <c r="H1514"/>
      <c r="I1514"/>
      <c r="J1514"/>
      <c r="K1514"/>
    </row>
    <row r="1515" spans="1:11" x14ac:dyDescent="0.55000000000000004">
      <c r="A1515"/>
      <c r="B1515"/>
      <c r="C1515"/>
      <c r="D1515"/>
      <c r="E1515"/>
      <c r="F1515"/>
      <c r="G1515"/>
      <c r="H1515"/>
      <c r="I1515"/>
      <c r="J1515"/>
      <c r="K1515"/>
    </row>
    <row r="1516" spans="1:11" x14ac:dyDescent="0.55000000000000004">
      <c r="A1516"/>
      <c r="B1516"/>
      <c r="C1516"/>
      <c r="D1516"/>
      <c r="E1516"/>
      <c r="F1516"/>
      <c r="G1516"/>
      <c r="H1516"/>
      <c r="I1516"/>
      <c r="J1516"/>
      <c r="K1516"/>
    </row>
    <row r="1517" spans="1:11" x14ac:dyDescent="0.55000000000000004">
      <c r="A1517"/>
      <c r="B1517"/>
      <c r="C1517"/>
      <c r="D1517"/>
      <c r="E1517"/>
      <c r="F1517"/>
      <c r="G1517"/>
      <c r="H1517"/>
      <c r="I1517"/>
      <c r="J1517"/>
      <c r="K1517"/>
    </row>
    <row r="1518" spans="1:11" x14ac:dyDescent="0.55000000000000004">
      <c r="A1518"/>
      <c r="B1518"/>
      <c r="C1518"/>
      <c r="D1518"/>
      <c r="E1518"/>
      <c r="F1518"/>
      <c r="G1518"/>
      <c r="H1518"/>
      <c r="I1518"/>
      <c r="J1518"/>
      <c r="K1518"/>
    </row>
    <row r="1519" spans="1:11" x14ac:dyDescent="0.55000000000000004">
      <c r="A1519"/>
      <c r="B1519"/>
      <c r="C1519"/>
      <c r="D1519"/>
      <c r="E1519"/>
      <c r="F1519"/>
      <c r="G1519"/>
      <c r="H1519"/>
      <c r="I1519"/>
      <c r="J1519"/>
      <c r="K1519"/>
    </row>
    <row r="1520" spans="1:11" x14ac:dyDescent="0.55000000000000004">
      <c r="A1520"/>
      <c r="B1520"/>
      <c r="C1520"/>
      <c r="D1520"/>
      <c r="E1520"/>
      <c r="F1520"/>
      <c r="G1520"/>
      <c r="H1520"/>
      <c r="I1520"/>
      <c r="J1520"/>
      <c r="K1520"/>
    </row>
    <row r="1521" spans="1:11" x14ac:dyDescent="0.55000000000000004">
      <c r="A1521"/>
      <c r="B1521"/>
      <c r="C1521"/>
      <c r="D1521"/>
      <c r="E1521"/>
      <c r="F1521"/>
      <c r="G1521"/>
      <c r="H1521"/>
      <c r="I1521"/>
      <c r="J1521"/>
      <c r="K1521"/>
    </row>
    <row r="1522" spans="1:11" x14ac:dyDescent="0.55000000000000004">
      <c r="A1522"/>
      <c r="B1522"/>
      <c r="C1522"/>
      <c r="D1522"/>
      <c r="E1522"/>
      <c r="F1522"/>
      <c r="G1522"/>
      <c r="H1522"/>
      <c r="I1522"/>
      <c r="J1522"/>
      <c r="K1522"/>
    </row>
    <row r="1523" spans="1:11" x14ac:dyDescent="0.55000000000000004">
      <c r="A1523"/>
      <c r="B1523"/>
      <c r="C1523"/>
      <c r="D1523"/>
      <c r="E1523"/>
      <c r="F1523"/>
      <c r="G1523"/>
      <c r="H1523"/>
      <c r="I1523"/>
      <c r="J1523"/>
      <c r="K1523"/>
    </row>
    <row r="1524" spans="1:11" x14ac:dyDescent="0.55000000000000004">
      <c r="A1524"/>
      <c r="B1524"/>
      <c r="C1524"/>
      <c r="D1524"/>
      <c r="E1524"/>
      <c r="F1524"/>
      <c r="G1524"/>
      <c r="H1524"/>
      <c r="I1524"/>
      <c r="J1524"/>
      <c r="K1524"/>
    </row>
    <row r="1525" spans="1:11" x14ac:dyDescent="0.55000000000000004">
      <c r="A1525"/>
      <c r="B1525"/>
      <c r="C1525"/>
      <c r="D1525"/>
      <c r="E1525"/>
      <c r="F1525"/>
      <c r="G1525"/>
      <c r="H1525"/>
      <c r="I1525"/>
      <c r="J1525"/>
      <c r="K1525"/>
    </row>
    <row r="1526" spans="1:11" x14ac:dyDescent="0.55000000000000004">
      <c r="A1526"/>
      <c r="B1526"/>
      <c r="C1526"/>
      <c r="D1526"/>
      <c r="E1526"/>
      <c r="F1526"/>
      <c r="G1526"/>
      <c r="H1526"/>
      <c r="I1526"/>
      <c r="J1526"/>
      <c r="K1526"/>
    </row>
    <row r="1527" spans="1:11" x14ac:dyDescent="0.55000000000000004">
      <c r="A1527"/>
      <c r="B1527"/>
      <c r="C1527"/>
      <c r="D1527"/>
      <c r="E1527"/>
      <c r="F1527"/>
      <c r="G1527"/>
      <c r="H1527"/>
      <c r="I1527"/>
      <c r="J1527"/>
      <c r="K1527"/>
    </row>
    <row r="1528" spans="1:11" x14ac:dyDescent="0.55000000000000004">
      <c r="A1528"/>
      <c r="B1528"/>
      <c r="C1528"/>
      <c r="D1528"/>
      <c r="E1528"/>
      <c r="F1528"/>
      <c r="G1528"/>
      <c r="H1528"/>
      <c r="I1528"/>
      <c r="J1528"/>
      <c r="K1528"/>
    </row>
    <row r="1529" spans="1:11" x14ac:dyDescent="0.55000000000000004">
      <c r="A1529"/>
      <c r="B1529"/>
      <c r="C1529"/>
      <c r="D1529"/>
      <c r="E1529"/>
      <c r="F1529"/>
      <c r="G1529"/>
      <c r="H1529"/>
      <c r="I1529"/>
      <c r="J1529"/>
      <c r="K1529"/>
    </row>
    <row r="1530" spans="1:11" x14ac:dyDescent="0.55000000000000004">
      <c r="A1530"/>
      <c r="B1530"/>
      <c r="C1530"/>
      <c r="D1530"/>
      <c r="E1530"/>
      <c r="F1530"/>
      <c r="G1530"/>
      <c r="H1530"/>
      <c r="I1530"/>
      <c r="J1530"/>
      <c r="K1530"/>
    </row>
    <row r="1531" spans="1:11" x14ac:dyDescent="0.55000000000000004">
      <c r="A1531"/>
      <c r="B1531"/>
      <c r="C1531"/>
      <c r="D1531"/>
      <c r="E1531"/>
      <c r="F1531"/>
      <c r="G1531"/>
      <c r="H1531"/>
      <c r="I1531"/>
      <c r="J1531"/>
      <c r="K1531"/>
    </row>
    <row r="1532" spans="1:11" x14ac:dyDescent="0.55000000000000004">
      <c r="A1532"/>
      <c r="B1532"/>
      <c r="C1532"/>
      <c r="D1532"/>
      <c r="E1532"/>
      <c r="F1532"/>
      <c r="G1532"/>
      <c r="H1532"/>
      <c r="I1532"/>
      <c r="J1532"/>
      <c r="K1532"/>
    </row>
    <row r="1533" spans="1:11" x14ac:dyDescent="0.55000000000000004">
      <c r="A1533"/>
      <c r="B1533"/>
      <c r="C1533"/>
      <c r="D1533"/>
      <c r="E1533"/>
      <c r="F1533"/>
      <c r="G1533"/>
      <c r="H1533"/>
      <c r="I1533"/>
      <c r="J1533"/>
      <c r="K1533"/>
    </row>
    <row r="1534" spans="1:11" x14ac:dyDescent="0.55000000000000004">
      <c r="A1534"/>
      <c r="B1534"/>
      <c r="C1534"/>
      <c r="D1534"/>
      <c r="E1534"/>
      <c r="F1534"/>
      <c r="G1534"/>
      <c r="H1534"/>
      <c r="I1534"/>
      <c r="J1534"/>
      <c r="K1534"/>
    </row>
    <row r="1535" spans="1:11" x14ac:dyDescent="0.55000000000000004">
      <c r="A1535"/>
      <c r="B1535"/>
      <c r="C1535"/>
      <c r="D1535"/>
      <c r="E1535"/>
      <c r="F1535"/>
      <c r="G1535"/>
      <c r="H1535"/>
      <c r="I1535"/>
      <c r="J1535"/>
      <c r="K1535"/>
    </row>
    <row r="1536" spans="1:11" x14ac:dyDescent="0.55000000000000004">
      <c r="A1536"/>
      <c r="B1536"/>
      <c r="C1536"/>
      <c r="D1536"/>
      <c r="E1536"/>
      <c r="F1536"/>
      <c r="G1536"/>
      <c r="H1536"/>
      <c r="I1536"/>
      <c r="J1536"/>
      <c r="K1536"/>
    </row>
    <row r="1537" spans="1:11" x14ac:dyDescent="0.55000000000000004">
      <c r="A1537"/>
      <c r="B1537"/>
      <c r="C1537"/>
      <c r="D1537"/>
      <c r="E1537"/>
      <c r="F1537"/>
      <c r="G1537"/>
      <c r="H1537"/>
      <c r="I1537"/>
      <c r="J1537"/>
      <c r="K1537"/>
    </row>
    <row r="1538" spans="1:11" x14ac:dyDescent="0.55000000000000004">
      <c r="A1538"/>
      <c r="B1538"/>
      <c r="C1538"/>
      <c r="D1538"/>
      <c r="E1538"/>
      <c r="F1538"/>
      <c r="G1538"/>
      <c r="H1538"/>
      <c r="I1538"/>
      <c r="J1538"/>
      <c r="K1538"/>
    </row>
    <row r="1539" spans="1:11" x14ac:dyDescent="0.55000000000000004">
      <c r="A1539"/>
      <c r="B1539"/>
      <c r="C1539"/>
      <c r="D1539"/>
      <c r="E1539"/>
      <c r="F1539"/>
      <c r="G1539"/>
      <c r="H1539"/>
      <c r="I1539"/>
      <c r="J1539"/>
      <c r="K1539"/>
    </row>
    <row r="1540" spans="1:11" x14ac:dyDescent="0.55000000000000004">
      <c r="A1540"/>
      <c r="B1540"/>
      <c r="C1540"/>
      <c r="D1540"/>
      <c r="E1540"/>
      <c r="F1540"/>
      <c r="G1540"/>
      <c r="H1540"/>
      <c r="I1540"/>
      <c r="J1540"/>
      <c r="K1540"/>
    </row>
    <row r="1541" spans="1:11" x14ac:dyDescent="0.55000000000000004">
      <c r="A1541"/>
      <c r="B1541"/>
      <c r="C1541"/>
      <c r="D1541"/>
      <c r="E1541"/>
      <c r="F1541"/>
      <c r="G1541"/>
      <c r="H1541"/>
      <c r="I1541"/>
      <c r="J1541"/>
      <c r="K1541"/>
    </row>
    <row r="1542" spans="1:11" x14ac:dyDescent="0.55000000000000004">
      <c r="A1542"/>
      <c r="B1542"/>
      <c r="C1542"/>
      <c r="D1542"/>
      <c r="E1542"/>
      <c r="F1542"/>
      <c r="G1542"/>
      <c r="H1542"/>
      <c r="I1542"/>
      <c r="J1542"/>
      <c r="K1542"/>
    </row>
    <row r="1543" spans="1:11" x14ac:dyDescent="0.55000000000000004">
      <c r="A1543"/>
      <c r="B1543"/>
      <c r="C1543"/>
      <c r="D1543"/>
      <c r="E1543"/>
      <c r="F1543"/>
      <c r="G1543"/>
      <c r="H1543"/>
      <c r="I1543"/>
      <c r="J1543"/>
      <c r="K1543"/>
    </row>
    <row r="1544" spans="1:11" x14ac:dyDescent="0.55000000000000004">
      <c r="A1544"/>
      <c r="B1544"/>
      <c r="C1544"/>
      <c r="D1544"/>
      <c r="E1544"/>
      <c r="F1544"/>
      <c r="G1544"/>
      <c r="H1544"/>
      <c r="I1544"/>
      <c r="J1544"/>
      <c r="K1544"/>
    </row>
    <row r="1545" spans="1:11" x14ac:dyDescent="0.55000000000000004">
      <c r="A1545"/>
      <c r="B1545"/>
      <c r="C1545"/>
      <c r="D1545"/>
      <c r="E1545"/>
      <c r="F1545"/>
      <c r="G1545"/>
      <c r="H1545"/>
      <c r="I1545"/>
      <c r="J1545"/>
      <c r="K1545"/>
    </row>
    <row r="1546" spans="1:11" x14ac:dyDescent="0.55000000000000004">
      <c r="A1546"/>
      <c r="B1546"/>
      <c r="C1546"/>
      <c r="D1546"/>
      <c r="E1546"/>
      <c r="F1546"/>
      <c r="G1546"/>
      <c r="H1546"/>
      <c r="I1546"/>
      <c r="J1546"/>
      <c r="K1546"/>
    </row>
    <row r="1547" spans="1:11" x14ac:dyDescent="0.55000000000000004">
      <c r="A1547"/>
      <c r="B1547"/>
      <c r="C1547"/>
      <c r="D1547"/>
      <c r="E1547"/>
      <c r="F1547"/>
      <c r="G1547"/>
      <c r="H1547"/>
      <c r="I1547"/>
      <c r="J1547"/>
      <c r="K1547"/>
    </row>
    <row r="1548" spans="1:11" x14ac:dyDescent="0.55000000000000004">
      <c r="A1548"/>
      <c r="B1548"/>
      <c r="C1548"/>
      <c r="D1548"/>
      <c r="E1548"/>
      <c r="F1548"/>
      <c r="G1548"/>
      <c r="H1548"/>
      <c r="I1548"/>
      <c r="J1548"/>
      <c r="K1548"/>
    </row>
    <row r="1549" spans="1:11" x14ac:dyDescent="0.55000000000000004">
      <c r="A1549"/>
      <c r="B1549"/>
      <c r="C1549"/>
      <c r="D1549"/>
      <c r="E1549"/>
      <c r="F1549"/>
      <c r="G1549"/>
      <c r="H1549"/>
      <c r="I1549"/>
      <c r="J1549"/>
      <c r="K1549"/>
    </row>
    <row r="1550" spans="1:11" x14ac:dyDescent="0.55000000000000004">
      <c r="A1550"/>
      <c r="B1550"/>
      <c r="C1550"/>
      <c r="D1550"/>
      <c r="E1550"/>
      <c r="F1550"/>
      <c r="G1550"/>
      <c r="H1550"/>
      <c r="I1550"/>
      <c r="J1550"/>
      <c r="K1550"/>
    </row>
    <row r="1551" spans="1:11" x14ac:dyDescent="0.55000000000000004">
      <c r="A1551"/>
      <c r="B1551"/>
      <c r="C1551"/>
      <c r="D1551"/>
      <c r="E1551"/>
      <c r="F1551"/>
      <c r="G1551"/>
      <c r="H1551"/>
      <c r="I1551"/>
      <c r="J1551"/>
      <c r="K1551"/>
    </row>
    <row r="1552" spans="1:11" x14ac:dyDescent="0.55000000000000004">
      <c r="A1552"/>
      <c r="B1552"/>
      <c r="C1552"/>
      <c r="D1552"/>
      <c r="E1552"/>
      <c r="F1552"/>
      <c r="G1552"/>
      <c r="H1552"/>
      <c r="I1552"/>
      <c r="J1552"/>
      <c r="K1552"/>
    </row>
    <row r="1553" spans="1:11" x14ac:dyDescent="0.55000000000000004">
      <c r="A1553"/>
      <c r="B1553"/>
      <c r="C1553"/>
      <c r="D1553"/>
      <c r="E1553"/>
      <c r="F1553"/>
      <c r="G1553"/>
      <c r="H1553"/>
      <c r="I1553"/>
      <c r="J1553"/>
      <c r="K1553"/>
    </row>
    <row r="1554" spans="1:11" x14ac:dyDescent="0.55000000000000004">
      <c r="A1554"/>
      <c r="B1554"/>
      <c r="C1554"/>
      <c r="D1554"/>
      <c r="E1554"/>
      <c r="F1554"/>
      <c r="G1554"/>
      <c r="H1554"/>
      <c r="I1554"/>
      <c r="J1554"/>
      <c r="K1554"/>
    </row>
    <row r="1555" spans="1:11" x14ac:dyDescent="0.55000000000000004">
      <c r="A1555"/>
      <c r="B1555"/>
      <c r="C1555"/>
      <c r="D1555"/>
      <c r="E1555"/>
      <c r="F1555"/>
      <c r="G1555"/>
      <c r="H1555"/>
      <c r="I1555"/>
      <c r="J1555"/>
      <c r="K1555"/>
    </row>
    <row r="1556" spans="1:11" x14ac:dyDescent="0.55000000000000004">
      <c r="A1556"/>
      <c r="B1556"/>
      <c r="C1556"/>
      <c r="D1556"/>
      <c r="E1556"/>
      <c r="F1556"/>
      <c r="G1556"/>
      <c r="H1556"/>
      <c r="I1556"/>
      <c r="J1556"/>
      <c r="K1556"/>
    </row>
    <row r="1557" spans="1:11" x14ac:dyDescent="0.55000000000000004">
      <c r="A1557"/>
      <c r="B1557"/>
      <c r="C1557"/>
      <c r="D1557"/>
      <c r="E1557"/>
      <c r="F1557"/>
      <c r="G1557"/>
      <c r="H1557"/>
      <c r="I1557"/>
      <c r="J1557"/>
      <c r="K1557"/>
    </row>
    <row r="1558" spans="1:11" x14ac:dyDescent="0.55000000000000004">
      <c r="A1558"/>
      <c r="B1558"/>
      <c r="C1558"/>
      <c r="D1558"/>
      <c r="E1558"/>
      <c r="F1558"/>
      <c r="G1558"/>
      <c r="H1558"/>
      <c r="I1558"/>
      <c r="J1558"/>
      <c r="K1558"/>
    </row>
    <row r="1559" spans="1:11" x14ac:dyDescent="0.55000000000000004">
      <c r="A1559"/>
      <c r="B1559"/>
      <c r="C1559"/>
      <c r="D1559"/>
      <c r="E1559"/>
      <c r="F1559"/>
      <c r="G1559"/>
      <c r="H1559"/>
      <c r="I1559"/>
      <c r="J1559"/>
      <c r="K1559"/>
    </row>
    <row r="1560" spans="1:11" x14ac:dyDescent="0.55000000000000004">
      <c r="A1560"/>
      <c r="B1560"/>
      <c r="C1560"/>
      <c r="D1560"/>
      <c r="E1560"/>
      <c r="F1560"/>
      <c r="G1560"/>
      <c r="H1560"/>
      <c r="I1560"/>
      <c r="J1560"/>
      <c r="K1560"/>
    </row>
    <row r="1561" spans="1:11" x14ac:dyDescent="0.55000000000000004">
      <c r="A1561"/>
      <c r="B1561"/>
      <c r="C1561"/>
      <c r="D1561"/>
      <c r="E1561"/>
      <c r="F1561"/>
      <c r="G1561"/>
      <c r="H1561"/>
      <c r="I1561"/>
      <c r="J1561"/>
      <c r="K1561"/>
    </row>
    <row r="1562" spans="1:11" x14ac:dyDescent="0.55000000000000004">
      <c r="A1562"/>
      <c r="B1562"/>
      <c r="C1562"/>
      <c r="D1562"/>
      <c r="E1562"/>
      <c r="F1562"/>
      <c r="G1562"/>
      <c r="H1562"/>
      <c r="I1562"/>
      <c r="J1562"/>
      <c r="K1562"/>
    </row>
    <row r="1563" spans="1:11" x14ac:dyDescent="0.55000000000000004">
      <c r="A1563"/>
      <c r="B1563"/>
      <c r="C1563"/>
      <c r="D1563"/>
      <c r="E1563"/>
      <c r="F1563"/>
      <c r="G1563"/>
      <c r="H1563"/>
      <c r="I1563"/>
      <c r="J1563"/>
      <c r="K1563"/>
    </row>
    <row r="1564" spans="1:11" x14ac:dyDescent="0.55000000000000004">
      <c r="A1564"/>
      <c r="B1564"/>
      <c r="C1564"/>
      <c r="D1564"/>
      <c r="E1564"/>
      <c r="F1564"/>
      <c r="G1564"/>
      <c r="H1564"/>
      <c r="I1564"/>
      <c r="J1564"/>
      <c r="K1564"/>
    </row>
    <row r="1565" spans="1:11" x14ac:dyDescent="0.55000000000000004">
      <c r="A1565"/>
      <c r="B1565"/>
      <c r="C1565"/>
      <c r="D1565"/>
      <c r="E1565"/>
      <c r="F1565"/>
      <c r="G1565"/>
      <c r="H1565"/>
      <c r="I1565"/>
      <c r="J1565"/>
      <c r="K1565"/>
    </row>
    <row r="1566" spans="1:11" x14ac:dyDescent="0.55000000000000004">
      <c r="A1566"/>
      <c r="B1566"/>
      <c r="C1566"/>
      <c r="D1566"/>
      <c r="E1566"/>
      <c r="F1566"/>
      <c r="G1566"/>
      <c r="H1566"/>
      <c r="I1566"/>
      <c r="J1566"/>
      <c r="K1566"/>
    </row>
    <row r="1567" spans="1:11" x14ac:dyDescent="0.55000000000000004">
      <c r="A1567"/>
      <c r="B1567"/>
      <c r="C1567"/>
      <c r="D1567"/>
      <c r="E1567"/>
      <c r="F1567"/>
      <c r="G1567"/>
      <c r="H1567"/>
      <c r="I1567"/>
      <c r="J1567"/>
      <c r="K1567"/>
    </row>
    <row r="1568" spans="1:11" x14ac:dyDescent="0.55000000000000004">
      <c r="A1568"/>
      <c r="B1568"/>
      <c r="C1568"/>
      <c r="D1568"/>
      <c r="E1568"/>
      <c r="F1568"/>
      <c r="G1568"/>
      <c r="H1568"/>
      <c r="I1568"/>
      <c r="J1568"/>
      <c r="K1568"/>
    </row>
    <row r="1569" spans="1:11" x14ac:dyDescent="0.55000000000000004">
      <c r="A1569"/>
      <c r="B1569"/>
      <c r="C1569"/>
      <c r="D1569"/>
      <c r="E1569"/>
      <c r="F1569"/>
      <c r="G1569"/>
      <c r="H1569"/>
      <c r="I1569"/>
      <c r="J1569"/>
      <c r="K1569"/>
    </row>
    <row r="1570" spans="1:11" x14ac:dyDescent="0.55000000000000004">
      <c r="A1570"/>
      <c r="B1570"/>
      <c r="C1570"/>
      <c r="D1570"/>
      <c r="E1570"/>
      <c r="F1570"/>
      <c r="G1570"/>
      <c r="H1570"/>
      <c r="I1570"/>
      <c r="J1570"/>
      <c r="K1570"/>
    </row>
    <row r="1571" spans="1:11" x14ac:dyDescent="0.55000000000000004">
      <c r="A1571"/>
      <c r="B1571"/>
      <c r="C1571"/>
      <c r="D1571"/>
      <c r="E1571"/>
      <c r="F1571"/>
      <c r="G1571"/>
      <c r="H1571"/>
      <c r="I1571"/>
      <c r="J1571"/>
      <c r="K1571"/>
    </row>
    <row r="1572" spans="1:11" x14ac:dyDescent="0.55000000000000004">
      <c r="A1572"/>
      <c r="B1572"/>
      <c r="C1572"/>
      <c r="D1572"/>
      <c r="E1572"/>
      <c r="F1572"/>
      <c r="G1572"/>
      <c r="H1572"/>
      <c r="I1572"/>
      <c r="J1572"/>
      <c r="K1572"/>
    </row>
    <row r="1573" spans="1:11" x14ac:dyDescent="0.55000000000000004">
      <c r="A1573"/>
      <c r="B1573"/>
      <c r="C1573"/>
      <c r="D1573"/>
      <c r="E1573"/>
      <c r="F1573"/>
      <c r="G1573"/>
      <c r="H1573"/>
      <c r="I1573"/>
      <c r="J1573"/>
      <c r="K1573"/>
    </row>
    <row r="1574" spans="1:11" x14ac:dyDescent="0.55000000000000004">
      <c r="A1574"/>
      <c r="B1574"/>
      <c r="C1574"/>
      <c r="D1574"/>
      <c r="E1574"/>
      <c r="F1574"/>
      <c r="G1574"/>
      <c r="H1574"/>
      <c r="I1574"/>
      <c r="J1574"/>
      <c r="K1574"/>
    </row>
    <row r="1575" spans="1:11" x14ac:dyDescent="0.55000000000000004">
      <c r="A1575"/>
      <c r="B1575"/>
      <c r="C1575"/>
      <c r="D1575"/>
      <c r="E1575"/>
      <c r="F1575"/>
      <c r="G1575"/>
      <c r="H1575"/>
      <c r="I1575"/>
      <c r="J1575"/>
      <c r="K1575"/>
    </row>
    <row r="1576" spans="1:11" x14ac:dyDescent="0.55000000000000004">
      <c r="A1576"/>
      <c r="B1576"/>
      <c r="C1576"/>
      <c r="D1576"/>
      <c r="E1576"/>
      <c r="F1576"/>
      <c r="G1576"/>
      <c r="H1576"/>
      <c r="I1576"/>
      <c r="J1576"/>
      <c r="K1576"/>
    </row>
    <row r="1577" spans="1:11" x14ac:dyDescent="0.55000000000000004">
      <c r="A1577"/>
      <c r="B1577"/>
      <c r="C1577"/>
      <c r="D1577"/>
      <c r="E1577"/>
      <c r="F1577"/>
      <c r="G1577"/>
      <c r="H1577"/>
      <c r="I1577"/>
      <c r="J1577"/>
      <c r="K1577"/>
    </row>
    <row r="1578" spans="1:11" x14ac:dyDescent="0.55000000000000004">
      <c r="A1578"/>
      <c r="B1578"/>
      <c r="C1578"/>
      <c r="D1578"/>
      <c r="E1578"/>
      <c r="F1578"/>
      <c r="G1578"/>
      <c r="H1578"/>
      <c r="I1578"/>
      <c r="J1578"/>
      <c r="K1578"/>
    </row>
    <row r="1579" spans="1:11" x14ac:dyDescent="0.55000000000000004">
      <c r="A1579"/>
      <c r="B1579"/>
      <c r="C1579"/>
      <c r="D1579"/>
      <c r="E1579"/>
      <c r="F1579"/>
      <c r="G1579"/>
      <c r="H1579"/>
      <c r="I1579"/>
      <c r="J1579"/>
      <c r="K1579"/>
    </row>
    <row r="1580" spans="1:11" x14ac:dyDescent="0.55000000000000004">
      <c r="A1580"/>
      <c r="B1580"/>
      <c r="C1580"/>
      <c r="D1580"/>
      <c r="E1580"/>
      <c r="F1580"/>
      <c r="G1580"/>
      <c r="H1580"/>
      <c r="I1580"/>
      <c r="J1580"/>
      <c r="K1580"/>
    </row>
    <row r="1581" spans="1:11" x14ac:dyDescent="0.55000000000000004">
      <c r="A1581"/>
      <c r="B1581"/>
      <c r="C1581"/>
      <c r="D1581"/>
      <c r="E1581"/>
      <c r="F1581"/>
      <c r="G1581"/>
      <c r="H1581"/>
      <c r="I1581"/>
      <c r="J1581"/>
      <c r="K1581"/>
    </row>
    <row r="1582" spans="1:11" x14ac:dyDescent="0.55000000000000004">
      <c r="A1582"/>
      <c r="B1582"/>
      <c r="C1582"/>
      <c r="D1582"/>
      <c r="E1582"/>
      <c r="F1582"/>
      <c r="G1582"/>
      <c r="H1582"/>
      <c r="I1582"/>
      <c r="J1582"/>
      <c r="K1582"/>
    </row>
    <row r="1583" spans="1:11" x14ac:dyDescent="0.55000000000000004">
      <c r="A1583"/>
      <c r="B1583"/>
      <c r="C1583"/>
      <c r="D1583"/>
      <c r="E1583"/>
      <c r="F1583"/>
      <c r="G1583"/>
      <c r="H1583"/>
      <c r="I1583"/>
      <c r="J1583"/>
      <c r="K1583"/>
    </row>
    <row r="1584" spans="1:11" x14ac:dyDescent="0.55000000000000004">
      <c r="A1584"/>
      <c r="B1584"/>
      <c r="C1584"/>
      <c r="D1584"/>
      <c r="E1584"/>
      <c r="F1584"/>
      <c r="G1584"/>
      <c r="H1584"/>
      <c r="I1584"/>
      <c r="J1584"/>
      <c r="K1584"/>
    </row>
    <row r="1585" spans="1:11" x14ac:dyDescent="0.55000000000000004">
      <c r="A1585"/>
      <c r="B1585"/>
      <c r="C1585"/>
      <c r="D1585"/>
      <c r="E1585"/>
      <c r="F1585"/>
      <c r="G1585"/>
      <c r="H1585"/>
      <c r="I1585"/>
      <c r="J1585"/>
      <c r="K1585"/>
    </row>
    <row r="1586" spans="1:11" x14ac:dyDescent="0.55000000000000004">
      <c r="A1586"/>
      <c r="B1586"/>
      <c r="C1586"/>
      <c r="D1586"/>
      <c r="E1586"/>
      <c r="F1586"/>
      <c r="G1586"/>
      <c r="H1586"/>
      <c r="I1586"/>
      <c r="J1586"/>
      <c r="K1586"/>
    </row>
    <row r="1587" spans="1:11" x14ac:dyDescent="0.55000000000000004">
      <c r="A1587"/>
      <c r="B1587"/>
      <c r="C1587"/>
      <c r="D1587"/>
      <c r="E1587"/>
      <c r="F1587"/>
      <c r="G1587"/>
      <c r="H1587"/>
      <c r="I1587"/>
      <c r="J1587"/>
      <c r="K1587"/>
    </row>
    <row r="1588" spans="1:11" x14ac:dyDescent="0.55000000000000004">
      <c r="A1588"/>
      <c r="B1588"/>
      <c r="C1588"/>
      <c r="D1588"/>
      <c r="E1588"/>
      <c r="F1588"/>
      <c r="G1588"/>
      <c r="H1588"/>
      <c r="I1588"/>
      <c r="J1588"/>
      <c r="K1588"/>
    </row>
    <row r="1589" spans="1:11" x14ac:dyDescent="0.55000000000000004">
      <c r="A1589"/>
      <c r="B1589"/>
      <c r="C1589"/>
      <c r="D1589"/>
      <c r="E1589"/>
      <c r="F1589"/>
      <c r="G1589"/>
      <c r="H1589"/>
      <c r="I1589"/>
      <c r="J1589"/>
      <c r="K1589"/>
    </row>
    <row r="1590" spans="1:11" x14ac:dyDescent="0.55000000000000004">
      <c r="A1590"/>
      <c r="B1590"/>
      <c r="C1590"/>
      <c r="D1590"/>
      <c r="E1590"/>
      <c r="F1590"/>
      <c r="G1590"/>
      <c r="H1590"/>
      <c r="I1590"/>
      <c r="J1590"/>
      <c r="K1590"/>
    </row>
    <row r="1591" spans="1:11" x14ac:dyDescent="0.55000000000000004">
      <c r="A1591"/>
      <c r="B1591"/>
      <c r="C1591"/>
      <c r="D1591"/>
      <c r="E1591"/>
      <c r="F1591"/>
      <c r="G1591"/>
      <c r="H1591"/>
      <c r="I1591"/>
      <c r="J1591"/>
      <c r="K1591"/>
    </row>
    <row r="1592" spans="1:11" x14ac:dyDescent="0.55000000000000004">
      <c r="A1592"/>
      <c r="B1592"/>
      <c r="C1592"/>
      <c r="D1592"/>
      <c r="E1592"/>
      <c r="F1592"/>
      <c r="G1592"/>
      <c r="H1592"/>
      <c r="I1592"/>
      <c r="J1592"/>
      <c r="K1592"/>
    </row>
    <row r="1593" spans="1:11" x14ac:dyDescent="0.55000000000000004">
      <c r="A1593"/>
      <c r="B1593"/>
      <c r="C1593"/>
      <c r="D1593"/>
      <c r="E1593"/>
      <c r="F1593"/>
      <c r="G1593"/>
      <c r="H1593"/>
      <c r="I1593"/>
      <c r="J1593"/>
      <c r="K1593"/>
    </row>
    <row r="1594" spans="1:11" x14ac:dyDescent="0.55000000000000004">
      <c r="A1594"/>
      <c r="B1594"/>
      <c r="C1594"/>
      <c r="D1594"/>
      <c r="E1594"/>
      <c r="F1594"/>
      <c r="G1594"/>
      <c r="H1594"/>
      <c r="I1594"/>
      <c r="J1594"/>
      <c r="K1594"/>
    </row>
    <row r="1595" spans="1:11" x14ac:dyDescent="0.55000000000000004">
      <c r="A1595"/>
      <c r="B1595"/>
      <c r="C1595"/>
      <c r="D1595"/>
      <c r="E1595"/>
      <c r="F1595"/>
      <c r="G1595"/>
      <c r="H1595"/>
      <c r="I1595"/>
      <c r="J1595"/>
      <c r="K1595"/>
    </row>
    <row r="1596" spans="1:11" x14ac:dyDescent="0.55000000000000004">
      <c r="A1596"/>
      <c r="B1596"/>
      <c r="C1596"/>
      <c r="D1596"/>
      <c r="E1596"/>
      <c r="F1596"/>
      <c r="G1596"/>
      <c r="H1596"/>
      <c r="I1596"/>
      <c r="J1596"/>
      <c r="K1596"/>
    </row>
    <row r="1597" spans="1:11" x14ac:dyDescent="0.55000000000000004">
      <c r="A1597"/>
      <c r="B1597"/>
      <c r="C1597"/>
      <c r="D1597"/>
      <c r="E1597"/>
      <c r="F1597"/>
      <c r="G1597"/>
      <c r="H1597"/>
      <c r="I1597"/>
      <c r="J1597"/>
      <c r="K1597"/>
    </row>
    <row r="1598" spans="1:11" x14ac:dyDescent="0.55000000000000004">
      <c r="A1598"/>
      <c r="B1598"/>
      <c r="C1598"/>
      <c r="D1598"/>
      <c r="E1598"/>
      <c r="F1598"/>
      <c r="G1598"/>
      <c r="H1598"/>
      <c r="I1598"/>
      <c r="J1598"/>
      <c r="K1598"/>
    </row>
    <row r="1599" spans="1:11" x14ac:dyDescent="0.55000000000000004">
      <c r="A1599"/>
      <c r="B1599"/>
      <c r="C1599"/>
      <c r="D1599"/>
      <c r="E1599"/>
      <c r="F1599"/>
      <c r="G1599"/>
      <c r="H1599"/>
      <c r="I1599"/>
      <c r="J1599"/>
      <c r="K1599"/>
    </row>
    <row r="1600" spans="1:11" x14ac:dyDescent="0.55000000000000004">
      <c r="A1600"/>
      <c r="B1600"/>
      <c r="C1600"/>
      <c r="D1600"/>
      <c r="E1600"/>
      <c r="F1600"/>
      <c r="G1600"/>
      <c r="H1600"/>
      <c r="I1600"/>
      <c r="J1600"/>
      <c r="K1600"/>
    </row>
    <row r="1601" spans="1:11" x14ac:dyDescent="0.55000000000000004">
      <c r="A1601"/>
      <c r="B1601"/>
      <c r="C1601"/>
      <c r="D1601"/>
      <c r="E1601"/>
      <c r="F1601"/>
      <c r="G1601"/>
      <c r="H1601"/>
      <c r="I1601"/>
      <c r="J1601"/>
      <c r="K1601"/>
    </row>
    <row r="1602" spans="1:11" x14ac:dyDescent="0.55000000000000004">
      <c r="A1602"/>
      <c r="B1602"/>
      <c r="C1602"/>
      <c r="D1602"/>
      <c r="E1602"/>
      <c r="F1602"/>
      <c r="G1602"/>
      <c r="H1602"/>
      <c r="I1602"/>
      <c r="J1602"/>
      <c r="K1602"/>
    </row>
    <row r="1603" spans="1:11" x14ac:dyDescent="0.55000000000000004">
      <c r="A1603"/>
      <c r="B1603"/>
      <c r="C1603"/>
      <c r="D1603"/>
      <c r="E1603"/>
      <c r="F1603"/>
      <c r="G1603"/>
      <c r="H1603"/>
      <c r="I1603"/>
      <c r="J1603"/>
      <c r="K1603"/>
    </row>
    <row r="1604" spans="1:11" x14ac:dyDescent="0.55000000000000004">
      <c r="A1604"/>
      <c r="B1604"/>
      <c r="C1604"/>
      <c r="D1604"/>
      <c r="E1604"/>
      <c r="F1604"/>
      <c r="G1604"/>
      <c r="H1604"/>
      <c r="I1604"/>
      <c r="J1604"/>
      <c r="K1604"/>
    </row>
    <row r="1605" spans="1:11" x14ac:dyDescent="0.55000000000000004">
      <c r="A1605"/>
      <c r="B1605"/>
      <c r="C1605"/>
      <c r="D1605"/>
      <c r="E1605"/>
      <c r="F1605"/>
      <c r="G1605"/>
      <c r="H1605"/>
      <c r="I1605"/>
      <c r="J1605"/>
      <c r="K1605"/>
    </row>
    <row r="1606" spans="1:11" x14ac:dyDescent="0.55000000000000004">
      <c r="A1606"/>
      <c r="B1606"/>
      <c r="C1606"/>
      <c r="D1606"/>
      <c r="E1606"/>
      <c r="F1606"/>
      <c r="G1606"/>
      <c r="H1606"/>
      <c r="I1606"/>
      <c r="J1606"/>
      <c r="K1606"/>
    </row>
    <row r="1607" spans="1:11" x14ac:dyDescent="0.55000000000000004">
      <c r="A1607"/>
      <c r="B1607"/>
      <c r="C1607"/>
      <c r="D1607"/>
      <c r="E1607"/>
      <c r="F1607"/>
      <c r="G1607"/>
      <c r="H1607"/>
      <c r="I1607"/>
      <c r="J1607"/>
      <c r="K1607"/>
    </row>
    <row r="1608" spans="1:11" x14ac:dyDescent="0.55000000000000004">
      <c r="A1608"/>
      <c r="B1608"/>
      <c r="C1608"/>
      <c r="D1608"/>
      <c r="E1608"/>
      <c r="F1608"/>
      <c r="G1608"/>
      <c r="H1608"/>
      <c r="I1608"/>
      <c r="J1608"/>
      <c r="K1608"/>
    </row>
    <row r="1609" spans="1:11" x14ac:dyDescent="0.55000000000000004">
      <c r="A1609"/>
      <c r="B1609"/>
      <c r="C1609"/>
      <c r="D1609"/>
      <c r="E1609"/>
      <c r="F1609"/>
      <c r="G1609"/>
      <c r="H1609"/>
      <c r="I1609"/>
      <c r="J1609"/>
      <c r="K1609"/>
    </row>
    <row r="1610" spans="1:11" x14ac:dyDescent="0.55000000000000004">
      <c r="A1610"/>
      <c r="B1610"/>
      <c r="C1610"/>
      <c r="D1610"/>
      <c r="E1610"/>
      <c r="F1610"/>
      <c r="G1610"/>
      <c r="H1610"/>
      <c r="I1610"/>
      <c r="J1610"/>
      <c r="K1610"/>
    </row>
    <row r="1611" spans="1:11" x14ac:dyDescent="0.55000000000000004">
      <c r="A1611"/>
      <c r="B1611"/>
      <c r="C1611"/>
      <c r="D1611"/>
      <c r="E1611"/>
      <c r="F1611"/>
      <c r="G1611"/>
      <c r="H1611"/>
      <c r="I1611"/>
      <c r="J1611"/>
      <c r="K1611"/>
    </row>
    <row r="1612" spans="1:11" x14ac:dyDescent="0.55000000000000004">
      <c r="A1612"/>
      <c r="B1612"/>
      <c r="C1612"/>
      <c r="D1612"/>
      <c r="E1612"/>
      <c r="F1612"/>
      <c r="G1612"/>
      <c r="H1612"/>
      <c r="I1612"/>
      <c r="J1612"/>
      <c r="K1612"/>
    </row>
    <row r="1613" spans="1:11" x14ac:dyDescent="0.55000000000000004">
      <c r="A1613"/>
      <c r="B1613"/>
      <c r="C1613"/>
      <c r="D1613"/>
      <c r="E1613"/>
      <c r="F1613"/>
      <c r="G1613"/>
      <c r="H1613"/>
      <c r="I1613"/>
      <c r="J1613"/>
      <c r="K1613"/>
    </row>
    <row r="1614" spans="1:11" x14ac:dyDescent="0.55000000000000004">
      <c r="A1614"/>
      <c r="B1614"/>
      <c r="C1614"/>
      <c r="D1614"/>
      <c r="E1614"/>
      <c r="F1614"/>
      <c r="G1614"/>
      <c r="H1614"/>
      <c r="I1614"/>
      <c r="J1614"/>
      <c r="K1614"/>
    </row>
    <row r="1615" spans="1:11" x14ac:dyDescent="0.55000000000000004">
      <c r="A1615"/>
      <c r="B1615"/>
      <c r="C1615"/>
      <c r="D1615"/>
      <c r="E1615"/>
      <c r="F1615"/>
      <c r="G1615"/>
      <c r="H1615"/>
      <c r="I1615"/>
      <c r="J1615"/>
      <c r="K1615"/>
    </row>
    <row r="1616" spans="1:11" x14ac:dyDescent="0.55000000000000004">
      <c r="A1616"/>
      <c r="B1616"/>
      <c r="C1616"/>
      <c r="D1616"/>
      <c r="E1616"/>
      <c r="F1616"/>
      <c r="G1616"/>
      <c r="H1616"/>
      <c r="I1616"/>
      <c r="J1616"/>
      <c r="K1616"/>
    </row>
    <row r="1617" spans="1:11" x14ac:dyDescent="0.55000000000000004">
      <c r="A1617"/>
      <c r="B1617"/>
      <c r="C1617"/>
      <c r="D1617"/>
      <c r="E1617"/>
      <c r="F1617"/>
      <c r="G1617"/>
      <c r="H1617"/>
      <c r="I1617"/>
      <c r="J1617"/>
      <c r="K1617"/>
    </row>
    <row r="1618" spans="1:11" x14ac:dyDescent="0.55000000000000004">
      <c r="A1618"/>
      <c r="B1618"/>
      <c r="C1618"/>
      <c r="D1618"/>
      <c r="E1618"/>
      <c r="F1618"/>
      <c r="G1618"/>
      <c r="H1618"/>
      <c r="I1618"/>
      <c r="J1618"/>
      <c r="K1618"/>
    </row>
    <row r="1619" spans="1:11" x14ac:dyDescent="0.55000000000000004">
      <c r="A1619"/>
      <c r="B1619"/>
      <c r="C1619"/>
      <c r="D1619"/>
      <c r="E1619"/>
      <c r="F1619"/>
      <c r="G1619"/>
      <c r="H1619"/>
      <c r="I1619"/>
      <c r="J1619"/>
      <c r="K1619"/>
    </row>
    <row r="1620" spans="1:11" x14ac:dyDescent="0.55000000000000004">
      <c r="A1620"/>
      <c r="B1620"/>
      <c r="C1620"/>
      <c r="D1620"/>
      <c r="E1620"/>
      <c r="F1620"/>
      <c r="G1620"/>
      <c r="H1620"/>
      <c r="I1620"/>
      <c r="J1620"/>
      <c r="K1620"/>
    </row>
    <row r="1621" spans="1:11" x14ac:dyDescent="0.55000000000000004">
      <c r="A1621"/>
      <c r="B1621"/>
      <c r="C1621"/>
      <c r="D1621"/>
      <c r="E1621"/>
      <c r="F1621"/>
      <c r="G1621"/>
      <c r="H1621"/>
      <c r="I1621"/>
      <c r="J1621"/>
      <c r="K1621"/>
    </row>
    <row r="1622" spans="1:11" x14ac:dyDescent="0.55000000000000004">
      <c r="A1622"/>
      <c r="B1622"/>
      <c r="C1622"/>
      <c r="D1622"/>
      <c r="E1622"/>
      <c r="F1622"/>
      <c r="G1622"/>
      <c r="H1622"/>
      <c r="I1622"/>
      <c r="J1622"/>
      <c r="K1622"/>
    </row>
    <row r="1623" spans="1:11" x14ac:dyDescent="0.55000000000000004">
      <c r="A1623"/>
      <c r="B1623"/>
      <c r="C1623"/>
      <c r="D1623"/>
      <c r="E1623"/>
      <c r="F1623"/>
      <c r="G1623"/>
      <c r="H1623"/>
      <c r="I1623"/>
      <c r="J1623"/>
      <c r="K1623"/>
    </row>
    <row r="1624" spans="1:11" x14ac:dyDescent="0.55000000000000004">
      <c r="A1624"/>
      <c r="B1624"/>
      <c r="C1624"/>
      <c r="D1624"/>
      <c r="E1624"/>
      <c r="F1624"/>
      <c r="G1624"/>
      <c r="H1624"/>
      <c r="I1624"/>
      <c r="J1624"/>
      <c r="K1624"/>
    </row>
    <row r="1625" spans="1:11" x14ac:dyDescent="0.55000000000000004">
      <c r="A1625"/>
      <c r="B1625"/>
      <c r="C1625"/>
      <c r="D1625"/>
      <c r="E1625"/>
      <c r="F1625"/>
      <c r="G1625"/>
      <c r="H1625"/>
      <c r="I1625"/>
      <c r="J1625"/>
      <c r="K1625"/>
    </row>
    <row r="1626" spans="1:11" x14ac:dyDescent="0.55000000000000004">
      <c r="A1626"/>
      <c r="B1626"/>
      <c r="C1626"/>
      <c r="D1626"/>
      <c r="E1626"/>
      <c r="F1626"/>
      <c r="G1626"/>
      <c r="H1626"/>
      <c r="I1626"/>
      <c r="J1626"/>
      <c r="K1626"/>
    </row>
    <row r="1627" spans="1:11" x14ac:dyDescent="0.55000000000000004">
      <c r="A1627"/>
      <c r="B1627"/>
      <c r="C1627"/>
      <c r="D1627"/>
      <c r="E1627"/>
      <c r="F1627"/>
      <c r="G1627"/>
      <c r="H1627"/>
      <c r="I1627"/>
      <c r="J1627"/>
      <c r="K1627"/>
    </row>
    <row r="1628" spans="1:11" x14ac:dyDescent="0.55000000000000004">
      <c r="A1628"/>
      <c r="B1628"/>
      <c r="C1628"/>
      <c r="D1628"/>
      <c r="E1628"/>
      <c r="F1628"/>
      <c r="G1628"/>
      <c r="H1628"/>
      <c r="I1628"/>
      <c r="J1628"/>
      <c r="K1628"/>
    </row>
    <row r="1629" spans="1:11" x14ac:dyDescent="0.55000000000000004">
      <c r="A1629"/>
      <c r="B1629"/>
      <c r="C1629"/>
      <c r="D1629"/>
      <c r="E1629"/>
      <c r="F1629"/>
      <c r="G1629"/>
      <c r="H1629"/>
      <c r="I1629"/>
      <c r="J1629"/>
      <c r="K1629"/>
    </row>
    <row r="1630" spans="1:11" x14ac:dyDescent="0.55000000000000004">
      <c r="A1630"/>
      <c r="B1630"/>
      <c r="C1630"/>
      <c r="D1630"/>
      <c r="E1630"/>
      <c r="F1630"/>
      <c r="G1630"/>
      <c r="H1630"/>
      <c r="I1630"/>
      <c r="J1630"/>
      <c r="K1630"/>
    </row>
    <row r="1631" spans="1:11" x14ac:dyDescent="0.55000000000000004">
      <c r="A1631"/>
      <c r="B1631"/>
      <c r="C1631"/>
      <c r="D1631"/>
      <c r="E1631"/>
      <c r="F1631"/>
      <c r="G1631"/>
      <c r="H1631"/>
      <c r="I1631"/>
      <c r="J1631"/>
      <c r="K1631"/>
    </row>
    <row r="1632" spans="1:11" x14ac:dyDescent="0.55000000000000004">
      <c r="A1632"/>
      <c r="B1632"/>
      <c r="C1632"/>
      <c r="D1632"/>
      <c r="E1632"/>
      <c r="F1632"/>
      <c r="G1632"/>
      <c r="H1632"/>
      <c r="I1632"/>
      <c r="J1632"/>
      <c r="K1632"/>
    </row>
    <row r="1633" spans="1:11" x14ac:dyDescent="0.55000000000000004">
      <c r="A1633"/>
      <c r="B1633"/>
      <c r="C1633"/>
      <c r="D1633"/>
      <c r="E1633"/>
      <c r="F1633"/>
      <c r="G1633"/>
      <c r="H1633"/>
      <c r="I1633"/>
      <c r="J1633"/>
      <c r="K1633"/>
    </row>
    <row r="1634" spans="1:11" x14ac:dyDescent="0.55000000000000004">
      <c r="A1634"/>
      <c r="B1634"/>
      <c r="C1634"/>
      <c r="D1634"/>
      <c r="E1634"/>
      <c r="F1634"/>
      <c r="G1634"/>
      <c r="H1634"/>
      <c r="I1634"/>
      <c r="J1634"/>
      <c r="K1634"/>
    </row>
    <row r="1635" spans="1:11" x14ac:dyDescent="0.55000000000000004">
      <c r="A1635"/>
      <c r="B1635"/>
      <c r="C1635"/>
      <c r="D1635"/>
      <c r="E1635"/>
      <c r="F1635"/>
      <c r="G1635"/>
      <c r="H1635"/>
      <c r="I1635"/>
      <c r="J1635"/>
      <c r="K1635"/>
    </row>
    <row r="1636" spans="1:11" x14ac:dyDescent="0.55000000000000004">
      <c r="A1636"/>
      <c r="B1636"/>
      <c r="C1636"/>
      <c r="D1636"/>
      <c r="E1636"/>
      <c r="F1636"/>
      <c r="G1636"/>
      <c r="H1636"/>
      <c r="I1636"/>
      <c r="J1636"/>
      <c r="K1636"/>
    </row>
    <row r="1637" spans="1:11" x14ac:dyDescent="0.55000000000000004">
      <c r="A1637"/>
      <c r="B1637"/>
      <c r="C1637"/>
      <c r="D1637"/>
      <c r="E1637"/>
      <c r="F1637"/>
      <c r="G1637"/>
      <c r="H1637"/>
      <c r="I1637"/>
      <c r="J1637"/>
      <c r="K1637"/>
    </row>
    <row r="1638" spans="1:11" x14ac:dyDescent="0.55000000000000004">
      <c r="A1638"/>
      <c r="B1638"/>
      <c r="C1638"/>
      <c r="D1638"/>
      <c r="E1638"/>
      <c r="F1638"/>
      <c r="G1638"/>
      <c r="H1638"/>
      <c r="I1638"/>
      <c r="J1638"/>
      <c r="K1638"/>
    </row>
    <row r="1639" spans="1:11" x14ac:dyDescent="0.55000000000000004">
      <c r="A1639"/>
      <c r="B1639"/>
      <c r="C1639"/>
      <c r="D1639"/>
      <c r="E1639"/>
      <c r="F1639"/>
      <c r="G1639"/>
      <c r="H1639"/>
      <c r="I1639"/>
      <c r="J1639"/>
      <c r="K1639"/>
    </row>
    <row r="1640" spans="1:11" x14ac:dyDescent="0.55000000000000004">
      <c r="A1640"/>
      <c r="B1640"/>
      <c r="C1640"/>
      <c r="D1640"/>
      <c r="E1640"/>
      <c r="F1640"/>
      <c r="G1640"/>
      <c r="H1640"/>
      <c r="I1640"/>
      <c r="J1640"/>
      <c r="K1640"/>
    </row>
    <row r="1641" spans="1:11" x14ac:dyDescent="0.55000000000000004">
      <c r="A1641"/>
      <c r="B1641"/>
      <c r="C1641"/>
      <c r="D1641"/>
      <c r="E1641"/>
      <c r="F1641"/>
      <c r="G1641"/>
      <c r="H1641"/>
      <c r="I1641"/>
      <c r="J1641"/>
      <c r="K1641"/>
    </row>
    <row r="1642" spans="1:11" x14ac:dyDescent="0.55000000000000004">
      <c r="A1642"/>
      <c r="B1642"/>
      <c r="C1642"/>
      <c r="D1642"/>
      <c r="E1642"/>
      <c r="F1642"/>
      <c r="G1642"/>
      <c r="H1642"/>
      <c r="I1642"/>
      <c r="J1642"/>
      <c r="K1642"/>
    </row>
    <row r="1643" spans="1:11" x14ac:dyDescent="0.55000000000000004">
      <c r="A1643"/>
      <c r="B1643"/>
      <c r="C1643"/>
      <c r="D1643"/>
      <c r="E1643"/>
      <c r="F1643"/>
      <c r="G1643"/>
      <c r="H1643"/>
      <c r="I1643"/>
      <c r="J1643"/>
      <c r="K1643"/>
    </row>
    <row r="1644" spans="1:11" x14ac:dyDescent="0.55000000000000004">
      <c r="A1644"/>
      <c r="B1644"/>
      <c r="C1644"/>
      <c r="D1644"/>
      <c r="E1644"/>
      <c r="F1644"/>
      <c r="G1644"/>
      <c r="H1644"/>
      <c r="I1644"/>
      <c r="J1644"/>
      <c r="K1644"/>
    </row>
    <row r="1645" spans="1:11" x14ac:dyDescent="0.55000000000000004">
      <c r="A1645"/>
      <c r="B1645"/>
      <c r="C1645"/>
      <c r="D1645"/>
      <c r="E1645"/>
      <c r="F1645"/>
      <c r="G1645"/>
      <c r="H1645"/>
      <c r="I1645"/>
      <c r="J1645"/>
      <c r="K1645"/>
    </row>
    <row r="1646" spans="1:11" x14ac:dyDescent="0.55000000000000004">
      <c r="A1646"/>
      <c r="B1646"/>
      <c r="C1646"/>
      <c r="D1646"/>
      <c r="E1646"/>
      <c r="F1646"/>
      <c r="G1646"/>
      <c r="H1646"/>
      <c r="I1646"/>
      <c r="J1646"/>
      <c r="K1646"/>
    </row>
    <row r="1647" spans="1:11" x14ac:dyDescent="0.55000000000000004">
      <c r="A1647"/>
      <c r="B1647"/>
      <c r="C1647"/>
      <c r="D1647"/>
      <c r="E1647"/>
      <c r="F1647"/>
      <c r="G1647"/>
      <c r="H1647"/>
      <c r="I1647"/>
      <c r="J1647"/>
      <c r="K1647"/>
    </row>
    <row r="1648" spans="1:11" x14ac:dyDescent="0.55000000000000004">
      <c r="A1648"/>
      <c r="B1648"/>
      <c r="C1648"/>
      <c r="D1648"/>
      <c r="E1648"/>
      <c r="F1648"/>
      <c r="G1648"/>
      <c r="H1648"/>
      <c r="I1648"/>
      <c r="J1648"/>
      <c r="K1648"/>
    </row>
    <row r="1649" spans="1:11" x14ac:dyDescent="0.55000000000000004">
      <c r="A1649"/>
      <c r="B1649"/>
      <c r="C1649"/>
      <c r="D1649"/>
      <c r="E1649"/>
      <c r="F1649"/>
      <c r="G1649"/>
      <c r="H1649"/>
      <c r="I1649"/>
      <c r="J1649"/>
      <c r="K1649"/>
    </row>
    <row r="1650" spans="1:11" x14ac:dyDescent="0.55000000000000004">
      <c r="A1650"/>
      <c r="B1650"/>
      <c r="C1650"/>
      <c r="D1650"/>
      <c r="E1650"/>
      <c r="F1650"/>
      <c r="G1650"/>
      <c r="H1650"/>
      <c r="I1650"/>
      <c r="J1650"/>
      <c r="K1650"/>
    </row>
    <row r="1651" spans="1:11" x14ac:dyDescent="0.55000000000000004">
      <c r="A1651"/>
      <c r="B1651"/>
      <c r="C1651"/>
      <c r="D1651"/>
      <c r="E1651"/>
      <c r="F1651"/>
      <c r="G1651"/>
      <c r="H1651"/>
      <c r="I1651"/>
      <c r="J1651"/>
      <c r="K1651"/>
    </row>
    <row r="1652" spans="1:11" x14ac:dyDescent="0.55000000000000004">
      <c r="A1652"/>
      <c r="B1652"/>
      <c r="C1652"/>
      <c r="D1652"/>
      <c r="E1652"/>
      <c r="F1652"/>
      <c r="G1652"/>
      <c r="H1652"/>
      <c r="I1652"/>
      <c r="J1652"/>
      <c r="K1652"/>
    </row>
    <row r="1653" spans="1:11" x14ac:dyDescent="0.55000000000000004">
      <c r="A1653"/>
      <c r="B1653"/>
      <c r="C1653"/>
      <c r="D1653"/>
      <c r="E1653"/>
      <c r="F1653"/>
      <c r="G1653"/>
      <c r="H1653"/>
      <c r="I1653"/>
      <c r="J1653"/>
      <c r="K1653"/>
    </row>
    <row r="1654" spans="1:11" x14ac:dyDescent="0.55000000000000004">
      <c r="A1654"/>
      <c r="B1654"/>
      <c r="C1654"/>
      <c r="D1654"/>
      <c r="E1654"/>
      <c r="F1654"/>
      <c r="G1654"/>
      <c r="H1654"/>
      <c r="I1654"/>
      <c r="J1654"/>
      <c r="K1654"/>
    </row>
    <row r="1655" spans="1:11" x14ac:dyDescent="0.55000000000000004">
      <c r="A1655"/>
      <c r="B1655"/>
      <c r="C1655"/>
      <c r="D1655"/>
      <c r="E1655"/>
      <c r="F1655"/>
      <c r="G1655"/>
      <c r="H1655"/>
      <c r="I1655"/>
      <c r="J1655"/>
      <c r="K1655"/>
    </row>
    <row r="1656" spans="1:11" x14ac:dyDescent="0.55000000000000004">
      <c r="A1656"/>
      <c r="B1656"/>
      <c r="C1656"/>
      <c r="D1656"/>
      <c r="E1656"/>
      <c r="F1656"/>
      <c r="G1656"/>
      <c r="H1656"/>
      <c r="I1656"/>
      <c r="J1656"/>
      <c r="K1656"/>
    </row>
    <row r="1657" spans="1:11" x14ac:dyDescent="0.55000000000000004">
      <c r="A1657"/>
      <c r="B1657"/>
      <c r="C1657"/>
      <c r="D1657"/>
      <c r="E1657"/>
      <c r="F1657"/>
      <c r="G1657"/>
      <c r="H1657"/>
      <c r="I1657"/>
      <c r="J1657"/>
      <c r="K1657"/>
    </row>
    <row r="1658" spans="1:11" x14ac:dyDescent="0.55000000000000004">
      <c r="A1658"/>
      <c r="B1658"/>
      <c r="C1658"/>
      <c r="D1658"/>
      <c r="E1658"/>
      <c r="F1658"/>
      <c r="G1658"/>
      <c r="H1658"/>
      <c r="I1658"/>
      <c r="J1658"/>
      <c r="K1658"/>
    </row>
    <row r="1659" spans="1:11" x14ac:dyDescent="0.55000000000000004">
      <c r="A1659"/>
      <c r="B1659"/>
      <c r="C1659"/>
      <c r="D1659"/>
      <c r="E1659"/>
      <c r="F1659"/>
      <c r="G1659"/>
      <c r="H1659"/>
      <c r="I1659"/>
      <c r="J1659"/>
      <c r="K1659"/>
    </row>
    <row r="1660" spans="1:11" x14ac:dyDescent="0.55000000000000004">
      <c r="A1660"/>
      <c r="B1660"/>
      <c r="C1660"/>
      <c r="D1660"/>
      <c r="E1660"/>
      <c r="F1660"/>
      <c r="G1660"/>
      <c r="H1660"/>
      <c r="I1660"/>
      <c r="J1660"/>
      <c r="K1660"/>
    </row>
    <row r="1661" spans="1:11" x14ac:dyDescent="0.55000000000000004">
      <c r="A1661"/>
      <c r="B1661"/>
      <c r="C1661"/>
      <c r="D1661"/>
      <c r="E1661"/>
      <c r="F1661"/>
      <c r="G1661"/>
      <c r="H1661"/>
      <c r="I1661"/>
      <c r="J1661"/>
      <c r="K1661"/>
    </row>
    <row r="1662" spans="1:11" x14ac:dyDescent="0.55000000000000004">
      <c r="A1662"/>
      <c r="B1662"/>
      <c r="C1662"/>
      <c r="D1662"/>
      <c r="E1662"/>
      <c r="F1662"/>
      <c r="G1662"/>
      <c r="H1662"/>
      <c r="I1662"/>
      <c r="J1662"/>
      <c r="K1662"/>
    </row>
    <row r="1663" spans="1:11" x14ac:dyDescent="0.55000000000000004">
      <c r="A1663"/>
      <c r="B1663"/>
      <c r="C1663"/>
      <c r="D1663"/>
      <c r="E1663"/>
      <c r="F1663"/>
      <c r="G1663"/>
      <c r="H1663"/>
      <c r="I1663"/>
      <c r="J1663"/>
      <c r="K1663"/>
    </row>
    <row r="1664" spans="1:11" x14ac:dyDescent="0.55000000000000004">
      <c r="A1664"/>
      <c r="B1664"/>
      <c r="C1664"/>
      <c r="D1664"/>
      <c r="E1664"/>
      <c r="F1664"/>
      <c r="G1664"/>
      <c r="H1664"/>
      <c r="I1664"/>
      <c r="J1664"/>
      <c r="K1664"/>
    </row>
    <row r="1665" spans="1:11" x14ac:dyDescent="0.55000000000000004">
      <c r="A1665"/>
      <c r="B1665"/>
      <c r="C1665"/>
      <c r="D1665"/>
      <c r="E1665"/>
      <c r="F1665"/>
      <c r="G1665"/>
      <c r="H1665"/>
      <c r="I1665"/>
      <c r="J1665"/>
      <c r="K1665"/>
    </row>
    <row r="1666" spans="1:11" x14ac:dyDescent="0.55000000000000004">
      <c r="A1666"/>
      <c r="B1666"/>
      <c r="C1666"/>
      <c r="D1666"/>
      <c r="E1666"/>
      <c r="F1666"/>
      <c r="G1666"/>
      <c r="H1666"/>
      <c r="I1666"/>
      <c r="J1666"/>
      <c r="K1666"/>
    </row>
    <row r="1667" spans="1:11" x14ac:dyDescent="0.55000000000000004">
      <c r="A1667"/>
      <c r="B1667"/>
      <c r="C1667"/>
      <c r="D1667"/>
      <c r="E1667"/>
      <c r="F1667"/>
      <c r="G1667"/>
      <c r="H1667"/>
      <c r="I1667"/>
      <c r="J1667"/>
      <c r="K1667"/>
    </row>
    <row r="1668" spans="1:11" x14ac:dyDescent="0.55000000000000004">
      <c r="A1668"/>
      <c r="B1668"/>
      <c r="C1668"/>
      <c r="D1668"/>
      <c r="E1668"/>
      <c r="F1668"/>
      <c r="G1668"/>
      <c r="H1668"/>
      <c r="I1668"/>
      <c r="J1668"/>
      <c r="K1668"/>
    </row>
    <row r="1669" spans="1:11" x14ac:dyDescent="0.55000000000000004">
      <c r="A1669"/>
      <c r="B1669"/>
      <c r="C1669"/>
      <c r="D1669"/>
      <c r="E1669"/>
      <c r="F1669"/>
      <c r="G1669"/>
      <c r="H1669"/>
      <c r="I1669"/>
      <c r="J1669"/>
      <c r="K1669"/>
    </row>
    <row r="1670" spans="1:11" x14ac:dyDescent="0.55000000000000004">
      <c r="A1670"/>
      <c r="B1670"/>
      <c r="C1670"/>
      <c r="D1670"/>
      <c r="E1670"/>
      <c r="F1670"/>
      <c r="G1670"/>
      <c r="H1670"/>
      <c r="I1670"/>
      <c r="J1670"/>
      <c r="K1670"/>
    </row>
    <row r="1671" spans="1:11" x14ac:dyDescent="0.55000000000000004">
      <c r="A1671"/>
      <c r="B1671"/>
      <c r="C1671"/>
      <c r="D1671"/>
      <c r="E1671"/>
      <c r="F1671"/>
      <c r="G1671"/>
      <c r="H1671"/>
      <c r="I1671"/>
      <c r="J1671"/>
      <c r="K1671"/>
    </row>
    <row r="1672" spans="1:11" x14ac:dyDescent="0.55000000000000004">
      <c r="A1672"/>
      <c r="B1672"/>
      <c r="C1672"/>
      <c r="D1672"/>
      <c r="E1672"/>
      <c r="F1672"/>
      <c r="G1672"/>
      <c r="H1672"/>
      <c r="I1672"/>
      <c r="J1672"/>
      <c r="K1672"/>
    </row>
    <row r="1673" spans="1:11" x14ac:dyDescent="0.55000000000000004">
      <c r="A1673"/>
      <c r="B1673"/>
      <c r="C1673"/>
      <c r="D1673"/>
      <c r="E1673"/>
      <c r="F1673"/>
      <c r="G1673"/>
      <c r="H1673"/>
      <c r="I1673"/>
      <c r="J1673"/>
      <c r="K1673"/>
    </row>
    <row r="1674" spans="1:11" x14ac:dyDescent="0.55000000000000004">
      <c r="A1674"/>
      <c r="B1674"/>
      <c r="C1674"/>
      <c r="D1674"/>
      <c r="E1674"/>
      <c r="F1674"/>
      <c r="G1674"/>
      <c r="H1674"/>
      <c r="I1674"/>
      <c r="J1674"/>
      <c r="K1674"/>
    </row>
    <row r="1675" spans="1:11" x14ac:dyDescent="0.55000000000000004">
      <c r="A1675"/>
      <c r="B1675"/>
      <c r="C1675"/>
      <c r="D1675"/>
      <c r="E1675"/>
      <c r="F1675"/>
      <c r="G1675"/>
      <c r="H1675"/>
      <c r="I1675"/>
      <c r="J1675"/>
      <c r="K1675"/>
    </row>
    <row r="1676" spans="1:11" x14ac:dyDescent="0.55000000000000004">
      <c r="A1676"/>
      <c r="B1676"/>
      <c r="C1676"/>
      <c r="D1676"/>
      <c r="E1676"/>
      <c r="F1676"/>
      <c r="G1676"/>
      <c r="H1676"/>
      <c r="I1676"/>
      <c r="J1676"/>
      <c r="K1676"/>
    </row>
    <row r="1677" spans="1:11" x14ac:dyDescent="0.55000000000000004">
      <c r="A1677"/>
      <c r="B1677"/>
      <c r="C1677"/>
      <c r="D1677"/>
      <c r="E1677"/>
      <c r="F1677"/>
      <c r="G1677"/>
      <c r="H1677"/>
      <c r="I1677"/>
      <c r="J1677"/>
      <c r="K1677"/>
    </row>
    <row r="1678" spans="1:11" x14ac:dyDescent="0.55000000000000004">
      <c r="A1678"/>
      <c r="B1678"/>
      <c r="C1678"/>
      <c r="D1678"/>
      <c r="E1678"/>
      <c r="F1678"/>
      <c r="G1678"/>
      <c r="H1678"/>
      <c r="I1678"/>
      <c r="J1678"/>
      <c r="K1678"/>
    </row>
    <row r="1679" spans="1:11" x14ac:dyDescent="0.55000000000000004">
      <c r="A1679"/>
      <c r="B1679"/>
      <c r="C1679"/>
      <c r="D1679"/>
      <c r="E1679"/>
      <c r="F1679"/>
      <c r="G1679"/>
      <c r="H1679"/>
      <c r="I1679"/>
      <c r="J1679"/>
      <c r="K1679"/>
    </row>
    <row r="1680" spans="1:11" x14ac:dyDescent="0.55000000000000004">
      <c r="A1680"/>
      <c r="B1680"/>
      <c r="C1680"/>
      <c r="D1680"/>
      <c r="E1680"/>
      <c r="F1680"/>
      <c r="G1680"/>
      <c r="H1680"/>
      <c r="I1680"/>
      <c r="J1680"/>
      <c r="K1680"/>
    </row>
    <row r="1681" spans="1:11" x14ac:dyDescent="0.55000000000000004">
      <c r="A1681"/>
      <c r="B1681"/>
      <c r="C1681"/>
      <c r="D1681"/>
      <c r="E1681"/>
      <c r="F1681"/>
      <c r="G1681"/>
      <c r="H1681"/>
      <c r="I1681"/>
      <c r="J1681"/>
      <c r="K1681"/>
    </row>
    <row r="1682" spans="1:11" x14ac:dyDescent="0.55000000000000004">
      <c r="A1682"/>
      <c r="B1682"/>
      <c r="C1682"/>
      <c r="D1682"/>
      <c r="E1682"/>
      <c r="F1682"/>
      <c r="G1682"/>
      <c r="H1682"/>
      <c r="I1682"/>
      <c r="J1682"/>
      <c r="K1682"/>
    </row>
    <row r="1683" spans="1:11" x14ac:dyDescent="0.55000000000000004">
      <c r="A1683"/>
      <c r="B1683"/>
      <c r="C1683"/>
      <c r="D1683"/>
      <c r="E1683"/>
      <c r="F1683"/>
      <c r="G1683"/>
      <c r="H1683"/>
      <c r="I1683"/>
      <c r="J1683"/>
      <c r="K1683"/>
    </row>
    <row r="1684" spans="1:11" x14ac:dyDescent="0.55000000000000004">
      <c r="A1684"/>
      <c r="B1684"/>
      <c r="C1684"/>
      <c r="D1684"/>
      <c r="E1684"/>
      <c r="F1684"/>
      <c r="G1684"/>
      <c r="H1684"/>
      <c r="I1684"/>
      <c r="J1684"/>
      <c r="K1684"/>
    </row>
    <row r="1685" spans="1:11" x14ac:dyDescent="0.55000000000000004">
      <c r="A1685"/>
      <c r="B1685"/>
      <c r="C1685"/>
      <c r="D1685"/>
      <c r="E1685"/>
      <c r="F1685"/>
      <c r="G1685"/>
      <c r="H1685"/>
      <c r="I1685"/>
      <c r="J1685"/>
      <c r="K1685"/>
    </row>
    <row r="1686" spans="1:11" x14ac:dyDescent="0.55000000000000004">
      <c r="A1686"/>
      <c r="B1686"/>
      <c r="C1686"/>
      <c r="D1686"/>
      <c r="E1686"/>
      <c r="F1686"/>
      <c r="G1686"/>
      <c r="H1686"/>
      <c r="I1686"/>
      <c r="J1686"/>
      <c r="K1686"/>
    </row>
    <row r="1687" spans="1:11" x14ac:dyDescent="0.55000000000000004">
      <c r="A1687"/>
      <c r="B1687"/>
      <c r="C1687"/>
      <c r="D1687"/>
      <c r="E1687"/>
      <c r="F1687"/>
      <c r="G1687"/>
      <c r="H1687"/>
      <c r="I1687"/>
      <c r="J1687"/>
      <c r="K1687"/>
    </row>
    <row r="1688" spans="1:11" x14ac:dyDescent="0.55000000000000004">
      <c r="A1688"/>
      <c r="B1688"/>
      <c r="C1688"/>
      <c r="D1688"/>
      <c r="E1688"/>
      <c r="F1688"/>
      <c r="G1688"/>
      <c r="H1688"/>
      <c r="I1688"/>
      <c r="J1688"/>
      <c r="K1688"/>
    </row>
    <row r="1689" spans="1:11" x14ac:dyDescent="0.55000000000000004">
      <c r="A1689"/>
      <c r="B1689"/>
      <c r="C1689"/>
      <c r="D1689"/>
      <c r="E1689"/>
      <c r="F1689"/>
      <c r="G1689"/>
      <c r="H1689"/>
      <c r="I1689"/>
      <c r="J1689"/>
      <c r="K1689"/>
    </row>
    <row r="1690" spans="1:11" x14ac:dyDescent="0.55000000000000004">
      <c r="A1690"/>
      <c r="B1690"/>
      <c r="C1690"/>
      <c r="D1690"/>
      <c r="E1690"/>
      <c r="F1690"/>
      <c r="G1690"/>
      <c r="H1690"/>
      <c r="I1690"/>
      <c r="J1690"/>
      <c r="K1690"/>
    </row>
    <row r="1691" spans="1:11" x14ac:dyDescent="0.55000000000000004">
      <c r="A1691"/>
      <c r="B1691"/>
      <c r="C1691"/>
      <c r="D1691"/>
      <c r="E1691"/>
      <c r="F1691"/>
      <c r="G1691"/>
      <c r="H1691"/>
      <c r="I1691"/>
      <c r="J1691"/>
      <c r="K1691"/>
    </row>
    <row r="1692" spans="1:11" x14ac:dyDescent="0.55000000000000004">
      <c r="A1692"/>
      <c r="B1692"/>
      <c r="C1692"/>
      <c r="D1692"/>
      <c r="E1692"/>
      <c r="F1692"/>
      <c r="G1692"/>
      <c r="H1692"/>
      <c r="I1692"/>
      <c r="J1692"/>
      <c r="K1692"/>
    </row>
    <row r="1693" spans="1:11" x14ac:dyDescent="0.55000000000000004">
      <c r="A1693"/>
      <c r="B1693"/>
      <c r="C1693"/>
      <c r="D1693"/>
      <c r="E1693"/>
      <c r="F1693"/>
      <c r="G1693"/>
      <c r="H1693"/>
      <c r="I1693"/>
      <c r="J1693"/>
      <c r="K1693"/>
    </row>
    <row r="1694" spans="1:11" x14ac:dyDescent="0.55000000000000004">
      <c r="A1694"/>
      <c r="B1694"/>
      <c r="C1694"/>
      <c r="D1694"/>
      <c r="E1694"/>
      <c r="F1694"/>
      <c r="G1694"/>
      <c r="H1694"/>
      <c r="I1694"/>
      <c r="J1694"/>
      <c r="K1694"/>
    </row>
    <row r="1695" spans="1:11" x14ac:dyDescent="0.55000000000000004">
      <c r="A1695"/>
      <c r="B1695"/>
      <c r="C1695"/>
      <c r="D1695"/>
      <c r="E1695"/>
      <c r="F1695"/>
      <c r="G1695"/>
      <c r="H1695"/>
      <c r="I1695"/>
      <c r="J1695"/>
      <c r="K1695"/>
    </row>
    <row r="1696" spans="1:11" x14ac:dyDescent="0.55000000000000004">
      <c r="A1696"/>
      <c r="B1696"/>
      <c r="C1696"/>
      <c r="D1696"/>
      <c r="E1696"/>
      <c r="F1696"/>
      <c r="G1696"/>
      <c r="H1696"/>
      <c r="I1696"/>
      <c r="J1696"/>
      <c r="K1696"/>
    </row>
    <row r="1697" spans="1:11" x14ac:dyDescent="0.55000000000000004">
      <c r="A1697"/>
      <c r="B1697"/>
      <c r="C1697"/>
      <c r="D1697"/>
      <c r="E1697"/>
      <c r="F1697"/>
      <c r="G1697"/>
      <c r="H1697"/>
      <c r="I1697"/>
      <c r="J1697"/>
      <c r="K1697"/>
    </row>
    <row r="1698" spans="1:11" x14ac:dyDescent="0.55000000000000004">
      <c r="A1698"/>
      <c r="B1698"/>
      <c r="C1698"/>
      <c r="D1698"/>
      <c r="E1698"/>
      <c r="F1698"/>
      <c r="G1698"/>
      <c r="H1698"/>
      <c r="I1698"/>
      <c r="J1698"/>
      <c r="K1698"/>
    </row>
    <row r="1699" spans="1:11" x14ac:dyDescent="0.55000000000000004">
      <c r="A1699"/>
      <c r="B1699"/>
      <c r="C1699"/>
      <c r="D1699"/>
      <c r="E1699"/>
      <c r="F1699"/>
      <c r="G1699"/>
      <c r="H1699"/>
      <c r="I1699"/>
      <c r="J1699"/>
      <c r="K1699"/>
    </row>
    <row r="1700" spans="1:11" x14ac:dyDescent="0.55000000000000004">
      <c r="A1700"/>
      <c r="B1700"/>
      <c r="C1700"/>
      <c r="D1700"/>
      <c r="E1700"/>
      <c r="F1700"/>
      <c r="G1700"/>
      <c r="H1700"/>
      <c r="I1700"/>
      <c r="J1700"/>
      <c r="K1700"/>
    </row>
    <row r="1701" spans="1:11" x14ac:dyDescent="0.55000000000000004">
      <c r="A1701"/>
      <c r="B1701"/>
      <c r="C1701"/>
      <c r="D1701"/>
      <c r="E1701"/>
      <c r="F1701"/>
      <c r="G1701"/>
      <c r="H1701"/>
      <c r="I1701"/>
      <c r="J1701"/>
      <c r="K1701"/>
    </row>
    <row r="1702" spans="1:11" x14ac:dyDescent="0.55000000000000004">
      <c r="A1702"/>
      <c r="B1702"/>
      <c r="C1702"/>
      <c r="D1702"/>
      <c r="E1702"/>
      <c r="F1702"/>
      <c r="G1702"/>
      <c r="H1702"/>
      <c r="I1702"/>
      <c r="J1702"/>
      <c r="K1702"/>
    </row>
    <row r="1703" spans="1:11" x14ac:dyDescent="0.55000000000000004">
      <c r="A1703"/>
      <c r="B1703"/>
      <c r="C1703"/>
      <c r="D1703"/>
      <c r="E1703"/>
      <c r="F1703"/>
      <c r="G1703"/>
      <c r="H1703"/>
      <c r="I1703"/>
      <c r="J1703"/>
      <c r="K1703"/>
    </row>
    <row r="1704" spans="1:11" x14ac:dyDescent="0.55000000000000004">
      <c r="A1704"/>
      <c r="B1704"/>
      <c r="C1704"/>
      <c r="D1704"/>
      <c r="E1704"/>
      <c r="F1704"/>
      <c r="G1704"/>
      <c r="H1704"/>
      <c r="I1704"/>
      <c r="J1704"/>
      <c r="K1704"/>
    </row>
    <row r="1705" spans="1:11" x14ac:dyDescent="0.55000000000000004">
      <c r="A1705"/>
      <c r="B1705"/>
      <c r="C1705"/>
      <c r="D1705"/>
      <c r="E1705"/>
      <c r="F1705"/>
      <c r="G1705"/>
      <c r="H1705"/>
      <c r="I1705"/>
      <c r="J1705"/>
      <c r="K1705"/>
    </row>
    <row r="1706" spans="1:11" x14ac:dyDescent="0.55000000000000004">
      <c r="A1706"/>
      <c r="B1706"/>
      <c r="C1706"/>
      <c r="D1706"/>
      <c r="E1706"/>
      <c r="F1706"/>
      <c r="G1706"/>
      <c r="H1706"/>
      <c r="I1706"/>
      <c r="J1706"/>
      <c r="K1706"/>
    </row>
    <row r="1707" spans="1:11" x14ac:dyDescent="0.55000000000000004">
      <c r="A1707"/>
      <c r="B1707"/>
      <c r="C1707"/>
      <c r="D1707"/>
      <c r="E1707"/>
      <c r="F1707"/>
      <c r="G1707"/>
      <c r="H1707"/>
      <c r="I1707"/>
      <c r="J1707"/>
      <c r="K1707"/>
    </row>
    <row r="1708" spans="1:11" x14ac:dyDescent="0.55000000000000004">
      <c r="A1708"/>
      <c r="B1708"/>
      <c r="C1708"/>
      <c r="D1708"/>
      <c r="E1708"/>
      <c r="F1708"/>
      <c r="G1708"/>
      <c r="H1708"/>
      <c r="I1708"/>
      <c r="J1708"/>
      <c r="K1708"/>
    </row>
    <row r="1709" spans="1:11" x14ac:dyDescent="0.55000000000000004">
      <c r="A1709"/>
      <c r="B1709"/>
      <c r="C1709"/>
      <c r="D1709"/>
      <c r="E1709"/>
      <c r="F1709"/>
      <c r="G1709"/>
      <c r="H1709"/>
      <c r="I1709"/>
      <c r="J1709"/>
      <c r="K1709"/>
    </row>
    <row r="1710" spans="1:11" x14ac:dyDescent="0.55000000000000004">
      <c r="A1710"/>
      <c r="B1710"/>
      <c r="C1710"/>
      <c r="D1710"/>
      <c r="E1710"/>
      <c r="F1710"/>
      <c r="G1710"/>
      <c r="H1710"/>
      <c r="I1710"/>
      <c r="J1710"/>
      <c r="K1710"/>
    </row>
    <row r="1711" spans="1:11" x14ac:dyDescent="0.55000000000000004">
      <c r="A1711"/>
      <c r="B1711"/>
      <c r="C1711"/>
      <c r="D1711"/>
      <c r="E1711"/>
      <c r="F1711"/>
      <c r="G1711"/>
      <c r="H1711"/>
      <c r="I1711"/>
      <c r="J1711"/>
      <c r="K1711"/>
    </row>
    <row r="1712" spans="1:11" x14ac:dyDescent="0.55000000000000004">
      <c r="A1712"/>
      <c r="B1712"/>
      <c r="C1712"/>
      <c r="D1712"/>
      <c r="E1712"/>
      <c r="F1712"/>
      <c r="G1712"/>
      <c r="H1712"/>
      <c r="I1712"/>
      <c r="J1712"/>
      <c r="K1712"/>
    </row>
    <row r="1713" spans="1:11" x14ac:dyDescent="0.55000000000000004">
      <c r="A1713"/>
      <c r="B1713"/>
      <c r="C1713"/>
      <c r="D1713"/>
      <c r="E1713"/>
      <c r="F1713"/>
      <c r="G1713"/>
      <c r="H1713"/>
      <c r="I1713"/>
      <c r="J1713"/>
      <c r="K1713"/>
    </row>
    <row r="1714" spans="1:11" x14ac:dyDescent="0.55000000000000004">
      <c r="A1714"/>
      <c r="B1714"/>
      <c r="C1714"/>
      <c r="D1714"/>
      <c r="E1714"/>
      <c r="F1714"/>
      <c r="G1714"/>
      <c r="H1714"/>
      <c r="I1714"/>
      <c r="J1714"/>
      <c r="K1714"/>
    </row>
    <row r="1715" spans="1:11" x14ac:dyDescent="0.55000000000000004">
      <c r="A1715"/>
      <c r="B1715"/>
      <c r="C1715"/>
      <c r="D1715"/>
      <c r="E1715"/>
      <c r="F1715"/>
      <c r="G1715"/>
      <c r="H1715"/>
      <c r="I1715"/>
      <c r="J1715"/>
      <c r="K1715"/>
    </row>
    <row r="1716" spans="1:11" x14ac:dyDescent="0.55000000000000004">
      <c r="A1716"/>
      <c r="B1716"/>
      <c r="C1716"/>
      <c r="D1716"/>
      <c r="E1716"/>
      <c r="F1716"/>
      <c r="G1716"/>
      <c r="H1716"/>
      <c r="I1716"/>
      <c r="J1716"/>
      <c r="K1716"/>
    </row>
    <row r="1717" spans="1:11" x14ac:dyDescent="0.55000000000000004">
      <c r="A1717"/>
      <c r="B1717"/>
      <c r="C1717"/>
      <c r="D1717"/>
      <c r="E1717"/>
      <c r="F1717"/>
      <c r="G1717"/>
      <c r="H1717"/>
      <c r="I1717"/>
      <c r="J1717"/>
      <c r="K1717"/>
    </row>
    <row r="1718" spans="1:11" x14ac:dyDescent="0.55000000000000004">
      <c r="A1718"/>
      <c r="B1718"/>
      <c r="C1718"/>
      <c r="D1718"/>
      <c r="E1718"/>
      <c r="F1718"/>
      <c r="G1718"/>
      <c r="H1718"/>
      <c r="I1718"/>
      <c r="J1718"/>
      <c r="K1718"/>
    </row>
    <row r="1719" spans="1:11" x14ac:dyDescent="0.55000000000000004">
      <c r="A1719"/>
      <c r="B1719"/>
      <c r="C1719"/>
      <c r="D1719"/>
      <c r="E1719"/>
      <c r="F1719"/>
      <c r="G1719"/>
      <c r="H1719"/>
      <c r="I1719"/>
      <c r="J1719"/>
      <c r="K1719"/>
    </row>
    <row r="1720" spans="1:11" x14ac:dyDescent="0.55000000000000004">
      <c r="A1720"/>
      <c r="B1720"/>
      <c r="C1720"/>
      <c r="D1720"/>
      <c r="E1720"/>
      <c r="F1720"/>
      <c r="G1720"/>
      <c r="H1720"/>
      <c r="I1720"/>
      <c r="J1720"/>
      <c r="K1720"/>
    </row>
    <row r="1721" spans="1:11" x14ac:dyDescent="0.55000000000000004">
      <c r="A1721"/>
      <c r="B1721"/>
      <c r="C1721"/>
      <c r="D1721"/>
      <c r="E1721"/>
      <c r="F1721"/>
      <c r="G1721"/>
      <c r="H1721"/>
      <c r="I1721"/>
      <c r="J1721"/>
      <c r="K1721"/>
    </row>
    <row r="1722" spans="1:11" x14ac:dyDescent="0.55000000000000004">
      <c r="A1722"/>
      <c r="B1722"/>
      <c r="C1722"/>
      <c r="D1722"/>
      <c r="E1722"/>
      <c r="F1722"/>
      <c r="G1722"/>
      <c r="H1722"/>
      <c r="I1722"/>
      <c r="J1722"/>
      <c r="K1722"/>
    </row>
    <row r="1723" spans="1:11" x14ac:dyDescent="0.55000000000000004">
      <c r="A1723"/>
      <c r="B1723"/>
      <c r="C1723"/>
      <c r="D1723"/>
      <c r="E1723"/>
      <c r="F1723"/>
      <c r="G1723"/>
      <c r="H1723"/>
      <c r="I1723"/>
      <c r="J1723"/>
      <c r="K1723"/>
    </row>
    <row r="1724" spans="1:11" x14ac:dyDescent="0.55000000000000004">
      <c r="A1724"/>
      <c r="B1724"/>
      <c r="C1724"/>
      <c r="D1724"/>
      <c r="E1724"/>
      <c r="F1724"/>
      <c r="G1724"/>
      <c r="H1724"/>
      <c r="I1724"/>
      <c r="J1724"/>
      <c r="K1724"/>
    </row>
    <row r="1725" spans="1:11" x14ac:dyDescent="0.55000000000000004">
      <c r="A1725"/>
      <c r="B1725"/>
      <c r="C1725"/>
      <c r="D1725"/>
      <c r="E1725"/>
      <c r="F1725"/>
      <c r="G1725"/>
      <c r="H1725"/>
      <c r="I1725"/>
      <c r="J1725"/>
      <c r="K1725"/>
    </row>
    <row r="1726" spans="1:11" x14ac:dyDescent="0.55000000000000004">
      <c r="A1726"/>
      <c r="B1726"/>
      <c r="C1726"/>
      <c r="D1726"/>
      <c r="E1726"/>
      <c r="F1726"/>
      <c r="G1726"/>
      <c r="H1726"/>
      <c r="I1726"/>
      <c r="J1726"/>
      <c r="K1726"/>
    </row>
    <row r="1727" spans="1:11" x14ac:dyDescent="0.55000000000000004">
      <c r="A1727"/>
      <c r="B1727"/>
      <c r="C1727"/>
      <c r="D1727"/>
      <c r="E1727"/>
      <c r="F1727"/>
      <c r="G1727"/>
      <c r="H1727"/>
      <c r="I1727"/>
      <c r="J1727"/>
      <c r="K1727"/>
    </row>
    <row r="1728" spans="1:11" x14ac:dyDescent="0.55000000000000004">
      <c r="A1728"/>
      <c r="B1728"/>
      <c r="C1728"/>
      <c r="D1728"/>
      <c r="E1728"/>
      <c r="F1728"/>
      <c r="G1728"/>
      <c r="H1728"/>
      <c r="I1728"/>
      <c r="J1728"/>
      <c r="K1728"/>
    </row>
    <row r="1729" spans="1:11" x14ac:dyDescent="0.55000000000000004">
      <c r="A1729"/>
      <c r="B1729"/>
      <c r="C1729"/>
      <c r="D1729"/>
      <c r="E1729"/>
      <c r="F1729"/>
      <c r="G1729"/>
      <c r="H1729"/>
      <c r="I1729"/>
      <c r="J1729"/>
      <c r="K1729"/>
    </row>
    <row r="1730" spans="1:11" x14ac:dyDescent="0.55000000000000004">
      <c r="A1730"/>
      <c r="B1730"/>
      <c r="C1730"/>
      <c r="D1730"/>
      <c r="E1730"/>
      <c r="F1730"/>
      <c r="G1730"/>
      <c r="H1730"/>
      <c r="I1730"/>
      <c r="J1730"/>
      <c r="K1730"/>
    </row>
    <row r="1731" spans="1:11" x14ac:dyDescent="0.55000000000000004">
      <c r="A1731"/>
      <c r="B1731"/>
      <c r="C1731"/>
      <c r="D1731"/>
      <c r="E1731"/>
      <c r="F1731"/>
      <c r="G1731"/>
      <c r="H1731"/>
      <c r="I1731"/>
      <c r="J1731"/>
      <c r="K1731"/>
    </row>
    <row r="1732" spans="1:11" x14ac:dyDescent="0.55000000000000004">
      <c r="A1732"/>
      <c r="B1732"/>
      <c r="C1732"/>
      <c r="D1732"/>
      <c r="E1732"/>
      <c r="F1732"/>
      <c r="G1732"/>
      <c r="H1732"/>
      <c r="I1732"/>
      <c r="J1732"/>
      <c r="K1732"/>
    </row>
    <row r="1733" spans="1:11" x14ac:dyDescent="0.55000000000000004">
      <c r="A1733"/>
      <c r="B1733"/>
      <c r="C1733"/>
      <c r="D1733"/>
      <c r="E1733"/>
      <c r="F1733"/>
      <c r="G1733"/>
      <c r="H1733"/>
      <c r="I1733"/>
      <c r="J1733"/>
      <c r="K1733"/>
    </row>
    <row r="1734" spans="1:11" x14ac:dyDescent="0.55000000000000004">
      <c r="A1734"/>
      <c r="B1734"/>
      <c r="C1734"/>
      <c r="D1734"/>
      <c r="E1734"/>
      <c r="F1734"/>
      <c r="G1734"/>
      <c r="H1734"/>
      <c r="I1734"/>
      <c r="J1734"/>
      <c r="K1734"/>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607"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607" xr:uid="{00000000-0002-0000-0000-000001000000}"/>
    <dataValidation allowBlank="1" showErrorMessage="1" sqref="N2:N607"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607"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607" xr:uid="{00000000-0002-0000-0000-000004000000}"/>
    <dataValidation allowBlank="1" showInputMessage="1" promptTitle="Edge Color" prompt="To select an optional edge color, right-click and select Select Color on the right-click menu." sqref="C3:C607" xr:uid="{00000000-0002-0000-0000-000005000000}"/>
    <dataValidation allowBlank="1" showInputMessage="1" errorTitle="Invalid Edge Width" error="The optional edge width must be a whole number between 1 and 10." promptTitle="Edge Width" prompt="Enter an optional edge width between 1 and 10." sqref="D3:D607"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607"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607" xr:uid="{00000000-0002-0000-0000-000008000000}">
      <formula1>ValidEdgeVisibilities</formula1>
    </dataValidation>
    <dataValidation allowBlank="1" showInputMessage="1" showErrorMessage="1" promptTitle="Vertex 1 Name" prompt="Enter the name of the edge's first vertex." sqref="A3:A607" xr:uid="{00000000-0002-0000-0000-000009000000}"/>
    <dataValidation allowBlank="1" showInputMessage="1" showErrorMessage="1" promptTitle="Vertex 2 Name" prompt="Enter the name of the edge's second vertex." sqref="B3:B607"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607"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607"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607" xr:uid="{00000000-0002-0000-0000-00000D0000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090"/>
  <sheetViews>
    <sheetView workbookViewId="0">
      <pane xSplit="1" ySplit="2" topLeftCell="B3" activePane="bottomRight" state="frozen"/>
      <selection pane="topRight" activeCell="B1" sqref="B1"/>
      <selection pane="bottomLeft" activeCell="A3" sqref="A3"/>
      <selection pane="bottomRight"/>
    </sheetView>
  </sheetViews>
  <sheetFormatPr defaultRowHeight="14.4" x14ac:dyDescent="0.55000000000000004"/>
  <cols>
    <col min="1" max="1" width="9.1015625" style="1"/>
    <col min="2" max="2" width="7.89453125" customWidth="1"/>
    <col min="3" max="3" width="8.5234375" customWidth="1"/>
    <col min="4" max="4" width="6.68359375" customWidth="1"/>
    <col min="5" max="5" width="9.89453125" customWidth="1"/>
    <col min="6" max="6" width="7.68359375" customWidth="1"/>
    <col min="7" max="7" width="11" customWidth="1"/>
    <col min="8" max="8" width="8.5234375" customWidth="1"/>
    <col min="9" max="9" width="9.68359375" customWidth="1"/>
    <col min="10" max="10" width="10.5234375" style="3" customWidth="1"/>
    <col min="11" max="11" width="9.1015625" customWidth="1"/>
    <col min="12" max="12" width="9.1015625" hidden="1" customWidth="1"/>
    <col min="13" max="14" width="4.3125" hidden="1" customWidth="1"/>
    <col min="15" max="15" width="10.3125" hidden="1" customWidth="1"/>
    <col min="16" max="16" width="6.41796875" hidden="1" customWidth="1"/>
    <col min="17" max="17" width="8.3125" hidden="1" customWidth="1"/>
    <col min="18" max="18" width="9.5234375" hidden="1" customWidth="1"/>
    <col min="19" max="19" width="9.3125" hidden="1" customWidth="1"/>
    <col min="20" max="20" width="9.5234375" hidden="1" customWidth="1"/>
    <col min="21" max="23" width="14.3125" hidden="1" customWidth="1"/>
    <col min="24" max="24" width="11.89453125" hidden="1" customWidth="1"/>
    <col min="25" max="25" width="14.41796875" hidden="1" customWidth="1"/>
    <col min="26" max="26" width="18.3125" hidden="1" customWidth="1"/>
    <col min="27" max="27" width="5" style="3" hidden="1" customWidth="1"/>
    <col min="28" max="28" width="16" style="3" hidden="1" customWidth="1"/>
    <col min="29" max="29" width="16" style="6" bestFit="1" customWidth="1"/>
    <col min="30" max="30" width="14.3125" style="2" customWidth="1"/>
    <col min="31" max="32" width="14.3125" style="3" customWidth="1"/>
    <col min="33" max="33" width="11.89453125" style="3" customWidth="1"/>
    <col min="34" max="34" width="14.41796875" style="3" customWidth="1"/>
    <col min="35" max="35" width="5" customWidth="1"/>
    <col min="36" max="36" width="16" customWidth="1"/>
    <col min="37" max="37" width="16" bestFit="1" customWidth="1"/>
    <col min="38" max="39" width="9.1015625" customWidth="1"/>
  </cols>
  <sheetData>
    <row r="1" spans="1:34" x14ac:dyDescent="0.55000000000000004">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55000000000000004">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55000000000000004">
      <c r="A3" s="50" t="s">
        <v>180</v>
      </c>
      <c r="B3" s="54"/>
      <c r="C3" s="54"/>
      <c r="D3" s="55"/>
      <c r="E3" s="56"/>
      <c r="F3" s="54"/>
      <c r="G3" s="54"/>
      <c r="H3" s="58"/>
      <c r="I3" s="57"/>
      <c r="J3" s="57"/>
      <c r="K3" s="58"/>
      <c r="L3" s="60"/>
      <c r="M3" s="61">
        <v>5784.88427734375</v>
      </c>
      <c r="N3" s="61">
        <v>4994.64404296875</v>
      </c>
      <c r="O3" s="59"/>
      <c r="P3" s="62"/>
      <c r="Q3" s="62"/>
      <c r="R3" s="51"/>
      <c r="S3" s="51"/>
      <c r="T3" s="51"/>
      <c r="U3" s="51"/>
      <c r="V3" s="52"/>
      <c r="W3" s="52"/>
      <c r="X3" s="53"/>
      <c r="Y3" s="52"/>
      <c r="Z3" s="52"/>
      <c r="AA3" s="63">
        <v>3</v>
      </c>
      <c r="AB3" s="63"/>
      <c r="AC3" s="64"/>
      <c r="AD3" s="3"/>
      <c r="AF3"/>
      <c r="AG3"/>
      <c r="AH3"/>
    </row>
    <row r="4" spans="1:34" x14ac:dyDescent="0.55000000000000004">
      <c r="A4" s="14" t="s">
        <v>370</v>
      </c>
      <c r="B4" s="15"/>
      <c r="C4" s="15"/>
      <c r="D4" s="84"/>
      <c r="E4" s="80"/>
      <c r="F4" s="15"/>
      <c r="G4" s="15"/>
      <c r="H4" s="16"/>
      <c r="I4" s="68"/>
      <c r="J4" s="68"/>
      <c r="K4" s="16"/>
      <c r="L4" s="85"/>
      <c r="M4" s="86">
        <v>5720.1396484375</v>
      </c>
      <c r="N4" s="86">
        <v>5532.1044921875</v>
      </c>
      <c r="O4" s="79"/>
      <c r="P4" s="87"/>
      <c r="Q4" s="87"/>
      <c r="R4" s="88"/>
      <c r="S4" s="88"/>
      <c r="T4" s="88"/>
      <c r="U4" s="88"/>
      <c r="V4" s="53"/>
      <c r="W4" s="53"/>
      <c r="X4" s="53"/>
      <c r="Y4" s="53"/>
      <c r="Z4" s="52"/>
      <c r="AA4" s="81">
        <v>4</v>
      </c>
      <c r="AB4" s="81"/>
      <c r="AC4" s="89"/>
    </row>
    <row r="5" spans="1:34" x14ac:dyDescent="0.55000000000000004">
      <c r="A5" s="14" t="s">
        <v>372</v>
      </c>
      <c r="B5" s="15"/>
      <c r="C5" s="15"/>
      <c r="D5" s="84"/>
      <c r="E5" s="80"/>
      <c r="F5" s="15"/>
      <c r="G5" s="15"/>
      <c r="H5" s="16"/>
      <c r="I5" s="68"/>
      <c r="J5" s="68"/>
      <c r="K5" s="16"/>
      <c r="L5" s="85"/>
      <c r="M5" s="86">
        <v>5952.1044921875</v>
      </c>
      <c r="N5" s="86">
        <v>5804.47998046875</v>
      </c>
      <c r="O5" s="79"/>
      <c r="P5" s="87"/>
      <c r="Q5" s="87"/>
      <c r="R5" s="88"/>
      <c r="S5" s="88"/>
      <c r="T5" s="88"/>
      <c r="U5" s="88"/>
      <c r="V5" s="53"/>
      <c r="W5" s="53"/>
      <c r="X5" s="53"/>
      <c r="Y5" s="53"/>
      <c r="Z5" s="52"/>
      <c r="AA5" s="81">
        <v>5</v>
      </c>
      <c r="AB5" s="81"/>
      <c r="AC5" s="89"/>
    </row>
    <row r="6" spans="1:34" x14ac:dyDescent="0.55000000000000004">
      <c r="A6" s="14" t="s">
        <v>328</v>
      </c>
      <c r="B6" s="15"/>
      <c r="C6" s="15"/>
      <c r="D6" s="84"/>
      <c r="E6" s="80"/>
      <c r="F6" s="15"/>
      <c r="G6" s="15"/>
      <c r="H6" s="16"/>
      <c r="I6" s="68"/>
      <c r="J6" s="68"/>
      <c r="K6" s="16"/>
      <c r="L6" s="85"/>
      <c r="M6" s="86">
        <v>5314.27392578125</v>
      </c>
      <c r="N6" s="86">
        <v>5975.15478515625</v>
      </c>
      <c r="O6" s="79"/>
      <c r="P6" s="87"/>
      <c r="Q6" s="87"/>
      <c r="R6" s="88"/>
      <c r="S6" s="88"/>
      <c r="T6" s="88"/>
      <c r="U6" s="88"/>
      <c r="V6" s="53"/>
      <c r="W6" s="53"/>
      <c r="X6" s="53"/>
      <c r="Y6" s="53"/>
      <c r="Z6" s="52"/>
      <c r="AA6" s="81">
        <v>6</v>
      </c>
      <c r="AB6" s="81"/>
      <c r="AC6" s="89"/>
    </row>
    <row r="7" spans="1:34" x14ac:dyDescent="0.55000000000000004">
      <c r="A7" s="14" t="s">
        <v>374</v>
      </c>
      <c r="B7" s="15"/>
      <c r="C7" s="15"/>
      <c r="D7" s="84"/>
      <c r="E7" s="80"/>
      <c r="F7" s="15"/>
      <c r="G7" s="15"/>
      <c r="H7" s="16"/>
      <c r="I7" s="68"/>
      <c r="J7" s="68"/>
      <c r="K7" s="16"/>
      <c r="L7" s="85"/>
      <c r="M7" s="86">
        <v>5950.03955078125</v>
      </c>
      <c r="N7" s="86">
        <v>6110.208984375</v>
      </c>
      <c r="O7" s="79"/>
      <c r="P7" s="87"/>
      <c r="Q7" s="87"/>
      <c r="R7" s="88"/>
      <c r="S7" s="88"/>
      <c r="T7" s="88"/>
      <c r="U7" s="88"/>
      <c r="V7" s="53"/>
      <c r="W7" s="53"/>
      <c r="X7" s="53"/>
      <c r="Y7" s="53"/>
      <c r="Z7" s="52"/>
      <c r="AA7" s="81">
        <v>7</v>
      </c>
      <c r="AB7" s="81"/>
      <c r="AC7" s="89"/>
    </row>
    <row r="8" spans="1:34" x14ac:dyDescent="0.55000000000000004">
      <c r="A8" s="14" t="s">
        <v>241</v>
      </c>
      <c r="B8" s="15"/>
      <c r="C8" s="15"/>
      <c r="D8" s="84"/>
      <c r="E8" s="80"/>
      <c r="F8" s="15"/>
      <c r="G8" s="15"/>
      <c r="H8" s="16"/>
      <c r="I8" s="68"/>
      <c r="J8" s="68"/>
      <c r="K8" s="16"/>
      <c r="L8" s="85"/>
      <c r="M8" s="86">
        <v>5183.9970703125</v>
      </c>
      <c r="N8" s="86">
        <v>5370.12646484375</v>
      </c>
      <c r="O8" s="79"/>
      <c r="P8" s="87"/>
      <c r="Q8" s="87"/>
      <c r="R8" s="88"/>
      <c r="S8" s="88"/>
      <c r="T8" s="88"/>
      <c r="U8" s="88"/>
      <c r="V8" s="53"/>
      <c r="W8" s="53"/>
      <c r="X8" s="53"/>
      <c r="Y8" s="53"/>
      <c r="Z8" s="52"/>
      <c r="AA8" s="81">
        <v>8</v>
      </c>
      <c r="AB8" s="81"/>
      <c r="AC8" s="89"/>
    </row>
    <row r="9" spans="1:34" x14ac:dyDescent="0.55000000000000004">
      <c r="A9" s="14" t="s">
        <v>223</v>
      </c>
      <c r="B9" s="15"/>
      <c r="C9" s="15"/>
      <c r="D9" s="84"/>
      <c r="E9" s="80"/>
      <c r="F9" s="15"/>
      <c r="G9" s="15"/>
      <c r="H9" s="16"/>
      <c r="I9" s="68"/>
      <c r="J9" s="68"/>
      <c r="K9" s="16"/>
      <c r="L9" s="85"/>
      <c r="M9" s="86">
        <v>5492.30126953125</v>
      </c>
      <c r="N9" s="86">
        <v>4424.37939453125</v>
      </c>
      <c r="O9" s="79"/>
      <c r="P9" s="87"/>
      <c r="Q9" s="87"/>
      <c r="R9" s="88"/>
      <c r="S9" s="88"/>
      <c r="T9" s="88"/>
      <c r="U9" s="88"/>
      <c r="V9" s="53"/>
      <c r="W9" s="53"/>
      <c r="X9" s="53"/>
      <c r="Y9" s="53"/>
      <c r="Z9" s="52"/>
      <c r="AA9" s="81">
        <v>9</v>
      </c>
      <c r="AB9" s="81"/>
      <c r="AC9" s="89"/>
    </row>
    <row r="10" spans="1:34" x14ac:dyDescent="0.55000000000000004">
      <c r="A10" s="14" t="s">
        <v>198</v>
      </c>
      <c r="B10" s="15"/>
      <c r="C10" s="15"/>
      <c r="D10" s="84"/>
      <c r="E10" s="80"/>
      <c r="F10" s="15"/>
      <c r="G10" s="15"/>
      <c r="H10" s="16"/>
      <c r="I10" s="68"/>
      <c r="J10" s="68"/>
      <c r="K10" s="16"/>
      <c r="L10" s="85"/>
      <c r="M10" s="86">
        <v>5624.6953125</v>
      </c>
      <c r="N10" s="86">
        <v>4817.5302734375</v>
      </c>
      <c r="O10" s="79"/>
      <c r="P10" s="87"/>
      <c r="Q10" s="87"/>
      <c r="R10" s="88"/>
      <c r="S10" s="88"/>
      <c r="T10" s="88"/>
      <c r="U10" s="88"/>
      <c r="V10" s="53"/>
      <c r="W10" s="53"/>
      <c r="X10" s="53"/>
      <c r="Y10" s="53"/>
      <c r="Z10" s="52"/>
      <c r="AA10" s="81">
        <v>10</v>
      </c>
      <c r="AB10" s="81"/>
      <c r="AC10" s="89"/>
    </row>
    <row r="11" spans="1:34" x14ac:dyDescent="0.55000000000000004">
      <c r="A11" s="14" t="s">
        <v>342</v>
      </c>
      <c r="B11" s="15"/>
      <c r="C11" s="15"/>
      <c r="D11" s="84"/>
      <c r="E11" s="80"/>
      <c r="F11" s="15"/>
      <c r="G11" s="15"/>
      <c r="H11" s="16"/>
      <c r="I11" s="68"/>
      <c r="J11" s="68"/>
      <c r="K11" s="16"/>
      <c r="L11" s="85"/>
      <c r="M11" s="86">
        <v>6183.30712890625</v>
      </c>
      <c r="N11" s="86">
        <v>4478.1298828125</v>
      </c>
      <c r="O11" s="79"/>
      <c r="P11" s="87"/>
      <c r="Q11" s="87"/>
      <c r="R11" s="88"/>
      <c r="S11" s="88"/>
      <c r="T11" s="88"/>
      <c r="U11" s="88"/>
      <c r="V11" s="53"/>
      <c r="W11" s="53"/>
      <c r="X11" s="53"/>
      <c r="Y11" s="53"/>
      <c r="Z11" s="52"/>
      <c r="AA11" s="81">
        <v>11</v>
      </c>
      <c r="AB11" s="81"/>
      <c r="AC11" s="89"/>
    </row>
    <row r="12" spans="1:34" x14ac:dyDescent="0.55000000000000004">
      <c r="A12" s="14" t="s">
        <v>230</v>
      </c>
      <c r="B12" s="15"/>
      <c r="C12" s="15"/>
      <c r="D12" s="84"/>
      <c r="E12" s="80"/>
      <c r="F12" s="15"/>
      <c r="G12" s="15"/>
      <c r="H12" s="16"/>
      <c r="I12" s="68"/>
      <c r="J12" s="68"/>
      <c r="K12" s="16"/>
      <c r="L12" s="85"/>
      <c r="M12" s="86">
        <v>5801.31005859375</v>
      </c>
      <c r="N12" s="86">
        <v>4730.109375</v>
      </c>
      <c r="O12" s="79"/>
      <c r="P12" s="87"/>
      <c r="Q12" s="87"/>
      <c r="R12" s="88"/>
      <c r="S12" s="88"/>
      <c r="T12" s="88"/>
      <c r="U12" s="88"/>
      <c r="V12" s="53"/>
      <c r="W12" s="53"/>
      <c r="X12" s="53"/>
      <c r="Y12" s="53"/>
      <c r="Z12" s="52"/>
      <c r="AA12" s="81">
        <v>12</v>
      </c>
      <c r="AB12" s="81"/>
      <c r="AC12" s="89"/>
    </row>
    <row r="13" spans="1:34" x14ac:dyDescent="0.55000000000000004">
      <c r="A13" s="14" t="s">
        <v>224</v>
      </c>
      <c r="B13" s="15"/>
      <c r="C13" s="15"/>
      <c r="D13" s="84"/>
      <c r="E13" s="80"/>
      <c r="F13" s="15"/>
      <c r="G13" s="15"/>
      <c r="H13" s="16"/>
      <c r="I13" s="68"/>
      <c r="J13" s="68"/>
      <c r="K13" s="16"/>
      <c r="L13" s="85"/>
      <c r="M13" s="86">
        <v>5336.033203125</v>
      </c>
      <c r="N13" s="86">
        <v>4457.146484375</v>
      </c>
      <c r="O13" s="79"/>
      <c r="P13" s="87"/>
      <c r="Q13" s="87"/>
      <c r="R13" s="88"/>
      <c r="S13" s="88"/>
      <c r="T13" s="88"/>
      <c r="U13" s="88"/>
      <c r="V13" s="53"/>
      <c r="W13" s="53"/>
      <c r="X13" s="53"/>
      <c r="Y13" s="53"/>
      <c r="Z13" s="52"/>
      <c r="AA13" s="81">
        <v>13</v>
      </c>
      <c r="AB13" s="81"/>
      <c r="AC13" s="89"/>
    </row>
    <row r="14" spans="1:34" x14ac:dyDescent="0.55000000000000004">
      <c r="A14" s="14" t="s">
        <v>384</v>
      </c>
      <c r="B14" s="15"/>
      <c r="C14" s="15"/>
      <c r="D14" s="84"/>
      <c r="E14" s="80"/>
      <c r="F14" s="15"/>
      <c r="G14" s="15"/>
      <c r="H14" s="16"/>
      <c r="I14" s="68"/>
      <c r="J14" s="68"/>
      <c r="K14" s="16"/>
      <c r="L14" s="85"/>
      <c r="M14" s="86">
        <v>6110.96826171875</v>
      </c>
      <c r="N14" s="86">
        <v>5195.35009765625</v>
      </c>
      <c r="O14" s="79"/>
      <c r="P14" s="87"/>
      <c r="Q14" s="87"/>
      <c r="R14" s="88"/>
      <c r="S14" s="88"/>
      <c r="T14" s="88"/>
      <c r="U14" s="88"/>
      <c r="V14" s="53"/>
      <c r="W14" s="53"/>
      <c r="X14" s="53"/>
      <c r="Y14" s="53"/>
      <c r="Z14" s="52"/>
      <c r="AA14" s="81">
        <v>14</v>
      </c>
      <c r="AB14" s="81"/>
      <c r="AC14" s="89"/>
    </row>
    <row r="15" spans="1:34" x14ac:dyDescent="0.55000000000000004">
      <c r="A15" s="14" t="s">
        <v>377</v>
      </c>
      <c r="B15" s="15"/>
      <c r="C15" s="15"/>
      <c r="D15" s="84"/>
      <c r="E15" s="80"/>
      <c r="F15" s="15"/>
      <c r="G15" s="15"/>
      <c r="H15" s="16"/>
      <c r="I15" s="68"/>
      <c r="J15" s="68"/>
      <c r="K15" s="16"/>
      <c r="L15" s="85"/>
      <c r="M15" s="86">
        <v>6061.9365234375</v>
      </c>
      <c r="N15" s="86">
        <v>5021.85546875</v>
      </c>
      <c r="O15" s="79"/>
      <c r="P15" s="87"/>
      <c r="Q15" s="87"/>
      <c r="R15" s="88"/>
      <c r="S15" s="88"/>
      <c r="T15" s="88"/>
      <c r="U15" s="88"/>
      <c r="V15" s="53"/>
      <c r="W15" s="53"/>
      <c r="X15" s="53"/>
      <c r="Y15" s="53"/>
      <c r="Z15" s="52"/>
      <c r="AA15" s="81">
        <v>15</v>
      </c>
      <c r="AB15" s="81"/>
      <c r="AC15" s="89"/>
    </row>
    <row r="16" spans="1:34" x14ac:dyDescent="0.55000000000000004">
      <c r="A16" s="14" t="s">
        <v>385</v>
      </c>
      <c r="B16" s="15"/>
      <c r="C16" s="15"/>
      <c r="D16" s="84"/>
      <c r="E16" s="80"/>
      <c r="F16" s="15"/>
      <c r="G16" s="15"/>
      <c r="H16" s="16"/>
      <c r="I16" s="68"/>
      <c r="J16" s="68"/>
      <c r="K16" s="16"/>
      <c r="L16" s="85"/>
      <c r="M16" s="86">
        <v>6024.64404296875</v>
      </c>
      <c r="N16" s="86">
        <v>5986.85205078125</v>
      </c>
      <c r="O16" s="79"/>
      <c r="P16" s="87"/>
      <c r="Q16" s="87"/>
      <c r="R16" s="88"/>
      <c r="S16" s="88"/>
      <c r="T16" s="88"/>
      <c r="U16" s="88"/>
      <c r="V16" s="53"/>
      <c r="W16" s="53"/>
      <c r="X16" s="53"/>
      <c r="Y16" s="53"/>
      <c r="Z16" s="52"/>
      <c r="AA16" s="81">
        <v>16</v>
      </c>
      <c r="AB16" s="81"/>
      <c r="AC16" s="89"/>
    </row>
    <row r="17" spans="1:29" x14ac:dyDescent="0.55000000000000004">
      <c r="A17" s="14" t="s">
        <v>386</v>
      </c>
      <c r="B17" s="15"/>
      <c r="C17" s="15"/>
      <c r="D17" s="84"/>
      <c r="E17" s="80"/>
      <c r="F17" s="15"/>
      <c r="G17" s="15"/>
      <c r="H17" s="16"/>
      <c r="I17" s="68"/>
      <c r="J17" s="68"/>
      <c r="K17" s="16"/>
      <c r="L17" s="85"/>
      <c r="M17" s="86">
        <v>5609.357421875</v>
      </c>
      <c r="N17" s="86">
        <v>5732.91650390625</v>
      </c>
      <c r="O17" s="79"/>
      <c r="P17" s="87"/>
      <c r="Q17" s="87"/>
      <c r="R17" s="88"/>
      <c r="S17" s="88"/>
      <c r="T17" s="88"/>
      <c r="U17" s="88"/>
      <c r="V17" s="53"/>
      <c r="W17" s="53"/>
      <c r="X17" s="53"/>
      <c r="Y17" s="53"/>
      <c r="Z17" s="52"/>
      <c r="AA17" s="81">
        <v>17</v>
      </c>
      <c r="AB17" s="81"/>
      <c r="AC17" s="89"/>
    </row>
    <row r="18" spans="1:29" x14ac:dyDescent="0.55000000000000004">
      <c r="A18" s="14" t="s">
        <v>312</v>
      </c>
      <c r="B18" s="15"/>
      <c r="C18" s="15"/>
      <c r="D18" s="84"/>
      <c r="E18" s="80"/>
      <c r="F18" s="15"/>
      <c r="G18" s="15"/>
      <c r="H18" s="16"/>
      <c r="I18" s="68"/>
      <c r="J18" s="68"/>
      <c r="K18" s="16"/>
      <c r="L18" s="85"/>
      <c r="M18" s="86">
        <v>6311.318359375</v>
      </c>
      <c r="N18" s="86">
        <v>6213.1962890625</v>
      </c>
      <c r="O18" s="79"/>
      <c r="P18" s="87"/>
      <c r="Q18" s="87"/>
      <c r="R18" s="88"/>
      <c r="S18" s="88"/>
      <c r="T18" s="88"/>
      <c r="U18" s="88"/>
      <c r="V18" s="53"/>
      <c r="W18" s="53"/>
      <c r="X18" s="53"/>
      <c r="Y18" s="53"/>
      <c r="Z18" s="52"/>
      <c r="AA18" s="81">
        <v>18</v>
      </c>
      <c r="AB18" s="81"/>
      <c r="AC18" s="89"/>
    </row>
    <row r="19" spans="1:29" x14ac:dyDescent="0.55000000000000004">
      <c r="A19" s="14" t="s">
        <v>350</v>
      </c>
      <c r="B19" s="15"/>
      <c r="C19" s="15"/>
      <c r="D19" s="84"/>
      <c r="E19" s="80"/>
      <c r="F19" s="15"/>
      <c r="G19" s="15"/>
      <c r="H19" s="16"/>
      <c r="I19" s="68"/>
      <c r="J19" s="68"/>
      <c r="K19" s="16"/>
      <c r="L19" s="85"/>
      <c r="M19" s="86">
        <v>5559.39013671875</v>
      </c>
      <c r="N19" s="86">
        <v>5530.5615234375</v>
      </c>
      <c r="O19" s="79"/>
      <c r="P19" s="87"/>
      <c r="Q19" s="87"/>
      <c r="R19" s="88"/>
      <c r="S19" s="88"/>
      <c r="T19" s="88"/>
      <c r="U19" s="88"/>
      <c r="V19" s="53"/>
      <c r="W19" s="53"/>
      <c r="X19" s="53"/>
      <c r="Y19" s="53"/>
      <c r="Z19" s="52"/>
      <c r="AA19" s="81">
        <v>19</v>
      </c>
      <c r="AB19" s="81"/>
      <c r="AC19" s="89"/>
    </row>
    <row r="20" spans="1:29" x14ac:dyDescent="0.55000000000000004">
      <c r="A20" s="14" t="s">
        <v>344</v>
      </c>
      <c r="B20" s="15"/>
      <c r="C20" s="15"/>
      <c r="D20" s="84"/>
      <c r="E20" s="80"/>
      <c r="F20" s="15"/>
      <c r="G20" s="15"/>
      <c r="H20" s="16"/>
      <c r="I20" s="68"/>
      <c r="J20" s="68"/>
      <c r="K20" s="16"/>
      <c r="L20" s="85"/>
      <c r="M20" s="86">
        <v>9878.5078125</v>
      </c>
      <c r="N20" s="86">
        <v>3109.035400390625</v>
      </c>
      <c r="O20" s="79"/>
      <c r="P20" s="87"/>
      <c r="Q20" s="87"/>
      <c r="R20" s="88"/>
      <c r="S20" s="88"/>
      <c r="T20" s="88"/>
      <c r="U20" s="88"/>
      <c r="V20" s="53"/>
      <c r="W20" s="53"/>
      <c r="X20" s="53"/>
      <c r="Y20" s="53"/>
      <c r="Z20" s="52"/>
      <c r="AA20" s="81">
        <v>20</v>
      </c>
      <c r="AB20" s="81"/>
      <c r="AC20" s="89"/>
    </row>
    <row r="21" spans="1:29" x14ac:dyDescent="0.55000000000000004">
      <c r="A21" s="14" t="s">
        <v>390</v>
      </c>
      <c r="B21" s="15"/>
      <c r="C21" s="15"/>
      <c r="D21" s="84"/>
      <c r="E21" s="80"/>
      <c r="F21" s="15"/>
      <c r="G21" s="15"/>
      <c r="H21" s="16"/>
      <c r="I21" s="68"/>
      <c r="J21" s="68"/>
      <c r="K21" s="16"/>
      <c r="L21" s="85"/>
      <c r="M21" s="86">
        <v>9004.880859375</v>
      </c>
      <c r="N21" s="86">
        <v>3116.692626953125</v>
      </c>
      <c r="O21" s="79"/>
      <c r="P21" s="87"/>
      <c r="Q21" s="87"/>
      <c r="R21" s="88"/>
      <c r="S21" s="88"/>
      <c r="T21" s="88"/>
      <c r="U21" s="88"/>
      <c r="V21" s="53"/>
      <c r="W21" s="53"/>
      <c r="X21" s="53"/>
      <c r="Y21" s="53"/>
      <c r="Z21" s="52"/>
      <c r="AA21" s="81">
        <v>21</v>
      </c>
      <c r="AB21" s="81"/>
      <c r="AC21" s="89"/>
    </row>
    <row r="22" spans="1:29" x14ac:dyDescent="0.55000000000000004">
      <c r="A22" s="14" t="s">
        <v>218</v>
      </c>
      <c r="B22" s="15"/>
      <c r="C22" s="15"/>
      <c r="D22" s="84"/>
      <c r="E22" s="80"/>
      <c r="F22" s="15"/>
      <c r="G22" s="15"/>
      <c r="H22" s="16"/>
      <c r="I22" s="68"/>
      <c r="J22" s="68"/>
      <c r="K22" s="16"/>
      <c r="L22" s="85"/>
      <c r="M22" s="86">
        <v>5929.0576171875</v>
      </c>
      <c r="N22" s="86">
        <v>5040.23583984375</v>
      </c>
      <c r="O22" s="79"/>
      <c r="P22" s="87"/>
      <c r="Q22" s="87"/>
      <c r="R22" s="88"/>
      <c r="S22" s="88"/>
      <c r="T22" s="88"/>
      <c r="U22" s="88"/>
      <c r="V22" s="53"/>
      <c r="W22" s="53"/>
      <c r="X22" s="53"/>
      <c r="Y22" s="53"/>
      <c r="Z22" s="52"/>
      <c r="AA22" s="81">
        <v>22</v>
      </c>
      <c r="AB22" s="81"/>
      <c r="AC22" s="89"/>
    </row>
    <row r="23" spans="1:29" x14ac:dyDescent="0.55000000000000004">
      <c r="A23" s="14" t="s">
        <v>179</v>
      </c>
      <c r="B23" s="15"/>
      <c r="C23" s="15"/>
      <c r="D23" s="84"/>
      <c r="E23" s="80"/>
      <c r="F23" s="15"/>
      <c r="G23" s="15"/>
      <c r="H23" s="16"/>
      <c r="I23" s="68"/>
      <c r="J23" s="68"/>
      <c r="K23" s="16"/>
      <c r="L23" s="85"/>
      <c r="M23" s="86">
        <v>6009.19775390625</v>
      </c>
      <c r="N23" s="86">
        <v>3958.64453125</v>
      </c>
      <c r="O23" s="79"/>
      <c r="P23" s="87"/>
      <c r="Q23" s="87"/>
      <c r="R23" s="88"/>
      <c r="S23" s="88"/>
      <c r="T23" s="88"/>
      <c r="U23" s="88"/>
      <c r="V23" s="53"/>
      <c r="W23" s="53"/>
      <c r="X23" s="53"/>
      <c r="Y23" s="53"/>
      <c r="Z23" s="52"/>
      <c r="AA23" s="81">
        <v>23</v>
      </c>
      <c r="AB23" s="81"/>
      <c r="AC23" s="89"/>
    </row>
    <row r="24" spans="1:29" x14ac:dyDescent="0.55000000000000004">
      <c r="A24" s="14" t="s">
        <v>221</v>
      </c>
      <c r="B24" s="15"/>
      <c r="C24" s="15"/>
      <c r="D24" s="84"/>
      <c r="E24" s="80"/>
      <c r="F24" s="15"/>
      <c r="G24" s="15"/>
      <c r="H24" s="16"/>
      <c r="I24" s="68"/>
      <c r="J24" s="68"/>
      <c r="K24" s="16"/>
      <c r="L24" s="85"/>
      <c r="M24" s="86">
        <v>5535.13720703125</v>
      </c>
      <c r="N24" s="86">
        <v>4138.892578125</v>
      </c>
      <c r="O24" s="79"/>
      <c r="P24" s="87"/>
      <c r="Q24" s="87"/>
      <c r="R24" s="88"/>
      <c r="S24" s="88"/>
      <c r="T24" s="88"/>
      <c r="U24" s="88"/>
      <c r="V24" s="53"/>
      <c r="W24" s="53"/>
      <c r="X24" s="53"/>
      <c r="Y24" s="53"/>
      <c r="Z24" s="52"/>
      <c r="AA24" s="81">
        <v>24</v>
      </c>
      <c r="AB24" s="81"/>
      <c r="AC24" s="89"/>
    </row>
    <row r="25" spans="1:29" x14ac:dyDescent="0.55000000000000004">
      <c r="A25" s="14" t="s">
        <v>195</v>
      </c>
      <c r="B25" s="15"/>
      <c r="C25" s="15"/>
      <c r="D25" s="84"/>
      <c r="E25" s="80"/>
      <c r="F25" s="15"/>
      <c r="G25" s="15"/>
      <c r="H25" s="16"/>
      <c r="I25" s="68"/>
      <c r="J25" s="68"/>
      <c r="K25" s="16"/>
      <c r="L25" s="85"/>
      <c r="M25" s="86">
        <v>6566.8232421875</v>
      </c>
      <c r="N25" s="86">
        <v>6546.84228515625</v>
      </c>
      <c r="O25" s="79"/>
      <c r="P25" s="87"/>
      <c r="Q25" s="87"/>
      <c r="R25" s="88"/>
      <c r="S25" s="88"/>
      <c r="T25" s="88"/>
      <c r="U25" s="88"/>
      <c r="V25" s="53"/>
      <c r="W25" s="53"/>
      <c r="X25" s="53"/>
      <c r="Y25" s="53"/>
      <c r="Z25" s="52"/>
      <c r="AA25" s="81">
        <v>25</v>
      </c>
      <c r="AB25" s="81"/>
      <c r="AC25" s="89"/>
    </row>
    <row r="26" spans="1:29" x14ac:dyDescent="0.55000000000000004">
      <c r="A26" s="14" t="s">
        <v>375</v>
      </c>
      <c r="B26" s="15"/>
      <c r="C26" s="15"/>
      <c r="D26" s="84"/>
      <c r="E26" s="80"/>
      <c r="F26" s="15"/>
      <c r="G26" s="15"/>
      <c r="H26" s="16"/>
      <c r="I26" s="68"/>
      <c r="J26" s="68"/>
      <c r="K26" s="16"/>
      <c r="L26" s="85"/>
      <c r="M26" s="86">
        <v>5973.4560546875</v>
      </c>
      <c r="N26" s="86">
        <v>4038.962646484375</v>
      </c>
      <c r="O26" s="79"/>
      <c r="P26" s="87"/>
      <c r="Q26" s="87"/>
      <c r="R26" s="88"/>
      <c r="S26" s="88"/>
      <c r="T26" s="88"/>
      <c r="U26" s="88"/>
      <c r="V26" s="53"/>
      <c r="W26" s="53"/>
      <c r="X26" s="53"/>
      <c r="Y26" s="53"/>
      <c r="Z26" s="52"/>
      <c r="AA26" s="81">
        <v>26</v>
      </c>
      <c r="AB26" s="81"/>
      <c r="AC26" s="89"/>
    </row>
    <row r="27" spans="1:29" x14ac:dyDescent="0.55000000000000004">
      <c r="A27" s="14" t="s">
        <v>340</v>
      </c>
      <c r="B27" s="15"/>
      <c r="C27" s="15"/>
      <c r="D27" s="84"/>
      <c r="E27" s="80"/>
      <c r="F27" s="15"/>
      <c r="G27" s="15"/>
      <c r="H27" s="16"/>
      <c r="I27" s="68"/>
      <c r="J27" s="68"/>
      <c r="K27" s="16"/>
      <c r="L27" s="85"/>
      <c r="M27" s="86">
        <v>5661.38037109375</v>
      </c>
      <c r="N27" s="86">
        <v>4069.44580078125</v>
      </c>
      <c r="O27" s="79"/>
      <c r="P27" s="87"/>
      <c r="Q27" s="87"/>
      <c r="R27" s="88"/>
      <c r="S27" s="88"/>
      <c r="T27" s="88"/>
      <c r="U27" s="88"/>
      <c r="V27" s="53"/>
      <c r="W27" s="53"/>
      <c r="X27" s="53"/>
      <c r="Y27" s="53"/>
      <c r="Z27" s="52"/>
      <c r="AA27" s="81">
        <v>27</v>
      </c>
      <c r="AB27" s="81"/>
      <c r="AC27" s="89"/>
    </row>
    <row r="28" spans="1:29" x14ac:dyDescent="0.55000000000000004">
      <c r="A28" s="14" t="s">
        <v>278</v>
      </c>
      <c r="B28" s="15"/>
      <c r="C28" s="15"/>
      <c r="D28" s="84"/>
      <c r="E28" s="80"/>
      <c r="F28" s="15"/>
      <c r="G28" s="15"/>
      <c r="H28" s="16"/>
      <c r="I28" s="68"/>
      <c r="J28" s="68"/>
      <c r="K28" s="16"/>
      <c r="L28" s="85"/>
      <c r="M28" s="86">
        <v>5615.30322265625</v>
      </c>
      <c r="N28" s="86">
        <v>4738.55029296875</v>
      </c>
      <c r="O28" s="79"/>
      <c r="P28" s="87"/>
      <c r="Q28" s="87"/>
      <c r="R28" s="88"/>
      <c r="S28" s="88"/>
      <c r="T28" s="88"/>
      <c r="U28" s="88"/>
      <c r="V28" s="53"/>
      <c r="W28" s="53"/>
      <c r="X28" s="53"/>
      <c r="Y28" s="53"/>
      <c r="Z28" s="52"/>
      <c r="AA28" s="81">
        <v>28</v>
      </c>
      <c r="AB28" s="81"/>
      <c r="AC28" s="89"/>
    </row>
    <row r="29" spans="1:29" x14ac:dyDescent="0.55000000000000004">
      <c r="A29" s="14" t="s">
        <v>345</v>
      </c>
      <c r="B29" s="15"/>
      <c r="C29" s="15"/>
      <c r="D29" s="84"/>
      <c r="E29" s="80"/>
      <c r="F29" s="15"/>
      <c r="G29" s="15"/>
      <c r="H29" s="16"/>
      <c r="I29" s="68"/>
      <c r="J29" s="68"/>
      <c r="K29" s="16"/>
      <c r="L29" s="85"/>
      <c r="M29" s="86">
        <v>6425.107421875</v>
      </c>
      <c r="N29" s="86">
        <v>4404.8642578125</v>
      </c>
      <c r="O29" s="79"/>
      <c r="P29" s="87"/>
      <c r="Q29" s="87"/>
      <c r="R29" s="88"/>
      <c r="S29" s="88"/>
      <c r="T29" s="88"/>
      <c r="U29" s="88"/>
      <c r="V29" s="53"/>
      <c r="W29" s="53"/>
      <c r="X29" s="53"/>
      <c r="Y29" s="53"/>
      <c r="Z29" s="52"/>
      <c r="AA29" s="81">
        <v>29</v>
      </c>
      <c r="AB29" s="81"/>
      <c r="AC29" s="89"/>
    </row>
    <row r="30" spans="1:29" x14ac:dyDescent="0.55000000000000004">
      <c r="A30" s="14" t="s">
        <v>346</v>
      </c>
      <c r="B30" s="15"/>
      <c r="C30" s="15"/>
      <c r="D30" s="84"/>
      <c r="E30" s="80"/>
      <c r="F30" s="15"/>
      <c r="G30" s="15"/>
      <c r="H30" s="16"/>
      <c r="I30" s="68"/>
      <c r="J30" s="68"/>
      <c r="K30" s="16"/>
      <c r="L30" s="85"/>
      <c r="M30" s="86">
        <v>6496.44140625</v>
      </c>
      <c r="N30" s="86">
        <v>5770.86767578125</v>
      </c>
      <c r="O30" s="79"/>
      <c r="P30" s="87"/>
      <c r="Q30" s="87"/>
      <c r="R30" s="88"/>
      <c r="S30" s="88"/>
      <c r="T30" s="88"/>
      <c r="U30" s="88"/>
      <c r="V30" s="53"/>
      <c r="W30" s="53"/>
      <c r="X30" s="53"/>
      <c r="Y30" s="53"/>
      <c r="Z30" s="52"/>
      <c r="AA30" s="81">
        <v>30</v>
      </c>
      <c r="AB30" s="81"/>
      <c r="AC30" s="89"/>
    </row>
    <row r="31" spans="1:29" x14ac:dyDescent="0.55000000000000004">
      <c r="A31" s="14" t="s">
        <v>197</v>
      </c>
      <c r="B31" s="15"/>
      <c r="C31" s="15"/>
      <c r="D31" s="84"/>
      <c r="E31" s="80"/>
      <c r="F31" s="15"/>
      <c r="G31" s="15"/>
      <c r="H31" s="16"/>
      <c r="I31" s="68"/>
      <c r="J31" s="68"/>
      <c r="K31" s="16"/>
      <c r="L31" s="85"/>
      <c r="M31" s="86">
        <v>6263.8349609375</v>
      </c>
      <c r="N31" s="86">
        <v>5746.2294921875</v>
      </c>
      <c r="O31" s="79"/>
      <c r="P31" s="87"/>
      <c r="Q31" s="87"/>
      <c r="R31" s="88"/>
      <c r="S31" s="88"/>
      <c r="T31" s="88"/>
      <c r="U31" s="88"/>
      <c r="V31" s="53"/>
      <c r="W31" s="53"/>
      <c r="X31" s="53"/>
      <c r="Y31" s="53"/>
      <c r="Z31" s="52"/>
      <c r="AA31" s="81">
        <v>31</v>
      </c>
      <c r="AB31" s="81"/>
      <c r="AC31" s="89"/>
    </row>
    <row r="32" spans="1:29" x14ac:dyDescent="0.55000000000000004">
      <c r="A32" s="14" t="s">
        <v>393</v>
      </c>
      <c r="B32" s="15"/>
      <c r="C32" s="15"/>
      <c r="D32" s="84"/>
      <c r="E32" s="80"/>
      <c r="F32" s="15"/>
      <c r="G32" s="15"/>
      <c r="H32" s="16"/>
      <c r="I32" s="68"/>
      <c r="J32" s="68"/>
      <c r="K32" s="16"/>
      <c r="L32" s="85"/>
      <c r="M32" s="86">
        <v>5598.94140625</v>
      </c>
      <c r="N32" s="86">
        <v>5338.79345703125</v>
      </c>
      <c r="O32" s="79"/>
      <c r="P32" s="87"/>
      <c r="Q32" s="87"/>
      <c r="R32" s="88"/>
      <c r="S32" s="88"/>
      <c r="T32" s="88"/>
      <c r="U32" s="88"/>
      <c r="V32" s="53"/>
      <c r="W32" s="53"/>
      <c r="X32" s="53"/>
      <c r="Y32" s="53"/>
      <c r="Z32" s="52"/>
      <c r="AA32" s="81">
        <v>32</v>
      </c>
      <c r="AB32" s="81"/>
      <c r="AC32" s="89"/>
    </row>
    <row r="33" spans="1:29" x14ac:dyDescent="0.55000000000000004">
      <c r="A33" s="14" t="s">
        <v>398</v>
      </c>
      <c r="B33" s="15"/>
      <c r="C33" s="15"/>
      <c r="D33" s="84"/>
      <c r="E33" s="80"/>
      <c r="F33" s="15"/>
      <c r="G33" s="15"/>
      <c r="H33" s="16"/>
      <c r="I33" s="68"/>
      <c r="J33" s="68"/>
      <c r="K33" s="16"/>
      <c r="L33" s="85"/>
      <c r="M33" s="86">
        <v>6647.47900390625</v>
      </c>
      <c r="N33" s="86">
        <v>4680.3466796875</v>
      </c>
      <c r="O33" s="79"/>
      <c r="P33" s="87"/>
      <c r="Q33" s="87"/>
      <c r="R33" s="88"/>
      <c r="S33" s="88"/>
      <c r="T33" s="88"/>
      <c r="U33" s="88"/>
      <c r="V33" s="53"/>
      <c r="W33" s="53"/>
      <c r="X33" s="53"/>
      <c r="Y33" s="53"/>
      <c r="Z33" s="52"/>
      <c r="AA33" s="81">
        <v>33</v>
      </c>
      <c r="AB33" s="81"/>
      <c r="AC33" s="89"/>
    </row>
    <row r="34" spans="1:29" x14ac:dyDescent="0.55000000000000004">
      <c r="A34" s="14" t="s">
        <v>410</v>
      </c>
      <c r="B34" s="15"/>
      <c r="C34" s="15"/>
      <c r="D34" s="84"/>
      <c r="E34" s="80"/>
      <c r="F34" s="15"/>
      <c r="G34" s="15"/>
      <c r="H34" s="16"/>
      <c r="I34" s="68"/>
      <c r="J34" s="68"/>
      <c r="K34" s="16"/>
      <c r="L34" s="85"/>
      <c r="M34" s="86">
        <v>6481.27392578125</v>
      </c>
      <c r="N34" s="86">
        <v>4604.69970703125</v>
      </c>
      <c r="O34" s="79"/>
      <c r="P34" s="87"/>
      <c r="Q34" s="87"/>
      <c r="R34" s="88"/>
      <c r="S34" s="88"/>
      <c r="T34" s="88"/>
      <c r="U34" s="88"/>
      <c r="V34" s="53"/>
      <c r="W34" s="53"/>
      <c r="X34" s="53"/>
      <c r="Y34" s="53"/>
      <c r="Z34" s="52"/>
      <c r="AA34" s="81">
        <v>34</v>
      </c>
      <c r="AB34" s="81"/>
      <c r="AC34" s="89"/>
    </row>
    <row r="35" spans="1:29" x14ac:dyDescent="0.55000000000000004">
      <c r="A35" s="14" t="s">
        <v>399</v>
      </c>
      <c r="B35" s="15"/>
      <c r="C35" s="15"/>
      <c r="D35" s="84"/>
      <c r="E35" s="80"/>
      <c r="F35" s="15"/>
      <c r="G35" s="15"/>
      <c r="H35" s="16"/>
      <c r="I35" s="68"/>
      <c r="J35" s="68"/>
      <c r="K35" s="16"/>
      <c r="L35" s="85"/>
      <c r="M35" s="86">
        <v>6661.8583984375</v>
      </c>
      <c r="N35" s="86">
        <v>4816.2880859375</v>
      </c>
      <c r="O35" s="79"/>
      <c r="P35" s="87"/>
      <c r="Q35" s="87"/>
      <c r="R35" s="88"/>
      <c r="S35" s="88"/>
      <c r="T35" s="88"/>
      <c r="U35" s="88"/>
      <c r="V35" s="53"/>
      <c r="W35" s="53"/>
      <c r="X35" s="53"/>
      <c r="Y35" s="53"/>
      <c r="Z35" s="52"/>
      <c r="AA35" s="81">
        <v>35</v>
      </c>
      <c r="AB35" s="81"/>
      <c r="AC35" s="89"/>
    </row>
    <row r="36" spans="1:29" x14ac:dyDescent="0.55000000000000004">
      <c r="A36" s="14" t="s">
        <v>400</v>
      </c>
      <c r="B36" s="15"/>
      <c r="C36" s="15"/>
      <c r="D36" s="84"/>
      <c r="E36" s="80"/>
      <c r="F36" s="15"/>
      <c r="G36" s="15"/>
      <c r="H36" s="16"/>
      <c r="I36" s="68"/>
      <c r="J36" s="68"/>
      <c r="K36" s="16"/>
      <c r="L36" s="85"/>
      <c r="M36" s="86">
        <v>6648.271484375</v>
      </c>
      <c r="N36" s="86">
        <v>4965.97216796875</v>
      </c>
      <c r="O36" s="79"/>
      <c r="P36" s="87"/>
      <c r="Q36" s="87"/>
      <c r="R36" s="88"/>
      <c r="S36" s="88"/>
      <c r="T36" s="88"/>
      <c r="U36" s="88"/>
      <c r="V36" s="53"/>
      <c r="W36" s="53"/>
      <c r="X36" s="53"/>
      <c r="Y36" s="53"/>
      <c r="Z36" s="52"/>
      <c r="AA36" s="81">
        <v>36</v>
      </c>
      <c r="AB36" s="81"/>
      <c r="AC36" s="89"/>
    </row>
    <row r="37" spans="1:29" x14ac:dyDescent="0.55000000000000004">
      <c r="A37" s="14" t="s">
        <v>401</v>
      </c>
      <c r="B37" s="15"/>
      <c r="C37" s="15"/>
      <c r="D37" s="84"/>
      <c r="E37" s="80"/>
      <c r="F37" s="15"/>
      <c r="G37" s="15"/>
      <c r="H37" s="16"/>
      <c r="I37" s="68"/>
      <c r="J37" s="68"/>
      <c r="K37" s="16"/>
      <c r="L37" s="85"/>
      <c r="M37" s="86">
        <v>6482.11669921875</v>
      </c>
      <c r="N37" s="86">
        <v>5038.10595703125</v>
      </c>
      <c r="O37" s="79"/>
      <c r="P37" s="87"/>
      <c r="Q37" s="87"/>
      <c r="R37" s="88"/>
      <c r="S37" s="88"/>
      <c r="T37" s="88"/>
      <c r="U37" s="88"/>
      <c r="V37" s="53"/>
      <c r="W37" s="53"/>
      <c r="X37" s="53"/>
      <c r="Y37" s="53"/>
      <c r="Z37" s="52"/>
      <c r="AA37" s="81">
        <v>37</v>
      </c>
      <c r="AB37" s="81"/>
      <c r="AC37" s="89"/>
    </row>
    <row r="38" spans="1:29" x14ac:dyDescent="0.55000000000000004">
      <c r="A38" s="14" t="s">
        <v>402</v>
      </c>
      <c r="B38" s="15"/>
      <c r="C38" s="15"/>
      <c r="D38" s="84"/>
      <c r="E38" s="80"/>
      <c r="F38" s="15"/>
      <c r="G38" s="15"/>
      <c r="H38" s="16"/>
      <c r="I38" s="68"/>
      <c r="J38" s="68"/>
      <c r="K38" s="16"/>
      <c r="L38" s="85"/>
      <c r="M38" s="86">
        <v>6613.66796875</v>
      </c>
      <c r="N38" s="86">
        <v>5095.74267578125</v>
      </c>
      <c r="O38" s="79"/>
      <c r="P38" s="87"/>
      <c r="Q38" s="87"/>
      <c r="R38" s="88"/>
      <c r="S38" s="88"/>
      <c r="T38" s="88"/>
      <c r="U38" s="88"/>
      <c r="V38" s="53"/>
      <c r="W38" s="53"/>
      <c r="X38" s="53"/>
      <c r="Y38" s="53"/>
      <c r="Z38" s="52"/>
      <c r="AA38" s="81">
        <v>38</v>
      </c>
      <c r="AB38" s="81"/>
      <c r="AC38" s="89"/>
    </row>
    <row r="39" spans="1:29" x14ac:dyDescent="0.55000000000000004">
      <c r="A39" s="14" t="s">
        <v>391</v>
      </c>
      <c r="B39" s="15"/>
      <c r="C39" s="15"/>
      <c r="D39" s="84"/>
      <c r="E39" s="80"/>
      <c r="F39" s="15"/>
      <c r="G39" s="15"/>
      <c r="H39" s="16"/>
      <c r="I39" s="68"/>
      <c r="J39" s="68"/>
      <c r="K39" s="16"/>
      <c r="L39" s="85"/>
      <c r="M39" s="86">
        <v>6547.34716796875</v>
      </c>
      <c r="N39" s="86">
        <v>4733.8291015625</v>
      </c>
      <c r="O39" s="79"/>
      <c r="P39" s="87"/>
      <c r="Q39" s="87"/>
      <c r="R39" s="88"/>
      <c r="S39" s="88"/>
      <c r="T39" s="88"/>
      <c r="U39" s="88"/>
      <c r="V39" s="53"/>
      <c r="W39" s="53"/>
      <c r="X39" s="53"/>
      <c r="Y39" s="53"/>
      <c r="Z39" s="52"/>
      <c r="AA39" s="81">
        <v>39</v>
      </c>
      <c r="AB39" s="81"/>
      <c r="AC39" s="89"/>
    </row>
    <row r="40" spans="1:29" x14ac:dyDescent="0.55000000000000004">
      <c r="A40" s="14" t="s">
        <v>403</v>
      </c>
      <c r="B40" s="15"/>
      <c r="C40" s="15"/>
      <c r="D40" s="84"/>
      <c r="E40" s="80"/>
      <c r="F40" s="15"/>
      <c r="G40" s="15"/>
      <c r="H40" s="16"/>
      <c r="I40" s="68"/>
      <c r="J40" s="68"/>
      <c r="K40" s="16"/>
      <c r="L40" s="85"/>
      <c r="M40" s="86">
        <v>6432.37890625</v>
      </c>
      <c r="N40" s="86">
        <v>4874.439453125</v>
      </c>
      <c r="O40" s="79"/>
      <c r="P40" s="87"/>
      <c r="Q40" s="87"/>
      <c r="R40" s="88"/>
      <c r="S40" s="88"/>
      <c r="T40" s="88"/>
      <c r="U40" s="88"/>
      <c r="V40" s="53"/>
      <c r="W40" s="53"/>
      <c r="X40" s="53"/>
      <c r="Y40" s="53"/>
      <c r="Z40" s="52"/>
      <c r="AA40" s="81">
        <v>40</v>
      </c>
      <c r="AB40" s="81"/>
      <c r="AC40" s="89"/>
    </row>
    <row r="41" spans="1:29" x14ac:dyDescent="0.55000000000000004">
      <c r="A41" s="14" t="s">
        <v>404</v>
      </c>
      <c r="B41" s="15"/>
      <c r="C41" s="15"/>
      <c r="D41" s="84"/>
      <c r="E41" s="80"/>
      <c r="F41" s="15"/>
      <c r="G41" s="15"/>
      <c r="H41" s="16"/>
      <c r="I41" s="68"/>
      <c r="J41" s="68"/>
      <c r="K41" s="16"/>
      <c r="L41" s="85"/>
      <c r="M41" s="86">
        <v>6582.05859375</v>
      </c>
      <c r="N41" s="86">
        <v>4578.5361328125</v>
      </c>
      <c r="O41" s="79"/>
      <c r="P41" s="87"/>
      <c r="Q41" s="87"/>
      <c r="R41" s="88"/>
      <c r="S41" s="88"/>
      <c r="T41" s="88"/>
      <c r="U41" s="88"/>
      <c r="V41" s="53"/>
      <c r="W41" s="53"/>
      <c r="X41" s="53"/>
      <c r="Y41" s="53"/>
      <c r="Z41" s="52"/>
      <c r="AA41" s="81">
        <v>41</v>
      </c>
      <c r="AB41" s="81"/>
      <c r="AC41" s="89"/>
    </row>
    <row r="42" spans="1:29" x14ac:dyDescent="0.55000000000000004">
      <c r="A42" s="14" t="s">
        <v>405</v>
      </c>
      <c r="B42" s="15"/>
      <c r="C42" s="15"/>
      <c r="D42" s="84"/>
      <c r="E42" s="80"/>
      <c r="F42" s="15"/>
      <c r="G42" s="15"/>
      <c r="H42" s="16"/>
      <c r="I42" s="68"/>
      <c r="J42" s="68"/>
      <c r="K42" s="16"/>
      <c r="L42" s="85"/>
      <c r="M42" s="86">
        <v>6553.91650390625</v>
      </c>
      <c r="N42" s="86">
        <v>4907.470703125</v>
      </c>
      <c r="O42" s="79"/>
      <c r="P42" s="87"/>
      <c r="Q42" s="87"/>
      <c r="R42" s="88"/>
      <c r="S42" s="88"/>
      <c r="T42" s="88"/>
      <c r="U42" s="88"/>
      <c r="V42" s="53"/>
      <c r="W42" s="53"/>
      <c r="X42" s="53"/>
      <c r="Y42" s="53"/>
      <c r="Z42" s="52"/>
      <c r="AA42" s="81">
        <v>42</v>
      </c>
      <c r="AB42" s="81"/>
      <c r="AC42" s="89"/>
    </row>
    <row r="43" spans="1:29" x14ac:dyDescent="0.55000000000000004">
      <c r="A43" s="14" t="s">
        <v>406</v>
      </c>
      <c r="B43" s="15"/>
      <c r="C43" s="15"/>
      <c r="D43" s="84"/>
      <c r="E43" s="80"/>
      <c r="F43" s="15"/>
      <c r="G43" s="15"/>
      <c r="H43" s="16"/>
      <c r="I43" s="68"/>
      <c r="J43" s="68"/>
      <c r="K43" s="16"/>
      <c r="L43" s="85"/>
      <c r="M43" s="86">
        <v>6413.24853515625</v>
      </c>
      <c r="N43" s="86">
        <v>4719.515625</v>
      </c>
      <c r="O43" s="79"/>
      <c r="P43" s="87"/>
      <c r="Q43" s="87"/>
      <c r="R43" s="88"/>
      <c r="S43" s="88"/>
      <c r="T43" s="88"/>
      <c r="U43" s="88"/>
      <c r="V43" s="53"/>
      <c r="W43" s="53"/>
      <c r="X43" s="53"/>
      <c r="Y43" s="53"/>
      <c r="Z43" s="52"/>
      <c r="AA43" s="81">
        <v>43</v>
      </c>
      <c r="AB43" s="81"/>
      <c r="AC43" s="89"/>
    </row>
    <row r="44" spans="1:29" x14ac:dyDescent="0.55000000000000004">
      <c r="A44" s="14" t="s">
        <v>407</v>
      </c>
      <c r="B44" s="15"/>
      <c r="C44" s="15"/>
      <c r="D44" s="84"/>
      <c r="E44" s="80"/>
      <c r="F44" s="15"/>
      <c r="G44" s="15"/>
      <c r="H44" s="16"/>
      <c r="I44" s="68"/>
      <c r="J44" s="68"/>
      <c r="K44" s="16"/>
      <c r="L44" s="85"/>
      <c r="M44" s="86">
        <v>5727.685546875</v>
      </c>
      <c r="N44" s="86">
        <v>4348.87939453125</v>
      </c>
      <c r="O44" s="79"/>
      <c r="P44" s="87"/>
      <c r="Q44" s="87"/>
      <c r="R44" s="88"/>
      <c r="S44" s="88"/>
      <c r="T44" s="88"/>
      <c r="U44" s="88"/>
      <c r="V44" s="53"/>
      <c r="W44" s="53"/>
      <c r="X44" s="53"/>
      <c r="Y44" s="53"/>
      <c r="Z44" s="52"/>
      <c r="AA44" s="81">
        <v>44</v>
      </c>
      <c r="AB44" s="81"/>
      <c r="AC44" s="89"/>
    </row>
    <row r="45" spans="1:29" x14ac:dyDescent="0.55000000000000004">
      <c r="A45" s="14" t="s">
        <v>408</v>
      </c>
      <c r="B45" s="15"/>
      <c r="C45" s="15"/>
      <c r="D45" s="84"/>
      <c r="E45" s="80"/>
      <c r="F45" s="15"/>
      <c r="G45" s="15"/>
      <c r="H45" s="16"/>
      <c r="I45" s="68"/>
      <c r="J45" s="68"/>
      <c r="K45" s="16"/>
      <c r="L45" s="85"/>
      <c r="M45" s="86">
        <v>5861.77685546875</v>
      </c>
      <c r="N45" s="86">
        <v>4410.4814453125</v>
      </c>
      <c r="O45" s="79"/>
      <c r="P45" s="87"/>
      <c r="Q45" s="87"/>
      <c r="R45" s="88"/>
      <c r="S45" s="88"/>
      <c r="T45" s="88"/>
      <c r="U45" s="88"/>
      <c r="V45" s="53"/>
      <c r="W45" s="53"/>
      <c r="X45" s="53"/>
      <c r="Y45" s="53"/>
      <c r="Z45" s="52"/>
      <c r="AA45" s="81">
        <v>45</v>
      </c>
      <c r="AB45" s="81"/>
      <c r="AC45" s="89"/>
    </row>
    <row r="46" spans="1:29" x14ac:dyDescent="0.55000000000000004">
      <c r="A46" s="14" t="s">
        <v>227</v>
      </c>
      <c r="B46" s="15"/>
      <c r="C46" s="15"/>
      <c r="D46" s="84"/>
      <c r="E46" s="80"/>
      <c r="F46" s="15"/>
      <c r="G46" s="15"/>
      <c r="H46" s="16"/>
      <c r="I46" s="68"/>
      <c r="J46" s="68"/>
      <c r="K46" s="16"/>
      <c r="L46" s="85"/>
      <c r="M46" s="86">
        <v>5882.0927734375</v>
      </c>
      <c r="N46" s="86">
        <v>3938.59130859375</v>
      </c>
      <c r="O46" s="79"/>
      <c r="P46" s="87"/>
      <c r="Q46" s="87"/>
      <c r="R46" s="88"/>
      <c r="S46" s="88"/>
      <c r="T46" s="88"/>
      <c r="U46" s="88"/>
      <c r="V46" s="53"/>
      <c r="W46" s="53"/>
      <c r="X46" s="53"/>
      <c r="Y46" s="53"/>
      <c r="Z46" s="52"/>
      <c r="AA46" s="81">
        <v>46</v>
      </c>
      <c r="AB46" s="81"/>
      <c r="AC46" s="89"/>
    </row>
    <row r="47" spans="1:29" x14ac:dyDescent="0.55000000000000004">
      <c r="A47" s="14" t="s">
        <v>409</v>
      </c>
      <c r="B47" s="15"/>
      <c r="C47" s="15"/>
      <c r="D47" s="84"/>
      <c r="E47" s="80"/>
      <c r="F47" s="15"/>
      <c r="G47" s="15"/>
      <c r="H47" s="16"/>
      <c r="I47" s="68"/>
      <c r="J47" s="68"/>
      <c r="K47" s="16"/>
      <c r="L47" s="85"/>
      <c r="M47" s="86">
        <v>6541.72509765625</v>
      </c>
      <c r="N47" s="86">
        <v>5154.888671875</v>
      </c>
      <c r="O47" s="79"/>
      <c r="P47" s="87"/>
      <c r="Q47" s="87"/>
      <c r="R47" s="88"/>
      <c r="S47" s="88"/>
      <c r="T47" s="88"/>
      <c r="U47" s="88"/>
      <c r="V47" s="53"/>
      <c r="W47" s="53"/>
      <c r="X47" s="53"/>
      <c r="Y47" s="53"/>
      <c r="Z47" s="52"/>
      <c r="AA47" s="81">
        <v>47</v>
      </c>
      <c r="AB47" s="81"/>
      <c r="AC47" s="89"/>
    </row>
    <row r="48" spans="1:29" x14ac:dyDescent="0.55000000000000004">
      <c r="A48" s="14" t="s">
        <v>382</v>
      </c>
      <c r="B48" s="15"/>
      <c r="C48" s="15"/>
      <c r="D48" s="84"/>
      <c r="E48" s="80"/>
      <c r="F48" s="15"/>
      <c r="G48" s="15"/>
      <c r="H48" s="16"/>
      <c r="I48" s="68"/>
      <c r="J48" s="68"/>
      <c r="K48" s="16"/>
      <c r="L48" s="85"/>
      <c r="M48" s="86">
        <v>5404.28125</v>
      </c>
      <c r="N48" s="86">
        <v>4942.45703125</v>
      </c>
      <c r="O48" s="79"/>
      <c r="P48" s="87"/>
      <c r="Q48" s="87"/>
      <c r="R48" s="88"/>
      <c r="S48" s="88"/>
      <c r="T48" s="88"/>
      <c r="U48" s="88"/>
      <c r="V48" s="53"/>
      <c r="W48" s="53"/>
      <c r="X48" s="53"/>
      <c r="Y48" s="53"/>
      <c r="Z48" s="52"/>
      <c r="AA48" s="81">
        <v>48</v>
      </c>
      <c r="AB48" s="81"/>
      <c r="AC48" s="89"/>
    </row>
    <row r="49" spans="1:29" x14ac:dyDescent="0.55000000000000004">
      <c r="A49" s="14" t="s">
        <v>313</v>
      </c>
      <c r="B49" s="15"/>
      <c r="C49" s="15"/>
      <c r="D49" s="84"/>
      <c r="E49" s="80"/>
      <c r="F49" s="15"/>
      <c r="G49" s="15"/>
      <c r="H49" s="16"/>
      <c r="I49" s="68"/>
      <c r="J49" s="68"/>
      <c r="K49" s="16"/>
      <c r="L49" s="85"/>
      <c r="M49" s="86">
        <v>6983.13818359375</v>
      </c>
      <c r="N49" s="86">
        <v>6842.1494140625</v>
      </c>
      <c r="O49" s="79"/>
      <c r="P49" s="87"/>
      <c r="Q49" s="87"/>
      <c r="R49" s="88"/>
      <c r="S49" s="88"/>
      <c r="T49" s="88"/>
      <c r="U49" s="88"/>
      <c r="V49" s="53"/>
      <c r="W49" s="53"/>
      <c r="X49" s="53"/>
      <c r="Y49" s="53"/>
      <c r="Z49" s="52"/>
      <c r="AA49" s="81">
        <v>49</v>
      </c>
      <c r="AB49" s="81"/>
      <c r="AC49" s="89"/>
    </row>
    <row r="50" spans="1:29" x14ac:dyDescent="0.55000000000000004">
      <c r="A50" s="14" t="s">
        <v>413</v>
      </c>
      <c r="B50" s="15"/>
      <c r="C50" s="15"/>
      <c r="D50" s="84"/>
      <c r="E50" s="80"/>
      <c r="F50" s="15"/>
      <c r="G50" s="15"/>
      <c r="H50" s="16"/>
      <c r="I50" s="68"/>
      <c r="J50" s="68"/>
      <c r="K50" s="16"/>
      <c r="L50" s="85"/>
      <c r="M50" s="86">
        <v>6222.9609375</v>
      </c>
      <c r="N50" s="86">
        <v>5500.3671875</v>
      </c>
      <c r="O50" s="79"/>
      <c r="P50" s="87"/>
      <c r="Q50" s="87"/>
      <c r="R50" s="88"/>
      <c r="S50" s="88"/>
      <c r="T50" s="88"/>
      <c r="U50" s="88"/>
      <c r="V50" s="53"/>
      <c r="W50" s="53"/>
      <c r="X50" s="53"/>
      <c r="Y50" s="53"/>
      <c r="Z50" s="52"/>
      <c r="AA50" s="81">
        <v>50</v>
      </c>
      <c r="AB50" s="81"/>
      <c r="AC50" s="89"/>
    </row>
    <row r="51" spans="1:29" x14ac:dyDescent="0.55000000000000004">
      <c r="A51" s="14" t="s">
        <v>412</v>
      </c>
      <c r="B51" s="15"/>
      <c r="C51" s="15"/>
      <c r="D51" s="84"/>
      <c r="E51" s="80"/>
      <c r="F51" s="15"/>
      <c r="G51" s="15"/>
      <c r="H51" s="16"/>
      <c r="I51" s="68"/>
      <c r="J51" s="68"/>
      <c r="K51" s="16"/>
      <c r="L51" s="85"/>
      <c r="M51" s="86">
        <v>5759.18896484375</v>
      </c>
      <c r="N51" s="86">
        <v>5310.82958984375</v>
      </c>
      <c r="O51" s="79"/>
      <c r="P51" s="87"/>
      <c r="Q51" s="87"/>
      <c r="R51" s="88"/>
      <c r="S51" s="88"/>
      <c r="T51" s="88"/>
      <c r="U51" s="88"/>
      <c r="V51" s="53"/>
      <c r="W51" s="53"/>
      <c r="X51" s="53"/>
      <c r="Y51" s="53"/>
      <c r="Z51" s="52"/>
      <c r="AA51" s="81">
        <v>51</v>
      </c>
      <c r="AB51" s="81"/>
      <c r="AC51" s="89"/>
    </row>
    <row r="52" spans="1:29" x14ac:dyDescent="0.55000000000000004">
      <c r="A52" s="14" t="s">
        <v>228</v>
      </c>
      <c r="B52" s="15"/>
      <c r="C52" s="15"/>
      <c r="D52" s="84"/>
      <c r="E52" s="80"/>
      <c r="F52" s="15"/>
      <c r="G52" s="15"/>
      <c r="H52" s="16"/>
      <c r="I52" s="68"/>
      <c r="J52" s="68"/>
      <c r="K52" s="16"/>
      <c r="L52" s="85"/>
      <c r="M52" s="86">
        <v>5071.0439453125</v>
      </c>
      <c r="N52" s="86">
        <v>4574.87451171875</v>
      </c>
      <c r="O52" s="79"/>
      <c r="P52" s="87"/>
      <c r="Q52" s="87"/>
      <c r="R52" s="88"/>
      <c r="S52" s="88"/>
      <c r="T52" s="88"/>
      <c r="U52" s="88"/>
      <c r="V52" s="53"/>
      <c r="W52" s="53"/>
      <c r="X52" s="53"/>
      <c r="Y52" s="53"/>
      <c r="Z52" s="52"/>
      <c r="AA52" s="81">
        <v>52</v>
      </c>
      <c r="AB52" s="81"/>
      <c r="AC52" s="89"/>
    </row>
    <row r="53" spans="1:29" x14ac:dyDescent="0.55000000000000004">
      <c r="A53" s="14" t="s">
        <v>352</v>
      </c>
      <c r="B53" s="15"/>
      <c r="C53" s="15"/>
      <c r="D53" s="84"/>
      <c r="E53" s="80"/>
      <c r="F53" s="15"/>
      <c r="G53" s="15"/>
      <c r="H53" s="16"/>
      <c r="I53" s="68"/>
      <c r="J53" s="68"/>
      <c r="K53" s="16"/>
      <c r="L53" s="85"/>
      <c r="M53" s="86">
        <v>7077.27734375</v>
      </c>
      <c r="N53" s="86">
        <v>3170.882568359375</v>
      </c>
      <c r="O53" s="79"/>
      <c r="P53" s="87"/>
      <c r="Q53" s="87"/>
      <c r="R53" s="88"/>
      <c r="S53" s="88"/>
      <c r="T53" s="88"/>
      <c r="U53" s="88"/>
      <c r="V53" s="53"/>
      <c r="W53" s="53"/>
      <c r="X53" s="53"/>
      <c r="Y53" s="53"/>
      <c r="Z53" s="52"/>
      <c r="AA53" s="81">
        <v>53</v>
      </c>
      <c r="AB53" s="81"/>
      <c r="AC53" s="89"/>
    </row>
    <row r="54" spans="1:29" x14ac:dyDescent="0.55000000000000004">
      <c r="A54" s="14" t="s">
        <v>414</v>
      </c>
      <c r="B54" s="15"/>
      <c r="C54" s="15"/>
      <c r="D54" s="84"/>
      <c r="E54" s="80"/>
      <c r="F54" s="15"/>
      <c r="G54" s="15"/>
      <c r="H54" s="16"/>
      <c r="I54" s="68"/>
      <c r="J54" s="68"/>
      <c r="K54" s="16"/>
      <c r="L54" s="85"/>
      <c r="M54" s="86">
        <v>7286.037109375</v>
      </c>
      <c r="N54" s="86">
        <v>4174.66552734375</v>
      </c>
      <c r="O54" s="79"/>
      <c r="P54" s="87"/>
      <c r="Q54" s="87"/>
      <c r="R54" s="88"/>
      <c r="S54" s="88"/>
      <c r="T54" s="88"/>
      <c r="U54" s="88"/>
      <c r="V54" s="53"/>
      <c r="W54" s="53"/>
      <c r="X54" s="53"/>
      <c r="Y54" s="53"/>
      <c r="Z54" s="52"/>
      <c r="AA54" s="81">
        <v>54</v>
      </c>
      <c r="AB54" s="81"/>
      <c r="AC54" s="89"/>
    </row>
    <row r="55" spans="1:29" x14ac:dyDescent="0.55000000000000004">
      <c r="A55" s="14" t="s">
        <v>347</v>
      </c>
      <c r="B55" s="15"/>
      <c r="C55" s="15"/>
      <c r="D55" s="84"/>
      <c r="E55" s="80"/>
      <c r="F55" s="15"/>
      <c r="G55" s="15"/>
      <c r="H55" s="16"/>
      <c r="I55" s="68"/>
      <c r="J55" s="68"/>
      <c r="K55" s="16"/>
      <c r="L55" s="85"/>
      <c r="M55" s="86">
        <v>2197.644287109375</v>
      </c>
      <c r="N55" s="86">
        <v>8020.34619140625</v>
      </c>
      <c r="O55" s="79"/>
      <c r="P55" s="87"/>
      <c r="Q55" s="87"/>
      <c r="R55" s="88"/>
      <c r="S55" s="88"/>
      <c r="T55" s="88"/>
      <c r="U55" s="88"/>
      <c r="V55" s="53"/>
      <c r="W55" s="53"/>
      <c r="X55" s="53"/>
      <c r="Y55" s="53"/>
      <c r="Z55" s="52"/>
      <c r="AA55" s="81">
        <v>55</v>
      </c>
      <c r="AB55" s="81"/>
      <c r="AC55" s="89"/>
    </row>
    <row r="56" spans="1:29" x14ac:dyDescent="0.55000000000000004">
      <c r="A56" s="14" t="s">
        <v>415</v>
      </c>
      <c r="B56" s="15"/>
      <c r="C56" s="15"/>
      <c r="D56" s="84"/>
      <c r="E56" s="80"/>
      <c r="F56" s="15"/>
      <c r="G56" s="15"/>
      <c r="H56" s="16"/>
      <c r="I56" s="68"/>
      <c r="J56" s="68"/>
      <c r="K56" s="16"/>
      <c r="L56" s="85"/>
      <c r="M56" s="86">
        <v>3107.790771484375</v>
      </c>
      <c r="N56" s="86">
        <v>7936.1015625</v>
      </c>
      <c r="O56" s="79"/>
      <c r="P56" s="87"/>
      <c r="Q56" s="87"/>
      <c r="R56" s="88"/>
      <c r="S56" s="88"/>
      <c r="T56" s="88"/>
      <c r="U56" s="88"/>
      <c r="V56" s="53"/>
      <c r="W56" s="53"/>
      <c r="X56" s="53"/>
      <c r="Y56" s="53"/>
      <c r="Z56" s="52"/>
      <c r="AA56" s="81">
        <v>56</v>
      </c>
      <c r="AB56" s="81"/>
      <c r="AC56" s="89"/>
    </row>
    <row r="57" spans="1:29" x14ac:dyDescent="0.55000000000000004">
      <c r="A57" s="14" t="s">
        <v>416</v>
      </c>
      <c r="B57" s="15"/>
      <c r="C57" s="15"/>
      <c r="D57" s="84"/>
      <c r="E57" s="80"/>
      <c r="F57" s="15"/>
      <c r="G57" s="15"/>
      <c r="H57" s="16"/>
      <c r="I57" s="68"/>
      <c r="J57" s="68"/>
      <c r="K57" s="16"/>
      <c r="L57" s="85"/>
      <c r="M57" s="86">
        <v>1884.51708984375</v>
      </c>
      <c r="N57" s="86">
        <v>9179.51171875</v>
      </c>
      <c r="O57" s="79"/>
      <c r="P57" s="87"/>
      <c r="Q57" s="87"/>
      <c r="R57" s="88"/>
      <c r="S57" s="88"/>
      <c r="T57" s="88"/>
      <c r="U57" s="88"/>
      <c r="V57" s="53"/>
      <c r="W57" s="53"/>
      <c r="X57" s="53"/>
      <c r="Y57" s="53"/>
      <c r="Z57" s="52"/>
      <c r="AA57" s="81">
        <v>57</v>
      </c>
      <c r="AB57" s="81"/>
      <c r="AC57" s="89"/>
    </row>
    <row r="58" spans="1:29" x14ac:dyDescent="0.55000000000000004">
      <c r="A58" s="14" t="s">
        <v>417</v>
      </c>
      <c r="B58" s="15"/>
      <c r="C58" s="15"/>
      <c r="D58" s="84"/>
      <c r="E58" s="80"/>
      <c r="F58" s="15"/>
      <c r="G58" s="15"/>
      <c r="H58" s="16"/>
      <c r="I58" s="68"/>
      <c r="J58" s="68"/>
      <c r="K58" s="16"/>
      <c r="L58" s="85"/>
      <c r="M58" s="86">
        <v>1224.5302734375</v>
      </c>
      <c r="N58" s="86">
        <v>8199.197265625</v>
      </c>
      <c r="O58" s="79"/>
      <c r="P58" s="87"/>
      <c r="Q58" s="87"/>
      <c r="R58" s="88"/>
      <c r="S58" s="88"/>
      <c r="T58" s="88"/>
      <c r="U58" s="88"/>
      <c r="V58" s="53"/>
      <c r="W58" s="53"/>
      <c r="X58" s="53"/>
      <c r="Y58" s="53"/>
      <c r="Z58" s="52"/>
      <c r="AA58" s="81">
        <v>58</v>
      </c>
      <c r="AB58" s="81"/>
      <c r="AC58" s="89"/>
    </row>
    <row r="59" spans="1:29" x14ac:dyDescent="0.55000000000000004">
      <c r="A59" s="14" t="s">
        <v>418</v>
      </c>
      <c r="B59" s="15"/>
      <c r="C59" s="15"/>
      <c r="D59" s="84"/>
      <c r="E59" s="80"/>
      <c r="F59" s="15"/>
      <c r="G59" s="15"/>
      <c r="H59" s="16"/>
      <c r="I59" s="68"/>
      <c r="J59" s="68"/>
      <c r="K59" s="16"/>
      <c r="L59" s="85"/>
      <c r="M59" s="86">
        <v>3059.021728515625</v>
      </c>
      <c r="N59" s="86">
        <v>8635.8671875</v>
      </c>
      <c r="O59" s="79"/>
      <c r="P59" s="87"/>
      <c r="Q59" s="87"/>
      <c r="R59" s="88"/>
      <c r="S59" s="88"/>
      <c r="T59" s="88"/>
      <c r="U59" s="88"/>
      <c r="V59" s="53"/>
      <c r="W59" s="53"/>
      <c r="X59" s="53"/>
      <c r="Y59" s="53"/>
      <c r="Z59" s="52"/>
      <c r="AA59" s="81">
        <v>59</v>
      </c>
      <c r="AB59" s="81"/>
      <c r="AC59" s="89"/>
    </row>
    <row r="60" spans="1:29" x14ac:dyDescent="0.55000000000000004">
      <c r="A60" s="14" t="s">
        <v>419</v>
      </c>
      <c r="B60" s="15"/>
      <c r="C60" s="15"/>
      <c r="D60" s="84"/>
      <c r="E60" s="80"/>
      <c r="F60" s="15"/>
      <c r="G60" s="15"/>
      <c r="H60" s="16"/>
      <c r="I60" s="68"/>
      <c r="J60" s="68"/>
      <c r="K60" s="16"/>
      <c r="L60" s="85"/>
      <c r="M60" s="86">
        <v>2356.246337890625</v>
      </c>
      <c r="N60" s="86">
        <v>9340.7900390625</v>
      </c>
      <c r="O60" s="79"/>
      <c r="P60" s="87"/>
      <c r="Q60" s="87"/>
      <c r="R60" s="88"/>
      <c r="S60" s="88"/>
      <c r="T60" s="88"/>
      <c r="U60" s="88"/>
      <c r="V60" s="53"/>
      <c r="W60" s="53"/>
      <c r="X60" s="53"/>
      <c r="Y60" s="53"/>
      <c r="Z60" s="52"/>
      <c r="AA60" s="81">
        <v>60</v>
      </c>
      <c r="AB60" s="81"/>
      <c r="AC60" s="89"/>
    </row>
    <row r="61" spans="1:29" x14ac:dyDescent="0.55000000000000004">
      <c r="A61" s="14" t="s">
        <v>420</v>
      </c>
      <c r="B61" s="15"/>
      <c r="C61" s="15"/>
      <c r="D61" s="84"/>
      <c r="E61" s="80"/>
      <c r="F61" s="15"/>
      <c r="G61" s="15"/>
      <c r="H61" s="16"/>
      <c r="I61" s="68"/>
      <c r="J61" s="68"/>
      <c r="K61" s="16"/>
      <c r="L61" s="85"/>
      <c r="M61" s="86">
        <v>3003.70751953125</v>
      </c>
      <c r="N61" s="86">
        <v>7205.673828125</v>
      </c>
      <c r="O61" s="79"/>
      <c r="P61" s="87"/>
      <c r="Q61" s="87"/>
      <c r="R61" s="88"/>
      <c r="S61" s="88"/>
      <c r="T61" s="88"/>
      <c r="U61" s="88"/>
      <c r="V61" s="53"/>
      <c r="W61" s="53"/>
      <c r="X61" s="53"/>
      <c r="Y61" s="53"/>
      <c r="Z61" s="52"/>
      <c r="AA61" s="81">
        <v>61</v>
      </c>
      <c r="AB61" s="81"/>
      <c r="AC61" s="89"/>
    </row>
    <row r="62" spans="1:29" x14ac:dyDescent="0.55000000000000004">
      <c r="A62" s="14" t="s">
        <v>421</v>
      </c>
      <c r="B62" s="15"/>
      <c r="C62" s="15"/>
      <c r="D62" s="84"/>
      <c r="E62" s="80"/>
      <c r="F62" s="15"/>
      <c r="G62" s="15"/>
      <c r="H62" s="16"/>
      <c r="I62" s="68"/>
      <c r="J62" s="68"/>
      <c r="K62" s="16"/>
      <c r="L62" s="85"/>
      <c r="M62" s="86">
        <v>1583.5621337890625</v>
      </c>
      <c r="N62" s="86">
        <v>7782.74658203125</v>
      </c>
      <c r="O62" s="79"/>
      <c r="P62" s="87"/>
      <c r="Q62" s="87"/>
      <c r="R62" s="88"/>
      <c r="S62" s="88"/>
      <c r="T62" s="88"/>
      <c r="U62" s="88"/>
      <c r="V62" s="53"/>
      <c r="W62" s="53"/>
      <c r="X62" s="53"/>
      <c r="Y62" s="53"/>
      <c r="Z62" s="52"/>
      <c r="AA62" s="81">
        <v>62</v>
      </c>
      <c r="AB62" s="81"/>
      <c r="AC62" s="89"/>
    </row>
    <row r="63" spans="1:29" x14ac:dyDescent="0.55000000000000004">
      <c r="A63" s="14" t="s">
        <v>422</v>
      </c>
      <c r="B63" s="15"/>
      <c r="C63" s="15"/>
      <c r="D63" s="84"/>
      <c r="E63" s="80"/>
      <c r="F63" s="15"/>
      <c r="G63" s="15"/>
      <c r="H63" s="16"/>
      <c r="I63" s="68"/>
      <c r="J63" s="68"/>
      <c r="K63" s="16"/>
      <c r="L63" s="85"/>
      <c r="M63" s="86">
        <v>1427.6766357421875</v>
      </c>
      <c r="N63" s="86">
        <v>7146.98388671875</v>
      </c>
      <c r="O63" s="79"/>
      <c r="P63" s="87"/>
      <c r="Q63" s="87"/>
      <c r="R63" s="88"/>
      <c r="S63" s="88"/>
      <c r="T63" s="88"/>
      <c r="U63" s="88"/>
      <c r="V63" s="53"/>
      <c r="W63" s="53"/>
      <c r="X63" s="53"/>
      <c r="Y63" s="53"/>
      <c r="Z63" s="52"/>
      <c r="AA63" s="81">
        <v>63</v>
      </c>
      <c r="AB63" s="81"/>
      <c r="AC63" s="89"/>
    </row>
    <row r="64" spans="1:29" x14ac:dyDescent="0.55000000000000004">
      <c r="A64" s="14" t="s">
        <v>423</v>
      </c>
      <c r="B64" s="15"/>
      <c r="C64" s="15"/>
      <c r="D64" s="84"/>
      <c r="E64" s="80"/>
      <c r="F64" s="15"/>
      <c r="G64" s="15"/>
      <c r="H64" s="16"/>
      <c r="I64" s="68"/>
      <c r="J64" s="68"/>
      <c r="K64" s="16"/>
      <c r="L64" s="85"/>
      <c r="M64" s="86">
        <v>1888.107666015625</v>
      </c>
      <c r="N64" s="86">
        <v>6771.359375</v>
      </c>
      <c r="O64" s="79"/>
      <c r="P64" s="87"/>
      <c r="Q64" s="87"/>
      <c r="R64" s="88"/>
      <c r="S64" s="88"/>
      <c r="T64" s="88"/>
      <c r="U64" s="88"/>
      <c r="V64" s="53"/>
      <c r="W64" s="53"/>
      <c r="X64" s="53"/>
      <c r="Y64" s="53"/>
      <c r="Z64" s="52"/>
      <c r="AA64" s="81">
        <v>64</v>
      </c>
      <c r="AB64" s="81"/>
      <c r="AC64" s="89"/>
    </row>
    <row r="65" spans="1:29" x14ac:dyDescent="0.55000000000000004">
      <c r="A65" s="14" t="s">
        <v>424</v>
      </c>
      <c r="B65" s="15"/>
      <c r="C65" s="15"/>
      <c r="D65" s="84"/>
      <c r="E65" s="80"/>
      <c r="F65" s="15"/>
      <c r="G65" s="15"/>
      <c r="H65" s="16"/>
      <c r="I65" s="68"/>
      <c r="J65" s="68"/>
      <c r="K65" s="16"/>
      <c r="L65" s="85"/>
      <c r="M65" s="86">
        <v>2501.3017578125</v>
      </c>
      <c r="N65" s="86">
        <v>7358.0712890625</v>
      </c>
      <c r="O65" s="79"/>
      <c r="P65" s="87"/>
      <c r="Q65" s="87"/>
      <c r="R65" s="88"/>
      <c r="S65" s="88"/>
      <c r="T65" s="88"/>
      <c r="U65" s="88"/>
      <c r="V65" s="53"/>
      <c r="W65" s="53"/>
      <c r="X65" s="53"/>
      <c r="Y65" s="53"/>
      <c r="Z65" s="52"/>
      <c r="AA65" s="81">
        <v>65</v>
      </c>
      <c r="AB65" s="81"/>
      <c r="AC65" s="89"/>
    </row>
    <row r="66" spans="1:29" x14ac:dyDescent="0.55000000000000004">
      <c r="A66" s="14" t="s">
        <v>425</v>
      </c>
      <c r="B66" s="15"/>
      <c r="C66" s="15"/>
      <c r="D66" s="84"/>
      <c r="E66" s="80"/>
      <c r="F66" s="15"/>
      <c r="G66" s="15"/>
      <c r="H66" s="16"/>
      <c r="I66" s="68"/>
      <c r="J66" s="68"/>
      <c r="K66" s="16"/>
      <c r="L66" s="85"/>
      <c r="M66" s="86">
        <v>2641.2158203125</v>
      </c>
      <c r="N66" s="86">
        <v>8861.4609375</v>
      </c>
      <c r="O66" s="79"/>
      <c r="P66" s="87"/>
      <c r="Q66" s="87"/>
      <c r="R66" s="88"/>
      <c r="S66" s="88"/>
      <c r="T66" s="88"/>
      <c r="U66" s="88"/>
      <c r="V66" s="53"/>
      <c r="W66" s="53"/>
      <c r="X66" s="53"/>
      <c r="Y66" s="53"/>
      <c r="Z66" s="52"/>
      <c r="AA66" s="81">
        <v>66</v>
      </c>
      <c r="AB66" s="81"/>
      <c r="AC66" s="89"/>
    </row>
    <row r="67" spans="1:29" x14ac:dyDescent="0.55000000000000004">
      <c r="A67" s="14" t="s">
        <v>426</v>
      </c>
      <c r="B67" s="15"/>
      <c r="C67" s="15"/>
      <c r="D67" s="84"/>
      <c r="E67" s="80"/>
      <c r="F67" s="15"/>
      <c r="G67" s="15"/>
      <c r="H67" s="16"/>
      <c r="I67" s="68"/>
      <c r="J67" s="68"/>
      <c r="K67" s="16"/>
      <c r="L67" s="85"/>
      <c r="M67" s="86">
        <v>5611.0869140625</v>
      </c>
      <c r="N67" s="86">
        <v>2817.75927734375</v>
      </c>
      <c r="O67" s="79"/>
      <c r="P67" s="87"/>
      <c r="Q67" s="87"/>
      <c r="R67" s="88"/>
      <c r="S67" s="88"/>
      <c r="T67" s="88"/>
      <c r="U67" s="88"/>
      <c r="V67" s="53"/>
      <c r="W67" s="53"/>
      <c r="X67" s="53"/>
      <c r="Y67" s="53"/>
      <c r="Z67" s="52"/>
      <c r="AA67" s="81">
        <v>67</v>
      </c>
      <c r="AB67" s="81"/>
      <c r="AC67" s="89"/>
    </row>
    <row r="68" spans="1:29" x14ac:dyDescent="0.55000000000000004">
      <c r="A68" s="14" t="s">
        <v>427</v>
      </c>
      <c r="B68" s="15"/>
      <c r="C68" s="15"/>
      <c r="D68" s="84"/>
      <c r="E68" s="80"/>
      <c r="F68" s="15"/>
      <c r="G68" s="15"/>
      <c r="H68" s="16"/>
      <c r="I68" s="68"/>
      <c r="J68" s="68"/>
      <c r="K68" s="16"/>
      <c r="L68" s="85"/>
      <c r="M68" s="86">
        <v>4668.07421875</v>
      </c>
      <c r="N68" s="86">
        <v>3958.572998046875</v>
      </c>
      <c r="O68" s="79"/>
      <c r="P68" s="87"/>
      <c r="Q68" s="87"/>
      <c r="R68" s="88"/>
      <c r="S68" s="88"/>
      <c r="T68" s="88"/>
      <c r="U68" s="88"/>
      <c r="V68" s="53"/>
      <c r="W68" s="53"/>
      <c r="X68" s="53"/>
      <c r="Y68" s="53"/>
      <c r="Z68" s="52"/>
      <c r="AA68" s="81">
        <v>68</v>
      </c>
      <c r="AB68" s="81"/>
      <c r="AC68" s="89"/>
    </row>
    <row r="69" spans="1:29" x14ac:dyDescent="0.55000000000000004">
      <c r="A69" s="14" t="s">
        <v>226</v>
      </c>
      <c r="B69" s="15"/>
      <c r="C69" s="15"/>
      <c r="D69" s="84"/>
      <c r="E69" s="80"/>
      <c r="F69" s="15"/>
      <c r="G69" s="15"/>
      <c r="H69" s="16"/>
      <c r="I69" s="68"/>
      <c r="J69" s="68"/>
      <c r="K69" s="16"/>
      <c r="L69" s="85"/>
      <c r="M69" s="86">
        <v>5660.7861328125</v>
      </c>
      <c r="N69" s="86">
        <v>4164.35888671875</v>
      </c>
      <c r="O69" s="79"/>
      <c r="P69" s="87"/>
      <c r="Q69" s="87"/>
      <c r="R69" s="88"/>
      <c r="S69" s="88"/>
      <c r="T69" s="88"/>
      <c r="U69" s="88"/>
      <c r="V69" s="53"/>
      <c r="W69" s="53"/>
      <c r="X69" s="53"/>
      <c r="Y69" s="53"/>
      <c r="Z69" s="52"/>
      <c r="AA69" s="81">
        <v>69</v>
      </c>
      <c r="AB69" s="81"/>
      <c r="AC69" s="89"/>
    </row>
    <row r="70" spans="1:29" x14ac:dyDescent="0.55000000000000004">
      <c r="A70" s="14" t="s">
        <v>428</v>
      </c>
      <c r="B70" s="15"/>
      <c r="C70" s="15"/>
      <c r="D70" s="84"/>
      <c r="E70" s="80"/>
      <c r="F70" s="15"/>
      <c r="G70" s="15"/>
      <c r="H70" s="16"/>
      <c r="I70" s="68"/>
      <c r="J70" s="68"/>
      <c r="K70" s="16"/>
      <c r="L70" s="85"/>
      <c r="M70" s="86">
        <v>4718.42431640625</v>
      </c>
      <c r="N70" s="86">
        <v>4062.144287109375</v>
      </c>
      <c r="O70" s="79"/>
      <c r="P70" s="87"/>
      <c r="Q70" s="87"/>
      <c r="R70" s="88"/>
      <c r="S70" s="88"/>
      <c r="T70" s="88"/>
      <c r="U70" s="88"/>
      <c r="V70" s="53"/>
      <c r="W70" s="53"/>
      <c r="X70" s="53"/>
      <c r="Y70" s="53"/>
      <c r="Z70" s="52"/>
      <c r="AA70" s="81">
        <v>70</v>
      </c>
      <c r="AB70" s="81"/>
      <c r="AC70" s="89"/>
    </row>
    <row r="71" spans="1:29" x14ac:dyDescent="0.55000000000000004">
      <c r="A71" s="14" t="s">
        <v>429</v>
      </c>
      <c r="B71" s="15"/>
      <c r="C71" s="15"/>
      <c r="D71" s="84"/>
      <c r="E71" s="80"/>
      <c r="F71" s="15"/>
      <c r="G71" s="15"/>
      <c r="H71" s="16"/>
      <c r="I71" s="68"/>
      <c r="J71" s="68"/>
      <c r="K71" s="16"/>
      <c r="L71" s="85"/>
      <c r="M71" s="86">
        <v>4860.87890625</v>
      </c>
      <c r="N71" s="86">
        <v>3985.903564453125</v>
      </c>
      <c r="O71" s="79"/>
      <c r="P71" s="87"/>
      <c r="Q71" s="87"/>
      <c r="R71" s="88"/>
      <c r="S71" s="88"/>
      <c r="T71" s="88"/>
      <c r="U71" s="88"/>
      <c r="V71" s="53"/>
      <c r="W71" s="53"/>
      <c r="X71" s="53"/>
      <c r="Y71" s="53"/>
      <c r="Z71" s="52"/>
      <c r="AA71" s="81">
        <v>71</v>
      </c>
      <c r="AB71" s="81"/>
      <c r="AC71" s="89"/>
    </row>
    <row r="72" spans="1:29" x14ac:dyDescent="0.55000000000000004">
      <c r="A72" s="14" t="s">
        <v>411</v>
      </c>
      <c r="B72" s="15"/>
      <c r="C72" s="15"/>
      <c r="D72" s="84"/>
      <c r="E72" s="80"/>
      <c r="F72" s="15"/>
      <c r="G72" s="15"/>
      <c r="H72" s="16"/>
      <c r="I72" s="68"/>
      <c r="J72" s="68"/>
      <c r="K72" s="16"/>
      <c r="L72" s="85"/>
      <c r="M72" s="86">
        <v>5931.7509765625</v>
      </c>
      <c r="N72" s="86">
        <v>5562.78173828125</v>
      </c>
      <c r="O72" s="79"/>
      <c r="P72" s="87"/>
      <c r="Q72" s="87"/>
      <c r="R72" s="88"/>
      <c r="S72" s="88"/>
      <c r="T72" s="88"/>
      <c r="U72" s="88"/>
      <c r="V72" s="53"/>
      <c r="W72" s="53"/>
      <c r="X72" s="53"/>
      <c r="Y72" s="53"/>
      <c r="Z72" s="52"/>
      <c r="AA72" s="81">
        <v>72</v>
      </c>
      <c r="AB72" s="81"/>
      <c r="AC72" s="89"/>
    </row>
    <row r="73" spans="1:29" x14ac:dyDescent="0.55000000000000004">
      <c r="A73" s="14" t="s">
        <v>335</v>
      </c>
      <c r="B73" s="15"/>
      <c r="C73" s="15"/>
      <c r="D73" s="84"/>
      <c r="E73" s="80"/>
      <c r="F73" s="15"/>
      <c r="G73" s="15"/>
      <c r="H73" s="16"/>
      <c r="I73" s="68"/>
      <c r="J73" s="68"/>
      <c r="K73" s="16"/>
      <c r="L73" s="85"/>
      <c r="M73" s="86">
        <v>4936.06298828125</v>
      </c>
      <c r="N73" s="86">
        <v>3639.0244140625</v>
      </c>
      <c r="O73" s="79"/>
      <c r="P73" s="87"/>
      <c r="Q73" s="87"/>
      <c r="R73" s="88"/>
      <c r="S73" s="88"/>
      <c r="T73" s="88"/>
      <c r="U73" s="88"/>
      <c r="V73" s="53"/>
      <c r="W73" s="53"/>
      <c r="X73" s="53"/>
      <c r="Y73" s="53"/>
      <c r="Z73" s="52"/>
      <c r="AA73" s="81">
        <v>73</v>
      </c>
      <c r="AB73" s="81"/>
      <c r="AC73" s="89"/>
    </row>
    <row r="74" spans="1:29" x14ac:dyDescent="0.55000000000000004">
      <c r="A74" s="14" t="s">
        <v>430</v>
      </c>
      <c r="B74" s="15"/>
      <c r="C74" s="15"/>
      <c r="D74" s="84"/>
      <c r="E74" s="80"/>
      <c r="F74" s="15"/>
      <c r="G74" s="15"/>
      <c r="H74" s="16"/>
      <c r="I74" s="68"/>
      <c r="J74" s="68"/>
      <c r="K74" s="16"/>
      <c r="L74" s="85"/>
      <c r="M74" s="86">
        <v>5534.22509765625</v>
      </c>
      <c r="N74" s="86">
        <v>2796.26806640625</v>
      </c>
      <c r="O74" s="79"/>
      <c r="P74" s="87"/>
      <c r="Q74" s="87"/>
      <c r="R74" s="88"/>
      <c r="S74" s="88"/>
      <c r="T74" s="88"/>
      <c r="U74" s="88"/>
      <c r="V74" s="53"/>
      <c r="W74" s="53"/>
      <c r="X74" s="53"/>
      <c r="Y74" s="53"/>
      <c r="Z74" s="52"/>
      <c r="AA74" s="81">
        <v>74</v>
      </c>
      <c r="AB74" s="81"/>
      <c r="AC74" s="89"/>
    </row>
    <row r="75" spans="1:29" x14ac:dyDescent="0.55000000000000004">
      <c r="A75" s="14" t="s">
        <v>343</v>
      </c>
      <c r="B75" s="15"/>
      <c r="C75" s="15"/>
      <c r="D75" s="84"/>
      <c r="E75" s="80"/>
      <c r="F75" s="15"/>
      <c r="G75" s="15"/>
      <c r="H75" s="16"/>
      <c r="I75" s="68"/>
      <c r="J75" s="68"/>
      <c r="K75" s="16"/>
      <c r="L75" s="85"/>
      <c r="M75" s="86">
        <v>2094.713134765625</v>
      </c>
      <c r="N75" s="86">
        <v>7955.41796875</v>
      </c>
      <c r="O75" s="79"/>
      <c r="P75" s="87"/>
      <c r="Q75" s="87"/>
      <c r="R75" s="88"/>
      <c r="S75" s="88"/>
      <c r="T75" s="88"/>
      <c r="U75" s="88"/>
      <c r="V75" s="53"/>
      <c r="W75" s="53"/>
      <c r="X75" s="53"/>
      <c r="Y75" s="53"/>
      <c r="Z75" s="52"/>
      <c r="AA75" s="81">
        <v>75</v>
      </c>
      <c r="AB75" s="81"/>
      <c r="AC75" s="89"/>
    </row>
    <row r="76" spans="1:29" x14ac:dyDescent="0.55000000000000004">
      <c r="A76" s="14" t="s">
        <v>431</v>
      </c>
      <c r="B76" s="15"/>
      <c r="C76" s="15"/>
      <c r="D76" s="84"/>
      <c r="E76" s="80"/>
      <c r="F76" s="15"/>
      <c r="G76" s="15"/>
      <c r="H76" s="16"/>
      <c r="I76" s="68"/>
      <c r="J76" s="68"/>
      <c r="K76" s="16"/>
      <c r="L76" s="85"/>
      <c r="M76" s="86">
        <v>1429.773193359375</v>
      </c>
      <c r="N76" s="86">
        <v>8651.9716796875</v>
      </c>
      <c r="O76" s="79"/>
      <c r="P76" s="87"/>
      <c r="Q76" s="87"/>
      <c r="R76" s="88"/>
      <c r="S76" s="88"/>
      <c r="T76" s="88"/>
      <c r="U76" s="88"/>
      <c r="V76" s="53"/>
      <c r="W76" s="53"/>
      <c r="X76" s="53"/>
      <c r="Y76" s="53"/>
      <c r="Z76" s="52"/>
      <c r="AA76" s="81">
        <v>76</v>
      </c>
      <c r="AB76" s="81"/>
      <c r="AC76" s="89"/>
    </row>
    <row r="77" spans="1:29" x14ac:dyDescent="0.55000000000000004">
      <c r="A77" s="14" t="s">
        <v>432</v>
      </c>
      <c r="B77" s="15"/>
      <c r="C77" s="15"/>
      <c r="D77" s="84"/>
      <c r="E77" s="80"/>
      <c r="F77" s="15"/>
      <c r="G77" s="15"/>
      <c r="H77" s="16"/>
      <c r="I77" s="68"/>
      <c r="J77" s="68"/>
      <c r="K77" s="16"/>
      <c r="L77" s="85"/>
      <c r="M77" s="86">
        <v>2757.42578125</v>
      </c>
      <c r="N77" s="86">
        <v>7268.05859375</v>
      </c>
      <c r="O77" s="79"/>
      <c r="P77" s="87"/>
      <c r="Q77" s="87"/>
      <c r="R77" s="88"/>
      <c r="S77" s="88"/>
      <c r="T77" s="88"/>
      <c r="U77" s="88"/>
      <c r="V77" s="53"/>
      <c r="W77" s="53"/>
      <c r="X77" s="53"/>
      <c r="Y77" s="53"/>
      <c r="Z77" s="52"/>
      <c r="AA77" s="81">
        <v>77</v>
      </c>
      <c r="AB77" s="81"/>
      <c r="AC77" s="89"/>
    </row>
    <row r="78" spans="1:29" x14ac:dyDescent="0.55000000000000004">
      <c r="A78" s="14" t="s">
        <v>433</v>
      </c>
      <c r="B78" s="15"/>
      <c r="C78" s="15"/>
      <c r="D78" s="84"/>
      <c r="E78" s="80"/>
      <c r="F78" s="15"/>
      <c r="G78" s="15"/>
      <c r="H78" s="16"/>
      <c r="I78" s="68"/>
      <c r="J78" s="68"/>
      <c r="K78" s="16"/>
      <c r="L78" s="85"/>
      <c r="M78" s="86">
        <v>5680.65234375</v>
      </c>
      <c r="N78" s="86">
        <v>5913.005859375</v>
      </c>
      <c r="O78" s="79"/>
      <c r="P78" s="87"/>
      <c r="Q78" s="87"/>
      <c r="R78" s="88"/>
      <c r="S78" s="88"/>
      <c r="T78" s="88"/>
      <c r="U78" s="88"/>
      <c r="V78" s="53"/>
      <c r="W78" s="53"/>
      <c r="X78" s="53"/>
      <c r="Y78" s="53"/>
      <c r="Z78" s="52"/>
      <c r="AA78" s="81">
        <v>78</v>
      </c>
      <c r="AB78" s="81"/>
      <c r="AC78" s="89"/>
    </row>
    <row r="79" spans="1:29" x14ac:dyDescent="0.55000000000000004">
      <c r="A79" s="14" t="s">
        <v>202</v>
      </c>
      <c r="B79" s="15"/>
      <c r="C79" s="15"/>
      <c r="D79" s="84"/>
      <c r="E79" s="80"/>
      <c r="F79" s="15"/>
      <c r="G79" s="15"/>
      <c r="H79" s="16"/>
      <c r="I79" s="68"/>
      <c r="J79" s="68"/>
      <c r="K79" s="16"/>
      <c r="L79" s="85"/>
      <c r="M79" s="86">
        <v>6320.224609375</v>
      </c>
      <c r="N79" s="86">
        <v>2588.8798828125</v>
      </c>
      <c r="O79" s="79"/>
      <c r="P79" s="87"/>
      <c r="Q79" s="87"/>
      <c r="R79" s="88"/>
      <c r="S79" s="88"/>
      <c r="T79" s="88"/>
      <c r="U79" s="88"/>
      <c r="V79" s="53"/>
      <c r="W79" s="53"/>
      <c r="X79" s="53"/>
      <c r="Y79" s="53"/>
      <c r="Z79" s="52"/>
      <c r="AA79" s="81">
        <v>79</v>
      </c>
      <c r="AB79" s="81"/>
      <c r="AC79" s="89"/>
    </row>
    <row r="80" spans="1:29" x14ac:dyDescent="0.55000000000000004">
      <c r="A80" s="14" t="s">
        <v>348</v>
      </c>
      <c r="B80" s="15"/>
      <c r="C80" s="15"/>
      <c r="D80" s="84"/>
      <c r="E80" s="80"/>
      <c r="F80" s="15"/>
      <c r="G80" s="15"/>
      <c r="H80" s="16"/>
      <c r="I80" s="68"/>
      <c r="J80" s="68"/>
      <c r="K80" s="16"/>
      <c r="L80" s="85"/>
      <c r="M80" s="86">
        <v>6394.3603515625</v>
      </c>
      <c r="N80" s="86">
        <v>1323.9774169921875</v>
      </c>
      <c r="O80" s="79"/>
      <c r="P80" s="87"/>
      <c r="Q80" s="87"/>
      <c r="R80" s="88"/>
      <c r="S80" s="88"/>
      <c r="T80" s="88"/>
      <c r="U80" s="88"/>
      <c r="V80" s="53"/>
      <c r="W80" s="53"/>
      <c r="X80" s="53"/>
      <c r="Y80" s="53"/>
      <c r="Z80" s="52"/>
      <c r="AA80" s="81">
        <v>80</v>
      </c>
      <c r="AB80" s="81"/>
      <c r="AC80" s="89"/>
    </row>
    <row r="81" spans="1:29" x14ac:dyDescent="0.55000000000000004">
      <c r="A81" s="14" t="s">
        <v>434</v>
      </c>
      <c r="B81" s="15"/>
      <c r="C81" s="15"/>
      <c r="D81" s="84"/>
      <c r="E81" s="80"/>
      <c r="F81" s="15"/>
      <c r="G81" s="15"/>
      <c r="H81" s="16"/>
      <c r="I81" s="68"/>
      <c r="J81" s="68"/>
      <c r="K81" s="16"/>
      <c r="L81" s="85"/>
      <c r="M81" s="86">
        <v>6707.37646484375</v>
      </c>
      <c r="N81" s="86">
        <v>284.07208251953125</v>
      </c>
      <c r="O81" s="79"/>
      <c r="P81" s="87"/>
      <c r="Q81" s="87"/>
      <c r="R81" s="88"/>
      <c r="S81" s="88"/>
      <c r="T81" s="88"/>
      <c r="U81" s="88"/>
      <c r="V81" s="53"/>
      <c r="W81" s="53"/>
      <c r="X81" s="53"/>
      <c r="Y81" s="53"/>
      <c r="Z81" s="52"/>
      <c r="AA81" s="81">
        <v>81</v>
      </c>
      <c r="AB81" s="81"/>
      <c r="AC81" s="89"/>
    </row>
    <row r="82" spans="1:29" x14ac:dyDescent="0.55000000000000004">
      <c r="A82" s="14" t="s">
        <v>435</v>
      </c>
      <c r="B82" s="15"/>
      <c r="C82" s="15"/>
      <c r="D82" s="84"/>
      <c r="E82" s="80"/>
      <c r="F82" s="15"/>
      <c r="G82" s="15"/>
      <c r="H82" s="16"/>
      <c r="I82" s="68"/>
      <c r="J82" s="68"/>
      <c r="K82" s="16"/>
      <c r="L82" s="85"/>
      <c r="M82" s="86">
        <v>5860.62744140625</v>
      </c>
      <c r="N82" s="86">
        <v>159.65750122070313</v>
      </c>
      <c r="O82" s="79"/>
      <c r="P82" s="87"/>
      <c r="Q82" s="87"/>
      <c r="R82" s="88"/>
      <c r="S82" s="88"/>
      <c r="T82" s="88"/>
      <c r="U82" s="88"/>
      <c r="V82" s="53"/>
      <c r="W82" s="53"/>
      <c r="X82" s="53"/>
      <c r="Y82" s="53"/>
      <c r="Z82" s="52"/>
      <c r="AA82" s="81">
        <v>82</v>
      </c>
      <c r="AB82" s="81"/>
      <c r="AC82" s="89"/>
    </row>
    <row r="83" spans="1:29" x14ac:dyDescent="0.55000000000000004">
      <c r="A83" s="14" t="s">
        <v>436</v>
      </c>
      <c r="B83" s="15"/>
      <c r="C83" s="15"/>
      <c r="D83" s="84"/>
      <c r="E83" s="80"/>
      <c r="F83" s="15"/>
      <c r="G83" s="15"/>
      <c r="H83" s="16"/>
      <c r="I83" s="68"/>
      <c r="J83" s="68"/>
      <c r="K83" s="16"/>
      <c r="L83" s="85"/>
      <c r="M83" s="86">
        <v>6614.2373046875</v>
      </c>
      <c r="N83" s="86">
        <v>247.02362060546875</v>
      </c>
      <c r="O83" s="79"/>
      <c r="P83" s="87"/>
      <c r="Q83" s="87"/>
      <c r="R83" s="88"/>
      <c r="S83" s="88"/>
      <c r="T83" s="88"/>
      <c r="U83" s="88"/>
      <c r="V83" s="53"/>
      <c r="W83" s="53"/>
      <c r="X83" s="53"/>
      <c r="Y83" s="53"/>
      <c r="Z83" s="52"/>
      <c r="AA83" s="81">
        <v>83</v>
      </c>
      <c r="AB83" s="81"/>
      <c r="AC83" s="89"/>
    </row>
    <row r="84" spans="1:29" x14ac:dyDescent="0.55000000000000004">
      <c r="A84" s="14" t="s">
        <v>437</v>
      </c>
      <c r="B84" s="15"/>
      <c r="C84" s="15"/>
      <c r="D84" s="84"/>
      <c r="E84" s="80"/>
      <c r="F84" s="15"/>
      <c r="G84" s="15"/>
      <c r="H84" s="16"/>
      <c r="I84" s="68"/>
      <c r="J84" s="68"/>
      <c r="K84" s="16"/>
      <c r="L84" s="85"/>
      <c r="M84" s="86">
        <v>6426.87890625</v>
      </c>
      <c r="N84" s="86">
        <v>189.6024169921875</v>
      </c>
      <c r="O84" s="79"/>
      <c r="P84" s="87"/>
      <c r="Q84" s="87"/>
      <c r="R84" s="88"/>
      <c r="S84" s="88"/>
      <c r="T84" s="88"/>
      <c r="U84" s="88"/>
      <c r="V84" s="53"/>
      <c r="W84" s="53"/>
      <c r="X84" s="53"/>
      <c r="Y84" s="53"/>
      <c r="Z84" s="52"/>
      <c r="AA84" s="81">
        <v>84</v>
      </c>
      <c r="AB84" s="81"/>
      <c r="AC84" s="89"/>
    </row>
    <row r="85" spans="1:29" x14ac:dyDescent="0.55000000000000004">
      <c r="A85" s="14" t="s">
        <v>438</v>
      </c>
      <c r="B85" s="15"/>
      <c r="C85" s="15"/>
      <c r="D85" s="84"/>
      <c r="E85" s="80"/>
      <c r="F85" s="15"/>
      <c r="G85" s="15"/>
      <c r="H85" s="16"/>
      <c r="I85" s="68"/>
      <c r="J85" s="68"/>
      <c r="K85" s="16"/>
      <c r="L85" s="85"/>
      <c r="M85" s="86">
        <v>7136.376953125</v>
      </c>
      <c r="N85" s="86">
        <v>1731.124267578125</v>
      </c>
      <c r="O85" s="79"/>
      <c r="P85" s="87"/>
      <c r="Q85" s="87"/>
      <c r="R85" s="88"/>
      <c r="S85" s="88"/>
      <c r="T85" s="88"/>
      <c r="U85" s="88"/>
      <c r="V85" s="53"/>
      <c r="W85" s="53"/>
      <c r="X85" s="53"/>
      <c r="Y85" s="53"/>
      <c r="Z85" s="52"/>
      <c r="AA85" s="81">
        <v>85</v>
      </c>
      <c r="AB85" s="81"/>
      <c r="AC85" s="89"/>
    </row>
    <row r="86" spans="1:29" x14ac:dyDescent="0.55000000000000004">
      <c r="A86" s="14" t="s">
        <v>439</v>
      </c>
      <c r="B86" s="15"/>
      <c r="C86" s="15"/>
      <c r="D86" s="84"/>
      <c r="E86" s="80"/>
      <c r="F86" s="15"/>
      <c r="G86" s="15"/>
      <c r="H86" s="16"/>
      <c r="I86" s="68"/>
      <c r="J86" s="68"/>
      <c r="K86" s="16"/>
      <c r="L86" s="85"/>
      <c r="M86" s="86">
        <v>6051.01171875</v>
      </c>
      <c r="N86" s="86">
        <v>159.65750122070313</v>
      </c>
      <c r="O86" s="79"/>
      <c r="P86" s="87"/>
      <c r="Q86" s="87"/>
      <c r="R86" s="88"/>
      <c r="S86" s="88"/>
      <c r="T86" s="88"/>
      <c r="U86" s="88"/>
      <c r="V86" s="53"/>
      <c r="W86" s="53"/>
      <c r="X86" s="53"/>
      <c r="Y86" s="53"/>
      <c r="Z86" s="52"/>
      <c r="AA86" s="81">
        <v>86</v>
      </c>
      <c r="AB86" s="81"/>
      <c r="AC86" s="89"/>
    </row>
    <row r="87" spans="1:29" x14ac:dyDescent="0.55000000000000004">
      <c r="A87" s="14" t="s">
        <v>440</v>
      </c>
      <c r="B87" s="15"/>
      <c r="C87" s="15"/>
      <c r="D87" s="84"/>
      <c r="E87" s="80"/>
      <c r="F87" s="15"/>
      <c r="G87" s="15"/>
      <c r="H87" s="16"/>
      <c r="I87" s="68"/>
      <c r="J87" s="68"/>
      <c r="K87" s="16"/>
      <c r="L87" s="85"/>
      <c r="M87" s="86">
        <v>7012.58056640625</v>
      </c>
      <c r="N87" s="86">
        <v>1665.998046875</v>
      </c>
      <c r="O87" s="79"/>
      <c r="P87" s="87"/>
      <c r="Q87" s="87"/>
      <c r="R87" s="88"/>
      <c r="S87" s="88"/>
      <c r="T87" s="88"/>
      <c r="U87" s="88"/>
      <c r="V87" s="53"/>
      <c r="W87" s="53"/>
      <c r="X87" s="53"/>
      <c r="Y87" s="53"/>
      <c r="Z87" s="52"/>
      <c r="AA87" s="81">
        <v>87</v>
      </c>
      <c r="AB87" s="81"/>
      <c r="AC87" s="89"/>
    </row>
    <row r="88" spans="1:29" x14ac:dyDescent="0.55000000000000004">
      <c r="A88" s="14" t="s">
        <v>441</v>
      </c>
      <c r="B88" s="15"/>
      <c r="C88" s="15"/>
      <c r="D88" s="84"/>
      <c r="E88" s="80"/>
      <c r="F88" s="15"/>
      <c r="G88" s="15"/>
      <c r="H88" s="16"/>
      <c r="I88" s="68"/>
      <c r="J88" s="68"/>
      <c r="K88" s="16"/>
      <c r="L88" s="85"/>
      <c r="M88" s="86">
        <v>5666.85595703125</v>
      </c>
      <c r="N88" s="86">
        <v>159.65750122070313</v>
      </c>
      <c r="O88" s="79"/>
      <c r="P88" s="87"/>
      <c r="Q88" s="87"/>
      <c r="R88" s="88"/>
      <c r="S88" s="88"/>
      <c r="T88" s="88"/>
      <c r="U88" s="88"/>
      <c r="V88" s="53"/>
      <c r="W88" s="53"/>
      <c r="X88" s="53"/>
      <c r="Y88" s="53"/>
      <c r="Z88" s="52"/>
      <c r="AA88" s="81">
        <v>88</v>
      </c>
      <c r="AB88" s="81"/>
      <c r="AC88" s="89"/>
    </row>
    <row r="89" spans="1:29" x14ac:dyDescent="0.55000000000000004">
      <c r="A89" s="14" t="s">
        <v>442</v>
      </c>
      <c r="B89" s="15"/>
      <c r="C89" s="15"/>
      <c r="D89" s="84"/>
      <c r="E89" s="80"/>
      <c r="F89" s="15"/>
      <c r="G89" s="15"/>
      <c r="H89" s="16"/>
      <c r="I89" s="68"/>
      <c r="J89" s="68"/>
      <c r="K89" s="16"/>
      <c r="L89" s="85"/>
      <c r="M89" s="86">
        <v>6520.09228515625</v>
      </c>
      <c r="N89" s="86">
        <v>218.98654174804688</v>
      </c>
      <c r="O89" s="79"/>
      <c r="P89" s="87"/>
      <c r="Q89" s="87"/>
      <c r="R89" s="88"/>
      <c r="S89" s="88"/>
      <c r="T89" s="88"/>
      <c r="U89" s="88"/>
      <c r="V89" s="53"/>
      <c r="W89" s="53"/>
      <c r="X89" s="53"/>
      <c r="Y89" s="53"/>
      <c r="Z89" s="52"/>
      <c r="AA89" s="81">
        <v>89</v>
      </c>
      <c r="AB89" s="81"/>
      <c r="AC89" s="89"/>
    </row>
    <row r="90" spans="1:29" x14ac:dyDescent="0.55000000000000004">
      <c r="A90" s="14" t="s">
        <v>443</v>
      </c>
      <c r="B90" s="15"/>
      <c r="C90" s="15"/>
      <c r="D90" s="84"/>
      <c r="E90" s="80"/>
      <c r="F90" s="15"/>
      <c r="G90" s="15"/>
      <c r="H90" s="16"/>
      <c r="I90" s="68"/>
      <c r="J90" s="68"/>
      <c r="K90" s="16"/>
      <c r="L90" s="85"/>
      <c r="M90" s="86">
        <v>7085.99072265625</v>
      </c>
      <c r="N90" s="86">
        <v>468.65255737304688</v>
      </c>
      <c r="O90" s="79"/>
      <c r="P90" s="87"/>
      <c r="Q90" s="87"/>
      <c r="R90" s="88"/>
      <c r="S90" s="88"/>
      <c r="T90" s="88"/>
      <c r="U90" s="88"/>
      <c r="V90" s="53"/>
      <c r="W90" s="53"/>
      <c r="X90" s="53"/>
      <c r="Y90" s="53"/>
      <c r="Z90" s="52"/>
      <c r="AA90" s="81">
        <v>90</v>
      </c>
      <c r="AB90" s="81"/>
      <c r="AC90" s="89"/>
    </row>
    <row r="91" spans="1:29" x14ac:dyDescent="0.55000000000000004">
      <c r="A91" s="14" t="s">
        <v>444</v>
      </c>
      <c r="B91" s="15"/>
      <c r="C91" s="15"/>
      <c r="D91" s="84"/>
      <c r="E91" s="80"/>
      <c r="F91" s="15"/>
      <c r="G91" s="15"/>
      <c r="H91" s="16"/>
      <c r="I91" s="68"/>
      <c r="J91" s="68"/>
      <c r="K91" s="16"/>
      <c r="L91" s="85"/>
      <c r="M91" s="86">
        <v>5956.36328125</v>
      </c>
      <c r="N91" s="86">
        <v>159.65750122070313</v>
      </c>
      <c r="O91" s="79"/>
      <c r="P91" s="87"/>
      <c r="Q91" s="87"/>
      <c r="R91" s="88"/>
      <c r="S91" s="88"/>
      <c r="T91" s="88"/>
      <c r="U91" s="88"/>
      <c r="V91" s="53"/>
      <c r="W91" s="53"/>
      <c r="X91" s="53"/>
      <c r="Y91" s="53"/>
      <c r="Z91" s="52"/>
      <c r="AA91" s="81">
        <v>91</v>
      </c>
      <c r="AB91" s="81"/>
      <c r="AC91" s="89"/>
    </row>
    <row r="92" spans="1:29" x14ac:dyDescent="0.55000000000000004">
      <c r="A92" s="14" t="s">
        <v>445</v>
      </c>
      <c r="B92" s="15"/>
      <c r="C92" s="15"/>
      <c r="D92" s="84"/>
      <c r="E92" s="80"/>
      <c r="F92" s="15"/>
      <c r="G92" s="15"/>
      <c r="H92" s="16"/>
      <c r="I92" s="68"/>
      <c r="J92" s="68"/>
      <c r="K92" s="16"/>
      <c r="L92" s="85"/>
      <c r="M92" s="86">
        <v>6801.56884765625</v>
      </c>
      <c r="N92" s="86">
        <v>323.34292602539063</v>
      </c>
      <c r="O92" s="79"/>
      <c r="P92" s="87"/>
      <c r="Q92" s="87"/>
      <c r="R92" s="88"/>
      <c r="S92" s="88"/>
      <c r="T92" s="88"/>
      <c r="U92" s="88"/>
      <c r="V92" s="53"/>
      <c r="W92" s="53"/>
      <c r="X92" s="53"/>
      <c r="Y92" s="53"/>
      <c r="Z92" s="52"/>
      <c r="AA92" s="81">
        <v>92</v>
      </c>
      <c r="AB92" s="81"/>
      <c r="AC92" s="89"/>
    </row>
    <row r="93" spans="1:29" x14ac:dyDescent="0.55000000000000004">
      <c r="A93" s="14" t="s">
        <v>446</v>
      </c>
      <c r="B93" s="15"/>
      <c r="C93" s="15"/>
      <c r="D93" s="84"/>
      <c r="E93" s="80"/>
      <c r="F93" s="15"/>
      <c r="G93" s="15"/>
      <c r="H93" s="16"/>
      <c r="I93" s="68"/>
      <c r="J93" s="68"/>
      <c r="K93" s="16"/>
      <c r="L93" s="85"/>
      <c r="M93" s="86">
        <v>6990.50048828125</v>
      </c>
      <c r="N93" s="86">
        <v>414.97006225585938</v>
      </c>
      <c r="O93" s="79"/>
      <c r="P93" s="87"/>
      <c r="Q93" s="87"/>
      <c r="R93" s="88"/>
      <c r="S93" s="88"/>
      <c r="T93" s="88"/>
      <c r="U93" s="88"/>
      <c r="V93" s="53"/>
      <c r="W93" s="53"/>
      <c r="X93" s="53"/>
      <c r="Y93" s="53"/>
      <c r="Z93" s="52"/>
      <c r="AA93" s="81">
        <v>93</v>
      </c>
      <c r="AB93" s="81"/>
      <c r="AC93" s="89"/>
    </row>
    <row r="94" spans="1:29" x14ac:dyDescent="0.55000000000000004">
      <c r="A94" s="14" t="s">
        <v>447</v>
      </c>
      <c r="B94" s="15"/>
      <c r="C94" s="15"/>
      <c r="D94" s="84"/>
      <c r="E94" s="80"/>
      <c r="F94" s="15"/>
      <c r="G94" s="15"/>
      <c r="H94" s="16"/>
      <c r="I94" s="68"/>
      <c r="J94" s="68"/>
      <c r="K94" s="16"/>
      <c r="L94" s="85"/>
      <c r="M94" s="86">
        <v>6145.4130859375</v>
      </c>
      <c r="N94" s="86">
        <v>159.65750122070313</v>
      </c>
      <c r="O94" s="79"/>
      <c r="P94" s="87"/>
      <c r="Q94" s="87"/>
      <c r="R94" s="88"/>
      <c r="S94" s="88"/>
      <c r="T94" s="88"/>
      <c r="U94" s="88"/>
      <c r="V94" s="53"/>
      <c r="W94" s="53"/>
      <c r="X94" s="53"/>
      <c r="Y94" s="53"/>
      <c r="Z94" s="52"/>
      <c r="AA94" s="81">
        <v>94</v>
      </c>
      <c r="AB94" s="81"/>
      <c r="AC94" s="89"/>
    </row>
    <row r="95" spans="1:29" x14ac:dyDescent="0.55000000000000004">
      <c r="A95" s="14" t="s">
        <v>448</v>
      </c>
      <c r="B95" s="15"/>
      <c r="C95" s="15"/>
      <c r="D95" s="84"/>
      <c r="E95" s="80"/>
      <c r="F95" s="15"/>
      <c r="G95" s="15"/>
      <c r="H95" s="16"/>
      <c r="I95" s="68"/>
      <c r="J95" s="68"/>
      <c r="K95" s="16"/>
      <c r="L95" s="85"/>
      <c r="M95" s="86">
        <v>7075.5185546875</v>
      </c>
      <c r="N95" s="86">
        <v>1699.5316162109375</v>
      </c>
      <c r="O95" s="79"/>
      <c r="P95" s="87"/>
      <c r="Q95" s="87"/>
      <c r="R95" s="88"/>
      <c r="S95" s="88"/>
      <c r="T95" s="88"/>
      <c r="U95" s="88"/>
      <c r="V95" s="53"/>
      <c r="W95" s="53"/>
      <c r="X95" s="53"/>
      <c r="Y95" s="53"/>
      <c r="Z95" s="52"/>
      <c r="AA95" s="81">
        <v>95</v>
      </c>
      <c r="AB95" s="81"/>
      <c r="AC95" s="89"/>
    </row>
    <row r="96" spans="1:29" x14ac:dyDescent="0.55000000000000004">
      <c r="A96" s="14" t="s">
        <v>449</v>
      </c>
      <c r="B96" s="15"/>
      <c r="C96" s="15"/>
      <c r="D96" s="84"/>
      <c r="E96" s="80"/>
      <c r="F96" s="15"/>
      <c r="G96" s="15"/>
      <c r="H96" s="16"/>
      <c r="I96" s="68"/>
      <c r="J96" s="68"/>
      <c r="K96" s="16"/>
      <c r="L96" s="85"/>
      <c r="M96" s="86">
        <v>6895.5078125</v>
      </c>
      <c r="N96" s="86">
        <v>366.54489135742188</v>
      </c>
      <c r="O96" s="79"/>
      <c r="P96" s="87"/>
      <c r="Q96" s="87"/>
      <c r="R96" s="88"/>
      <c r="S96" s="88"/>
      <c r="T96" s="88"/>
      <c r="U96" s="88"/>
      <c r="V96" s="53"/>
      <c r="W96" s="53"/>
      <c r="X96" s="53"/>
      <c r="Y96" s="53"/>
      <c r="Z96" s="52"/>
      <c r="AA96" s="81">
        <v>96</v>
      </c>
      <c r="AB96" s="81"/>
      <c r="AC96" s="89"/>
    </row>
    <row r="97" spans="1:29" x14ac:dyDescent="0.55000000000000004">
      <c r="A97" s="14" t="s">
        <v>450</v>
      </c>
      <c r="B97" s="15"/>
      <c r="C97" s="15"/>
      <c r="D97" s="84"/>
      <c r="E97" s="80"/>
      <c r="F97" s="15"/>
      <c r="G97" s="15"/>
      <c r="H97" s="16"/>
      <c r="I97" s="68"/>
      <c r="J97" s="68"/>
      <c r="K97" s="16"/>
      <c r="L97" s="85"/>
      <c r="M97" s="86">
        <v>6333.3173828125</v>
      </c>
      <c r="N97" s="86">
        <v>168.719482421875</v>
      </c>
      <c r="O97" s="79"/>
      <c r="P97" s="87"/>
      <c r="Q97" s="87"/>
      <c r="R97" s="88"/>
      <c r="S97" s="88"/>
      <c r="T97" s="88"/>
      <c r="U97" s="88"/>
      <c r="V97" s="53"/>
      <c r="W97" s="53"/>
      <c r="X97" s="53"/>
      <c r="Y97" s="53"/>
      <c r="Z97" s="52"/>
      <c r="AA97" s="81">
        <v>97</v>
      </c>
      <c r="AB97" s="81"/>
      <c r="AC97" s="89"/>
    </row>
    <row r="98" spans="1:29" x14ac:dyDescent="0.55000000000000004">
      <c r="A98" s="14" t="s">
        <v>451</v>
      </c>
      <c r="B98" s="15"/>
      <c r="C98" s="15"/>
      <c r="D98" s="84"/>
      <c r="E98" s="80"/>
      <c r="F98" s="15"/>
      <c r="G98" s="15"/>
      <c r="H98" s="16"/>
      <c r="I98" s="68"/>
      <c r="J98" s="68"/>
      <c r="K98" s="16"/>
      <c r="L98" s="85"/>
      <c r="M98" s="86">
        <v>7183.2607421875</v>
      </c>
      <c r="N98" s="86">
        <v>528.03765869140625</v>
      </c>
      <c r="O98" s="79"/>
      <c r="P98" s="87"/>
      <c r="Q98" s="87"/>
      <c r="R98" s="88"/>
      <c r="S98" s="88"/>
      <c r="T98" s="88"/>
      <c r="U98" s="88"/>
      <c r="V98" s="53"/>
      <c r="W98" s="53"/>
      <c r="X98" s="53"/>
      <c r="Y98" s="53"/>
      <c r="Z98" s="52"/>
      <c r="AA98" s="81">
        <v>98</v>
      </c>
      <c r="AB98" s="81"/>
      <c r="AC98" s="89"/>
    </row>
    <row r="99" spans="1:29" x14ac:dyDescent="0.55000000000000004">
      <c r="A99" s="14" t="s">
        <v>452</v>
      </c>
      <c r="B99" s="15"/>
      <c r="C99" s="15"/>
      <c r="D99" s="84"/>
      <c r="E99" s="80"/>
      <c r="F99" s="15"/>
      <c r="G99" s="15"/>
      <c r="H99" s="16"/>
      <c r="I99" s="68"/>
      <c r="J99" s="68"/>
      <c r="K99" s="16"/>
      <c r="L99" s="85"/>
      <c r="M99" s="86">
        <v>7282.01171875</v>
      </c>
      <c r="N99" s="86">
        <v>594.1656494140625</v>
      </c>
      <c r="O99" s="79"/>
      <c r="P99" s="87"/>
      <c r="Q99" s="87"/>
      <c r="R99" s="88"/>
      <c r="S99" s="88"/>
      <c r="T99" s="88"/>
      <c r="U99" s="88"/>
      <c r="V99" s="53"/>
      <c r="W99" s="53"/>
      <c r="X99" s="53"/>
      <c r="Y99" s="53"/>
      <c r="Z99" s="52"/>
      <c r="AA99" s="81">
        <v>99</v>
      </c>
      <c r="AB99" s="81"/>
      <c r="AC99" s="89"/>
    </row>
    <row r="100" spans="1:29" x14ac:dyDescent="0.55000000000000004">
      <c r="A100" s="14" t="s">
        <v>453</v>
      </c>
      <c r="B100" s="15"/>
      <c r="C100" s="15"/>
      <c r="D100" s="84"/>
      <c r="E100" s="80"/>
      <c r="F100" s="15"/>
      <c r="G100" s="15"/>
      <c r="H100" s="16"/>
      <c r="I100" s="68"/>
      <c r="J100" s="68"/>
      <c r="K100" s="16"/>
      <c r="L100" s="85"/>
      <c r="M100" s="86">
        <v>6239.55078125</v>
      </c>
      <c r="N100" s="86">
        <v>159.65750122070313</v>
      </c>
      <c r="O100" s="79"/>
      <c r="P100" s="87"/>
      <c r="Q100" s="87"/>
      <c r="R100" s="88"/>
      <c r="S100" s="88"/>
      <c r="T100" s="88"/>
      <c r="U100" s="88"/>
      <c r="V100" s="53"/>
      <c r="W100" s="53"/>
      <c r="X100" s="53"/>
      <c r="Y100" s="53"/>
      <c r="Z100" s="52"/>
      <c r="AA100" s="81">
        <v>100</v>
      </c>
      <c r="AB100" s="81"/>
      <c r="AC100" s="89"/>
    </row>
    <row r="101" spans="1:29" x14ac:dyDescent="0.55000000000000004">
      <c r="A101" s="14" t="s">
        <v>454</v>
      </c>
      <c r="B101" s="15"/>
      <c r="C101" s="15"/>
      <c r="D101" s="84"/>
      <c r="E101" s="80"/>
      <c r="F101" s="15"/>
      <c r="G101" s="15"/>
      <c r="H101" s="16"/>
      <c r="I101" s="68"/>
      <c r="J101" s="68"/>
      <c r="K101" s="16"/>
      <c r="L101" s="85"/>
      <c r="M101" s="86">
        <v>5764.1865234375</v>
      </c>
      <c r="N101" s="86">
        <v>159.65750122070313</v>
      </c>
      <c r="O101" s="79"/>
      <c r="P101" s="87"/>
      <c r="Q101" s="87"/>
      <c r="R101" s="88"/>
      <c r="S101" s="88"/>
      <c r="T101" s="88"/>
      <c r="U101" s="88"/>
      <c r="V101" s="53"/>
      <c r="W101" s="53"/>
      <c r="X101" s="53"/>
      <c r="Y101" s="53"/>
      <c r="Z101" s="52"/>
      <c r="AA101" s="81">
        <v>101</v>
      </c>
      <c r="AB101" s="81"/>
      <c r="AC101" s="89"/>
    </row>
    <row r="102" spans="1:29" x14ac:dyDescent="0.55000000000000004">
      <c r="A102" s="14" t="s">
        <v>366</v>
      </c>
      <c r="B102" s="15"/>
      <c r="C102" s="15"/>
      <c r="D102" s="84"/>
      <c r="E102" s="80"/>
      <c r="F102" s="15"/>
      <c r="G102" s="15"/>
      <c r="H102" s="16"/>
      <c r="I102" s="68"/>
      <c r="J102" s="68"/>
      <c r="K102" s="16"/>
      <c r="L102" s="85"/>
      <c r="M102" s="86">
        <v>5854.50048828125</v>
      </c>
      <c r="N102" s="86">
        <v>6169.53515625</v>
      </c>
      <c r="O102" s="79"/>
      <c r="P102" s="87"/>
      <c r="Q102" s="87"/>
      <c r="R102" s="88"/>
      <c r="S102" s="88"/>
      <c r="T102" s="88"/>
      <c r="U102" s="88"/>
      <c r="V102" s="53"/>
      <c r="W102" s="53"/>
      <c r="X102" s="53"/>
      <c r="Y102" s="53"/>
      <c r="Z102" s="52"/>
      <c r="AA102" s="81">
        <v>102</v>
      </c>
      <c r="AB102" s="81"/>
      <c r="AC102" s="89"/>
    </row>
    <row r="103" spans="1:29" x14ac:dyDescent="0.55000000000000004">
      <c r="A103" s="14" t="s">
        <v>395</v>
      </c>
      <c r="B103" s="15"/>
      <c r="C103" s="15"/>
      <c r="D103" s="84"/>
      <c r="E103" s="80"/>
      <c r="F103" s="15"/>
      <c r="G103" s="15"/>
      <c r="H103" s="16"/>
      <c r="I103" s="68"/>
      <c r="J103" s="68"/>
      <c r="K103" s="16"/>
      <c r="L103" s="85"/>
      <c r="M103" s="86">
        <v>5245.4091796875</v>
      </c>
      <c r="N103" s="86">
        <v>5830.38623046875</v>
      </c>
      <c r="O103" s="79"/>
      <c r="P103" s="87"/>
      <c r="Q103" s="87"/>
      <c r="R103" s="88"/>
      <c r="S103" s="88"/>
      <c r="T103" s="88"/>
      <c r="U103" s="88"/>
      <c r="V103" s="53"/>
      <c r="W103" s="53"/>
      <c r="X103" s="53"/>
      <c r="Y103" s="53"/>
      <c r="Z103" s="52"/>
      <c r="AA103" s="81">
        <v>103</v>
      </c>
      <c r="AB103" s="81"/>
      <c r="AC103" s="89"/>
    </row>
    <row r="104" spans="1:29" x14ac:dyDescent="0.55000000000000004">
      <c r="A104" s="14" t="s">
        <v>456</v>
      </c>
      <c r="B104" s="15"/>
      <c r="C104" s="15"/>
      <c r="D104" s="84"/>
      <c r="E104" s="80"/>
      <c r="F104" s="15"/>
      <c r="G104" s="15"/>
      <c r="H104" s="16"/>
      <c r="I104" s="68"/>
      <c r="J104" s="68"/>
      <c r="K104" s="16"/>
      <c r="L104" s="85"/>
      <c r="M104" s="86">
        <v>6106.35498046875</v>
      </c>
      <c r="N104" s="86">
        <v>5625.03125</v>
      </c>
      <c r="O104" s="79"/>
      <c r="P104" s="87"/>
      <c r="Q104" s="87"/>
      <c r="R104" s="88"/>
      <c r="S104" s="88"/>
      <c r="T104" s="88"/>
      <c r="U104" s="88"/>
      <c r="V104" s="53"/>
      <c r="W104" s="53"/>
      <c r="X104" s="53"/>
      <c r="Y104" s="53"/>
      <c r="Z104" s="52"/>
      <c r="AA104" s="81">
        <v>104</v>
      </c>
      <c r="AB104" s="81"/>
      <c r="AC104" s="89"/>
    </row>
    <row r="105" spans="1:29" x14ac:dyDescent="0.55000000000000004">
      <c r="A105" s="14" t="s">
        <v>458</v>
      </c>
      <c r="B105" s="15"/>
      <c r="C105" s="15"/>
      <c r="D105" s="84"/>
      <c r="E105" s="80"/>
      <c r="F105" s="15"/>
      <c r="G105" s="15"/>
      <c r="H105" s="16"/>
      <c r="I105" s="68"/>
      <c r="J105" s="68"/>
      <c r="K105" s="16"/>
      <c r="L105" s="85"/>
      <c r="M105" s="86">
        <v>2429.820068359375</v>
      </c>
      <c r="N105" s="86">
        <v>6653.49951171875</v>
      </c>
      <c r="O105" s="79"/>
      <c r="P105" s="87"/>
      <c r="Q105" s="87"/>
      <c r="R105" s="88"/>
      <c r="S105" s="88"/>
      <c r="T105" s="88"/>
      <c r="U105" s="88"/>
      <c r="V105" s="53"/>
      <c r="W105" s="53"/>
      <c r="X105" s="53"/>
      <c r="Y105" s="53"/>
      <c r="Z105" s="52"/>
      <c r="AA105" s="81">
        <v>105</v>
      </c>
      <c r="AB105" s="81"/>
      <c r="AC105" s="89"/>
    </row>
    <row r="106" spans="1:29" x14ac:dyDescent="0.55000000000000004">
      <c r="A106" s="14" t="s">
        <v>459</v>
      </c>
      <c r="B106" s="15"/>
      <c r="C106" s="15"/>
      <c r="D106" s="84"/>
      <c r="E106" s="80"/>
      <c r="F106" s="15"/>
      <c r="G106" s="15"/>
      <c r="H106" s="16"/>
      <c r="I106" s="68"/>
      <c r="J106" s="68"/>
      <c r="K106" s="16"/>
      <c r="L106" s="85"/>
      <c r="M106" s="86">
        <v>1505.5001220703125</v>
      </c>
      <c r="N106" s="86">
        <v>8828.103515625</v>
      </c>
      <c r="O106" s="79"/>
      <c r="P106" s="87"/>
      <c r="Q106" s="87"/>
      <c r="R106" s="88"/>
      <c r="S106" s="88"/>
      <c r="T106" s="88"/>
      <c r="U106" s="88"/>
      <c r="V106" s="53"/>
      <c r="W106" s="53"/>
      <c r="X106" s="53"/>
      <c r="Y106" s="53"/>
      <c r="Z106" s="52"/>
      <c r="AA106" s="81">
        <v>106</v>
      </c>
      <c r="AB106" s="81"/>
      <c r="AC106" s="89"/>
    </row>
    <row r="107" spans="1:29" x14ac:dyDescent="0.55000000000000004">
      <c r="A107" s="14" t="s">
        <v>460</v>
      </c>
      <c r="B107" s="15"/>
      <c r="C107" s="15"/>
      <c r="D107" s="84"/>
      <c r="E107" s="80"/>
      <c r="F107" s="15"/>
      <c r="G107" s="15"/>
      <c r="H107" s="16"/>
      <c r="I107" s="68"/>
      <c r="J107" s="68"/>
      <c r="K107" s="16"/>
      <c r="L107" s="85"/>
      <c r="M107" s="86">
        <v>4742.80810546875</v>
      </c>
      <c r="N107" s="86">
        <v>3875.74951171875</v>
      </c>
      <c r="O107" s="79"/>
      <c r="P107" s="87"/>
      <c r="Q107" s="87"/>
      <c r="R107" s="88"/>
      <c r="S107" s="88"/>
      <c r="T107" s="88"/>
      <c r="U107" s="88"/>
      <c r="V107" s="53"/>
      <c r="W107" s="53"/>
      <c r="X107" s="53"/>
      <c r="Y107" s="53"/>
      <c r="Z107" s="52"/>
      <c r="AA107" s="81">
        <v>107</v>
      </c>
      <c r="AB107" s="81"/>
      <c r="AC107" s="89"/>
    </row>
    <row r="108" spans="1:29" x14ac:dyDescent="0.55000000000000004">
      <c r="A108" s="14" t="s">
        <v>351</v>
      </c>
      <c r="B108" s="15"/>
      <c r="C108" s="15"/>
      <c r="D108" s="84"/>
      <c r="E108" s="80"/>
      <c r="F108" s="15"/>
      <c r="G108" s="15"/>
      <c r="H108" s="16"/>
      <c r="I108" s="68"/>
      <c r="J108" s="68"/>
      <c r="K108" s="16"/>
      <c r="L108" s="85"/>
      <c r="M108" s="86">
        <v>6635.2265625</v>
      </c>
      <c r="N108" s="86">
        <v>5988.63818359375</v>
      </c>
      <c r="O108" s="79"/>
      <c r="P108" s="87"/>
      <c r="Q108" s="87"/>
      <c r="R108" s="88"/>
      <c r="S108" s="88"/>
      <c r="T108" s="88"/>
      <c r="U108" s="88"/>
      <c r="V108" s="53"/>
      <c r="W108" s="53"/>
      <c r="X108" s="53"/>
      <c r="Y108" s="53"/>
      <c r="Z108" s="52"/>
      <c r="AA108" s="81">
        <v>108</v>
      </c>
      <c r="AB108" s="81"/>
      <c r="AC108" s="89"/>
    </row>
    <row r="109" spans="1:29" x14ac:dyDescent="0.55000000000000004">
      <c r="A109" s="14" t="s">
        <v>267</v>
      </c>
      <c r="B109" s="15"/>
      <c r="C109" s="15"/>
      <c r="D109" s="84"/>
      <c r="E109" s="80"/>
      <c r="F109" s="15"/>
      <c r="G109" s="15"/>
      <c r="H109" s="16"/>
      <c r="I109" s="68"/>
      <c r="J109" s="68"/>
      <c r="K109" s="16"/>
      <c r="L109" s="85"/>
      <c r="M109" s="86">
        <v>5732.033203125</v>
      </c>
      <c r="N109" s="86">
        <v>6984.18701171875</v>
      </c>
      <c r="O109" s="79"/>
      <c r="P109" s="87"/>
      <c r="Q109" s="87"/>
      <c r="R109" s="88"/>
      <c r="S109" s="88"/>
      <c r="T109" s="88"/>
      <c r="U109" s="88"/>
      <c r="V109" s="53"/>
      <c r="W109" s="53"/>
      <c r="X109" s="53"/>
      <c r="Y109" s="53"/>
      <c r="Z109" s="52"/>
      <c r="AA109" s="81">
        <v>109</v>
      </c>
      <c r="AB109" s="81"/>
      <c r="AC109" s="89"/>
    </row>
    <row r="110" spans="1:29" x14ac:dyDescent="0.55000000000000004">
      <c r="A110" s="14" t="s">
        <v>371</v>
      </c>
      <c r="B110" s="15"/>
      <c r="C110" s="15"/>
      <c r="D110" s="84"/>
      <c r="E110" s="80"/>
      <c r="F110" s="15"/>
      <c r="G110" s="15"/>
      <c r="H110" s="16"/>
      <c r="I110" s="68"/>
      <c r="J110" s="68"/>
      <c r="K110" s="16"/>
      <c r="L110" s="85"/>
      <c r="M110" s="86">
        <v>7376.81298828125</v>
      </c>
      <c r="N110" s="86">
        <v>5587.525390625</v>
      </c>
      <c r="O110" s="79"/>
      <c r="P110" s="87"/>
      <c r="Q110" s="87"/>
      <c r="R110" s="88"/>
      <c r="S110" s="88"/>
      <c r="T110" s="88"/>
      <c r="U110" s="88"/>
      <c r="V110" s="53"/>
      <c r="W110" s="53"/>
      <c r="X110" s="53"/>
      <c r="Y110" s="53"/>
      <c r="Z110" s="52"/>
      <c r="AA110" s="81">
        <v>110</v>
      </c>
      <c r="AB110" s="81"/>
      <c r="AC110" s="89"/>
    </row>
    <row r="111" spans="1:29" x14ac:dyDescent="0.55000000000000004">
      <c r="A111" s="14" t="s">
        <v>397</v>
      </c>
      <c r="B111" s="15"/>
      <c r="C111" s="15"/>
      <c r="D111" s="84"/>
      <c r="E111" s="80"/>
      <c r="F111" s="15"/>
      <c r="G111" s="15"/>
      <c r="H111" s="16"/>
      <c r="I111" s="68"/>
      <c r="J111" s="68"/>
      <c r="K111" s="16"/>
      <c r="L111" s="85"/>
      <c r="M111" s="86">
        <v>7245.306640625</v>
      </c>
      <c r="N111" s="86">
        <v>6789.53466796875</v>
      </c>
      <c r="O111" s="79"/>
      <c r="P111" s="87"/>
      <c r="Q111" s="87"/>
      <c r="R111" s="88"/>
      <c r="S111" s="88"/>
      <c r="T111" s="88"/>
      <c r="U111" s="88"/>
      <c r="V111" s="53"/>
      <c r="W111" s="53"/>
      <c r="X111" s="53"/>
      <c r="Y111" s="53"/>
      <c r="Z111" s="52"/>
      <c r="AA111" s="81">
        <v>111</v>
      </c>
      <c r="AB111" s="81"/>
      <c r="AC111" s="89"/>
    </row>
    <row r="112" spans="1:29" x14ac:dyDescent="0.55000000000000004">
      <c r="A112" s="14" t="s">
        <v>388</v>
      </c>
      <c r="B112" s="15"/>
      <c r="C112" s="15"/>
      <c r="D112" s="84"/>
      <c r="E112" s="80"/>
      <c r="F112" s="15"/>
      <c r="G112" s="15"/>
      <c r="H112" s="16"/>
      <c r="I112" s="68"/>
      <c r="J112" s="68"/>
      <c r="K112" s="16"/>
      <c r="L112" s="85"/>
      <c r="M112" s="86">
        <v>7303.63623046875</v>
      </c>
      <c r="N112" s="86">
        <v>6715.677734375</v>
      </c>
      <c r="O112" s="79"/>
      <c r="P112" s="87"/>
      <c r="Q112" s="87"/>
      <c r="R112" s="88"/>
      <c r="S112" s="88"/>
      <c r="T112" s="88"/>
      <c r="U112" s="88"/>
      <c r="V112" s="53"/>
      <c r="W112" s="53"/>
      <c r="X112" s="53"/>
      <c r="Y112" s="53"/>
      <c r="Z112" s="52"/>
      <c r="AA112" s="81">
        <v>112</v>
      </c>
      <c r="AB112" s="81"/>
      <c r="AC112" s="89"/>
    </row>
    <row r="113" spans="1:29" x14ac:dyDescent="0.55000000000000004">
      <c r="A113" s="14" t="s">
        <v>394</v>
      </c>
      <c r="B113" s="15"/>
      <c r="C113" s="15"/>
      <c r="D113" s="84"/>
      <c r="E113" s="80"/>
      <c r="F113" s="15"/>
      <c r="G113" s="15"/>
      <c r="H113" s="16"/>
      <c r="I113" s="68"/>
      <c r="J113" s="68"/>
      <c r="K113" s="16"/>
      <c r="L113" s="85"/>
      <c r="M113" s="86">
        <v>7368.71337890625</v>
      </c>
      <c r="N113" s="86">
        <v>5688.7919921875</v>
      </c>
      <c r="O113" s="79"/>
      <c r="P113" s="87"/>
      <c r="Q113" s="87"/>
      <c r="R113" s="88"/>
      <c r="S113" s="88"/>
      <c r="T113" s="88"/>
      <c r="U113" s="88"/>
      <c r="V113" s="53"/>
      <c r="W113" s="53"/>
      <c r="X113" s="53"/>
      <c r="Y113" s="53"/>
      <c r="Z113" s="52"/>
      <c r="AA113" s="81">
        <v>113</v>
      </c>
      <c r="AB113" s="81"/>
      <c r="AC113" s="89"/>
    </row>
    <row r="114" spans="1:29" x14ac:dyDescent="0.55000000000000004">
      <c r="A114" s="14" t="s">
        <v>368</v>
      </c>
      <c r="B114" s="15"/>
      <c r="C114" s="15"/>
      <c r="D114" s="84"/>
      <c r="E114" s="80"/>
      <c r="F114" s="15"/>
      <c r="G114" s="15"/>
      <c r="H114" s="16"/>
      <c r="I114" s="68"/>
      <c r="J114" s="68"/>
      <c r="K114" s="16"/>
      <c r="L114" s="85"/>
      <c r="M114" s="86">
        <v>7353.29052734375</v>
      </c>
      <c r="N114" s="86">
        <v>6638.99560546875</v>
      </c>
      <c r="O114" s="79"/>
      <c r="P114" s="87"/>
      <c r="Q114" s="87"/>
      <c r="R114" s="88"/>
      <c r="S114" s="88"/>
      <c r="T114" s="88"/>
      <c r="U114" s="88"/>
      <c r="V114" s="53"/>
      <c r="W114" s="53"/>
      <c r="X114" s="53"/>
      <c r="Y114" s="53"/>
      <c r="Z114" s="52"/>
      <c r="AA114" s="81">
        <v>114</v>
      </c>
      <c r="AB114" s="81"/>
      <c r="AC114" s="89"/>
    </row>
    <row r="115" spans="1:29" x14ac:dyDescent="0.55000000000000004">
      <c r="A115" s="14" t="s">
        <v>462</v>
      </c>
      <c r="B115" s="15"/>
      <c r="C115" s="15"/>
      <c r="D115" s="84"/>
      <c r="E115" s="80"/>
      <c r="F115" s="15"/>
      <c r="G115" s="15"/>
      <c r="H115" s="16"/>
      <c r="I115" s="68"/>
      <c r="J115" s="68"/>
      <c r="K115" s="16"/>
      <c r="L115" s="85"/>
      <c r="M115" s="86">
        <v>7393.8076171875</v>
      </c>
      <c r="N115" s="86">
        <v>6554.74658203125</v>
      </c>
      <c r="O115" s="79"/>
      <c r="P115" s="87"/>
      <c r="Q115" s="87"/>
      <c r="R115" s="88"/>
      <c r="S115" s="88"/>
      <c r="T115" s="88"/>
      <c r="U115" s="88"/>
      <c r="V115" s="53"/>
      <c r="W115" s="53"/>
      <c r="X115" s="53"/>
      <c r="Y115" s="53"/>
      <c r="Z115" s="52"/>
      <c r="AA115" s="81">
        <v>115</v>
      </c>
      <c r="AB115" s="81"/>
      <c r="AC115" s="89"/>
    </row>
    <row r="116" spans="1:29" x14ac:dyDescent="0.55000000000000004">
      <c r="A116" s="14" t="s">
        <v>387</v>
      </c>
      <c r="B116" s="15"/>
      <c r="C116" s="15"/>
      <c r="D116" s="84"/>
      <c r="E116" s="80"/>
      <c r="F116" s="15"/>
      <c r="G116" s="15"/>
      <c r="H116" s="16"/>
      <c r="I116" s="68"/>
      <c r="J116" s="68"/>
      <c r="K116" s="16"/>
      <c r="L116" s="85"/>
      <c r="M116" s="86">
        <v>7171.39892578125</v>
      </c>
      <c r="N116" s="86">
        <v>6867.43017578125</v>
      </c>
      <c r="O116" s="79"/>
      <c r="P116" s="87"/>
      <c r="Q116" s="87"/>
      <c r="R116" s="88"/>
      <c r="S116" s="88"/>
      <c r="T116" s="88"/>
      <c r="U116" s="88"/>
      <c r="V116" s="53"/>
      <c r="W116" s="53"/>
      <c r="X116" s="53"/>
      <c r="Y116" s="53"/>
      <c r="Z116" s="52"/>
      <c r="AA116" s="81">
        <v>116</v>
      </c>
      <c r="AB116" s="81"/>
      <c r="AC116" s="89"/>
    </row>
    <row r="117" spans="1:29" x14ac:dyDescent="0.55000000000000004">
      <c r="A117" s="14" t="s">
        <v>464</v>
      </c>
      <c r="B117" s="15"/>
      <c r="C117" s="15"/>
      <c r="D117" s="84"/>
      <c r="E117" s="80"/>
      <c r="F117" s="15"/>
      <c r="G117" s="15"/>
      <c r="H117" s="16"/>
      <c r="I117" s="68"/>
      <c r="J117" s="68"/>
      <c r="K117" s="16"/>
      <c r="L117" s="85"/>
      <c r="M117" s="86">
        <v>7871.0859375</v>
      </c>
      <c r="N117" s="86">
        <v>2648.44921875</v>
      </c>
      <c r="O117" s="79"/>
      <c r="P117" s="87"/>
      <c r="Q117" s="87"/>
      <c r="R117" s="88"/>
      <c r="S117" s="88"/>
      <c r="T117" s="88"/>
      <c r="U117" s="88"/>
      <c r="V117" s="53"/>
      <c r="W117" s="53"/>
      <c r="X117" s="53"/>
      <c r="Y117" s="53"/>
      <c r="Z117" s="52"/>
      <c r="AA117" s="81">
        <v>117</v>
      </c>
      <c r="AB117" s="81"/>
      <c r="AC117" s="89"/>
    </row>
    <row r="118" spans="1:29" x14ac:dyDescent="0.55000000000000004">
      <c r="A118" s="14" t="s">
        <v>465</v>
      </c>
      <c r="B118" s="15"/>
      <c r="C118" s="15"/>
      <c r="D118" s="84"/>
      <c r="E118" s="80"/>
      <c r="F118" s="15"/>
      <c r="G118" s="15"/>
      <c r="H118" s="16"/>
      <c r="I118" s="68"/>
      <c r="J118" s="68"/>
      <c r="K118" s="16"/>
      <c r="L118" s="85"/>
      <c r="M118" s="86">
        <v>7405.34619140625</v>
      </c>
      <c r="N118" s="86">
        <v>2056.188720703125</v>
      </c>
      <c r="O118" s="79"/>
      <c r="P118" s="87"/>
      <c r="Q118" s="87"/>
      <c r="R118" s="88"/>
      <c r="S118" s="88"/>
      <c r="T118" s="88"/>
      <c r="U118" s="88"/>
      <c r="V118" s="53"/>
      <c r="W118" s="53"/>
      <c r="X118" s="53"/>
      <c r="Y118" s="53"/>
      <c r="Z118" s="52"/>
      <c r="AA118" s="81">
        <v>118</v>
      </c>
      <c r="AB118" s="81"/>
      <c r="AC118" s="89"/>
    </row>
    <row r="119" spans="1:29" x14ac:dyDescent="0.55000000000000004">
      <c r="A119" s="14" t="s">
        <v>466</v>
      </c>
      <c r="B119" s="15"/>
      <c r="C119" s="15"/>
      <c r="D119" s="84"/>
      <c r="E119" s="80"/>
      <c r="F119" s="15"/>
      <c r="G119" s="15"/>
      <c r="H119" s="16"/>
      <c r="I119" s="68"/>
      <c r="J119" s="68"/>
      <c r="K119" s="16"/>
      <c r="L119" s="85"/>
      <c r="M119" s="86">
        <v>7752.62109375</v>
      </c>
      <c r="N119" s="86">
        <v>2648.720703125</v>
      </c>
      <c r="O119" s="79"/>
      <c r="P119" s="87"/>
      <c r="Q119" s="87"/>
      <c r="R119" s="88"/>
      <c r="S119" s="88"/>
      <c r="T119" s="88"/>
      <c r="U119" s="88"/>
      <c r="V119" s="53"/>
      <c r="W119" s="53"/>
      <c r="X119" s="53"/>
      <c r="Y119" s="53"/>
      <c r="Z119" s="52"/>
      <c r="AA119" s="81">
        <v>119</v>
      </c>
      <c r="AB119" s="81"/>
      <c r="AC119" s="89"/>
    </row>
    <row r="120" spans="1:29" x14ac:dyDescent="0.55000000000000004">
      <c r="A120" s="14" t="s">
        <v>467</v>
      </c>
      <c r="B120" s="15"/>
      <c r="C120" s="15"/>
      <c r="D120" s="84"/>
      <c r="E120" s="80"/>
      <c r="F120" s="15"/>
      <c r="G120" s="15"/>
      <c r="H120" s="16"/>
      <c r="I120" s="68"/>
      <c r="J120" s="68"/>
      <c r="K120" s="16"/>
      <c r="L120" s="85"/>
      <c r="M120" s="86">
        <v>7606.75439453125</v>
      </c>
      <c r="N120" s="86">
        <v>2387.76708984375</v>
      </c>
      <c r="O120" s="79"/>
      <c r="P120" s="87"/>
      <c r="Q120" s="87"/>
      <c r="R120" s="88"/>
      <c r="S120" s="88"/>
      <c r="T120" s="88"/>
      <c r="U120" s="88"/>
      <c r="V120" s="53"/>
      <c r="W120" s="53"/>
      <c r="X120" s="53"/>
      <c r="Y120" s="53"/>
      <c r="Z120" s="52"/>
      <c r="AA120" s="81">
        <v>120</v>
      </c>
      <c r="AB120" s="81"/>
      <c r="AC120" s="89"/>
    </row>
    <row r="121" spans="1:29" x14ac:dyDescent="0.55000000000000004">
      <c r="A121" s="14" t="s">
        <v>468</v>
      </c>
      <c r="B121" s="15"/>
      <c r="C121" s="15"/>
      <c r="D121" s="84"/>
      <c r="E121" s="80"/>
      <c r="F121" s="15"/>
      <c r="G121" s="15"/>
      <c r="H121" s="16"/>
      <c r="I121" s="68"/>
      <c r="J121" s="68"/>
      <c r="K121" s="16"/>
      <c r="L121" s="85"/>
      <c r="M121" s="86">
        <v>7447.8681640625</v>
      </c>
      <c r="N121" s="86">
        <v>2145.24658203125</v>
      </c>
      <c r="O121" s="79"/>
      <c r="P121" s="87"/>
      <c r="Q121" s="87"/>
      <c r="R121" s="88"/>
      <c r="S121" s="88"/>
      <c r="T121" s="88"/>
      <c r="U121" s="88"/>
      <c r="V121" s="53"/>
      <c r="W121" s="53"/>
      <c r="X121" s="53"/>
      <c r="Y121" s="53"/>
      <c r="Z121" s="52"/>
      <c r="AA121" s="81">
        <v>121</v>
      </c>
      <c r="AB121" s="81"/>
      <c r="AC121" s="89"/>
    </row>
    <row r="122" spans="1:29" x14ac:dyDescent="0.55000000000000004">
      <c r="A122" s="14" t="s">
        <v>469</v>
      </c>
      <c r="B122" s="15"/>
      <c r="C122" s="15"/>
      <c r="D122" s="84"/>
      <c r="E122" s="80"/>
      <c r="F122" s="15"/>
      <c r="G122" s="15"/>
      <c r="H122" s="16"/>
      <c r="I122" s="68"/>
      <c r="J122" s="68"/>
      <c r="K122" s="16"/>
      <c r="L122" s="85"/>
      <c r="M122" s="86">
        <v>7731.89794921875</v>
      </c>
      <c r="N122" s="86">
        <v>2367.7568359375</v>
      </c>
      <c r="O122" s="79"/>
      <c r="P122" s="87"/>
      <c r="Q122" s="87"/>
      <c r="R122" s="88"/>
      <c r="S122" s="88"/>
      <c r="T122" s="88"/>
      <c r="U122" s="88"/>
      <c r="V122" s="53"/>
      <c r="W122" s="53"/>
      <c r="X122" s="53"/>
      <c r="Y122" s="53"/>
      <c r="Z122" s="52"/>
      <c r="AA122" s="81">
        <v>122</v>
      </c>
      <c r="AB122" s="81"/>
      <c r="AC122" s="89"/>
    </row>
    <row r="123" spans="1:29" x14ac:dyDescent="0.55000000000000004">
      <c r="A123" s="14" t="s">
        <v>470</v>
      </c>
      <c r="B123" s="15"/>
      <c r="C123" s="15"/>
      <c r="D123" s="84"/>
      <c r="E123" s="80"/>
      <c r="F123" s="15"/>
      <c r="G123" s="15"/>
      <c r="H123" s="16"/>
      <c r="I123" s="68"/>
      <c r="J123" s="68"/>
      <c r="K123" s="16"/>
      <c r="L123" s="85"/>
      <c r="M123" s="86">
        <v>7890.23828125</v>
      </c>
      <c r="N123" s="86">
        <v>2915.665771484375</v>
      </c>
      <c r="O123" s="79"/>
      <c r="P123" s="87"/>
      <c r="Q123" s="87"/>
      <c r="R123" s="88"/>
      <c r="S123" s="88"/>
      <c r="T123" s="88"/>
      <c r="U123" s="88"/>
      <c r="V123" s="53"/>
      <c r="W123" s="53"/>
      <c r="X123" s="53"/>
      <c r="Y123" s="53"/>
      <c r="Z123" s="52"/>
      <c r="AA123" s="81">
        <v>123</v>
      </c>
      <c r="AB123" s="81"/>
      <c r="AC123" s="89"/>
    </row>
    <row r="124" spans="1:29" x14ac:dyDescent="0.55000000000000004">
      <c r="A124" s="14" t="s">
        <v>471</v>
      </c>
      <c r="B124" s="15"/>
      <c r="C124" s="15"/>
      <c r="D124" s="84"/>
      <c r="E124" s="80"/>
      <c r="F124" s="15"/>
      <c r="G124" s="15"/>
      <c r="H124" s="16"/>
      <c r="I124" s="68"/>
      <c r="J124" s="68"/>
      <c r="K124" s="16"/>
      <c r="L124" s="85"/>
      <c r="M124" s="86">
        <v>7817.4111328125</v>
      </c>
      <c r="N124" s="86">
        <v>2788.525146484375</v>
      </c>
      <c r="O124" s="79"/>
      <c r="P124" s="87"/>
      <c r="Q124" s="87"/>
      <c r="R124" s="88"/>
      <c r="S124" s="88"/>
      <c r="T124" s="88"/>
      <c r="U124" s="88"/>
      <c r="V124" s="53"/>
      <c r="W124" s="53"/>
      <c r="X124" s="53"/>
      <c r="Y124" s="53"/>
      <c r="Z124" s="52"/>
      <c r="AA124" s="81">
        <v>124</v>
      </c>
      <c r="AB124" s="81"/>
      <c r="AC124" s="89"/>
    </row>
    <row r="125" spans="1:29" x14ac:dyDescent="0.55000000000000004">
      <c r="A125" s="14" t="s">
        <v>472</v>
      </c>
      <c r="B125" s="15"/>
      <c r="C125" s="15"/>
      <c r="D125" s="84"/>
      <c r="E125" s="80"/>
      <c r="F125" s="15"/>
      <c r="G125" s="15"/>
      <c r="H125" s="16"/>
      <c r="I125" s="68"/>
      <c r="J125" s="68"/>
      <c r="K125" s="16"/>
      <c r="L125" s="85"/>
      <c r="M125" s="86">
        <v>7527.048828125</v>
      </c>
      <c r="N125" s="86">
        <v>2266.083984375</v>
      </c>
      <c r="O125" s="79"/>
      <c r="P125" s="87"/>
      <c r="Q125" s="87"/>
      <c r="R125" s="88"/>
      <c r="S125" s="88"/>
      <c r="T125" s="88"/>
      <c r="U125" s="88"/>
      <c r="V125" s="53"/>
      <c r="W125" s="53"/>
      <c r="X125" s="53"/>
      <c r="Y125" s="53"/>
      <c r="Z125" s="52"/>
      <c r="AA125" s="81">
        <v>125</v>
      </c>
      <c r="AB125" s="81"/>
      <c r="AC125" s="89"/>
    </row>
    <row r="126" spans="1:29" x14ac:dyDescent="0.55000000000000004">
      <c r="A126" s="14" t="s">
        <v>473</v>
      </c>
      <c r="B126" s="15"/>
      <c r="C126" s="15"/>
      <c r="D126" s="84"/>
      <c r="E126" s="80"/>
      <c r="F126" s="15"/>
      <c r="G126" s="15"/>
      <c r="H126" s="16"/>
      <c r="I126" s="68"/>
      <c r="J126" s="68"/>
      <c r="K126" s="16"/>
      <c r="L126" s="85"/>
      <c r="M126" s="86">
        <v>7807.47021484375</v>
      </c>
      <c r="N126" s="86">
        <v>2503.618408203125</v>
      </c>
      <c r="O126" s="79"/>
      <c r="P126" s="87"/>
      <c r="Q126" s="87"/>
      <c r="R126" s="88"/>
      <c r="S126" s="88"/>
      <c r="T126" s="88"/>
      <c r="U126" s="88"/>
      <c r="V126" s="53"/>
      <c r="W126" s="53"/>
      <c r="X126" s="53"/>
      <c r="Y126" s="53"/>
      <c r="Z126" s="52"/>
      <c r="AA126" s="81">
        <v>126</v>
      </c>
      <c r="AB126" s="81"/>
      <c r="AC126" s="89"/>
    </row>
    <row r="127" spans="1:29" x14ac:dyDescent="0.55000000000000004">
      <c r="A127" s="14" t="s">
        <v>474</v>
      </c>
      <c r="B127" s="15"/>
      <c r="C127" s="15"/>
      <c r="D127" s="84"/>
      <c r="E127" s="80"/>
      <c r="F127" s="15"/>
      <c r="G127" s="15"/>
      <c r="H127" s="16"/>
      <c r="I127" s="68"/>
      <c r="J127" s="68"/>
      <c r="K127" s="16"/>
      <c r="L127" s="85"/>
      <c r="M127" s="86">
        <v>7925.2109375</v>
      </c>
      <c r="N127" s="86">
        <v>2801.51220703125</v>
      </c>
      <c r="O127" s="79"/>
      <c r="P127" s="87"/>
      <c r="Q127" s="87"/>
      <c r="R127" s="88"/>
      <c r="S127" s="88"/>
      <c r="T127" s="88"/>
      <c r="U127" s="88"/>
      <c r="V127" s="53"/>
      <c r="W127" s="53"/>
      <c r="X127" s="53"/>
      <c r="Y127" s="53"/>
      <c r="Z127" s="52"/>
      <c r="AA127" s="81">
        <v>127</v>
      </c>
      <c r="AB127" s="81"/>
      <c r="AC127" s="89"/>
    </row>
    <row r="128" spans="1:29" x14ac:dyDescent="0.55000000000000004">
      <c r="A128" s="14" t="s">
        <v>359</v>
      </c>
      <c r="B128" s="15"/>
      <c r="C128" s="15"/>
      <c r="D128" s="84"/>
      <c r="E128" s="80"/>
      <c r="F128" s="15"/>
      <c r="G128" s="15"/>
      <c r="H128" s="16"/>
      <c r="I128" s="68"/>
      <c r="J128" s="68"/>
      <c r="K128" s="16"/>
      <c r="L128" s="85"/>
      <c r="M128" s="86">
        <v>8020.2353515625</v>
      </c>
      <c r="N128" s="86">
        <v>3035.211669921875</v>
      </c>
      <c r="O128" s="79"/>
      <c r="P128" s="87"/>
      <c r="Q128" s="87"/>
      <c r="R128" s="88"/>
      <c r="S128" s="88"/>
      <c r="T128" s="88"/>
      <c r="U128" s="88"/>
      <c r="V128" s="53"/>
      <c r="W128" s="53"/>
      <c r="X128" s="53"/>
      <c r="Y128" s="53"/>
      <c r="Z128" s="52"/>
      <c r="AA128" s="81">
        <v>128</v>
      </c>
      <c r="AB128" s="81"/>
      <c r="AC128" s="89"/>
    </row>
    <row r="129" spans="1:29" x14ac:dyDescent="0.55000000000000004">
      <c r="A129" s="14" t="s">
        <v>475</v>
      </c>
      <c r="B129" s="15"/>
      <c r="C129" s="15"/>
      <c r="D129" s="84"/>
      <c r="E129" s="80"/>
      <c r="F129" s="15"/>
      <c r="G129" s="15"/>
      <c r="H129" s="16"/>
      <c r="I129" s="68"/>
      <c r="J129" s="68"/>
      <c r="K129" s="16"/>
      <c r="L129" s="85"/>
      <c r="M129" s="86">
        <v>7929.49853515625</v>
      </c>
      <c r="N129" s="86">
        <v>3017.638671875</v>
      </c>
      <c r="O129" s="79"/>
      <c r="P129" s="87"/>
      <c r="Q129" s="87"/>
      <c r="R129" s="88"/>
      <c r="S129" s="88"/>
      <c r="T129" s="88"/>
      <c r="U129" s="88"/>
      <c r="V129" s="53"/>
      <c r="W129" s="53"/>
      <c r="X129" s="53"/>
      <c r="Y129" s="53"/>
      <c r="Z129" s="52"/>
      <c r="AA129" s="81">
        <v>129</v>
      </c>
      <c r="AB129" s="81"/>
      <c r="AC129" s="89"/>
    </row>
    <row r="130" spans="1:29" x14ac:dyDescent="0.55000000000000004">
      <c r="A130" s="14" t="s">
        <v>476</v>
      </c>
      <c r="B130" s="15"/>
      <c r="C130" s="15"/>
      <c r="D130" s="84"/>
      <c r="E130" s="80"/>
      <c r="F130" s="15"/>
      <c r="G130" s="15"/>
      <c r="H130" s="16"/>
      <c r="I130" s="68"/>
      <c r="J130" s="68"/>
      <c r="K130" s="16"/>
      <c r="L130" s="85"/>
      <c r="M130" s="86">
        <v>7682.62451171875</v>
      </c>
      <c r="N130" s="86">
        <v>2514.555419921875</v>
      </c>
      <c r="O130" s="79"/>
      <c r="P130" s="87"/>
      <c r="Q130" s="87"/>
      <c r="R130" s="88"/>
      <c r="S130" s="88"/>
      <c r="T130" s="88"/>
      <c r="U130" s="88"/>
      <c r="V130" s="53"/>
      <c r="W130" s="53"/>
      <c r="X130" s="53"/>
      <c r="Y130" s="53"/>
      <c r="Z130" s="52"/>
      <c r="AA130" s="81">
        <v>130</v>
      </c>
      <c r="AB130" s="81"/>
      <c r="AC130" s="89"/>
    </row>
    <row r="131" spans="1:29" x14ac:dyDescent="0.55000000000000004">
      <c r="A131" s="14" t="s">
        <v>477</v>
      </c>
      <c r="B131" s="15"/>
      <c r="C131" s="15"/>
      <c r="D131" s="84"/>
      <c r="E131" s="80"/>
      <c r="F131" s="15"/>
      <c r="G131" s="15"/>
      <c r="H131" s="16"/>
      <c r="I131" s="68"/>
      <c r="J131" s="68"/>
      <c r="K131" s="16"/>
      <c r="L131" s="85"/>
      <c r="M131" s="86">
        <v>7540.54345703125</v>
      </c>
      <c r="N131" s="86">
        <v>2127.52490234375</v>
      </c>
      <c r="O131" s="79"/>
      <c r="P131" s="87"/>
      <c r="Q131" s="87"/>
      <c r="R131" s="88"/>
      <c r="S131" s="88"/>
      <c r="T131" s="88"/>
      <c r="U131" s="88"/>
      <c r="V131" s="53"/>
      <c r="W131" s="53"/>
      <c r="X131" s="53"/>
      <c r="Y131" s="53"/>
      <c r="Z131" s="52"/>
      <c r="AA131" s="81">
        <v>131</v>
      </c>
      <c r="AB131" s="81"/>
      <c r="AC131" s="89"/>
    </row>
    <row r="132" spans="1:29" x14ac:dyDescent="0.55000000000000004">
      <c r="A132" s="14" t="s">
        <v>478</v>
      </c>
      <c r="B132" s="15"/>
      <c r="C132" s="15"/>
      <c r="D132" s="84"/>
      <c r="E132" s="80"/>
      <c r="F132" s="15"/>
      <c r="G132" s="15"/>
      <c r="H132" s="16"/>
      <c r="I132" s="68"/>
      <c r="J132" s="68"/>
      <c r="K132" s="16"/>
      <c r="L132" s="85"/>
      <c r="M132" s="86">
        <v>7643.81494140625</v>
      </c>
      <c r="N132" s="86">
        <v>2242.498779296875</v>
      </c>
      <c r="O132" s="79"/>
      <c r="P132" s="87"/>
      <c r="Q132" s="87"/>
      <c r="R132" s="88"/>
      <c r="S132" s="88"/>
      <c r="T132" s="88"/>
      <c r="U132" s="88"/>
      <c r="V132" s="53"/>
      <c r="W132" s="53"/>
      <c r="X132" s="53"/>
      <c r="Y132" s="53"/>
      <c r="Z132" s="52"/>
      <c r="AA132" s="81">
        <v>132</v>
      </c>
      <c r="AB132" s="81"/>
      <c r="AC132" s="89"/>
    </row>
    <row r="133" spans="1:29" x14ac:dyDescent="0.55000000000000004">
      <c r="A133" s="14" t="s">
        <v>336</v>
      </c>
      <c r="B133" s="15"/>
      <c r="C133" s="15"/>
      <c r="D133" s="84"/>
      <c r="E133" s="80"/>
      <c r="F133" s="15"/>
      <c r="G133" s="15"/>
      <c r="H133" s="16"/>
      <c r="I133" s="68"/>
      <c r="J133" s="68"/>
      <c r="K133" s="16"/>
      <c r="L133" s="85"/>
      <c r="M133" s="86">
        <v>5263.90380859375</v>
      </c>
      <c r="N133" s="86">
        <v>3677.470458984375</v>
      </c>
      <c r="O133" s="79"/>
      <c r="P133" s="87"/>
      <c r="Q133" s="87"/>
      <c r="R133" s="88"/>
      <c r="S133" s="88"/>
      <c r="T133" s="88"/>
      <c r="U133" s="88"/>
      <c r="V133" s="53"/>
      <c r="W133" s="53"/>
      <c r="X133" s="53"/>
      <c r="Y133" s="53"/>
      <c r="Z133" s="52"/>
      <c r="AA133" s="81">
        <v>133</v>
      </c>
      <c r="AB133" s="81"/>
      <c r="AC133" s="89"/>
    </row>
    <row r="134" spans="1:29" x14ac:dyDescent="0.55000000000000004">
      <c r="A134" s="14" t="s">
        <v>334</v>
      </c>
      <c r="B134" s="15"/>
      <c r="C134" s="15"/>
      <c r="D134" s="84"/>
      <c r="E134" s="80"/>
      <c r="F134" s="15"/>
      <c r="G134" s="15"/>
      <c r="H134" s="16"/>
      <c r="I134" s="68"/>
      <c r="J134" s="68"/>
      <c r="K134" s="16"/>
      <c r="L134" s="85"/>
      <c r="M134" s="86">
        <v>5463.62841796875</v>
      </c>
      <c r="N134" s="86">
        <v>3324.868408203125</v>
      </c>
      <c r="O134" s="79"/>
      <c r="P134" s="87"/>
      <c r="Q134" s="87"/>
      <c r="R134" s="88"/>
      <c r="S134" s="88"/>
      <c r="T134" s="88"/>
      <c r="U134" s="88"/>
      <c r="V134" s="53"/>
      <c r="W134" s="53"/>
      <c r="X134" s="53"/>
      <c r="Y134" s="53"/>
      <c r="Z134" s="52"/>
      <c r="AA134" s="81">
        <v>134</v>
      </c>
      <c r="AB134" s="81"/>
      <c r="AC134" s="89"/>
    </row>
    <row r="135" spans="1:29" x14ac:dyDescent="0.55000000000000004">
      <c r="A135" s="14" t="s">
        <v>186</v>
      </c>
      <c r="B135" s="15"/>
      <c r="C135" s="15"/>
      <c r="D135" s="84"/>
      <c r="E135" s="80"/>
      <c r="F135" s="15"/>
      <c r="G135" s="15"/>
      <c r="H135" s="16"/>
      <c r="I135" s="68"/>
      <c r="J135" s="68"/>
      <c r="K135" s="16"/>
      <c r="L135" s="85"/>
      <c r="M135" s="86">
        <v>5185.96142578125</v>
      </c>
      <c r="N135" s="86">
        <v>4545.20361328125</v>
      </c>
      <c r="O135" s="79"/>
      <c r="P135" s="87"/>
      <c r="Q135" s="87"/>
      <c r="R135" s="88"/>
      <c r="S135" s="88"/>
      <c r="T135" s="88"/>
      <c r="U135" s="88"/>
      <c r="V135" s="53"/>
      <c r="W135" s="53"/>
      <c r="X135" s="53"/>
      <c r="Y135" s="53"/>
      <c r="Z135" s="52"/>
      <c r="AA135" s="81">
        <v>135</v>
      </c>
      <c r="AB135" s="81"/>
      <c r="AC135" s="89"/>
    </row>
    <row r="136" spans="1:29" x14ac:dyDescent="0.55000000000000004">
      <c r="A136" s="14" t="s">
        <v>479</v>
      </c>
      <c r="B136" s="15"/>
      <c r="C136" s="15"/>
      <c r="D136" s="84"/>
      <c r="E136" s="80"/>
      <c r="F136" s="15"/>
      <c r="G136" s="15"/>
      <c r="H136" s="16"/>
      <c r="I136" s="68"/>
      <c r="J136" s="68"/>
      <c r="K136" s="16"/>
      <c r="L136" s="85"/>
      <c r="M136" s="86">
        <v>6215.99462890625</v>
      </c>
      <c r="N136" s="86">
        <v>4122.607421875</v>
      </c>
      <c r="O136" s="79"/>
      <c r="P136" s="87"/>
      <c r="Q136" s="87"/>
      <c r="R136" s="88"/>
      <c r="S136" s="88"/>
      <c r="T136" s="88"/>
      <c r="U136" s="88"/>
      <c r="V136" s="53"/>
      <c r="W136" s="53"/>
      <c r="X136" s="53"/>
      <c r="Y136" s="53"/>
      <c r="Z136" s="52"/>
      <c r="AA136" s="81">
        <v>136</v>
      </c>
      <c r="AB136" s="81"/>
      <c r="AC136" s="89"/>
    </row>
    <row r="137" spans="1:29" x14ac:dyDescent="0.55000000000000004">
      <c r="A137" s="14" t="s">
        <v>480</v>
      </c>
      <c r="B137" s="15"/>
      <c r="C137" s="15"/>
      <c r="D137" s="84"/>
      <c r="E137" s="80"/>
      <c r="F137" s="15"/>
      <c r="G137" s="15"/>
      <c r="H137" s="16"/>
      <c r="I137" s="68"/>
      <c r="J137" s="68"/>
      <c r="K137" s="16"/>
      <c r="L137" s="85"/>
      <c r="M137" s="86">
        <v>4726.24072265625</v>
      </c>
      <c r="N137" s="86">
        <v>3121.9990234375</v>
      </c>
      <c r="O137" s="79"/>
      <c r="P137" s="87"/>
      <c r="Q137" s="87"/>
      <c r="R137" s="88"/>
      <c r="S137" s="88"/>
      <c r="T137" s="88"/>
      <c r="U137" s="88"/>
      <c r="V137" s="53"/>
      <c r="W137" s="53"/>
      <c r="X137" s="53"/>
      <c r="Y137" s="53"/>
      <c r="Z137" s="52"/>
      <c r="AA137" s="81">
        <v>137</v>
      </c>
      <c r="AB137" s="81"/>
      <c r="AC137" s="89"/>
    </row>
    <row r="138" spans="1:29" x14ac:dyDescent="0.55000000000000004">
      <c r="A138" s="14" t="s">
        <v>369</v>
      </c>
      <c r="B138" s="15"/>
      <c r="C138" s="15"/>
      <c r="D138" s="84"/>
      <c r="E138" s="80"/>
      <c r="F138" s="15"/>
      <c r="G138" s="15"/>
      <c r="H138" s="16"/>
      <c r="I138" s="68"/>
      <c r="J138" s="68"/>
      <c r="K138" s="16"/>
      <c r="L138" s="85"/>
      <c r="M138" s="86">
        <v>4561.08154296875</v>
      </c>
      <c r="N138" s="86">
        <v>3208.218017578125</v>
      </c>
      <c r="O138" s="79"/>
      <c r="P138" s="87"/>
      <c r="Q138" s="87"/>
      <c r="R138" s="88"/>
      <c r="S138" s="88"/>
      <c r="T138" s="88"/>
      <c r="U138" s="88"/>
      <c r="V138" s="53"/>
      <c r="W138" s="53"/>
      <c r="X138" s="53"/>
      <c r="Y138" s="53"/>
      <c r="Z138" s="52"/>
      <c r="AA138" s="81">
        <v>138</v>
      </c>
      <c r="AB138" s="81"/>
      <c r="AC138" s="89"/>
    </row>
    <row r="139" spans="1:29" x14ac:dyDescent="0.55000000000000004">
      <c r="A139" s="14" t="s">
        <v>481</v>
      </c>
      <c r="B139" s="15"/>
      <c r="C139" s="15"/>
      <c r="D139" s="84"/>
      <c r="E139" s="80"/>
      <c r="F139" s="15"/>
      <c r="G139" s="15"/>
      <c r="H139" s="16"/>
      <c r="I139" s="68"/>
      <c r="J139" s="68"/>
      <c r="K139" s="16"/>
      <c r="L139" s="85"/>
      <c r="M139" s="86">
        <v>4673.658203125</v>
      </c>
      <c r="N139" s="86">
        <v>3182.05859375</v>
      </c>
      <c r="O139" s="79"/>
      <c r="P139" s="87"/>
      <c r="Q139" s="87"/>
      <c r="R139" s="88"/>
      <c r="S139" s="88"/>
      <c r="T139" s="88"/>
      <c r="U139" s="88"/>
      <c r="V139" s="53"/>
      <c r="W139" s="53"/>
      <c r="X139" s="53"/>
      <c r="Y139" s="53"/>
      <c r="Z139" s="52"/>
      <c r="AA139" s="81">
        <v>139</v>
      </c>
      <c r="AB139" s="81"/>
      <c r="AC139" s="89"/>
    </row>
    <row r="140" spans="1:29" x14ac:dyDescent="0.55000000000000004">
      <c r="A140" s="14" t="s">
        <v>353</v>
      </c>
      <c r="B140" s="15"/>
      <c r="C140" s="15"/>
      <c r="D140" s="84"/>
      <c r="E140" s="80"/>
      <c r="F140" s="15"/>
      <c r="G140" s="15"/>
      <c r="H140" s="16"/>
      <c r="I140" s="68"/>
      <c r="J140" s="68"/>
      <c r="K140" s="16"/>
      <c r="L140" s="85"/>
      <c r="M140" s="86">
        <v>692.013427734375</v>
      </c>
      <c r="N140" s="86">
        <v>2254.98388671875</v>
      </c>
      <c r="O140" s="79"/>
      <c r="P140" s="87"/>
      <c r="Q140" s="87"/>
      <c r="R140" s="88"/>
      <c r="S140" s="88"/>
      <c r="T140" s="88"/>
      <c r="U140" s="88"/>
      <c r="V140" s="53"/>
      <c r="W140" s="53"/>
      <c r="X140" s="53"/>
      <c r="Y140" s="53"/>
      <c r="Z140" s="52"/>
      <c r="AA140" s="81">
        <v>140</v>
      </c>
      <c r="AB140" s="81"/>
      <c r="AC140" s="89"/>
    </row>
    <row r="141" spans="1:29" x14ac:dyDescent="0.55000000000000004">
      <c r="A141" s="14" t="s">
        <v>191</v>
      </c>
      <c r="B141" s="15"/>
      <c r="C141" s="15"/>
      <c r="D141" s="84"/>
      <c r="E141" s="80"/>
      <c r="F141" s="15"/>
      <c r="G141" s="15"/>
      <c r="H141" s="16"/>
      <c r="I141" s="68"/>
      <c r="J141" s="68"/>
      <c r="K141" s="16"/>
      <c r="L141" s="85"/>
      <c r="M141" s="86">
        <v>1368.003173828125</v>
      </c>
      <c r="N141" s="86">
        <v>2780.380859375</v>
      </c>
      <c r="O141" s="79"/>
      <c r="P141" s="87"/>
      <c r="Q141" s="87"/>
      <c r="R141" s="88"/>
      <c r="S141" s="88"/>
      <c r="T141" s="88"/>
      <c r="U141" s="88"/>
      <c r="V141" s="53"/>
      <c r="W141" s="53"/>
      <c r="X141" s="53"/>
      <c r="Y141" s="53"/>
      <c r="Z141" s="52"/>
      <c r="AA141" s="81">
        <v>141</v>
      </c>
      <c r="AB141" s="81"/>
      <c r="AC141" s="89"/>
    </row>
    <row r="142" spans="1:29" x14ac:dyDescent="0.55000000000000004">
      <c r="A142" s="14" t="s">
        <v>354</v>
      </c>
      <c r="B142" s="15"/>
      <c r="C142" s="15"/>
      <c r="D142" s="84"/>
      <c r="E142" s="80"/>
      <c r="F142" s="15"/>
      <c r="G142" s="15"/>
      <c r="H142" s="16"/>
      <c r="I142" s="68"/>
      <c r="J142" s="68"/>
      <c r="K142" s="16"/>
      <c r="L142" s="85"/>
      <c r="M142" s="86">
        <v>120.49143218994141</v>
      </c>
      <c r="N142" s="86">
        <v>1648.168212890625</v>
      </c>
      <c r="O142" s="79"/>
      <c r="P142" s="87"/>
      <c r="Q142" s="87"/>
      <c r="R142" s="88"/>
      <c r="S142" s="88"/>
      <c r="T142" s="88"/>
      <c r="U142" s="88"/>
      <c r="V142" s="53"/>
      <c r="W142" s="53"/>
      <c r="X142" s="53"/>
      <c r="Y142" s="53"/>
      <c r="Z142" s="52"/>
      <c r="AA142" s="81">
        <v>142</v>
      </c>
      <c r="AB142" s="81"/>
      <c r="AC142" s="89"/>
    </row>
    <row r="143" spans="1:29" x14ac:dyDescent="0.55000000000000004">
      <c r="A143" s="14" t="s">
        <v>355</v>
      </c>
      <c r="B143" s="15"/>
      <c r="C143" s="15"/>
      <c r="D143" s="84"/>
      <c r="E143" s="80"/>
      <c r="F143" s="15"/>
      <c r="G143" s="15"/>
      <c r="H143" s="16"/>
      <c r="I143" s="68"/>
      <c r="J143" s="68"/>
      <c r="K143" s="16"/>
      <c r="L143" s="85"/>
      <c r="M143" s="86">
        <v>8672.703125</v>
      </c>
      <c r="N143" s="86">
        <v>5728.98779296875</v>
      </c>
      <c r="O143" s="79"/>
      <c r="P143" s="87"/>
      <c r="Q143" s="87"/>
      <c r="R143" s="88"/>
      <c r="S143" s="88"/>
      <c r="T143" s="88"/>
      <c r="U143" s="88"/>
      <c r="V143" s="53"/>
      <c r="W143" s="53"/>
      <c r="X143" s="53"/>
      <c r="Y143" s="53"/>
      <c r="Z143" s="52"/>
      <c r="AA143" s="81">
        <v>143</v>
      </c>
      <c r="AB143" s="81"/>
      <c r="AC143" s="89"/>
    </row>
    <row r="144" spans="1:29" x14ac:dyDescent="0.55000000000000004">
      <c r="A144" s="14" t="s">
        <v>483</v>
      </c>
      <c r="B144" s="15"/>
      <c r="C144" s="15"/>
      <c r="D144" s="84"/>
      <c r="E144" s="80"/>
      <c r="F144" s="15"/>
      <c r="G144" s="15"/>
      <c r="H144" s="16"/>
      <c r="I144" s="68"/>
      <c r="J144" s="68"/>
      <c r="K144" s="16"/>
      <c r="L144" s="85"/>
      <c r="M144" s="86">
        <v>9472.7978515625</v>
      </c>
      <c r="N144" s="86">
        <v>5682.80859375</v>
      </c>
      <c r="O144" s="79"/>
      <c r="P144" s="87"/>
      <c r="Q144" s="87"/>
      <c r="R144" s="88"/>
      <c r="S144" s="88"/>
      <c r="T144" s="88"/>
      <c r="U144" s="88"/>
      <c r="V144" s="53"/>
      <c r="W144" s="53"/>
      <c r="X144" s="53"/>
      <c r="Y144" s="53"/>
      <c r="Z144" s="52"/>
      <c r="AA144" s="81">
        <v>144</v>
      </c>
      <c r="AB144" s="81"/>
      <c r="AC144" s="89"/>
    </row>
    <row r="145" spans="1:29" x14ac:dyDescent="0.55000000000000004">
      <c r="A145" s="14" t="s">
        <v>484</v>
      </c>
      <c r="B145" s="15"/>
      <c r="C145" s="15"/>
      <c r="D145" s="84"/>
      <c r="E145" s="80"/>
      <c r="F145" s="15"/>
      <c r="G145" s="15"/>
      <c r="H145" s="16"/>
      <c r="I145" s="68"/>
      <c r="J145" s="68"/>
      <c r="K145" s="16"/>
      <c r="L145" s="85"/>
      <c r="M145" s="86">
        <v>9486.9599609375</v>
      </c>
      <c r="N145" s="86">
        <v>4606.2998046875</v>
      </c>
      <c r="O145" s="79"/>
      <c r="P145" s="87"/>
      <c r="Q145" s="87"/>
      <c r="R145" s="88"/>
      <c r="S145" s="88"/>
      <c r="T145" s="88"/>
      <c r="U145" s="88"/>
      <c r="V145" s="53"/>
      <c r="W145" s="53"/>
      <c r="X145" s="53"/>
      <c r="Y145" s="53"/>
      <c r="Z145" s="52"/>
      <c r="AA145" s="81">
        <v>145</v>
      </c>
      <c r="AB145" s="81"/>
      <c r="AC145" s="89"/>
    </row>
    <row r="146" spans="1:29" x14ac:dyDescent="0.55000000000000004">
      <c r="A146" s="14" t="s">
        <v>485</v>
      </c>
      <c r="B146" s="15"/>
      <c r="C146" s="15"/>
      <c r="D146" s="84"/>
      <c r="E146" s="80"/>
      <c r="F146" s="15"/>
      <c r="G146" s="15"/>
      <c r="H146" s="16"/>
      <c r="I146" s="68"/>
      <c r="J146" s="68"/>
      <c r="K146" s="16"/>
      <c r="L146" s="85"/>
      <c r="M146" s="86">
        <v>9382.3916015625</v>
      </c>
      <c r="N146" s="86">
        <v>6300.3095703125</v>
      </c>
      <c r="O146" s="79"/>
      <c r="P146" s="87"/>
      <c r="Q146" s="87"/>
      <c r="R146" s="88"/>
      <c r="S146" s="88"/>
      <c r="T146" s="88"/>
      <c r="U146" s="88"/>
      <c r="V146" s="53"/>
      <c r="W146" s="53"/>
      <c r="X146" s="53"/>
      <c r="Y146" s="53"/>
      <c r="Z146" s="52"/>
      <c r="AA146" s="81">
        <v>146</v>
      </c>
      <c r="AB146" s="81"/>
      <c r="AC146" s="89"/>
    </row>
    <row r="147" spans="1:29" x14ac:dyDescent="0.55000000000000004">
      <c r="A147" s="14" t="s">
        <v>486</v>
      </c>
      <c r="B147" s="15"/>
      <c r="C147" s="15"/>
      <c r="D147" s="84"/>
      <c r="E147" s="80"/>
      <c r="F147" s="15"/>
      <c r="G147" s="15"/>
      <c r="H147" s="16"/>
      <c r="I147" s="68"/>
      <c r="J147" s="68"/>
      <c r="K147" s="16"/>
      <c r="L147" s="85"/>
      <c r="M147" s="86">
        <v>9314.5634765625</v>
      </c>
      <c r="N147" s="86">
        <v>6601.13525390625</v>
      </c>
      <c r="O147" s="79"/>
      <c r="P147" s="87"/>
      <c r="Q147" s="87"/>
      <c r="R147" s="88"/>
      <c r="S147" s="88"/>
      <c r="T147" s="88"/>
      <c r="U147" s="88"/>
      <c r="V147" s="53"/>
      <c r="W147" s="53"/>
      <c r="X147" s="53"/>
      <c r="Y147" s="53"/>
      <c r="Z147" s="52"/>
      <c r="AA147" s="81">
        <v>147</v>
      </c>
      <c r="AB147" s="81"/>
      <c r="AC147" s="89"/>
    </row>
    <row r="148" spans="1:29" x14ac:dyDescent="0.55000000000000004">
      <c r="A148" s="14" t="s">
        <v>487</v>
      </c>
      <c r="B148" s="15"/>
      <c r="C148" s="15"/>
      <c r="D148" s="84"/>
      <c r="E148" s="80"/>
      <c r="F148" s="15"/>
      <c r="G148" s="15"/>
      <c r="H148" s="16"/>
      <c r="I148" s="68"/>
      <c r="J148" s="68"/>
      <c r="K148" s="16"/>
      <c r="L148" s="85"/>
      <c r="M148" s="86">
        <v>9137.140625</v>
      </c>
      <c r="N148" s="86">
        <v>7183.19189453125</v>
      </c>
      <c r="O148" s="79"/>
      <c r="P148" s="87"/>
      <c r="Q148" s="87"/>
      <c r="R148" s="88"/>
      <c r="S148" s="88"/>
      <c r="T148" s="88"/>
      <c r="U148" s="88"/>
      <c r="V148" s="53"/>
      <c r="W148" s="53"/>
      <c r="X148" s="53"/>
      <c r="Y148" s="53"/>
      <c r="Z148" s="52"/>
      <c r="AA148" s="81">
        <v>148</v>
      </c>
      <c r="AB148" s="81"/>
      <c r="AC148" s="89"/>
    </row>
    <row r="149" spans="1:29" x14ac:dyDescent="0.55000000000000004">
      <c r="A149" s="14" t="s">
        <v>356</v>
      </c>
      <c r="B149" s="15"/>
      <c r="C149" s="15"/>
      <c r="D149" s="84"/>
      <c r="E149" s="80"/>
      <c r="F149" s="15"/>
      <c r="G149" s="15"/>
      <c r="H149" s="16"/>
      <c r="I149" s="68"/>
      <c r="J149" s="68"/>
      <c r="K149" s="16"/>
      <c r="L149" s="85"/>
      <c r="M149" s="86">
        <v>9499.86328125</v>
      </c>
      <c r="N149" s="86">
        <v>4911.4931640625</v>
      </c>
      <c r="O149" s="79"/>
      <c r="P149" s="87"/>
      <c r="Q149" s="87"/>
      <c r="R149" s="88"/>
      <c r="S149" s="88"/>
      <c r="T149" s="88"/>
      <c r="U149" s="88"/>
      <c r="V149" s="53"/>
      <c r="W149" s="53"/>
      <c r="X149" s="53"/>
      <c r="Y149" s="53"/>
      <c r="Z149" s="52"/>
      <c r="AA149" s="81">
        <v>149</v>
      </c>
      <c r="AB149" s="81"/>
      <c r="AC149" s="89"/>
    </row>
    <row r="150" spans="1:29" x14ac:dyDescent="0.55000000000000004">
      <c r="A150" s="14" t="s">
        <v>488</v>
      </c>
      <c r="B150" s="15"/>
      <c r="C150" s="15"/>
      <c r="D150" s="84"/>
      <c r="E150" s="80"/>
      <c r="F150" s="15"/>
      <c r="G150" s="15"/>
      <c r="H150" s="16"/>
      <c r="I150" s="68"/>
      <c r="J150" s="68"/>
      <c r="K150" s="16"/>
      <c r="L150" s="85"/>
      <c r="M150" s="86">
        <v>9501.4384765625</v>
      </c>
      <c r="N150" s="86">
        <v>5064.9609375</v>
      </c>
      <c r="O150" s="79"/>
      <c r="P150" s="87"/>
      <c r="Q150" s="87"/>
      <c r="R150" s="88"/>
      <c r="S150" s="88"/>
      <c r="T150" s="88"/>
      <c r="U150" s="88"/>
      <c r="V150" s="53"/>
      <c r="W150" s="53"/>
      <c r="X150" s="53"/>
      <c r="Y150" s="53"/>
      <c r="Z150" s="52"/>
      <c r="AA150" s="81">
        <v>150</v>
      </c>
      <c r="AB150" s="81"/>
      <c r="AC150" s="89"/>
    </row>
    <row r="151" spans="1:29" x14ac:dyDescent="0.55000000000000004">
      <c r="A151" s="14" t="s">
        <v>489</v>
      </c>
      <c r="B151" s="15"/>
      <c r="C151" s="15"/>
      <c r="D151" s="84"/>
      <c r="E151" s="80"/>
      <c r="F151" s="15"/>
      <c r="G151" s="15"/>
      <c r="H151" s="16"/>
      <c r="I151" s="68"/>
      <c r="J151" s="68"/>
      <c r="K151" s="16"/>
      <c r="L151" s="85"/>
      <c r="M151" s="86">
        <v>9485.4189453125</v>
      </c>
      <c r="N151" s="86">
        <v>5527.6455078125</v>
      </c>
      <c r="O151" s="79"/>
      <c r="P151" s="87"/>
      <c r="Q151" s="87"/>
      <c r="R151" s="88"/>
      <c r="S151" s="88"/>
      <c r="T151" s="88"/>
      <c r="U151" s="88"/>
      <c r="V151" s="53"/>
      <c r="W151" s="53"/>
      <c r="X151" s="53"/>
      <c r="Y151" s="53"/>
      <c r="Z151" s="52"/>
      <c r="AA151" s="81">
        <v>151</v>
      </c>
      <c r="AB151" s="81"/>
      <c r="AC151" s="89"/>
    </row>
    <row r="152" spans="1:29" x14ac:dyDescent="0.55000000000000004">
      <c r="A152" s="14" t="s">
        <v>490</v>
      </c>
      <c r="B152" s="15"/>
      <c r="C152" s="15"/>
      <c r="D152" s="84"/>
      <c r="E152" s="80"/>
      <c r="F152" s="15"/>
      <c r="G152" s="15"/>
      <c r="H152" s="16"/>
      <c r="I152" s="68"/>
      <c r="J152" s="68"/>
      <c r="K152" s="16"/>
      <c r="L152" s="85"/>
      <c r="M152" s="86">
        <v>9499.68359375</v>
      </c>
      <c r="N152" s="86">
        <v>5218.19580078125</v>
      </c>
      <c r="O152" s="79"/>
      <c r="P152" s="87"/>
      <c r="Q152" s="87"/>
      <c r="R152" s="88"/>
      <c r="S152" s="88"/>
      <c r="T152" s="88"/>
      <c r="U152" s="88"/>
      <c r="V152" s="53"/>
      <c r="W152" s="53"/>
      <c r="X152" s="53"/>
      <c r="Y152" s="53"/>
      <c r="Z152" s="52"/>
      <c r="AA152" s="81">
        <v>152</v>
      </c>
      <c r="AB152" s="81"/>
      <c r="AC152" s="89"/>
    </row>
    <row r="153" spans="1:29" x14ac:dyDescent="0.55000000000000004">
      <c r="A153" s="14" t="s">
        <v>378</v>
      </c>
      <c r="B153" s="15"/>
      <c r="C153" s="15"/>
      <c r="D153" s="84"/>
      <c r="E153" s="80"/>
      <c r="F153" s="15"/>
      <c r="G153" s="15"/>
      <c r="H153" s="16"/>
      <c r="I153" s="68"/>
      <c r="J153" s="68"/>
      <c r="K153" s="16"/>
      <c r="L153" s="85"/>
      <c r="M153" s="86">
        <v>7822.7470703125</v>
      </c>
      <c r="N153" s="86">
        <v>5410.4052734375</v>
      </c>
      <c r="O153" s="79"/>
      <c r="P153" s="87"/>
      <c r="Q153" s="87"/>
      <c r="R153" s="88"/>
      <c r="S153" s="88"/>
      <c r="T153" s="88"/>
      <c r="U153" s="88"/>
      <c r="V153" s="53"/>
      <c r="W153" s="53"/>
      <c r="X153" s="53"/>
      <c r="Y153" s="53"/>
      <c r="Z153" s="52"/>
      <c r="AA153" s="81">
        <v>153</v>
      </c>
      <c r="AB153" s="81"/>
      <c r="AC153" s="89"/>
    </row>
    <row r="154" spans="1:29" x14ac:dyDescent="0.55000000000000004">
      <c r="A154" s="14" t="s">
        <v>491</v>
      </c>
      <c r="B154" s="15"/>
      <c r="C154" s="15"/>
      <c r="D154" s="84"/>
      <c r="E154" s="80"/>
      <c r="F154" s="15"/>
      <c r="G154" s="15"/>
      <c r="H154" s="16"/>
      <c r="I154" s="68"/>
      <c r="J154" s="68"/>
      <c r="K154" s="16"/>
      <c r="L154" s="85"/>
      <c r="M154" s="86">
        <v>9186.6708984375</v>
      </c>
      <c r="N154" s="86">
        <v>7039.80810546875</v>
      </c>
      <c r="O154" s="79"/>
      <c r="P154" s="87"/>
      <c r="Q154" s="87"/>
      <c r="R154" s="88"/>
      <c r="S154" s="88"/>
      <c r="T154" s="88"/>
      <c r="U154" s="88"/>
      <c r="V154" s="53"/>
      <c r="W154" s="53"/>
      <c r="X154" s="53"/>
      <c r="Y154" s="53"/>
      <c r="Z154" s="52"/>
      <c r="AA154" s="81">
        <v>154</v>
      </c>
      <c r="AB154" s="81"/>
      <c r="AC154" s="89"/>
    </row>
    <row r="155" spans="1:29" x14ac:dyDescent="0.55000000000000004">
      <c r="A155" s="14" t="s">
        <v>492</v>
      </c>
      <c r="B155" s="15"/>
      <c r="C155" s="15"/>
      <c r="D155" s="84"/>
      <c r="E155" s="80"/>
      <c r="F155" s="15"/>
      <c r="G155" s="15"/>
      <c r="H155" s="16"/>
      <c r="I155" s="68"/>
      <c r="J155" s="68"/>
      <c r="K155" s="16"/>
      <c r="L155" s="85"/>
      <c r="M155" s="86">
        <v>9494.4052734375</v>
      </c>
      <c r="N155" s="86">
        <v>5372.91552734375</v>
      </c>
      <c r="O155" s="79"/>
      <c r="P155" s="87"/>
      <c r="Q155" s="87"/>
      <c r="R155" s="88"/>
      <c r="S155" s="88"/>
      <c r="T155" s="88"/>
      <c r="U155" s="88"/>
      <c r="V155" s="53"/>
      <c r="W155" s="53"/>
      <c r="X155" s="53"/>
      <c r="Y155" s="53"/>
      <c r="Z155" s="52"/>
      <c r="AA155" s="81">
        <v>155</v>
      </c>
      <c r="AB155" s="81"/>
      <c r="AC155" s="89"/>
    </row>
    <row r="156" spans="1:29" x14ac:dyDescent="0.55000000000000004">
      <c r="A156" s="14" t="s">
        <v>493</v>
      </c>
      <c r="B156" s="15"/>
      <c r="C156" s="15"/>
      <c r="D156" s="84"/>
      <c r="E156" s="80"/>
      <c r="F156" s="15"/>
      <c r="G156" s="15"/>
      <c r="H156" s="16"/>
      <c r="I156" s="68"/>
      <c r="J156" s="68"/>
      <c r="K156" s="16"/>
      <c r="L156" s="85"/>
      <c r="M156" s="86">
        <v>9435.3984375</v>
      </c>
      <c r="N156" s="86">
        <v>5992.81005859375</v>
      </c>
      <c r="O156" s="79"/>
      <c r="P156" s="87"/>
      <c r="Q156" s="87"/>
      <c r="R156" s="88"/>
      <c r="S156" s="88"/>
      <c r="T156" s="88"/>
      <c r="U156" s="88"/>
      <c r="V156" s="53"/>
      <c r="W156" s="53"/>
      <c r="X156" s="53"/>
      <c r="Y156" s="53"/>
      <c r="Z156" s="52"/>
      <c r="AA156" s="81">
        <v>156</v>
      </c>
      <c r="AB156" s="81"/>
      <c r="AC156" s="89"/>
    </row>
    <row r="157" spans="1:29" x14ac:dyDescent="0.55000000000000004">
      <c r="A157" s="14" t="s">
        <v>494</v>
      </c>
      <c r="B157" s="15"/>
      <c r="C157" s="15"/>
      <c r="D157" s="84"/>
      <c r="E157" s="80"/>
      <c r="F157" s="15"/>
      <c r="G157" s="15"/>
      <c r="H157" s="16"/>
      <c r="I157" s="68"/>
      <c r="J157" s="68"/>
      <c r="K157" s="16"/>
      <c r="L157" s="85"/>
      <c r="M157" s="86">
        <v>9456.1181640625</v>
      </c>
      <c r="N157" s="86">
        <v>5837.8056640625</v>
      </c>
      <c r="O157" s="79"/>
      <c r="P157" s="87"/>
      <c r="Q157" s="87"/>
      <c r="R157" s="88"/>
      <c r="S157" s="88"/>
      <c r="T157" s="88"/>
      <c r="U157" s="88"/>
      <c r="V157" s="53"/>
      <c r="W157" s="53"/>
      <c r="X157" s="53"/>
      <c r="Y157" s="53"/>
      <c r="Z157" s="52"/>
      <c r="AA157" s="81">
        <v>157</v>
      </c>
      <c r="AB157" s="81"/>
      <c r="AC157" s="89"/>
    </row>
    <row r="158" spans="1:29" x14ac:dyDescent="0.55000000000000004">
      <c r="A158" s="14" t="s">
        <v>495</v>
      </c>
      <c r="B158" s="15"/>
      <c r="C158" s="15"/>
      <c r="D158" s="84"/>
      <c r="E158" s="80"/>
      <c r="F158" s="15"/>
      <c r="G158" s="15"/>
      <c r="H158" s="16"/>
      <c r="I158" s="68"/>
      <c r="J158" s="68"/>
      <c r="K158" s="16"/>
      <c r="L158" s="85"/>
      <c r="M158" s="86">
        <v>9232.783203125</v>
      </c>
      <c r="N158" s="86">
        <v>6894.69580078125</v>
      </c>
      <c r="O158" s="79"/>
      <c r="P158" s="87"/>
      <c r="Q158" s="87"/>
      <c r="R158" s="88"/>
      <c r="S158" s="88"/>
      <c r="T158" s="88"/>
      <c r="U158" s="88"/>
      <c r="V158" s="53"/>
      <c r="W158" s="53"/>
      <c r="X158" s="53"/>
      <c r="Y158" s="53"/>
      <c r="Z158" s="52"/>
      <c r="AA158" s="81">
        <v>158</v>
      </c>
      <c r="AB158" s="81"/>
      <c r="AC158" s="89"/>
    </row>
    <row r="159" spans="1:29" x14ac:dyDescent="0.55000000000000004">
      <c r="A159" s="14" t="s">
        <v>496</v>
      </c>
      <c r="B159" s="15"/>
      <c r="C159" s="15"/>
      <c r="D159" s="84"/>
      <c r="E159" s="80"/>
      <c r="F159" s="15"/>
      <c r="G159" s="15"/>
      <c r="H159" s="16"/>
      <c r="I159" s="68"/>
      <c r="J159" s="68"/>
      <c r="K159" s="16"/>
      <c r="L159" s="85"/>
      <c r="M159" s="86">
        <v>9083.5458984375</v>
      </c>
      <c r="N159" s="86">
        <v>7326.66357421875</v>
      </c>
      <c r="O159" s="79"/>
      <c r="P159" s="87"/>
      <c r="Q159" s="87"/>
      <c r="R159" s="88"/>
      <c r="S159" s="88"/>
      <c r="T159" s="88"/>
      <c r="U159" s="88"/>
      <c r="V159" s="53"/>
      <c r="W159" s="53"/>
      <c r="X159" s="53"/>
      <c r="Y159" s="53"/>
      <c r="Z159" s="52"/>
      <c r="AA159" s="81">
        <v>159</v>
      </c>
      <c r="AB159" s="81"/>
      <c r="AC159" s="89"/>
    </row>
    <row r="160" spans="1:29" x14ac:dyDescent="0.55000000000000004">
      <c r="A160" s="14" t="s">
        <v>497</v>
      </c>
      <c r="B160" s="15"/>
      <c r="C160" s="15"/>
      <c r="D160" s="84"/>
      <c r="E160" s="80"/>
      <c r="F160" s="15"/>
      <c r="G160" s="15"/>
      <c r="H160" s="16"/>
      <c r="I160" s="68"/>
      <c r="J160" s="68"/>
      <c r="K160" s="16"/>
      <c r="L160" s="85"/>
      <c r="M160" s="86">
        <v>9350.203125</v>
      </c>
      <c r="N160" s="86">
        <v>6450.7490234375</v>
      </c>
      <c r="O160" s="79"/>
      <c r="P160" s="87"/>
      <c r="Q160" s="87"/>
      <c r="R160" s="88"/>
      <c r="S160" s="88"/>
      <c r="T160" s="88"/>
      <c r="U160" s="88"/>
      <c r="V160" s="53"/>
      <c r="W160" s="53"/>
      <c r="X160" s="53"/>
      <c r="Y160" s="53"/>
      <c r="Z160" s="52"/>
      <c r="AA160" s="81">
        <v>160</v>
      </c>
      <c r="AB160" s="81"/>
      <c r="AC160" s="89"/>
    </row>
    <row r="161" spans="1:29" x14ac:dyDescent="0.55000000000000004">
      <c r="A161" s="14" t="s">
        <v>498</v>
      </c>
      <c r="B161" s="15"/>
      <c r="C161" s="15"/>
      <c r="D161" s="84"/>
      <c r="E161" s="80"/>
      <c r="F161" s="15"/>
      <c r="G161" s="15"/>
      <c r="H161" s="16"/>
      <c r="I161" s="68"/>
      <c r="J161" s="68"/>
      <c r="K161" s="16"/>
      <c r="L161" s="85"/>
      <c r="M161" s="86">
        <v>9495.0771484375</v>
      </c>
      <c r="N161" s="86">
        <v>4758.97509765625</v>
      </c>
      <c r="O161" s="79"/>
      <c r="P161" s="87"/>
      <c r="Q161" s="87"/>
      <c r="R161" s="88"/>
      <c r="S161" s="88"/>
      <c r="T161" s="88"/>
      <c r="U161" s="88"/>
      <c r="V161" s="53"/>
      <c r="W161" s="53"/>
      <c r="X161" s="53"/>
      <c r="Y161" s="53"/>
      <c r="Z161" s="52"/>
      <c r="AA161" s="81">
        <v>161</v>
      </c>
      <c r="AB161" s="81"/>
      <c r="AC161" s="89"/>
    </row>
    <row r="162" spans="1:29" x14ac:dyDescent="0.55000000000000004">
      <c r="A162" s="14" t="s">
        <v>499</v>
      </c>
      <c r="B162" s="15"/>
      <c r="C162" s="15"/>
      <c r="D162" s="84"/>
      <c r="E162" s="80"/>
      <c r="F162" s="15"/>
      <c r="G162" s="15"/>
      <c r="H162" s="16"/>
      <c r="I162" s="68"/>
      <c r="J162" s="68"/>
      <c r="K162" s="16"/>
      <c r="L162" s="85"/>
      <c r="M162" s="86">
        <v>9275.3046875</v>
      </c>
      <c r="N162" s="86">
        <v>6748.29443359375</v>
      </c>
      <c r="O162" s="79"/>
      <c r="P162" s="87"/>
      <c r="Q162" s="87"/>
      <c r="R162" s="88"/>
      <c r="S162" s="88"/>
      <c r="T162" s="88"/>
      <c r="U162" s="88"/>
      <c r="V162" s="53"/>
      <c r="W162" s="53"/>
      <c r="X162" s="53"/>
      <c r="Y162" s="53"/>
      <c r="Z162" s="52"/>
      <c r="AA162" s="81">
        <v>162</v>
      </c>
      <c r="AB162" s="81"/>
      <c r="AC162" s="89"/>
    </row>
    <row r="163" spans="1:29" x14ac:dyDescent="0.55000000000000004">
      <c r="A163" s="14" t="s">
        <v>500</v>
      </c>
      <c r="B163" s="15"/>
      <c r="C163" s="15"/>
      <c r="D163" s="84"/>
      <c r="E163" s="80"/>
      <c r="F163" s="15"/>
      <c r="G163" s="15"/>
      <c r="H163" s="16"/>
      <c r="I163" s="68"/>
      <c r="J163" s="68"/>
      <c r="K163" s="16"/>
      <c r="L163" s="85"/>
      <c r="M163" s="86">
        <v>9410.8828125</v>
      </c>
      <c r="N163" s="86">
        <v>6147.8291015625</v>
      </c>
      <c r="O163" s="79"/>
      <c r="P163" s="87"/>
      <c r="Q163" s="87"/>
      <c r="R163" s="88"/>
      <c r="S163" s="88"/>
      <c r="T163" s="88"/>
      <c r="U163" s="88"/>
      <c r="V163" s="53"/>
      <c r="W163" s="53"/>
      <c r="X163" s="53"/>
      <c r="Y163" s="53"/>
      <c r="Z163" s="52"/>
      <c r="AA163" s="81">
        <v>163</v>
      </c>
      <c r="AB163" s="81"/>
      <c r="AC163" s="89"/>
    </row>
    <row r="164" spans="1:29" x14ac:dyDescent="0.55000000000000004">
      <c r="A164" s="14" t="s">
        <v>501</v>
      </c>
      <c r="B164" s="15"/>
      <c r="C164" s="15"/>
      <c r="D164" s="84"/>
      <c r="E164" s="80"/>
      <c r="F164" s="15"/>
      <c r="G164" s="15"/>
      <c r="H164" s="16"/>
      <c r="I164" s="68"/>
      <c r="J164" s="68"/>
      <c r="K164" s="16"/>
      <c r="L164" s="85"/>
      <c r="M164" s="86">
        <v>5512.54638671875</v>
      </c>
      <c r="N164" s="86">
        <v>3701.92236328125</v>
      </c>
      <c r="O164" s="79"/>
      <c r="P164" s="87"/>
      <c r="Q164" s="87"/>
      <c r="R164" s="88"/>
      <c r="S164" s="88"/>
      <c r="T164" s="88"/>
      <c r="U164" s="88"/>
      <c r="V164" s="53"/>
      <c r="W164" s="53"/>
      <c r="X164" s="53"/>
      <c r="Y164" s="53"/>
      <c r="Z164" s="52"/>
      <c r="AA164" s="81">
        <v>164</v>
      </c>
      <c r="AB164" s="81"/>
      <c r="AC164" s="89"/>
    </row>
    <row r="165" spans="1:29" x14ac:dyDescent="0.55000000000000004">
      <c r="A165" s="14" t="s">
        <v>357</v>
      </c>
      <c r="B165" s="15"/>
      <c r="C165" s="15"/>
      <c r="D165" s="84"/>
      <c r="E165" s="80"/>
      <c r="F165" s="15"/>
      <c r="G165" s="15"/>
      <c r="H165" s="16"/>
      <c r="I165" s="68"/>
      <c r="J165" s="68"/>
      <c r="K165" s="16"/>
      <c r="L165" s="85"/>
      <c r="M165" s="86">
        <v>2579.568603515625</v>
      </c>
      <c r="N165" s="86">
        <v>8886.6513671875</v>
      </c>
      <c r="O165" s="79"/>
      <c r="P165" s="87"/>
      <c r="Q165" s="87"/>
      <c r="R165" s="88"/>
      <c r="S165" s="88"/>
      <c r="T165" s="88"/>
      <c r="U165" s="88"/>
      <c r="V165" s="53"/>
      <c r="W165" s="53"/>
      <c r="X165" s="53"/>
      <c r="Y165" s="53"/>
      <c r="Z165" s="52"/>
      <c r="AA165" s="81">
        <v>165</v>
      </c>
      <c r="AB165" s="81"/>
      <c r="AC165" s="89"/>
    </row>
    <row r="166" spans="1:29" x14ac:dyDescent="0.55000000000000004">
      <c r="A166" s="14" t="s">
        <v>502</v>
      </c>
      <c r="B166" s="15"/>
      <c r="C166" s="15"/>
      <c r="D166" s="84"/>
      <c r="E166" s="80"/>
      <c r="F166" s="15"/>
      <c r="G166" s="15"/>
      <c r="H166" s="16"/>
      <c r="I166" s="68"/>
      <c r="J166" s="68"/>
      <c r="K166" s="16"/>
      <c r="L166" s="85"/>
      <c r="M166" s="86">
        <v>1603.764404296875</v>
      </c>
      <c r="N166" s="86">
        <v>7032.74267578125</v>
      </c>
      <c r="O166" s="79"/>
      <c r="P166" s="87"/>
      <c r="Q166" s="87"/>
      <c r="R166" s="88"/>
      <c r="S166" s="88"/>
      <c r="T166" s="88"/>
      <c r="U166" s="88"/>
      <c r="V166" s="53"/>
      <c r="W166" s="53"/>
      <c r="X166" s="53"/>
      <c r="Y166" s="53"/>
      <c r="Z166" s="52"/>
      <c r="AA166" s="81">
        <v>166</v>
      </c>
      <c r="AB166" s="81"/>
      <c r="AC166" s="89"/>
    </row>
    <row r="167" spans="1:29" x14ac:dyDescent="0.55000000000000004">
      <c r="A167" s="14" t="s">
        <v>503</v>
      </c>
      <c r="B167" s="15"/>
      <c r="C167" s="15"/>
      <c r="D167" s="84"/>
      <c r="E167" s="80"/>
      <c r="F167" s="15"/>
      <c r="G167" s="15"/>
      <c r="H167" s="16"/>
      <c r="I167" s="68"/>
      <c r="J167" s="68"/>
      <c r="K167" s="16"/>
      <c r="L167" s="85"/>
      <c r="M167" s="86">
        <v>4653.32568359375</v>
      </c>
      <c r="N167" s="86">
        <v>3826.5419921875</v>
      </c>
      <c r="O167" s="79"/>
      <c r="P167" s="87"/>
      <c r="Q167" s="87"/>
      <c r="R167" s="88"/>
      <c r="S167" s="88"/>
      <c r="T167" s="88"/>
      <c r="U167" s="88"/>
      <c r="V167" s="53"/>
      <c r="W167" s="53"/>
      <c r="X167" s="53"/>
      <c r="Y167" s="53"/>
      <c r="Z167" s="52"/>
      <c r="AA167" s="81">
        <v>167</v>
      </c>
      <c r="AB167" s="81"/>
      <c r="AC167" s="89"/>
    </row>
    <row r="168" spans="1:29" x14ac:dyDescent="0.55000000000000004">
      <c r="A168" s="14" t="s">
        <v>349</v>
      </c>
      <c r="B168" s="15"/>
      <c r="C168" s="15"/>
      <c r="D168" s="84"/>
      <c r="E168" s="80"/>
      <c r="F168" s="15"/>
      <c r="G168" s="15"/>
      <c r="H168" s="16"/>
      <c r="I168" s="68"/>
      <c r="J168" s="68"/>
      <c r="K168" s="16"/>
      <c r="L168" s="85"/>
      <c r="M168" s="86">
        <v>6889.73876953125</v>
      </c>
      <c r="N168" s="86">
        <v>5052.69921875</v>
      </c>
      <c r="O168" s="79"/>
      <c r="P168" s="87"/>
      <c r="Q168" s="87"/>
      <c r="R168" s="88"/>
      <c r="S168" s="88"/>
      <c r="T168" s="88"/>
      <c r="U168" s="88"/>
      <c r="V168" s="53"/>
      <c r="W168" s="53"/>
      <c r="X168" s="53"/>
      <c r="Y168" s="53"/>
      <c r="Z168" s="52"/>
      <c r="AA168" s="81">
        <v>168</v>
      </c>
      <c r="AB168" s="81"/>
      <c r="AC168" s="89"/>
    </row>
    <row r="169" spans="1:29" x14ac:dyDescent="0.55000000000000004">
      <c r="A169" s="14" t="s">
        <v>380</v>
      </c>
      <c r="B169" s="15"/>
      <c r="C169" s="15"/>
      <c r="D169" s="84"/>
      <c r="E169" s="80"/>
      <c r="F169" s="15"/>
      <c r="G169" s="15"/>
      <c r="H169" s="16"/>
      <c r="I169" s="68"/>
      <c r="J169" s="68"/>
      <c r="K169" s="16"/>
      <c r="L169" s="85"/>
      <c r="M169" s="86">
        <v>7637.52685546875</v>
      </c>
      <c r="N169" s="86">
        <v>5074.7724609375</v>
      </c>
      <c r="O169" s="79"/>
      <c r="P169" s="87"/>
      <c r="Q169" s="87"/>
      <c r="R169" s="88"/>
      <c r="S169" s="88"/>
      <c r="T169" s="88"/>
      <c r="U169" s="88"/>
      <c r="V169" s="53"/>
      <c r="W169" s="53"/>
      <c r="X169" s="53"/>
      <c r="Y169" s="53"/>
      <c r="Z169" s="52"/>
      <c r="AA169" s="81">
        <v>169</v>
      </c>
      <c r="AB169" s="81"/>
      <c r="AC169" s="89"/>
    </row>
    <row r="170" spans="1:29" x14ac:dyDescent="0.55000000000000004">
      <c r="A170" s="14" t="s">
        <v>505</v>
      </c>
      <c r="B170" s="15"/>
      <c r="C170" s="15"/>
      <c r="D170" s="84"/>
      <c r="E170" s="80"/>
      <c r="F170" s="15"/>
      <c r="G170" s="15"/>
      <c r="H170" s="16"/>
      <c r="I170" s="68"/>
      <c r="J170" s="68"/>
      <c r="K170" s="16"/>
      <c r="L170" s="85"/>
      <c r="M170" s="86">
        <v>7591.86572265625</v>
      </c>
      <c r="N170" s="86">
        <v>4982.70703125</v>
      </c>
      <c r="O170" s="79"/>
      <c r="P170" s="87"/>
      <c r="Q170" s="87"/>
      <c r="R170" s="88"/>
      <c r="S170" s="88"/>
      <c r="T170" s="88"/>
      <c r="U170" s="88"/>
      <c r="V170" s="53"/>
      <c r="W170" s="53"/>
      <c r="X170" s="53"/>
      <c r="Y170" s="53"/>
      <c r="Z170" s="52"/>
      <c r="AA170" s="81">
        <v>170</v>
      </c>
      <c r="AB170" s="81"/>
      <c r="AC170" s="89"/>
    </row>
    <row r="171" spans="1:29" x14ac:dyDescent="0.55000000000000004">
      <c r="A171" s="14" t="s">
        <v>506</v>
      </c>
      <c r="B171" s="15"/>
      <c r="C171" s="15"/>
      <c r="D171" s="84"/>
      <c r="E171" s="80"/>
      <c r="F171" s="15"/>
      <c r="G171" s="15"/>
      <c r="H171" s="16"/>
      <c r="I171" s="68"/>
      <c r="J171" s="68"/>
      <c r="K171" s="16"/>
      <c r="L171" s="85"/>
      <c r="M171" s="86">
        <v>7573.05126953125</v>
      </c>
      <c r="N171" s="86">
        <v>5496.87744140625</v>
      </c>
      <c r="O171" s="79"/>
      <c r="P171" s="87"/>
      <c r="Q171" s="87"/>
      <c r="R171" s="88"/>
      <c r="S171" s="88"/>
      <c r="T171" s="88"/>
      <c r="U171" s="88"/>
      <c r="V171" s="53"/>
      <c r="W171" s="53"/>
      <c r="X171" s="53"/>
      <c r="Y171" s="53"/>
      <c r="Z171" s="52"/>
      <c r="AA171" s="81">
        <v>171</v>
      </c>
      <c r="AB171" s="81"/>
      <c r="AC171" s="89"/>
    </row>
    <row r="172" spans="1:29" x14ac:dyDescent="0.55000000000000004">
      <c r="A172" s="14" t="s">
        <v>392</v>
      </c>
      <c r="B172" s="15"/>
      <c r="C172" s="15"/>
      <c r="D172" s="84"/>
      <c r="E172" s="80"/>
      <c r="F172" s="15"/>
      <c r="G172" s="15"/>
      <c r="H172" s="16"/>
      <c r="I172" s="68"/>
      <c r="J172" s="68"/>
      <c r="K172" s="16"/>
      <c r="L172" s="85"/>
      <c r="M172" s="86">
        <v>7592.10498046875</v>
      </c>
      <c r="N172" s="86">
        <v>5164.2705078125</v>
      </c>
      <c r="O172" s="79"/>
      <c r="P172" s="87"/>
      <c r="Q172" s="87"/>
      <c r="R172" s="88"/>
      <c r="S172" s="88"/>
      <c r="T172" s="88"/>
      <c r="U172" s="88"/>
      <c r="V172" s="53"/>
      <c r="W172" s="53"/>
      <c r="X172" s="53"/>
      <c r="Y172" s="53"/>
      <c r="Z172" s="52"/>
      <c r="AA172" s="81">
        <v>172</v>
      </c>
      <c r="AB172" s="81"/>
      <c r="AC172" s="89"/>
    </row>
    <row r="173" spans="1:29" x14ac:dyDescent="0.55000000000000004">
      <c r="A173" s="14" t="s">
        <v>507</v>
      </c>
      <c r="B173" s="15"/>
      <c r="C173" s="15"/>
      <c r="D173" s="84"/>
      <c r="E173" s="80"/>
      <c r="F173" s="15"/>
      <c r="G173" s="15"/>
      <c r="H173" s="16"/>
      <c r="I173" s="68"/>
      <c r="J173" s="68"/>
      <c r="K173" s="16"/>
      <c r="L173" s="85"/>
      <c r="M173" s="86">
        <v>7595.30908203125</v>
      </c>
      <c r="N173" s="86">
        <v>5270.90234375</v>
      </c>
      <c r="O173" s="79"/>
      <c r="P173" s="87"/>
      <c r="Q173" s="87"/>
      <c r="R173" s="88"/>
      <c r="S173" s="88"/>
      <c r="T173" s="88"/>
      <c r="U173" s="88"/>
      <c r="V173" s="53"/>
      <c r="W173" s="53"/>
      <c r="X173" s="53"/>
      <c r="Y173" s="53"/>
      <c r="Z173" s="52"/>
      <c r="AA173" s="81">
        <v>173</v>
      </c>
      <c r="AB173" s="81"/>
      <c r="AC173" s="89"/>
    </row>
    <row r="174" spans="1:29" x14ac:dyDescent="0.55000000000000004">
      <c r="A174" s="14" t="s">
        <v>383</v>
      </c>
      <c r="B174" s="15"/>
      <c r="C174" s="15"/>
      <c r="D174" s="84"/>
      <c r="E174" s="80"/>
      <c r="F174" s="15"/>
      <c r="G174" s="15"/>
      <c r="H174" s="16"/>
      <c r="I174" s="68"/>
      <c r="J174" s="68"/>
      <c r="K174" s="16"/>
      <c r="L174" s="85"/>
      <c r="M174" s="86">
        <v>7614.125</v>
      </c>
      <c r="N174" s="86">
        <v>4815.4150390625</v>
      </c>
      <c r="O174" s="79"/>
      <c r="P174" s="87"/>
      <c r="Q174" s="87"/>
      <c r="R174" s="88"/>
      <c r="S174" s="88"/>
      <c r="T174" s="88"/>
      <c r="U174" s="88"/>
      <c r="V174" s="53"/>
      <c r="W174" s="53"/>
      <c r="X174" s="53"/>
      <c r="Y174" s="53"/>
      <c r="Z174" s="52"/>
      <c r="AA174" s="81">
        <v>174</v>
      </c>
      <c r="AB174" s="81"/>
      <c r="AC174" s="89"/>
    </row>
    <row r="175" spans="1:29" x14ac:dyDescent="0.55000000000000004">
      <c r="A175" s="14" t="s">
        <v>376</v>
      </c>
      <c r="B175" s="15"/>
      <c r="C175" s="15"/>
      <c r="D175" s="84"/>
      <c r="E175" s="80"/>
      <c r="F175" s="15"/>
      <c r="G175" s="15"/>
      <c r="H175" s="16"/>
      <c r="I175" s="68"/>
      <c r="J175" s="68"/>
      <c r="K175" s="16"/>
      <c r="L175" s="85"/>
      <c r="M175" s="86">
        <v>7627.4619140625</v>
      </c>
      <c r="N175" s="86">
        <v>4726.375</v>
      </c>
      <c r="O175" s="79"/>
      <c r="P175" s="87"/>
      <c r="Q175" s="87"/>
      <c r="R175" s="88"/>
      <c r="S175" s="88"/>
      <c r="T175" s="88"/>
      <c r="U175" s="88"/>
      <c r="V175" s="53"/>
      <c r="W175" s="53"/>
      <c r="X175" s="53"/>
      <c r="Y175" s="53"/>
      <c r="Z175" s="52"/>
      <c r="AA175" s="81">
        <v>175</v>
      </c>
      <c r="AB175" s="81"/>
      <c r="AC175" s="89"/>
    </row>
    <row r="176" spans="1:29" x14ac:dyDescent="0.55000000000000004">
      <c r="A176" s="14" t="s">
        <v>361</v>
      </c>
      <c r="B176" s="15"/>
      <c r="C176" s="15"/>
      <c r="D176" s="84"/>
      <c r="E176" s="80"/>
      <c r="F176" s="15"/>
      <c r="G176" s="15"/>
      <c r="H176" s="16"/>
      <c r="I176" s="68"/>
      <c r="J176" s="68"/>
      <c r="K176" s="16"/>
      <c r="L176" s="85"/>
      <c r="M176" s="86">
        <v>6918.7841796875</v>
      </c>
      <c r="N176" s="86">
        <v>4177.041015625</v>
      </c>
      <c r="O176" s="79"/>
      <c r="P176" s="87"/>
      <c r="Q176" s="87"/>
      <c r="R176" s="88"/>
      <c r="S176" s="88"/>
      <c r="T176" s="88"/>
      <c r="U176" s="88"/>
      <c r="V176" s="53"/>
      <c r="W176" s="53"/>
      <c r="X176" s="53"/>
      <c r="Y176" s="53"/>
      <c r="Z176" s="52"/>
      <c r="AA176" s="81">
        <v>176</v>
      </c>
      <c r="AB176" s="81"/>
      <c r="AC176" s="89"/>
    </row>
    <row r="177" spans="1:29" x14ac:dyDescent="0.55000000000000004">
      <c r="A177" s="14" t="s">
        <v>373</v>
      </c>
      <c r="B177" s="15"/>
      <c r="C177" s="15"/>
      <c r="D177" s="84"/>
      <c r="E177" s="80"/>
      <c r="F177" s="15"/>
      <c r="G177" s="15"/>
      <c r="H177" s="16"/>
      <c r="I177" s="68"/>
      <c r="J177" s="68"/>
      <c r="K177" s="16"/>
      <c r="L177" s="85"/>
      <c r="M177" s="86">
        <v>7581.16455078125</v>
      </c>
      <c r="N177" s="86">
        <v>5379.876953125</v>
      </c>
      <c r="O177" s="79"/>
      <c r="P177" s="87"/>
      <c r="Q177" s="87"/>
      <c r="R177" s="88"/>
      <c r="S177" s="88"/>
      <c r="T177" s="88"/>
      <c r="U177" s="88"/>
      <c r="V177" s="53"/>
      <c r="W177" s="53"/>
      <c r="X177" s="53"/>
      <c r="Y177" s="53"/>
      <c r="Z177" s="52"/>
      <c r="AA177" s="81">
        <v>177</v>
      </c>
      <c r="AB177" s="81"/>
      <c r="AC177" s="89"/>
    </row>
    <row r="178" spans="1:29" x14ac:dyDescent="0.55000000000000004">
      <c r="A178" s="14" t="s">
        <v>341</v>
      </c>
      <c r="B178" s="15"/>
      <c r="C178" s="15"/>
      <c r="D178" s="84"/>
      <c r="E178" s="80"/>
      <c r="F178" s="15"/>
      <c r="G178" s="15"/>
      <c r="H178" s="16"/>
      <c r="I178" s="68"/>
      <c r="J178" s="68"/>
      <c r="K178" s="16"/>
      <c r="L178" s="85"/>
      <c r="M178" s="86">
        <v>6645.15185546875</v>
      </c>
      <c r="N178" s="86">
        <v>5616.705078125</v>
      </c>
      <c r="O178" s="79"/>
      <c r="P178" s="87"/>
      <c r="Q178" s="87"/>
      <c r="R178" s="88"/>
      <c r="S178" s="88"/>
      <c r="T178" s="88"/>
      <c r="U178" s="88"/>
      <c r="V178" s="53"/>
      <c r="W178" s="53"/>
      <c r="X178" s="53"/>
      <c r="Y178" s="53"/>
      <c r="Z178" s="52"/>
      <c r="AA178" s="81">
        <v>178</v>
      </c>
      <c r="AB178" s="81"/>
      <c r="AC178" s="89"/>
    </row>
    <row r="179" spans="1:29" x14ac:dyDescent="0.55000000000000004">
      <c r="A179" s="14" t="s">
        <v>508</v>
      </c>
      <c r="B179" s="15"/>
      <c r="C179" s="15"/>
      <c r="D179" s="84"/>
      <c r="E179" s="80"/>
      <c r="F179" s="15"/>
      <c r="G179" s="15"/>
      <c r="H179" s="16"/>
      <c r="I179" s="68"/>
      <c r="J179" s="68"/>
      <c r="K179" s="16"/>
      <c r="L179" s="85"/>
      <c r="M179" s="86">
        <v>7647.9384765625</v>
      </c>
      <c r="N179" s="86">
        <v>4904.318359375</v>
      </c>
      <c r="O179" s="79"/>
      <c r="P179" s="87"/>
      <c r="Q179" s="87"/>
      <c r="R179" s="88"/>
      <c r="S179" s="88"/>
      <c r="T179" s="88"/>
      <c r="U179" s="88"/>
      <c r="V179" s="53"/>
      <c r="W179" s="53"/>
      <c r="X179" s="53"/>
      <c r="Y179" s="53"/>
      <c r="Z179" s="52"/>
      <c r="AA179" s="81">
        <v>179</v>
      </c>
      <c r="AB179" s="81"/>
      <c r="AC179" s="89"/>
    </row>
    <row r="180" spans="1:29" x14ac:dyDescent="0.55000000000000004">
      <c r="A180" s="14" t="s">
        <v>379</v>
      </c>
      <c r="B180" s="15"/>
      <c r="C180" s="15"/>
      <c r="D180" s="84"/>
      <c r="E180" s="80"/>
      <c r="F180" s="15"/>
      <c r="G180" s="15"/>
      <c r="H180" s="16"/>
      <c r="I180" s="68"/>
      <c r="J180" s="68"/>
      <c r="K180" s="16"/>
      <c r="L180" s="85"/>
      <c r="M180" s="86">
        <v>6672.2275390625</v>
      </c>
      <c r="N180" s="86">
        <v>5553.7470703125</v>
      </c>
      <c r="O180" s="79"/>
      <c r="P180" s="87"/>
      <c r="Q180" s="87"/>
      <c r="R180" s="88"/>
      <c r="S180" s="88"/>
      <c r="T180" s="88"/>
      <c r="U180" s="88"/>
      <c r="V180" s="53"/>
      <c r="W180" s="53"/>
      <c r="X180" s="53"/>
      <c r="Y180" s="53"/>
      <c r="Z180" s="52"/>
      <c r="AA180" s="81">
        <v>180</v>
      </c>
      <c r="AB180" s="81"/>
      <c r="AC180" s="89"/>
    </row>
    <row r="181" spans="1:29" x14ac:dyDescent="0.55000000000000004">
      <c r="A181" s="14" t="s">
        <v>273</v>
      </c>
      <c r="B181" s="15"/>
      <c r="C181" s="15"/>
      <c r="D181" s="84"/>
      <c r="E181" s="80"/>
      <c r="F181" s="15"/>
      <c r="G181" s="15"/>
      <c r="H181" s="16"/>
      <c r="I181" s="68"/>
      <c r="J181" s="68"/>
      <c r="K181" s="16"/>
      <c r="L181" s="85"/>
      <c r="M181" s="86">
        <v>5590.310546875</v>
      </c>
      <c r="N181" s="86">
        <v>6123.00537109375</v>
      </c>
      <c r="O181" s="79"/>
      <c r="P181" s="87"/>
      <c r="Q181" s="87"/>
      <c r="R181" s="88"/>
      <c r="S181" s="88"/>
      <c r="T181" s="88"/>
      <c r="U181" s="88"/>
      <c r="V181" s="53"/>
      <c r="W181" s="53"/>
      <c r="X181" s="53"/>
      <c r="Y181" s="53"/>
      <c r="Z181" s="52"/>
      <c r="AA181" s="81">
        <v>181</v>
      </c>
      <c r="AB181" s="81"/>
      <c r="AC181" s="89"/>
    </row>
    <row r="182" spans="1:29" x14ac:dyDescent="0.55000000000000004">
      <c r="A182" s="14" t="s">
        <v>396</v>
      </c>
      <c r="B182" s="15"/>
      <c r="C182" s="15"/>
      <c r="D182" s="84"/>
      <c r="E182" s="80"/>
      <c r="F182" s="15"/>
      <c r="G182" s="15"/>
      <c r="H182" s="16"/>
      <c r="I182" s="68"/>
      <c r="J182" s="68"/>
      <c r="K182" s="16"/>
      <c r="L182" s="85"/>
      <c r="M182" s="86">
        <v>5425.61279296875</v>
      </c>
      <c r="N182" s="86">
        <v>4536.1884765625</v>
      </c>
      <c r="O182" s="79"/>
      <c r="P182" s="87"/>
      <c r="Q182" s="87"/>
      <c r="R182" s="88"/>
      <c r="S182" s="88"/>
      <c r="T182" s="88"/>
      <c r="U182" s="88"/>
      <c r="V182" s="53"/>
      <c r="W182" s="53"/>
      <c r="X182" s="53"/>
      <c r="Y182" s="53"/>
      <c r="Z182" s="52"/>
      <c r="AA182" s="81">
        <v>182</v>
      </c>
      <c r="AB182" s="81"/>
      <c r="AC182" s="89"/>
    </row>
    <row r="183" spans="1:29" x14ac:dyDescent="0.55000000000000004">
      <c r="A183" s="14" t="s">
        <v>358</v>
      </c>
      <c r="B183" s="15"/>
      <c r="C183" s="15"/>
      <c r="D183" s="84"/>
      <c r="E183" s="80"/>
      <c r="F183" s="15"/>
      <c r="G183" s="15"/>
      <c r="H183" s="16"/>
      <c r="I183" s="68"/>
      <c r="J183" s="68"/>
      <c r="K183" s="16"/>
      <c r="L183" s="85"/>
      <c r="M183" s="86">
        <v>4765.3076171875</v>
      </c>
      <c r="N183" s="86">
        <v>5270.10888671875</v>
      </c>
      <c r="O183" s="79"/>
      <c r="P183" s="87"/>
      <c r="Q183" s="87"/>
      <c r="R183" s="88"/>
      <c r="S183" s="88"/>
      <c r="T183" s="88"/>
      <c r="U183" s="88"/>
      <c r="V183" s="53"/>
      <c r="W183" s="53"/>
      <c r="X183" s="53"/>
      <c r="Y183" s="53"/>
      <c r="Z183" s="52"/>
      <c r="AA183" s="81">
        <v>183</v>
      </c>
      <c r="AB183" s="81"/>
      <c r="AC183" s="89"/>
    </row>
    <row r="184" spans="1:29" x14ac:dyDescent="0.55000000000000004">
      <c r="A184" s="14" t="s">
        <v>510</v>
      </c>
      <c r="B184" s="15"/>
      <c r="C184" s="15"/>
      <c r="D184" s="84"/>
      <c r="E184" s="80"/>
      <c r="F184" s="15"/>
      <c r="G184" s="15"/>
      <c r="H184" s="16"/>
      <c r="I184" s="68"/>
      <c r="J184" s="68"/>
      <c r="K184" s="16"/>
      <c r="L184" s="85"/>
      <c r="M184" s="86">
        <v>4935.40673828125</v>
      </c>
      <c r="N184" s="86">
        <v>3120.70751953125</v>
      </c>
      <c r="O184" s="79"/>
      <c r="P184" s="87"/>
      <c r="Q184" s="87"/>
      <c r="R184" s="88"/>
      <c r="S184" s="88"/>
      <c r="T184" s="88"/>
      <c r="U184" s="88"/>
      <c r="V184" s="53"/>
      <c r="W184" s="53"/>
      <c r="X184" s="53"/>
      <c r="Y184" s="53"/>
      <c r="Z184" s="52"/>
      <c r="AA184" s="81">
        <v>184</v>
      </c>
      <c r="AB184" s="81"/>
      <c r="AC184" s="89"/>
    </row>
    <row r="185" spans="1:29" x14ac:dyDescent="0.55000000000000004">
      <c r="A185" s="14" t="s">
        <v>455</v>
      </c>
      <c r="B185" s="15"/>
      <c r="C185" s="15"/>
      <c r="D185" s="84"/>
      <c r="E185" s="80"/>
      <c r="F185" s="15"/>
      <c r="G185" s="15"/>
      <c r="H185" s="16"/>
      <c r="I185" s="68"/>
      <c r="J185" s="68"/>
      <c r="K185" s="16"/>
      <c r="L185" s="85"/>
      <c r="M185" s="86">
        <v>5147.07568359375</v>
      </c>
      <c r="N185" s="86">
        <v>3177.85595703125</v>
      </c>
      <c r="O185" s="79"/>
      <c r="P185" s="87"/>
      <c r="Q185" s="87"/>
      <c r="R185" s="88"/>
      <c r="S185" s="88"/>
      <c r="T185" s="88"/>
      <c r="U185" s="88"/>
      <c r="V185" s="53"/>
      <c r="W185" s="53"/>
      <c r="X185" s="53"/>
      <c r="Y185" s="53"/>
      <c r="Z185" s="52"/>
      <c r="AA185" s="81">
        <v>185</v>
      </c>
      <c r="AB185" s="81"/>
      <c r="AC185" s="89"/>
    </row>
    <row r="186" spans="1:29" x14ac:dyDescent="0.55000000000000004">
      <c r="A186" s="14" t="s">
        <v>511</v>
      </c>
      <c r="B186" s="15"/>
      <c r="C186" s="15"/>
      <c r="D186" s="84"/>
      <c r="E186" s="80"/>
      <c r="F186" s="15"/>
      <c r="G186" s="15"/>
      <c r="H186" s="16"/>
      <c r="I186" s="68"/>
      <c r="J186" s="68"/>
      <c r="K186" s="16"/>
      <c r="L186" s="85"/>
      <c r="M186" s="86">
        <v>5283.84814453125</v>
      </c>
      <c r="N186" s="86">
        <v>3119.39501953125</v>
      </c>
      <c r="O186" s="79"/>
      <c r="P186" s="87"/>
      <c r="Q186" s="87"/>
      <c r="R186" s="88"/>
      <c r="S186" s="88"/>
      <c r="T186" s="88"/>
      <c r="U186" s="88"/>
      <c r="V186" s="53"/>
      <c r="W186" s="53"/>
      <c r="X186" s="53"/>
      <c r="Y186" s="53"/>
      <c r="Z186" s="52"/>
      <c r="AA186" s="81">
        <v>186</v>
      </c>
      <c r="AB186" s="81"/>
      <c r="AC186" s="89"/>
    </row>
    <row r="187" spans="1:29" x14ac:dyDescent="0.55000000000000004">
      <c r="A187" s="14" t="s">
        <v>512</v>
      </c>
      <c r="B187" s="15"/>
      <c r="C187" s="15"/>
      <c r="D187" s="84"/>
      <c r="E187" s="80"/>
      <c r="F187" s="15"/>
      <c r="G187" s="15"/>
      <c r="H187" s="16"/>
      <c r="I187" s="68"/>
      <c r="J187" s="68"/>
      <c r="K187" s="16"/>
      <c r="L187" s="85"/>
      <c r="M187" s="86">
        <v>4864.77783203125</v>
      </c>
      <c r="N187" s="86">
        <v>3236.272216796875</v>
      </c>
      <c r="O187" s="79"/>
      <c r="P187" s="87"/>
      <c r="Q187" s="87"/>
      <c r="R187" s="88"/>
      <c r="S187" s="88"/>
      <c r="T187" s="88"/>
      <c r="U187" s="88"/>
      <c r="V187" s="53"/>
      <c r="W187" s="53"/>
      <c r="X187" s="53"/>
      <c r="Y187" s="53"/>
      <c r="Z187" s="52"/>
      <c r="AA187" s="81">
        <v>187</v>
      </c>
      <c r="AB187" s="81"/>
      <c r="AC187" s="89"/>
    </row>
    <row r="188" spans="1:29" x14ac:dyDescent="0.55000000000000004">
      <c r="A188" s="14" t="s">
        <v>268</v>
      </c>
      <c r="B188" s="15"/>
      <c r="C188" s="15"/>
      <c r="D188" s="84"/>
      <c r="E188" s="80"/>
      <c r="F188" s="15"/>
      <c r="G188" s="15"/>
      <c r="H188" s="16"/>
      <c r="I188" s="68"/>
      <c r="J188" s="68"/>
      <c r="K188" s="16"/>
      <c r="L188" s="85"/>
      <c r="M188" s="86">
        <v>4693.6240234375</v>
      </c>
      <c r="N188" s="86">
        <v>5029.86328125</v>
      </c>
      <c r="O188" s="79"/>
      <c r="P188" s="87"/>
      <c r="Q188" s="87"/>
      <c r="R188" s="88"/>
      <c r="S188" s="88"/>
      <c r="T188" s="88"/>
      <c r="U188" s="88"/>
      <c r="V188" s="53"/>
      <c r="W188" s="53"/>
      <c r="X188" s="53"/>
      <c r="Y188" s="53"/>
      <c r="Z188" s="52"/>
      <c r="AA188" s="81">
        <v>188</v>
      </c>
      <c r="AB188" s="81"/>
      <c r="AC188" s="89"/>
    </row>
    <row r="189" spans="1:29" x14ac:dyDescent="0.55000000000000004">
      <c r="A189" s="14" t="s">
        <v>185</v>
      </c>
      <c r="B189" s="15"/>
      <c r="C189" s="15"/>
      <c r="D189" s="84"/>
      <c r="E189" s="80"/>
      <c r="F189" s="15"/>
      <c r="G189" s="15"/>
      <c r="H189" s="16"/>
      <c r="I189" s="68"/>
      <c r="J189" s="68"/>
      <c r="K189" s="16"/>
      <c r="L189" s="85"/>
      <c r="M189" s="86">
        <v>4970.896484375</v>
      </c>
      <c r="N189" s="86">
        <v>4948.1435546875</v>
      </c>
      <c r="O189" s="79"/>
      <c r="P189" s="87"/>
      <c r="Q189" s="87"/>
      <c r="R189" s="88"/>
      <c r="S189" s="88"/>
      <c r="T189" s="88"/>
      <c r="U189" s="88"/>
      <c r="V189" s="53"/>
      <c r="W189" s="53"/>
      <c r="X189" s="53"/>
      <c r="Y189" s="53"/>
      <c r="Z189" s="52"/>
      <c r="AA189" s="81">
        <v>189</v>
      </c>
      <c r="AB189" s="81"/>
      <c r="AC189" s="89"/>
    </row>
    <row r="190" spans="1:29" x14ac:dyDescent="0.55000000000000004">
      <c r="A190" s="14" t="s">
        <v>513</v>
      </c>
      <c r="B190" s="15"/>
      <c r="C190" s="15"/>
      <c r="D190" s="84"/>
      <c r="E190" s="80"/>
      <c r="F190" s="15"/>
      <c r="G190" s="15"/>
      <c r="H190" s="16"/>
      <c r="I190" s="68"/>
      <c r="J190" s="68"/>
      <c r="K190" s="16"/>
      <c r="L190" s="85"/>
      <c r="M190" s="86">
        <v>6100.10986328125</v>
      </c>
      <c r="N190" s="86">
        <v>5824.59716796875</v>
      </c>
      <c r="O190" s="79"/>
      <c r="P190" s="87"/>
      <c r="Q190" s="87"/>
      <c r="R190" s="88"/>
      <c r="S190" s="88"/>
      <c r="T190" s="88"/>
      <c r="U190" s="88"/>
      <c r="V190" s="53"/>
      <c r="W190" s="53"/>
      <c r="X190" s="53"/>
      <c r="Y190" s="53"/>
      <c r="Z190" s="52"/>
      <c r="AA190" s="81">
        <v>190</v>
      </c>
      <c r="AB190" s="81"/>
      <c r="AC190" s="89"/>
    </row>
    <row r="191" spans="1:29" x14ac:dyDescent="0.55000000000000004">
      <c r="A191" s="14" t="s">
        <v>360</v>
      </c>
      <c r="B191" s="15"/>
      <c r="C191" s="15"/>
      <c r="D191" s="84"/>
      <c r="E191" s="80"/>
      <c r="F191" s="15"/>
      <c r="G191" s="15"/>
      <c r="H191" s="16"/>
      <c r="I191" s="68"/>
      <c r="J191" s="68"/>
      <c r="K191" s="16"/>
      <c r="L191" s="85"/>
      <c r="M191" s="86">
        <v>2108.618408203125</v>
      </c>
      <c r="N191" s="86">
        <v>7064.9111328125</v>
      </c>
      <c r="O191" s="79"/>
      <c r="P191" s="87"/>
      <c r="Q191" s="87"/>
      <c r="R191" s="88"/>
      <c r="S191" s="88"/>
      <c r="T191" s="88"/>
      <c r="U191" s="88"/>
      <c r="V191" s="53"/>
      <c r="W191" s="53"/>
      <c r="X191" s="53"/>
      <c r="Y191" s="53"/>
      <c r="Z191" s="52"/>
      <c r="AA191" s="81">
        <v>191</v>
      </c>
      <c r="AB191" s="81"/>
      <c r="AC191" s="89"/>
    </row>
    <row r="192" spans="1:29" x14ac:dyDescent="0.55000000000000004">
      <c r="A192" s="14" t="s">
        <v>381</v>
      </c>
      <c r="B192" s="15"/>
      <c r="C192" s="15"/>
      <c r="D192" s="84"/>
      <c r="E192" s="80"/>
      <c r="F192" s="15"/>
      <c r="G192" s="15"/>
      <c r="H192" s="16"/>
      <c r="I192" s="68"/>
      <c r="J192" s="68"/>
      <c r="K192" s="16"/>
      <c r="L192" s="85"/>
      <c r="M192" s="86">
        <v>1873.369140625</v>
      </c>
      <c r="N192" s="86">
        <v>8027.38671875</v>
      </c>
      <c r="O192" s="79"/>
      <c r="P192" s="87"/>
      <c r="Q192" s="87"/>
      <c r="R192" s="88"/>
      <c r="S192" s="88"/>
      <c r="T192" s="88"/>
      <c r="U192" s="88"/>
      <c r="V192" s="53"/>
      <c r="W192" s="53"/>
      <c r="X192" s="53"/>
      <c r="Y192" s="53"/>
      <c r="Z192" s="52"/>
      <c r="AA192" s="81">
        <v>192</v>
      </c>
      <c r="AB192" s="81"/>
      <c r="AC192" s="89"/>
    </row>
    <row r="193" spans="1:29" x14ac:dyDescent="0.55000000000000004">
      <c r="A193" s="14" t="s">
        <v>514</v>
      </c>
      <c r="B193" s="15"/>
      <c r="C193" s="15"/>
      <c r="D193" s="84"/>
      <c r="E193" s="80"/>
      <c r="F193" s="15"/>
      <c r="G193" s="15"/>
      <c r="H193" s="16"/>
      <c r="I193" s="68"/>
      <c r="J193" s="68"/>
      <c r="K193" s="16"/>
      <c r="L193" s="85"/>
      <c r="M193" s="86">
        <v>5756.8525390625</v>
      </c>
      <c r="N193" s="86">
        <v>6098.50439453125</v>
      </c>
      <c r="O193" s="79"/>
      <c r="P193" s="87"/>
      <c r="Q193" s="87"/>
      <c r="R193" s="88"/>
      <c r="S193" s="88"/>
      <c r="T193" s="88"/>
      <c r="U193" s="88"/>
      <c r="V193" s="53"/>
      <c r="W193" s="53"/>
      <c r="X193" s="53"/>
      <c r="Y193" s="53"/>
      <c r="Z193" s="52"/>
      <c r="AA193" s="81">
        <v>193</v>
      </c>
      <c r="AB193" s="81"/>
      <c r="AC193" s="89"/>
    </row>
    <row r="194" spans="1:29" x14ac:dyDescent="0.55000000000000004">
      <c r="A194" s="14" t="s">
        <v>457</v>
      </c>
      <c r="B194" s="15"/>
      <c r="C194" s="15"/>
      <c r="D194" s="84"/>
      <c r="E194" s="80"/>
      <c r="F194" s="15"/>
      <c r="G194" s="15"/>
      <c r="H194" s="16"/>
      <c r="I194" s="68"/>
      <c r="J194" s="68"/>
      <c r="K194" s="16"/>
      <c r="L194" s="85"/>
      <c r="M194" s="86">
        <v>5428.140625</v>
      </c>
      <c r="N194" s="86">
        <v>3042.681396484375</v>
      </c>
      <c r="O194" s="79"/>
      <c r="P194" s="87"/>
      <c r="Q194" s="87"/>
      <c r="R194" s="88"/>
      <c r="S194" s="88"/>
      <c r="T194" s="88"/>
      <c r="U194" s="88"/>
      <c r="V194" s="53"/>
      <c r="W194" s="53"/>
      <c r="X194" s="53"/>
      <c r="Y194" s="53"/>
      <c r="Z194" s="52"/>
      <c r="AA194" s="81">
        <v>194</v>
      </c>
      <c r="AB194" s="81"/>
      <c r="AC194" s="89"/>
    </row>
    <row r="195" spans="1:29" x14ac:dyDescent="0.55000000000000004">
      <c r="A195" s="14" t="s">
        <v>292</v>
      </c>
      <c r="B195" s="15"/>
      <c r="C195" s="15"/>
      <c r="D195" s="84"/>
      <c r="E195" s="80"/>
      <c r="F195" s="15"/>
      <c r="G195" s="15"/>
      <c r="H195" s="16"/>
      <c r="I195" s="68"/>
      <c r="J195" s="68"/>
      <c r="K195" s="16"/>
      <c r="L195" s="85"/>
      <c r="M195" s="86">
        <v>4695.78955078125</v>
      </c>
      <c r="N195" s="86">
        <v>5236.96630859375</v>
      </c>
      <c r="O195" s="79"/>
      <c r="P195" s="87"/>
      <c r="Q195" s="87"/>
      <c r="R195" s="88"/>
      <c r="S195" s="88"/>
      <c r="T195" s="88"/>
      <c r="U195" s="88"/>
      <c r="V195" s="53"/>
      <c r="W195" s="53"/>
      <c r="X195" s="53"/>
      <c r="Y195" s="53"/>
      <c r="Z195" s="52"/>
      <c r="AA195" s="81">
        <v>195</v>
      </c>
      <c r="AB195" s="81"/>
      <c r="AC195" s="89"/>
    </row>
    <row r="196" spans="1:29" x14ac:dyDescent="0.55000000000000004">
      <c r="A196" s="14" t="s">
        <v>509</v>
      </c>
      <c r="B196" s="15"/>
      <c r="C196" s="15"/>
      <c r="D196" s="84"/>
      <c r="E196" s="80"/>
      <c r="F196" s="15"/>
      <c r="G196" s="15"/>
      <c r="H196" s="16"/>
      <c r="I196" s="68"/>
      <c r="J196" s="68"/>
      <c r="K196" s="16"/>
      <c r="L196" s="85"/>
      <c r="M196" s="86">
        <v>5333.41455078125</v>
      </c>
      <c r="N196" s="86">
        <v>2983.638916015625</v>
      </c>
      <c r="O196" s="79"/>
      <c r="P196" s="87"/>
      <c r="Q196" s="87"/>
      <c r="R196" s="88"/>
      <c r="S196" s="88"/>
      <c r="T196" s="88"/>
      <c r="U196" s="88"/>
      <c r="V196" s="53"/>
      <c r="W196" s="53"/>
      <c r="X196" s="53"/>
      <c r="Y196" s="53"/>
      <c r="Z196" s="52"/>
      <c r="AA196" s="81">
        <v>196</v>
      </c>
      <c r="AB196" s="81"/>
      <c r="AC196" s="89"/>
    </row>
    <row r="197" spans="1:29" x14ac:dyDescent="0.55000000000000004">
      <c r="A197" s="14" t="s">
        <v>296</v>
      </c>
      <c r="B197" s="15"/>
      <c r="C197" s="15"/>
      <c r="D197" s="84"/>
      <c r="E197" s="80"/>
      <c r="F197" s="15"/>
      <c r="G197" s="15"/>
      <c r="H197" s="16"/>
      <c r="I197" s="68"/>
      <c r="J197" s="68"/>
      <c r="K197" s="16"/>
      <c r="L197" s="85"/>
      <c r="M197" s="86">
        <v>4750.4482421875</v>
      </c>
      <c r="N197" s="86">
        <v>5131.8798828125</v>
      </c>
      <c r="O197" s="79"/>
      <c r="P197" s="87"/>
      <c r="Q197" s="87"/>
      <c r="R197" s="88"/>
      <c r="S197" s="88"/>
      <c r="T197" s="88"/>
      <c r="U197" s="88"/>
      <c r="V197" s="53"/>
      <c r="W197" s="53"/>
      <c r="X197" s="53"/>
      <c r="Y197" s="53"/>
      <c r="Z197" s="52"/>
      <c r="AA197" s="81">
        <v>197</v>
      </c>
      <c r="AB197" s="81"/>
      <c r="AC197" s="89"/>
    </row>
    <row r="198" spans="1:29" x14ac:dyDescent="0.55000000000000004">
      <c r="A198" s="14" t="s">
        <v>177</v>
      </c>
      <c r="B198" s="15"/>
      <c r="C198" s="15"/>
      <c r="D198" s="84"/>
      <c r="E198" s="80"/>
      <c r="F198" s="15"/>
      <c r="G198" s="15"/>
      <c r="H198" s="16"/>
      <c r="I198" s="68"/>
      <c r="J198" s="68"/>
      <c r="K198" s="16"/>
      <c r="L198" s="85"/>
      <c r="M198" s="86">
        <v>5217.16455078125</v>
      </c>
      <c r="N198" s="86">
        <v>5143.6123046875</v>
      </c>
      <c r="O198" s="79"/>
      <c r="P198" s="87"/>
      <c r="Q198" s="87"/>
      <c r="R198" s="88"/>
      <c r="S198" s="88"/>
      <c r="T198" s="88"/>
      <c r="U198" s="88"/>
      <c r="V198" s="53"/>
      <c r="W198" s="53"/>
      <c r="X198" s="53"/>
      <c r="Y198" s="53"/>
      <c r="Z198" s="52"/>
      <c r="AA198" s="81">
        <v>198</v>
      </c>
      <c r="AB198" s="81"/>
      <c r="AC198" s="89"/>
    </row>
    <row r="199" spans="1:29" x14ac:dyDescent="0.55000000000000004">
      <c r="A199" s="14" t="s">
        <v>389</v>
      </c>
      <c r="B199" s="15"/>
      <c r="C199" s="15"/>
      <c r="D199" s="84"/>
      <c r="E199" s="80"/>
      <c r="F199" s="15"/>
      <c r="G199" s="15"/>
      <c r="H199" s="16"/>
      <c r="I199" s="68"/>
      <c r="J199" s="68"/>
      <c r="K199" s="16"/>
      <c r="L199" s="85"/>
      <c r="M199" s="86">
        <v>5065.01318359375</v>
      </c>
      <c r="N199" s="86">
        <v>3057.32470703125</v>
      </c>
      <c r="O199" s="79"/>
      <c r="P199" s="87"/>
      <c r="Q199" s="87"/>
      <c r="R199" s="88"/>
      <c r="S199" s="88"/>
      <c r="T199" s="88"/>
      <c r="U199" s="88"/>
      <c r="V199" s="53"/>
      <c r="W199" s="53"/>
      <c r="X199" s="53"/>
      <c r="Y199" s="53"/>
      <c r="Z199" s="52"/>
      <c r="AA199" s="81">
        <v>199</v>
      </c>
      <c r="AB199" s="81"/>
      <c r="AC199" s="89"/>
    </row>
    <row r="200" spans="1:29" x14ac:dyDescent="0.55000000000000004">
      <c r="A200" s="14" t="s">
        <v>300</v>
      </c>
      <c r="B200" s="15"/>
      <c r="C200" s="15"/>
      <c r="D200" s="84"/>
      <c r="E200" s="80"/>
      <c r="F200" s="15"/>
      <c r="G200" s="15"/>
      <c r="H200" s="16"/>
      <c r="I200" s="68"/>
      <c r="J200" s="68"/>
      <c r="K200" s="16"/>
      <c r="L200" s="85"/>
      <c r="M200" s="86">
        <v>4655.5205078125</v>
      </c>
      <c r="N200" s="86">
        <v>5122.7509765625</v>
      </c>
      <c r="O200" s="79"/>
      <c r="P200" s="87"/>
      <c r="Q200" s="87"/>
      <c r="R200" s="88"/>
      <c r="S200" s="88"/>
      <c r="T200" s="88"/>
      <c r="U200" s="88"/>
      <c r="V200" s="53"/>
      <c r="W200" s="53"/>
      <c r="X200" s="53"/>
      <c r="Y200" s="53"/>
      <c r="Z200" s="52"/>
      <c r="AA200" s="81">
        <v>200</v>
      </c>
      <c r="AB200" s="81"/>
      <c r="AC200" s="89"/>
    </row>
    <row r="201" spans="1:29" x14ac:dyDescent="0.55000000000000004">
      <c r="A201" s="14" t="s">
        <v>231</v>
      </c>
      <c r="B201" s="15"/>
      <c r="C201" s="15"/>
      <c r="D201" s="84"/>
      <c r="E201" s="80"/>
      <c r="F201" s="15"/>
      <c r="G201" s="15"/>
      <c r="H201" s="16"/>
      <c r="I201" s="68"/>
      <c r="J201" s="68"/>
      <c r="K201" s="16"/>
      <c r="L201" s="85"/>
      <c r="M201" s="86">
        <v>5152.34130859375</v>
      </c>
      <c r="N201" s="86">
        <v>5317.3759765625</v>
      </c>
      <c r="O201" s="79"/>
      <c r="P201" s="87"/>
      <c r="Q201" s="87"/>
      <c r="R201" s="88"/>
      <c r="S201" s="88"/>
      <c r="T201" s="88"/>
      <c r="U201" s="88"/>
      <c r="V201" s="53"/>
      <c r="W201" s="53"/>
      <c r="X201" s="53"/>
      <c r="Y201" s="53"/>
      <c r="Z201" s="52"/>
      <c r="AA201" s="81">
        <v>201</v>
      </c>
      <c r="AB201" s="81"/>
      <c r="AC201" s="89"/>
    </row>
    <row r="202" spans="1:29" x14ac:dyDescent="0.55000000000000004">
      <c r="A202" s="14" t="s">
        <v>304</v>
      </c>
      <c r="B202" s="15"/>
      <c r="C202" s="15"/>
      <c r="D202" s="84"/>
      <c r="E202" s="80"/>
      <c r="F202" s="15"/>
      <c r="G202" s="15"/>
      <c r="H202" s="16"/>
      <c r="I202" s="68"/>
      <c r="J202" s="68"/>
      <c r="K202" s="16"/>
      <c r="L202" s="85"/>
      <c r="M202" s="86">
        <v>6261.92431640625</v>
      </c>
      <c r="N202" s="86">
        <v>6271.0859375</v>
      </c>
      <c r="O202" s="79"/>
      <c r="P202" s="87"/>
      <c r="Q202" s="87"/>
      <c r="R202" s="88"/>
      <c r="S202" s="88"/>
      <c r="T202" s="88"/>
      <c r="U202" s="88"/>
      <c r="V202" s="53"/>
      <c r="W202" s="53"/>
      <c r="X202" s="53"/>
      <c r="Y202" s="53"/>
      <c r="Z202" s="52"/>
      <c r="AA202" s="81">
        <v>202</v>
      </c>
      <c r="AB202" s="81"/>
      <c r="AC202" s="89"/>
    </row>
    <row r="203" spans="1:29" x14ac:dyDescent="0.55000000000000004">
      <c r="A203" s="14" t="s">
        <v>515</v>
      </c>
      <c r="B203" s="15"/>
      <c r="C203" s="15"/>
      <c r="D203" s="84"/>
      <c r="E203" s="80"/>
      <c r="F203" s="15"/>
      <c r="G203" s="15"/>
      <c r="H203" s="16"/>
      <c r="I203" s="68"/>
      <c r="J203" s="68"/>
      <c r="K203" s="16"/>
      <c r="L203" s="85"/>
      <c r="M203" s="86">
        <v>5216.77099609375</v>
      </c>
      <c r="N203" s="86">
        <v>2004.39306640625</v>
      </c>
      <c r="O203" s="79"/>
      <c r="P203" s="87"/>
      <c r="Q203" s="87"/>
      <c r="R203" s="88"/>
      <c r="S203" s="88"/>
      <c r="T203" s="88"/>
      <c r="U203" s="88"/>
      <c r="V203" s="53"/>
      <c r="W203" s="53"/>
      <c r="X203" s="53"/>
      <c r="Y203" s="53"/>
      <c r="Z203" s="52"/>
      <c r="AA203" s="81">
        <v>203</v>
      </c>
      <c r="AB203" s="81"/>
      <c r="AC203" s="89"/>
    </row>
    <row r="204" spans="1:29" x14ac:dyDescent="0.55000000000000004">
      <c r="A204" s="14" t="s">
        <v>516</v>
      </c>
      <c r="B204" s="15"/>
      <c r="C204" s="15"/>
      <c r="D204" s="84"/>
      <c r="E204" s="80"/>
      <c r="F204" s="15"/>
      <c r="G204" s="15"/>
      <c r="H204" s="16"/>
      <c r="I204" s="68"/>
      <c r="J204" s="68"/>
      <c r="K204" s="16"/>
      <c r="L204" s="85"/>
      <c r="M204" s="86">
        <v>4789.65283203125</v>
      </c>
      <c r="N204" s="86">
        <v>2213.22412109375</v>
      </c>
      <c r="O204" s="79"/>
      <c r="P204" s="87"/>
      <c r="Q204" s="87"/>
      <c r="R204" s="88"/>
      <c r="S204" s="88"/>
      <c r="T204" s="88"/>
      <c r="U204" s="88"/>
      <c r="V204" s="53"/>
      <c r="W204" s="53"/>
      <c r="X204" s="53"/>
      <c r="Y204" s="53"/>
      <c r="Z204" s="52"/>
      <c r="AA204" s="81">
        <v>204</v>
      </c>
      <c r="AB204" s="81"/>
      <c r="AC204" s="89"/>
    </row>
    <row r="205" spans="1:29" x14ac:dyDescent="0.55000000000000004">
      <c r="A205" s="14" t="s">
        <v>517</v>
      </c>
      <c r="B205" s="15"/>
      <c r="C205" s="15"/>
      <c r="D205" s="84"/>
      <c r="E205" s="80"/>
      <c r="F205" s="15"/>
      <c r="G205" s="15"/>
      <c r="H205" s="16"/>
      <c r="I205" s="68"/>
      <c r="J205" s="68"/>
      <c r="K205" s="16"/>
      <c r="L205" s="85"/>
      <c r="M205" s="86">
        <v>4601.3623046875</v>
      </c>
      <c r="N205" s="86">
        <v>2311.026123046875</v>
      </c>
      <c r="O205" s="79"/>
      <c r="P205" s="87"/>
      <c r="Q205" s="87"/>
      <c r="R205" s="88"/>
      <c r="S205" s="88"/>
      <c r="T205" s="88"/>
      <c r="U205" s="88"/>
      <c r="V205" s="53"/>
      <c r="W205" s="53"/>
      <c r="X205" s="53"/>
      <c r="Y205" s="53"/>
      <c r="Z205" s="52"/>
      <c r="AA205" s="81">
        <v>205</v>
      </c>
      <c r="AB205" s="81"/>
      <c r="AC205" s="89"/>
    </row>
    <row r="206" spans="1:29" x14ac:dyDescent="0.55000000000000004">
      <c r="A206" s="14" t="s">
        <v>518</v>
      </c>
      <c r="B206" s="15"/>
      <c r="C206" s="15"/>
      <c r="D206" s="84"/>
      <c r="E206" s="80"/>
      <c r="F206" s="15"/>
      <c r="G206" s="15"/>
      <c r="H206" s="16"/>
      <c r="I206" s="68"/>
      <c r="J206" s="68"/>
      <c r="K206" s="16"/>
      <c r="L206" s="85"/>
      <c r="M206" s="86">
        <v>5079.24658203125</v>
      </c>
      <c r="N206" s="86">
        <v>2009.9478759765625</v>
      </c>
      <c r="O206" s="79"/>
      <c r="P206" s="87"/>
      <c r="Q206" s="87"/>
      <c r="R206" s="88"/>
      <c r="S206" s="88"/>
      <c r="T206" s="88"/>
      <c r="U206" s="88"/>
      <c r="V206" s="53"/>
      <c r="W206" s="53"/>
      <c r="X206" s="53"/>
      <c r="Y206" s="53"/>
      <c r="Z206" s="52"/>
      <c r="AA206" s="81">
        <v>206</v>
      </c>
      <c r="AB206" s="81"/>
      <c r="AC206" s="89"/>
    </row>
    <row r="207" spans="1:29" x14ac:dyDescent="0.55000000000000004">
      <c r="A207" s="14" t="s">
        <v>519</v>
      </c>
      <c r="B207" s="15"/>
      <c r="C207" s="15"/>
      <c r="D207" s="84"/>
      <c r="E207" s="80"/>
      <c r="F207" s="15"/>
      <c r="G207" s="15"/>
      <c r="H207" s="16"/>
      <c r="I207" s="68"/>
      <c r="J207" s="68"/>
      <c r="K207" s="16"/>
      <c r="L207" s="85"/>
      <c r="M207" s="86">
        <v>4665.97119140625</v>
      </c>
      <c r="N207" s="86">
        <v>2274.98779296875</v>
      </c>
      <c r="O207" s="79"/>
      <c r="P207" s="87"/>
      <c r="Q207" s="87"/>
      <c r="R207" s="88"/>
      <c r="S207" s="88"/>
      <c r="T207" s="88"/>
      <c r="U207" s="88"/>
      <c r="V207" s="53"/>
      <c r="W207" s="53"/>
      <c r="X207" s="53"/>
      <c r="Y207" s="53"/>
      <c r="Z207" s="52"/>
      <c r="AA207" s="81">
        <v>207</v>
      </c>
      <c r="AB207" s="81"/>
      <c r="AC207" s="89"/>
    </row>
    <row r="208" spans="1:29" x14ac:dyDescent="0.55000000000000004">
      <c r="A208" s="14" t="s">
        <v>520</v>
      </c>
      <c r="B208" s="15"/>
      <c r="C208" s="15"/>
      <c r="D208" s="84"/>
      <c r="E208" s="80"/>
      <c r="F208" s="15"/>
      <c r="G208" s="15"/>
      <c r="H208" s="16"/>
      <c r="I208" s="68"/>
      <c r="J208" s="68"/>
      <c r="K208" s="16"/>
      <c r="L208" s="85"/>
      <c r="M208" s="86">
        <v>4713.4599609375</v>
      </c>
      <c r="N208" s="86">
        <v>2195.459228515625</v>
      </c>
      <c r="O208" s="79"/>
      <c r="P208" s="87"/>
      <c r="Q208" s="87"/>
      <c r="R208" s="88"/>
      <c r="S208" s="88"/>
      <c r="T208" s="88"/>
      <c r="U208" s="88"/>
      <c r="V208" s="53"/>
      <c r="W208" s="53"/>
      <c r="X208" s="53"/>
      <c r="Y208" s="53"/>
      <c r="Z208" s="52"/>
      <c r="AA208" s="81">
        <v>208</v>
      </c>
      <c r="AB208" s="81"/>
      <c r="AC208" s="89"/>
    </row>
    <row r="209" spans="1:29" x14ac:dyDescent="0.55000000000000004">
      <c r="A209" s="14" t="s">
        <v>521</v>
      </c>
      <c r="B209" s="15"/>
      <c r="C209" s="15"/>
      <c r="D209" s="84"/>
      <c r="E209" s="80"/>
      <c r="F209" s="15"/>
      <c r="G209" s="15"/>
      <c r="H209" s="16"/>
      <c r="I209" s="68"/>
      <c r="J209" s="68"/>
      <c r="K209" s="16"/>
      <c r="L209" s="85"/>
      <c r="M209" s="86">
        <v>5288.98486328125</v>
      </c>
      <c r="N209" s="86">
        <v>2019.050537109375</v>
      </c>
      <c r="O209" s="79"/>
      <c r="P209" s="87"/>
      <c r="Q209" s="87"/>
      <c r="R209" s="88"/>
      <c r="S209" s="88"/>
      <c r="T209" s="88"/>
      <c r="U209" s="88"/>
      <c r="V209" s="53"/>
      <c r="W209" s="53"/>
      <c r="X209" s="53"/>
      <c r="Y209" s="53"/>
      <c r="Z209" s="52"/>
      <c r="AA209" s="81">
        <v>209</v>
      </c>
      <c r="AB209" s="81"/>
      <c r="AC209" s="89"/>
    </row>
    <row r="210" spans="1:29" x14ac:dyDescent="0.55000000000000004">
      <c r="A210" s="14" t="s">
        <v>522</v>
      </c>
      <c r="B210" s="15"/>
      <c r="C210" s="15"/>
      <c r="D210" s="84"/>
      <c r="E210" s="80"/>
      <c r="F210" s="15"/>
      <c r="G210" s="15"/>
      <c r="H210" s="16"/>
      <c r="I210" s="68"/>
      <c r="J210" s="68"/>
      <c r="K210" s="16"/>
      <c r="L210" s="85"/>
      <c r="M210" s="86">
        <v>4828.650390625</v>
      </c>
      <c r="N210" s="86">
        <v>2108.48828125</v>
      </c>
      <c r="O210" s="79"/>
      <c r="P210" s="87"/>
      <c r="Q210" s="87"/>
      <c r="R210" s="88"/>
      <c r="S210" s="88"/>
      <c r="T210" s="88"/>
      <c r="U210" s="88"/>
      <c r="V210" s="53"/>
      <c r="W210" s="53"/>
      <c r="X210" s="53"/>
      <c r="Y210" s="53"/>
      <c r="Z210" s="52"/>
      <c r="AA210" s="81">
        <v>210</v>
      </c>
      <c r="AB210" s="81"/>
      <c r="AC210" s="89"/>
    </row>
    <row r="211" spans="1:29" x14ac:dyDescent="0.55000000000000004">
      <c r="A211" s="14" t="s">
        <v>463</v>
      </c>
      <c r="B211" s="15"/>
      <c r="C211" s="15"/>
      <c r="D211" s="84"/>
      <c r="E211" s="80"/>
      <c r="F211" s="15"/>
      <c r="G211" s="15"/>
      <c r="H211" s="16"/>
      <c r="I211" s="68"/>
      <c r="J211" s="68"/>
      <c r="K211" s="16"/>
      <c r="L211" s="85"/>
      <c r="M211" s="86">
        <v>5360.33251953125</v>
      </c>
      <c r="N211" s="86">
        <v>2011.4207763671875</v>
      </c>
      <c r="O211" s="79"/>
      <c r="P211" s="87"/>
      <c r="Q211" s="87"/>
      <c r="R211" s="88"/>
      <c r="S211" s="88"/>
      <c r="T211" s="88"/>
      <c r="U211" s="88"/>
      <c r="V211" s="53"/>
      <c r="W211" s="53"/>
      <c r="X211" s="53"/>
      <c r="Y211" s="53"/>
      <c r="Z211" s="52"/>
      <c r="AA211" s="81">
        <v>211</v>
      </c>
      <c r="AB211" s="81"/>
      <c r="AC211" s="89"/>
    </row>
    <row r="212" spans="1:29" x14ac:dyDescent="0.55000000000000004">
      <c r="A212" s="14" t="s">
        <v>523</v>
      </c>
      <c r="B212" s="15"/>
      <c r="C212" s="15"/>
      <c r="D212" s="84"/>
      <c r="E212" s="80"/>
      <c r="F212" s="15"/>
      <c r="G212" s="15"/>
      <c r="H212" s="16"/>
      <c r="I212" s="68"/>
      <c r="J212" s="68"/>
      <c r="K212" s="16"/>
      <c r="L212" s="85"/>
      <c r="M212" s="86">
        <v>4907.04345703125</v>
      </c>
      <c r="N212" s="86">
        <v>2154.0595703125</v>
      </c>
      <c r="O212" s="79"/>
      <c r="P212" s="87"/>
      <c r="Q212" s="87"/>
      <c r="R212" s="88"/>
      <c r="S212" s="88"/>
      <c r="T212" s="88"/>
      <c r="U212" s="88"/>
      <c r="V212" s="53"/>
      <c r="W212" s="53"/>
      <c r="X212" s="53"/>
      <c r="Y212" s="53"/>
      <c r="Z212" s="52"/>
      <c r="AA212" s="81">
        <v>212</v>
      </c>
      <c r="AB212" s="81"/>
      <c r="AC212" s="89"/>
    </row>
    <row r="213" spans="1:29" x14ac:dyDescent="0.55000000000000004">
      <c r="A213" s="14" t="s">
        <v>461</v>
      </c>
      <c r="B213" s="15"/>
      <c r="C213" s="15"/>
      <c r="D213" s="84"/>
      <c r="E213" s="80"/>
      <c r="F213" s="15"/>
      <c r="G213" s="15"/>
      <c r="H213" s="16"/>
      <c r="I213" s="68"/>
      <c r="J213" s="68"/>
      <c r="K213" s="16"/>
      <c r="L213" s="85"/>
      <c r="M213" s="86">
        <v>5030.1943359375</v>
      </c>
      <c r="N213" s="86">
        <v>2106.347900390625</v>
      </c>
      <c r="O213" s="79"/>
      <c r="P213" s="87"/>
      <c r="Q213" s="87"/>
      <c r="R213" s="88"/>
      <c r="S213" s="88"/>
      <c r="T213" s="88"/>
      <c r="U213" s="88"/>
      <c r="V213" s="53"/>
      <c r="W213" s="53"/>
      <c r="X213" s="53"/>
      <c r="Y213" s="53"/>
      <c r="Z213" s="52"/>
      <c r="AA213" s="81">
        <v>213</v>
      </c>
      <c r="AB213" s="81"/>
      <c r="AC213" s="89"/>
    </row>
    <row r="214" spans="1:29" x14ac:dyDescent="0.55000000000000004">
      <c r="A214" s="14" t="s">
        <v>524</v>
      </c>
      <c r="B214" s="15"/>
      <c r="C214" s="15"/>
      <c r="D214" s="84"/>
      <c r="E214" s="80"/>
      <c r="F214" s="15"/>
      <c r="G214" s="15"/>
      <c r="H214" s="16"/>
      <c r="I214" s="68"/>
      <c r="J214" s="68"/>
      <c r="K214" s="16"/>
      <c r="L214" s="85"/>
      <c r="M214" s="86">
        <v>4546.16552734375</v>
      </c>
      <c r="N214" s="86">
        <v>2369.79931640625</v>
      </c>
      <c r="O214" s="79"/>
      <c r="P214" s="87"/>
      <c r="Q214" s="87"/>
      <c r="R214" s="88"/>
      <c r="S214" s="88"/>
      <c r="T214" s="88"/>
      <c r="U214" s="88"/>
      <c r="V214" s="53"/>
      <c r="W214" s="53"/>
      <c r="X214" s="53"/>
      <c r="Y214" s="53"/>
      <c r="Z214" s="52"/>
      <c r="AA214" s="81">
        <v>214</v>
      </c>
      <c r="AB214" s="81"/>
      <c r="AC214" s="89"/>
    </row>
    <row r="215" spans="1:29" x14ac:dyDescent="0.55000000000000004">
      <c r="A215" s="14" t="s">
        <v>525</v>
      </c>
      <c r="B215" s="15"/>
      <c r="C215" s="15"/>
      <c r="D215" s="84"/>
      <c r="E215" s="80"/>
      <c r="F215" s="15"/>
      <c r="G215" s="15"/>
      <c r="H215" s="16"/>
      <c r="I215" s="68"/>
      <c r="J215" s="68"/>
      <c r="K215" s="16"/>
      <c r="L215" s="85"/>
      <c r="M215" s="86">
        <v>5153.140625</v>
      </c>
      <c r="N215" s="86">
        <v>2059.31982421875</v>
      </c>
      <c r="O215" s="79"/>
      <c r="P215" s="87"/>
      <c r="Q215" s="87"/>
      <c r="R215" s="88"/>
      <c r="S215" s="88"/>
      <c r="T215" s="88"/>
      <c r="U215" s="88"/>
      <c r="V215" s="53"/>
      <c r="W215" s="53"/>
      <c r="X215" s="53"/>
      <c r="Y215" s="53"/>
      <c r="Z215" s="52"/>
      <c r="AA215" s="81">
        <v>215</v>
      </c>
      <c r="AB215" s="81"/>
      <c r="AC215" s="89"/>
    </row>
    <row r="216" spans="1:29" x14ac:dyDescent="0.55000000000000004">
      <c r="A216" s="14" t="s">
        <v>526</v>
      </c>
      <c r="B216" s="15"/>
      <c r="C216" s="15"/>
      <c r="D216" s="84"/>
      <c r="E216" s="80"/>
      <c r="F216" s="15"/>
      <c r="G216" s="15"/>
      <c r="H216" s="16"/>
      <c r="I216" s="68"/>
      <c r="J216" s="68"/>
      <c r="K216" s="16"/>
      <c r="L216" s="85"/>
      <c r="M216" s="86">
        <v>4953.21875</v>
      </c>
      <c r="N216" s="86">
        <v>2049.606201171875</v>
      </c>
      <c r="O216" s="79"/>
      <c r="P216" s="87"/>
      <c r="Q216" s="87"/>
      <c r="R216" s="88"/>
      <c r="S216" s="88"/>
      <c r="T216" s="88"/>
      <c r="U216" s="88"/>
      <c r="V216" s="53"/>
      <c r="W216" s="53"/>
      <c r="X216" s="53"/>
      <c r="Y216" s="53"/>
      <c r="Z216" s="52"/>
      <c r="AA216" s="81">
        <v>216</v>
      </c>
      <c r="AB216" s="81"/>
      <c r="AC216" s="89"/>
    </row>
    <row r="217" spans="1:29" x14ac:dyDescent="0.55000000000000004">
      <c r="A217" s="14" t="s">
        <v>363</v>
      </c>
      <c r="B217" s="15"/>
      <c r="C217" s="15"/>
      <c r="D217" s="84"/>
      <c r="E217" s="80"/>
      <c r="F217" s="15"/>
      <c r="G217" s="15"/>
      <c r="H217" s="16"/>
      <c r="I217" s="68"/>
      <c r="J217" s="68"/>
      <c r="K217" s="16"/>
      <c r="L217" s="85"/>
      <c r="M217" s="86">
        <v>1614.23486328125</v>
      </c>
      <c r="N217" s="86">
        <v>6241.04443359375</v>
      </c>
      <c r="O217" s="79"/>
      <c r="P217" s="87"/>
      <c r="Q217" s="87"/>
      <c r="R217" s="88"/>
      <c r="S217" s="88"/>
      <c r="T217" s="88"/>
      <c r="U217" s="88"/>
      <c r="V217" s="53"/>
      <c r="W217" s="53"/>
      <c r="X217" s="53"/>
      <c r="Y217" s="53"/>
      <c r="Z217" s="52"/>
      <c r="AA217" s="81">
        <v>217</v>
      </c>
      <c r="AB217" s="81"/>
      <c r="AC217" s="89"/>
    </row>
    <row r="218" spans="1:29" x14ac:dyDescent="0.55000000000000004">
      <c r="A218" s="14" t="s">
        <v>331</v>
      </c>
      <c r="B218" s="15"/>
      <c r="C218" s="15"/>
      <c r="D218" s="84"/>
      <c r="E218" s="80"/>
      <c r="F218" s="15"/>
      <c r="G218" s="15"/>
      <c r="H218" s="16"/>
      <c r="I218" s="68"/>
      <c r="J218" s="68"/>
      <c r="K218" s="16"/>
      <c r="L218" s="85"/>
      <c r="M218" s="86">
        <v>2245.027099609375</v>
      </c>
      <c r="N218" s="86">
        <v>5494.68994140625</v>
      </c>
      <c r="O218" s="79"/>
      <c r="P218" s="87"/>
      <c r="Q218" s="87"/>
      <c r="R218" s="88"/>
      <c r="S218" s="88"/>
      <c r="T218" s="88"/>
      <c r="U218" s="88"/>
      <c r="V218" s="53"/>
      <c r="W218" s="53"/>
      <c r="X218" s="53"/>
      <c r="Y218" s="53"/>
      <c r="Z218" s="52"/>
      <c r="AA218" s="81">
        <v>218</v>
      </c>
      <c r="AB218" s="81"/>
      <c r="AC218" s="89"/>
    </row>
    <row r="219" spans="1:29" x14ac:dyDescent="0.55000000000000004">
      <c r="A219" s="14" t="s">
        <v>196</v>
      </c>
      <c r="B219" s="15"/>
      <c r="C219" s="15"/>
      <c r="D219" s="84"/>
      <c r="E219" s="80"/>
      <c r="F219" s="15"/>
      <c r="G219" s="15"/>
      <c r="H219" s="16"/>
      <c r="I219" s="68"/>
      <c r="J219" s="68"/>
      <c r="K219" s="16"/>
      <c r="L219" s="85"/>
      <c r="M219" s="86">
        <v>2134.910888671875</v>
      </c>
      <c r="N219" s="86">
        <v>4422.4697265625</v>
      </c>
      <c r="O219" s="79"/>
      <c r="P219" s="87"/>
      <c r="Q219" s="87"/>
      <c r="R219" s="88"/>
      <c r="S219" s="88"/>
      <c r="T219" s="88"/>
      <c r="U219" s="88"/>
      <c r="V219" s="53"/>
      <c r="W219" s="53"/>
      <c r="X219" s="53"/>
      <c r="Y219" s="53"/>
      <c r="Z219" s="52"/>
      <c r="AA219" s="81">
        <v>219</v>
      </c>
      <c r="AB219" s="81"/>
      <c r="AC219" s="89"/>
    </row>
    <row r="220" spans="1:29" x14ac:dyDescent="0.55000000000000004">
      <c r="A220" s="14" t="s">
        <v>181</v>
      </c>
      <c r="B220" s="15"/>
      <c r="C220" s="15"/>
      <c r="D220" s="84"/>
      <c r="E220" s="80"/>
      <c r="F220" s="15"/>
      <c r="G220" s="15"/>
      <c r="H220" s="16"/>
      <c r="I220" s="68"/>
      <c r="J220" s="68"/>
      <c r="K220" s="16"/>
      <c r="L220" s="85"/>
      <c r="M220" s="86">
        <v>5084.27978515625</v>
      </c>
      <c r="N220" s="86">
        <v>5743.3798828125</v>
      </c>
      <c r="O220" s="79"/>
      <c r="P220" s="87"/>
      <c r="Q220" s="87"/>
      <c r="R220" s="88"/>
      <c r="S220" s="88"/>
      <c r="T220" s="88"/>
      <c r="U220" s="88"/>
      <c r="V220" s="53"/>
      <c r="W220" s="53"/>
      <c r="X220" s="53"/>
      <c r="Y220" s="53"/>
      <c r="Z220" s="52"/>
      <c r="AA220" s="81">
        <v>220</v>
      </c>
      <c r="AB220" s="81"/>
      <c r="AC220" s="89"/>
    </row>
    <row r="221" spans="1:29" x14ac:dyDescent="0.55000000000000004">
      <c r="A221" s="14" t="s">
        <v>233</v>
      </c>
      <c r="B221" s="15"/>
      <c r="C221" s="15"/>
      <c r="D221" s="84"/>
      <c r="E221" s="80"/>
      <c r="F221" s="15"/>
      <c r="G221" s="15"/>
      <c r="H221" s="16"/>
      <c r="I221" s="68"/>
      <c r="J221" s="68"/>
      <c r="K221" s="16"/>
      <c r="L221" s="85"/>
      <c r="M221" s="86">
        <v>4601.794921875</v>
      </c>
      <c r="N221" s="86">
        <v>6554.87646484375</v>
      </c>
      <c r="O221" s="79"/>
      <c r="P221" s="87"/>
      <c r="Q221" s="87"/>
      <c r="R221" s="88"/>
      <c r="S221" s="88"/>
      <c r="T221" s="88"/>
      <c r="U221" s="88"/>
      <c r="V221" s="53"/>
      <c r="W221" s="53"/>
      <c r="X221" s="53"/>
      <c r="Y221" s="53"/>
      <c r="Z221" s="52"/>
      <c r="AA221" s="81">
        <v>221</v>
      </c>
      <c r="AB221" s="81"/>
      <c r="AC221" s="89"/>
    </row>
    <row r="222" spans="1:29" x14ac:dyDescent="0.55000000000000004">
      <c r="A222" s="14" t="s">
        <v>232</v>
      </c>
      <c r="B222" s="15"/>
      <c r="C222" s="15"/>
      <c r="D222" s="84"/>
      <c r="E222" s="80"/>
      <c r="F222" s="15"/>
      <c r="G222" s="15"/>
      <c r="H222" s="16"/>
      <c r="I222" s="68"/>
      <c r="J222" s="68"/>
      <c r="K222" s="16"/>
      <c r="L222" s="85"/>
      <c r="M222" s="86">
        <v>4068.5537109375</v>
      </c>
      <c r="N222" s="86">
        <v>5950.93896484375</v>
      </c>
      <c r="O222" s="79"/>
      <c r="P222" s="87"/>
      <c r="Q222" s="87"/>
      <c r="R222" s="88"/>
      <c r="S222" s="88"/>
      <c r="T222" s="88"/>
      <c r="U222" s="88"/>
      <c r="V222" s="53"/>
      <c r="W222" s="53"/>
      <c r="X222" s="53"/>
      <c r="Y222" s="53"/>
      <c r="Z222" s="52"/>
      <c r="AA222" s="81">
        <v>222</v>
      </c>
      <c r="AB222" s="81"/>
      <c r="AC222" s="89"/>
    </row>
    <row r="223" spans="1:29" x14ac:dyDescent="0.55000000000000004">
      <c r="A223" s="14" t="s">
        <v>337</v>
      </c>
      <c r="B223" s="15"/>
      <c r="C223" s="15"/>
      <c r="D223" s="84"/>
      <c r="E223" s="80"/>
      <c r="F223" s="15"/>
      <c r="G223" s="15"/>
      <c r="H223" s="16"/>
      <c r="I223" s="68"/>
      <c r="J223" s="68"/>
      <c r="K223" s="16"/>
      <c r="L223" s="85"/>
      <c r="M223" s="86">
        <v>5197.529296875</v>
      </c>
      <c r="N223" s="86">
        <v>3007.982421875</v>
      </c>
      <c r="O223" s="79"/>
      <c r="P223" s="87"/>
      <c r="Q223" s="87"/>
      <c r="R223" s="88"/>
      <c r="S223" s="88"/>
      <c r="T223" s="88"/>
      <c r="U223" s="88"/>
      <c r="V223" s="53"/>
      <c r="W223" s="53"/>
      <c r="X223" s="53"/>
      <c r="Y223" s="53"/>
      <c r="Z223" s="52"/>
      <c r="AA223" s="81">
        <v>223</v>
      </c>
      <c r="AB223" s="81"/>
      <c r="AC223" s="89"/>
    </row>
    <row r="224" spans="1:29" x14ac:dyDescent="0.55000000000000004">
      <c r="A224" s="14" t="s">
        <v>338</v>
      </c>
      <c r="B224" s="15"/>
      <c r="C224" s="15"/>
      <c r="D224" s="84"/>
      <c r="E224" s="80"/>
      <c r="F224" s="15"/>
      <c r="G224" s="15"/>
      <c r="H224" s="16"/>
      <c r="I224" s="68"/>
      <c r="J224" s="68"/>
      <c r="K224" s="16"/>
      <c r="L224" s="85"/>
      <c r="M224" s="86">
        <v>5009.33154296875</v>
      </c>
      <c r="N224" s="86">
        <v>3219.10498046875</v>
      </c>
      <c r="O224" s="79"/>
      <c r="P224" s="87"/>
      <c r="Q224" s="87"/>
      <c r="R224" s="88"/>
      <c r="S224" s="88"/>
      <c r="T224" s="88"/>
      <c r="U224" s="88"/>
      <c r="V224" s="53"/>
      <c r="W224" s="53"/>
      <c r="X224" s="53"/>
      <c r="Y224" s="53"/>
      <c r="Z224" s="52"/>
      <c r="AA224" s="81">
        <v>224</v>
      </c>
      <c r="AB224" s="81"/>
      <c r="AC224" s="89"/>
    </row>
    <row r="225" spans="1:29" x14ac:dyDescent="0.55000000000000004">
      <c r="A225" s="14" t="s">
        <v>367</v>
      </c>
      <c r="B225" s="15"/>
      <c r="C225" s="15"/>
      <c r="D225" s="84"/>
      <c r="E225" s="80"/>
      <c r="F225" s="15"/>
      <c r="G225" s="15"/>
      <c r="H225" s="16"/>
      <c r="I225" s="68"/>
      <c r="J225" s="68"/>
      <c r="K225" s="16"/>
      <c r="L225" s="85"/>
      <c r="M225" s="86">
        <v>5277.20703125</v>
      </c>
      <c r="N225" s="86">
        <v>5904.55419921875</v>
      </c>
      <c r="O225" s="79"/>
      <c r="P225" s="87"/>
      <c r="Q225" s="87"/>
      <c r="R225" s="88"/>
      <c r="S225" s="88"/>
      <c r="T225" s="88"/>
      <c r="U225" s="88"/>
      <c r="V225" s="53"/>
      <c r="W225" s="53"/>
      <c r="X225" s="53"/>
      <c r="Y225" s="53"/>
      <c r="Z225" s="52"/>
      <c r="AA225" s="81">
        <v>225</v>
      </c>
      <c r="AB225" s="81"/>
      <c r="AC225" s="89"/>
    </row>
    <row r="226" spans="1:29" x14ac:dyDescent="0.55000000000000004">
      <c r="A226" s="14" t="s">
        <v>364</v>
      </c>
      <c r="B226" s="15"/>
      <c r="C226" s="15"/>
      <c r="D226" s="84"/>
      <c r="E226" s="80"/>
      <c r="F226" s="15"/>
      <c r="G226" s="15"/>
      <c r="H226" s="16"/>
      <c r="I226" s="68"/>
      <c r="J226" s="68"/>
      <c r="K226" s="16"/>
      <c r="L226" s="85"/>
      <c r="M226" s="86">
        <v>1956.0123291015625</v>
      </c>
      <c r="N226" s="86">
        <v>8107.6845703125</v>
      </c>
      <c r="O226" s="79"/>
      <c r="P226" s="87"/>
      <c r="Q226" s="87"/>
      <c r="R226" s="88"/>
      <c r="S226" s="88"/>
      <c r="T226" s="88"/>
      <c r="U226" s="88"/>
      <c r="V226" s="53"/>
      <c r="W226" s="53"/>
      <c r="X226" s="53"/>
      <c r="Y226" s="53"/>
      <c r="Z226" s="52"/>
      <c r="AA226" s="81">
        <v>226</v>
      </c>
      <c r="AB226" s="81"/>
      <c r="AC226" s="89"/>
    </row>
    <row r="227" spans="1:29" x14ac:dyDescent="0.55000000000000004">
      <c r="A227" s="14" t="s">
        <v>362</v>
      </c>
      <c r="B227" s="15"/>
      <c r="C227" s="15"/>
      <c r="D227" s="84"/>
      <c r="E227" s="80"/>
      <c r="F227" s="15"/>
      <c r="G227" s="15"/>
      <c r="H227" s="16"/>
      <c r="I227" s="68"/>
      <c r="J227" s="68"/>
      <c r="K227" s="16"/>
      <c r="L227" s="85"/>
      <c r="M227" s="86">
        <v>2389.59814453125</v>
      </c>
      <c r="N227" s="86">
        <v>8938.5634765625</v>
      </c>
      <c r="O227" s="79"/>
      <c r="P227" s="87"/>
      <c r="Q227" s="87"/>
      <c r="R227" s="88"/>
      <c r="S227" s="88"/>
      <c r="T227" s="88"/>
      <c r="U227" s="88"/>
      <c r="V227" s="53"/>
      <c r="W227" s="53"/>
      <c r="X227" s="53"/>
      <c r="Y227" s="53"/>
      <c r="Z227" s="52"/>
      <c r="AA227" s="81">
        <v>227</v>
      </c>
      <c r="AB227" s="81"/>
      <c r="AC227" s="89"/>
    </row>
    <row r="228" spans="1:29" x14ac:dyDescent="0.55000000000000004">
      <c r="A228" s="14" t="s">
        <v>504</v>
      </c>
      <c r="B228" s="15"/>
      <c r="C228" s="15"/>
      <c r="D228" s="84"/>
      <c r="E228" s="80"/>
      <c r="F228" s="15"/>
      <c r="G228" s="15"/>
      <c r="H228" s="16"/>
      <c r="I228" s="68"/>
      <c r="J228" s="68"/>
      <c r="K228" s="16"/>
      <c r="L228" s="85"/>
      <c r="M228" s="86">
        <v>1886.5159912109375</v>
      </c>
      <c r="N228" s="86">
        <v>7080.34326171875</v>
      </c>
      <c r="O228" s="79"/>
      <c r="P228" s="87"/>
      <c r="Q228" s="87"/>
      <c r="R228" s="88"/>
      <c r="S228" s="88"/>
      <c r="T228" s="88"/>
      <c r="U228" s="88"/>
      <c r="V228" s="53"/>
      <c r="W228" s="53"/>
      <c r="X228" s="53"/>
      <c r="Y228" s="53"/>
      <c r="Z228" s="52"/>
      <c r="AA228" s="81">
        <v>228</v>
      </c>
      <c r="AB228" s="81"/>
      <c r="AC228" s="89"/>
    </row>
    <row r="229" spans="1:29" x14ac:dyDescent="0.55000000000000004">
      <c r="A229" s="14" t="s">
        <v>365</v>
      </c>
      <c r="B229" s="15"/>
      <c r="C229" s="15"/>
      <c r="D229" s="84"/>
      <c r="E229" s="80"/>
      <c r="F229" s="15"/>
      <c r="G229" s="15"/>
      <c r="H229" s="16"/>
      <c r="I229" s="68"/>
      <c r="J229" s="68"/>
      <c r="K229" s="16"/>
      <c r="L229" s="85"/>
      <c r="M229" s="86">
        <v>4013.726318359375</v>
      </c>
      <c r="N229" s="86">
        <v>2934.418701171875</v>
      </c>
      <c r="O229" s="79"/>
      <c r="P229" s="87"/>
      <c r="Q229" s="87"/>
      <c r="R229" s="88"/>
      <c r="S229" s="88"/>
      <c r="T229" s="88"/>
      <c r="U229" s="88"/>
      <c r="V229" s="53"/>
      <c r="W229" s="53"/>
      <c r="X229" s="53"/>
      <c r="Y229" s="53"/>
      <c r="Z229" s="52"/>
      <c r="AA229" s="81">
        <v>229</v>
      </c>
      <c r="AB229" s="81"/>
      <c r="AC229" s="89"/>
    </row>
    <row r="230" spans="1:29" x14ac:dyDescent="0.55000000000000004">
      <c r="A230" s="14" t="s">
        <v>482</v>
      </c>
      <c r="B230" s="15"/>
      <c r="C230" s="15"/>
      <c r="D230" s="84"/>
      <c r="E230" s="80"/>
      <c r="F230" s="15"/>
      <c r="G230" s="15"/>
      <c r="H230" s="16"/>
      <c r="I230" s="68"/>
      <c r="J230" s="68"/>
      <c r="K230" s="16"/>
      <c r="L230" s="85"/>
      <c r="M230" s="86">
        <v>3059.953857421875</v>
      </c>
      <c r="N230" s="86">
        <v>2575.4248046875</v>
      </c>
      <c r="O230" s="79"/>
      <c r="P230" s="87"/>
      <c r="Q230" s="87"/>
      <c r="R230" s="88"/>
      <c r="S230" s="88"/>
      <c r="T230" s="88"/>
      <c r="U230" s="88"/>
      <c r="V230" s="53"/>
      <c r="W230" s="53"/>
      <c r="X230" s="53"/>
      <c r="Y230" s="53"/>
      <c r="Z230" s="52"/>
      <c r="AA230" s="81">
        <v>230</v>
      </c>
      <c r="AB230" s="81"/>
      <c r="AC230" s="89"/>
    </row>
    <row r="231" spans="1:29" x14ac:dyDescent="0.55000000000000004">
      <c r="A231" s="14" t="s">
        <v>527</v>
      </c>
      <c r="B231" s="15"/>
      <c r="C231" s="15"/>
      <c r="D231" s="84"/>
      <c r="E231" s="80"/>
      <c r="F231" s="15"/>
      <c r="G231" s="15"/>
      <c r="H231" s="16"/>
      <c r="I231" s="68"/>
      <c r="J231" s="68"/>
      <c r="K231" s="16"/>
      <c r="L231" s="85"/>
      <c r="M231" s="86">
        <v>3143.5693359375</v>
      </c>
      <c r="N231" s="86">
        <v>2382.35986328125</v>
      </c>
      <c r="O231" s="79"/>
      <c r="P231" s="87"/>
      <c r="Q231" s="87"/>
      <c r="R231" s="88"/>
      <c r="S231" s="88"/>
      <c r="T231" s="88"/>
      <c r="U231" s="88"/>
      <c r="V231" s="53"/>
      <c r="W231" s="53"/>
      <c r="X231" s="53"/>
      <c r="Y231" s="53"/>
      <c r="Z231" s="52"/>
      <c r="AA231" s="81">
        <v>231</v>
      </c>
      <c r="AB231" s="81"/>
      <c r="AC231" s="89"/>
    </row>
    <row r="232" spans="1:29" x14ac:dyDescent="0.55000000000000004">
      <c r="A232" s="14" t="s">
        <v>528</v>
      </c>
      <c r="B232" s="15"/>
      <c r="C232" s="15"/>
      <c r="D232" s="84"/>
      <c r="E232" s="80"/>
      <c r="F232" s="15"/>
      <c r="G232" s="15"/>
      <c r="H232" s="16"/>
      <c r="I232" s="68"/>
      <c r="J232" s="68"/>
      <c r="K232" s="16"/>
      <c r="L232" s="85"/>
      <c r="M232" s="86">
        <v>3233.40087890625</v>
      </c>
      <c r="N232" s="86">
        <v>2195.2666015625</v>
      </c>
      <c r="O232" s="79"/>
      <c r="P232" s="87"/>
      <c r="Q232" s="87"/>
      <c r="R232" s="88"/>
      <c r="S232" s="88"/>
      <c r="T232" s="88"/>
      <c r="U232" s="88"/>
      <c r="V232" s="53"/>
      <c r="W232" s="53"/>
      <c r="X232" s="53"/>
      <c r="Y232" s="53"/>
      <c r="Z232" s="52"/>
      <c r="AA232" s="81">
        <v>232</v>
      </c>
      <c r="AB232" s="81"/>
      <c r="AC232" s="89"/>
    </row>
    <row r="233" spans="1:29" x14ac:dyDescent="0.55000000000000004">
      <c r="A233" s="14" t="s">
        <v>529</v>
      </c>
      <c r="B233" s="15"/>
      <c r="C233" s="15"/>
      <c r="D233" s="84"/>
      <c r="E233" s="80"/>
      <c r="F233" s="15"/>
      <c r="G233" s="15"/>
      <c r="H233" s="16"/>
      <c r="I233" s="68"/>
      <c r="J233" s="68"/>
      <c r="K233" s="16"/>
      <c r="L233" s="85"/>
      <c r="M233" s="86">
        <v>3211.8251953125</v>
      </c>
      <c r="N233" s="86">
        <v>3755.587646484375</v>
      </c>
      <c r="O233" s="79"/>
      <c r="P233" s="87"/>
      <c r="Q233" s="87"/>
      <c r="R233" s="88"/>
      <c r="S233" s="88"/>
      <c r="T233" s="88"/>
      <c r="U233" s="88"/>
      <c r="V233" s="53"/>
      <c r="W233" s="53"/>
      <c r="X233" s="53"/>
      <c r="Y233" s="53"/>
      <c r="Z233" s="52"/>
      <c r="AA233" s="81">
        <v>233</v>
      </c>
      <c r="AB233" s="81"/>
      <c r="AC233" s="89"/>
    </row>
    <row r="234" spans="1:29" x14ac:dyDescent="0.55000000000000004">
      <c r="A234" s="14" t="s">
        <v>199</v>
      </c>
      <c r="B234" s="15"/>
      <c r="C234" s="15"/>
      <c r="D234" s="84"/>
      <c r="E234" s="80"/>
      <c r="F234" s="15"/>
      <c r="G234" s="15"/>
      <c r="H234" s="16"/>
      <c r="I234" s="68"/>
      <c r="J234" s="68"/>
      <c r="K234" s="16"/>
      <c r="L234" s="85"/>
      <c r="M234" s="86">
        <v>4288.5400390625</v>
      </c>
      <c r="N234" s="86">
        <v>5814.92919921875</v>
      </c>
      <c r="O234" s="79"/>
      <c r="P234" s="87"/>
      <c r="Q234" s="87"/>
      <c r="R234" s="88"/>
      <c r="S234" s="88"/>
      <c r="T234" s="88"/>
      <c r="U234" s="88"/>
      <c r="V234" s="53"/>
      <c r="W234" s="53"/>
      <c r="X234" s="53"/>
      <c r="Y234" s="53"/>
      <c r="Z234" s="52"/>
      <c r="AA234" s="81">
        <v>234</v>
      </c>
      <c r="AB234" s="81"/>
      <c r="AC234" s="89"/>
    </row>
    <row r="235" spans="1:29" x14ac:dyDescent="0.55000000000000004">
      <c r="A235" s="14" t="s">
        <v>192</v>
      </c>
      <c r="B235" s="15"/>
      <c r="C235" s="15"/>
      <c r="D235" s="84"/>
      <c r="E235" s="80"/>
      <c r="F235" s="15"/>
      <c r="G235" s="15"/>
      <c r="H235" s="16"/>
      <c r="I235" s="68"/>
      <c r="J235" s="68"/>
      <c r="K235" s="16"/>
      <c r="L235" s="85"/>
      <c r="M235" s="86">
        <v>2125.17236328125</v>
      </c>
      <c r="N235" s="86">
        <v>3254.706298828125</v>
      </c>
      <c r="O235" s="79"/>
      <c r="P235" s="87"/>
      <c r="Q235" s="87"/>
      <c r="R235" s="88"/>
      <c r="S235" s="88"/>
      <c r="T235" s="88"/>
      <c r="U235" s="88"/>
      <c r="V235" s="53"/>
      <c r="W235" s="53"/>
      <c r="X235" s="53"/>
      <c r="Y235" s="53"/>
      <c r="Z235" s="52"/>
      <c r="AA235" s="81">
        <v>235</v>
      </c>
      <c r="AB235" s="81"/>
      <c r="AC235" s="89"/>
    </row>
    <row r="236" spans="1:29" x14ac:dyDescent="0.55000000000000004">
      <c r="A236" s="14" t="s">
        <v>229</v>
      </c>
      <c r="B236" s="15"/>
      <c r="C236" s="15"/>
      <c r="D236" s="84"/>
      <c r="E236" s="80"/>
      <c r="F236" s="15"/>
      <c r="G236" s="15"/>
      <c r="H236" s="16"/>
      <c r="I236" s="68"/>
      <c r="J236" s="68"/>
      <c r="K236" s="16"/>
      <c r="L236" s="85"/>
      <c r="M236" s="86">
        <v>4127.75537109375</v>
      </c>
      <c r="N236" s="86">
        <v>6187.18359375</v>
      </c>
      <c r="O236" s="79"/>
      <c r="P236" s="87"/>
      <c r="Q236" s="87"/>
      <c r="R236" s="88"/>
      <c r="S236" s="88"/>
      <c r="T236" s="88"/>
      <c r="U236" s="88"/>
      <c r="V236" s="53"/>
      <c r="W236" s="53"/>
      <c r="X236" s="53"/>
      <c r="Y236" s="53"/>
      <c r="Z236" s="52"/>
      <c r="AA236" s="81">
        <v>236</v>
      </c>
      <c r="AB236" s="81"/>
      <c r="AC236" s="89"/>
    </row>
    <row r="237" spans="1:29" x14ac:dyDescent="0.55000000000000004">
      <c r="A237" s="14" t="s">
        <v>339</v>
      </c>
      <c r="B237" s="15"/>
      <c r="C237" s="15"/>
      <c r="D237" s="84"/>
      <c r="E237" s="80"/>
      <c r="F237" s="15"/>
      <c r="G237" s="15"/>
      <c r="H237" s="16"/>
      <c r="I237" s="68"/>
      <c r="J237" s="68"/>
      <c r="K237" s="16"/>
      <c r="L237" s="85"/>
      <c r="M237" s="86">
        <v>4923.361328125</v>
      </c>
      <c r="N237" s="86">
        <v>6793.08544921875</v>
      </c>
      <c r="O237" s="79"/>
      <c r="P237" s="87"/>
      <c r="Q237" s="87"/>
      <c r="R237" s="88"/>
      <c r="S237" s="88"/>
      <c r="T237" s="88"/>
      <c r="U237" s="88"/>
      <c r="V237" s="53"/>
      <c r="W237" s="53"/>
      <c r="X237" s="53"/>
      <c r="Y237" s="53"/>
      <c r="Z237" s="52"/>
      <c r="AA237" s="81">
        <v>237</v>
      </c>
      <c r="AB237" s="81"/>
      <c r="AC237" s="89"/>
    </row>
    <row r="238" spans="1:29" x14ac:dyDescent="0.55000000000000004">
      <c r="A238" s="14" t="s">
        <v>310</v>
      </c>
      <c r="B238" s="15"/>
      <c r="C238" s="15"/>
      <c r="D238" s="84"/>
      <c r="E238" s="80"/>
      <c r="F238" s="15"/>
      <c r="G238" s="15"/>
      <c r="H238" s="16"/>
      <c r="I238" s="68"/>
      <c r="J238" s="68"/>
      <c r="K238" s="16"/>
      <c r="L238" s="85"/>
      <c r="M238" s="86">
        <v>6358.7890625</v>
      </c>
      <c r="N238" s="86">
        <v>6151.58984375</v>
      </c>
      <c r="O238" s="79"/>
      <c r="P238" s="87"/>
      <c r="Q238" s="87"/>
      <c r="R238" s="88"/>
      <c r="S238" s="88"/>
      <c r="T238" s="88"/>
      <c r="U238" s="88"/>
      <c r="V238" s="53"/>
      <c r="W238" s="53"/>
      <c r="X238" s="53"/>
      <c r="Y238" s="53"/>
      <c r="Z238" s="52"/>
      <c r="AA238" s="81">
        <v>238</v>
      </c>
      <c r="AB238" s="81"/>
      <c r="AC238" s="89"/>
    </row>
    <row r="239" spans="1:29" x14ac:dyDescent="0.55000000000000004">
      <c r="A239" s="14" t="s">
        <v>234</v>
      </c>
      <c r="B239" s="15"/>
      <c r="C239" s="15"/>
      <c r="D239" s="84"/>
      <c r="E239" s="80"/>
      <c r="F239" s="15"/>
      <c r="G239" s="15"/>
      <c r="H239" s="16"/>
      <c r="I239" s="68"/>
      <c r="J239" s="68"/>
      <c r="K239" s="16"/>
      <c r="L239" s="85"/>
      <c r="M239" s="86">
        <v>4715.03564453125</v>
      </c>
      <c r="N239" s="86">
        <v>6720.48828125</v>
      </c>
      <c r="O239" s="79"/>
      <c r="P239" s="87"/>
      <c r="Q239" s="87"/>
      <c r="R239" s="88"/>
      <c r="S239" s="88"/>
      <c r="T239" s="88"/>
      <c r="U239" s="88"/>
      <c r="V239" s="53"/>
      <c r="W239" s="53"/>
      <c r="X239" s="53"/>
      <c r="Y239" s="53"/>
      <c r="Z239" s="52"/>
      <c r="AA239" s="81">
        <v>239</v>
      </c>
      <c r="AB239" s="81"/>
      <c r="AC239" s="89"/>
    </row>
    <row r="240" spans="1:29" x14ac:dyDescent="0.55000000000000004">
      <c r="A240" s="14" t="s">
        <v>235</v>
      </c>
      <c r="B240" s="15"/>
      <c r="C240" s="15"/>
      <c r="D240" s="84"/>
      <c r="E240" s="80"/>
      <c r="F240" s="15"/>
      <c r="G240" s="15"/>
      <c r="H240" s="16"/>
      <c r="I240" s="68"/>
      <c r="J240" s="68"/>
      <c r="K240" s="16"/>
      <c r="L240" s="85"/>
      <c r="M240" s="86">
        <v>4631.0634765625</v>
      </c>
      <c r="N240" s="86">
        <v>6861.3720703125</v>
      </c>
      <c r="O240" s="79"/>
      <c r="P240" s="87"/>
      <c r="Q240" s="87"/>
      <c r="R240" s="88"/>
      <c r="S240" s="88"/>
      <c r="T240" s="88"/>
      <c r="U240" s="88"/>
      <c r="V240" s="53"/>
      <c r="W240" s="53"/>
      <c r="X240" s="53"/>
      <c r="Y240" s="53"/>
      <c r="Z240" s="52"/>
      <c r="AA240" s="81">
        <v>240</v>
      </c>
      <c r="AB240" s="81"/>
      <c r="AC240" s="89"/>
    </row>
    <row r="241" spans="1:29" x14ac:dyDescent="0.55000000000000004">
      <c r="A241" s="14" t="s">
        <v>236</v>
      </c>
      <c r="B241" s="15"/>
      <c r="C241" s="15"/>
      <c r="D241" s="84"/>
      <c r="E241" s="80"/>
      <c r="F241" s="15"/>
      <c r="G241" s="15"/>
      <c r="H241" s="16"/>
      <c r="I241" s="68"/>
      <c r="J241" s="68"/>
      <c r="K241" s="16"/>
      <c r="L241" s="85"/>
      <c r="M241" s="86">
        <v>4520.83740234375</v>
      </c>
      <c r="N241" s="86">
        <v>6699.80224609375</v>
      </c>
      <c r="O241" s="79"/>
      <c r="P241" s="87"/>
      <c r="Q241" s="87"/>
      <c r="R241" s="88"/>
      <c r="S241" s="88"/>
      <c r="T241" s="88"/>
      <c r="U241" s="88"/>
      <c r="V241" s="53"/>
      <c r="W241" s="53"/>
      <c r="X241" s="53"/>
      <c r="Y241" s="53"/>
      <c r="Z241" s="52"/>
      <c r="AA241" s="81">
        <v>241</v>
      </c>
      <c r="AB241" s="81"/>
      <c r="AC241" s="89"/>
    </row>
    <row r="242" spans="1:29" x14ac:dyDescent="0.55000000000000004">
      <c r="A242" s="14" t="s">
        <v>238</v>
      </c>
      <c r="B242" s="15"/>
      <c r="C242" s="15"/>
      <c r="D242" s="84"/>
      <c r="E242" s="80"/>
      <c r="F242" s="15"/>
      <c r="G242" s="15"/>
      <c r="H242" s="16"/>
      <c r="I242" s="68"/>
      <c r="J242" s="68"/>
      <c r="K242" s="16"/>
      <c r="L242" s="85"/>
      <c r="M242" s="86">
        <v>4736.19091796875</v>
      </c>
      <c r="N242" s="86">
        <v>7068.45751953125</v>
      </c>
      <c r="O242" s="79"/>
      <c r="P242" s="87"/>
      <c r="Q242" s="87"/>
      <c r="R242" s="88"/>
      <c r="S242" s="88"/>
      <c r="T242" s="88"/>
      <c r="U242" s="88"/>
      <c r="V242" s="53"/>
      <c r="W242" s="53"/>
      <c r="X242" s="53"/>
      <c r="Y242" s="53"/>
      <c r="Z242" s="52"/>
      <c r="AA242" s="81">
        <v>242</v>
      </c>
      <c r="AB242" s="81"/>
      <c r="AC242" s="89"/>
    </row>
    <row r="243" spans="1:29" x14ac:dyDescent="0.55000000000000004">
      <c r="A243" s="14" t="s">
        <v>239</v>
      </c>
      <c r="B243" s="15"/>
      <c r="C243" s="15"/>
      <c r="D243" s="84"/>
      <c r="E243" s="80"/>
      <c r="F243" s="15"/>
      <c r="G243" s="15"/>
      <c r="H243" s="16"/>
      <c r="I243" s="68"/>
      <c r="J243" s="68"/>
      <c r="K243" s="16"/>
      <c r="L243" s="85"/>
      <c r="M243" s="86">
        <v>4163.23291015625</v>
      </c>
      <c r="N243" s="86">
        <v>6312.552734375</v>
      </c>
      <c r="O243" s="79"/>
      <c r="P243" s="87"/>
      <c r="Q243" s="87"/>
      <c r="R243" s="88"/>
      <c r="S243" s="88"/>
      <c r="T243" s="88"/>
      <c r="U243" s="88"/>
      <c r="V243" s="53"/>
      <c r="W243" s="53"/>
      <c r="X243" s="53"/>
      <c r="Y243" s="53"/>
      <c r="Z243" s="52"/>
      <c r="AA243" s="81">
        <v>243</v>
      </c>
      <c r="AB243" s="81"/>
      <c r="AC243" s="89"/>
    </row>
    <row r="244" spans="1:29" x14ac:dyDescent="0.55000000000000004">
      <c r="A244" s="14" t="s">
        <v>237</v>
      </c>
      <c r="B244" s="15"/>
      <c r="C244" s="15"/>
      <c r="D244" s="84"/>
      <c r="E244" s="80"/>
      <c r="F244" s="15"/>
      <c r="G244" s="15"/>
      <c r="H244" s="16"/>
      <c r="I244" s="68"/>
      <c r="J244" s="68"/>
      <c r="K244" s="16"/>
      <c r="L244" s="85"/>
      <c r="M244" s="86">
        <v>4885.03466796875</v>
      </c>
      <c r="N244" s="86">
        <v>6989.45849609375</v>
      </c>
      <c r="O244" s="79"/>
      <c r="P244" s="87"/>
      <c r="Q244" s="87"/>
      <c r="R244" s="88"/>
      <c r="S244" s="88"/>
      <c r="T244" s="88"/>
      <c r="U244" s="88"/>
      <c r="V244" s="53"/>
      <c r="W244" s="53"/>
      <c r="X244" s="53"/>
      <c r="Y244" s="53"/>
      <c r="Z244" s="52"/>
      <c r="AA244" s="81">
        <v>244</v>
      </c>
      <c r="AB244" s="81"/>
      <c r="AC244" s="89"/>
    </row>
    <row r="245" spans="1:29" x14ac:dyDescent="0.55000000000000004">
      <c r="A245" s="14" t="s">
        <v>530</v>
      </c>
      <c r="B245" s="15"/>
      <c r="C245" s="15"/>
      <c r="D245" s="84"/>
      <c r="E245" s="80"/>
      <c r="F245" s="15"/>
      <c r="G245" s="15"/>
      <c r="H245" s="16"/>
      <c r="I245" s="68"/>
      <c r="J245" s="68"/>
      <c r="K245" s="16"/>
      <c r="L245" s="85"/>
      <c r="M245" s="86">
        <v>2559.068603515625</v>
      </c>
      <c r="N245" s="86">
        <v>2214.95166015625</v>
      </c>
      <c r="O245" s="79"/>
      <c r="P245" s="87"/>
      <c r="Q245" s="87"/>
      <c r="R245" s="88"/>
      <c r="S245" s="88"/>
      <c r="T245" s="88"/>
      <c r="U245" s="88"/>
      <c r="V245" s="53"/>
      <c r="W245" s="53"/>
      <c r="X245" s="53"/>
      <c r="Y245" s="53"/>
      <c r="Z245" s="52"/>
      <c r="AA245" s="81">
        <v>245</v>
      </c>
      <c r="AB245" s="81"/>
      <c r="AC245" s="89"/>
    </row>
    <row r="246" spans="1:29" x14ac:dyDescent="0.55000000000000004">
      <c r="A246" s="14" t="s">
        <v>254</v>
      </c>
      <c r="B246" s="15"/>
      <c r="C246" s="15"/>
      <c r="D246" s="84"/>
      <c r="E246" s="80"/>
      <c r="F246" s="15"/>
      <c r="G246" s="15"/>
      <c r="H246" s="16"/>
      <c r="I246" s="68"/>
      <c r="J246" s="68"/>
      <c r="K246" s="16"/>
      <c r="L246" s="85"/>
      <c r="M246" s="86">
        <v>4136.76025390625</v>
      </c>
      <c r="N246" s="86">
        <v>4032.347412109375</v>
      </c>
      <c r="O246" s="79"/>
      <c r="P246" s="87"/>
      <c r="Q246" s="87"/>
      <c r="R246" s="88"/>
      <c r="S246" s="88"/>
      <c r="T246" s="88"/>
      <c r="U246" s="88"/>
      <c r="V246" s="53"/>
      <c r="W246" s="53"/>
      <c r="X246" s="53"/>
      <c r="Y246" s="53"/>
      <c r="Z246" s="52"/>
      <c r="AA246" s="81">
        <v>246</v>
      </c>
      <c r="AB246" s="81"/>
      <c r="AC246" s="89"/>
    </row>
    <row r="247" spans="1:29" x14ac:dyDescent="0.55000000000000004">
      <c r="A247" s="14" t="s">
        <v>531</v>
      </c>
      <c r="B247" s="15"/>
      <c r="C247" s="15"/>
      <c r="D247" s="84"/>
      <c r="E247" s="80"/>
      <c r="F247" s="15"/>
      <c r="G247" s="15"/>
      <c r="H247" s="16"/>
      <c r="I247" s="68"/>
      <c r="J247" s="68"/>
      <c r="K247" s="16"/>
      <c r="L247" s="85"/>
      <c r="M247" s="86">
        <v>3107.876220703125</v>
      </c>
      <c r="N247" s="86">
        <v>4140.7607421875</v>
      </c>
      <c r="O247" s="79"/>
      <c r="P247" s="87"/>
      <c r="Q247" s="87"/>
      <c r="R247" s="88"/>
      <c r="S247" s="88"/>
      <c r="T247" s="88"/>
      <c r="U247" s="88"/>
      <c r="V247" s="53"/>
      <c r="W247" s="53"/>
      <c r="X247" s="53"/>
      <c r="Y247" s="53"/>
      <c r="Z247" s="52"/>
      <c r="AA247" s="81">
        <v>247</v>
      </c>
      <c r="AB247" s="81"/>
      <c r="AC247" s="89"/>
    </row>
    <row r="248" spans="1:29" x14ac:dyDescent="0.55000000000000004">
      <c r="A248" s="14" t="s">
        <v>532</v>
      </c>
      <c r="B248" s="15"/>
      <c r="C248" s="15"/>
      <c r="D248" s="84"/>
      <c r="E248" s="80"/>
      <c r="F248" s="15"/>
      <c r="G248" s="15"/>
      <c r="H248" s="16"/>
      <c r="I248" s="68"/>
      <c r="J248" s="68"/>
      <c r="K248" s="16"/>
      <c r="L248" s="85"/>
      <c r="M248" s="86">
        <v>3086.046142578125</v>
      </c>
      <c r="N248" s="86">
        <v>4355.2919921875</v>
      </c>
      <c r="O248" s="79"/>
      <c r="P248" s="87"/>
      <c r="Q248" s="87"/>
      <c r="R248" s="88"/>
      <c r="S248" s="88"/>
      <c r="T248" s="88"/>
      <c r="U248" s="88"/>
      <c r="V248" s="53"/>
      <c r="W248" s="53"/>
      <c r="X248" s="53"/>
      <c r="Y248" s="53"/>
      <c r="Z248" s="52"/>
      <c r="AA248" s="81">
        <v>248</v>
      </c>
      <c r="AB248" s="81"/>
      <c r="AC248" s="89"/>
    </row>
    <row r="249" spans="1:29" x14ac:dyDescent="0.55000000000000004">
      <c r="A249" s="14" t="s">
        <v>190</v>
      </c>
      <c r="B249" s="15"/>
      <c r="C249" s="15"/>
      <c r="D249" s="84"/>
      <c r="E249" s="80"/>
      <c r="F249" s="15"/>
      <c r="G249" s="15"/>
      <c r="H249" s="16"/>
      <c r="I249" s="68"/>
      <c r="J249" s="68"/>
      <c r="K249" s="16"/>
      <c r="L249" s="85"/>
      <c r="M249" s="86">
        <v>4184.232421875</v>
      </c>
      <c r="N249" s="86">
        <v>4201.30859375</v>
      </c>
      <c r="O249" s="79"/>
      <c r="P249" s="87"/>
      <c r="Q249" s="87"/>
      <c r="R249" s="88"/>
      <c r="S249" s="88"/>
      <c r="T249" s="88"/>
      <c r="U249" s="88"/>
      <c r="V249" s="53"/>
      <c r="W249" s="53"/>
      <c r="X249" s="53"/>
      <c r="Y249" s="53"/>
      <c r="Z249" s="52"/>
      <c r="AA249" s="81">
        <v>249</v>
      </c>
      <c r="AB249" s="81"/>
      <c r="AC249" s="89"/>
    </row>
    <row r="250" spans="1:29" x14ac:dyDescent="0.55000000000000004">
      <c r="A250" s="14" t="s">
        <v>178</v>
      </c>
      <c r="B250" s="15"/>
      <c r="C250" s="15"/>
      <c r="D250" s="84"/>
      <c r="E250" s="80"/>
      <c r="F250" s="15"/>
      <c r="G250" s="15"/>
      <c r="H250" s="16"/>
      <c r="I250" s="68"/>
      <c r="J250" s="68"/>
      <c r="K250" s="16"/>
      <c r="L250" s="85"/>
      <c r="M250" s="86">
        <v>5987.8662109375</v>
      </c>
      <c r="N250" s="86">
        <v>2876.7353515625</v>
      </c>
      <c r="O250" s="79"/>
      <c r="P250" s="87"/>
      <c r="Q250" s="87"/>
      <c r="R250" s="88"/>
      <c r="S250" s="88"/>
      <c r="T250" s="88"/>
      <c r="U250" s="88"/>
      <c r="V250" s="53"/>
      <c r="W250" s="53"/>
      <c r="X250" s="53"/>
      <c r="Y250" s="53"/>
      <c r="Z250" s="52"/>
      <c r="AA250" s="81">
        <v>250</v>
      </c>
      <c r="AB250" s="81"/>
      <c r="AC250" s="89"/>
    </row>
    <row r="251" spans="1:29" x14ac:dyDescent="0.55000000000000004">
      <c r="A251" s="14" t="s">
        <v>200</v>
      </c>
      <c r="B251" s="15"/>
      <c r="C251" s="15"/>
      <c r="D251" s="84"/>
      <c r="E251" s="80"/>
      <c r="F251" s="15"/>
      <c r="G251" s="15"/>
      <c r="H251" s="16"/>
      <c r="I251" s="68"/>
      <c r="J251" s="68"/>
      <c r="K251" s="16"/>
      <c r="L251" s="85"/>
      <c r="M251" s="86">
        <v>6012.2197265625</v>
      </c>
      <c r="N251" s="86">
        <v>3012.60791015625</v>
      </c>
      <c r="O251" s="79"/>
      <c r="P251" s="87"/>
      <c r="Q251" s="87"/>
      <c r="R251" s="88"/>
      <c r="S251" s="88"/>
      <c r="T251" s="88"/>
      <c r="U251" s="88"/>
      <c r="V251" s="53"/>
      <c r="W251" s="53"/>
      <c r="X251" s="53"/>
      <c r="Y251" s="53"/>
      <c r="Z251" s="52"/>
      <c r="AA251" s="81">
        <v>251</v>
      </c>
      <c r="AB251" s="81"/>
      <c r="AC251" s="89"/>
    </row>
    <row r="252" spans="1:29" x14ac:dyDescent="0.55000000000000004">
      <c r="A252" s="14" t="s">
        <v>201</v>
      </c>
      <c r="B252" s="15"/>
      <c r="C252" s="15"/>
      <c r="D252" s="84"/>
      <c r="E252" s="80"/>
      <c r="F252" s="15"/>
      <c r="G252" s="15"/>
      <c r="H252" s="16"/>
      <c r="I252" s="68"/>
      <c r="J252" s="68"/>
      <c r="K252" s="16"/>
      <c r="L252" s="85"/>
      <c r="M252" s="86">
        <v>6634.65625</v>
      </c>
      <c r="N252" s="86">
        <v>3523.6591796875</v>
      </c>
      <c r="O252" s="79"/>
      <c r="P252" s="87"/>
      <c r="Q252" s="87"/>
      <c r="R252" s="88"/>
      <c r="S252" s="88"/>
      <c r="T252" s="88"/>
      <c r="U252" s="88"/>
      <c r="V252" s="53"/>
      <c r="W252" s="53"/>
      <c r="X252" s="53"/>
      <c r="Y252" s="53"/>
      <c r="Z252" s="52"/>
      <c r="AA252" s="81">
        <v>252</v>
      </c>
      <c r="AB252" s="81"/>
      <c r="AC252" s="89"/>
    </row>
    <row r="253" spans="1:29" x14ac:dyDescent="0.55000000000000004">
      <c r="A253" s="14" t="s">
        <v>203</v>
      </c>
      <c r="B253" s="15"/>
      <c r="C253" s="15"/>
      <c r="D253" s="84"/>
      <c r="E253" s="80"/>
      <c r="F253" s="15"/>
      <c r="G253" s="15"/>
      <c r="H253" s="16"/>
      <c r="I253" s="68"/>
      <c r="J253" s="68"/>
      <c r="K253" s="16"/>
      <c r="L253" s="85"/>
      <c r="M253" s="86">
        <v>6435.91845703125</v>
      </c>
      <c r="N253" s="86">
        <v>3350.834716796875</v>
      </c>
      <c r="O253" s="79"/>
      <c r="P253" s="87"/>
      <c r="Q253" s="87"/>
      <c r="R253" s="88"/>
      <c r="S253" s="88"/>
      <c r="T253" s="88"/>
      <c r="U253" s="88"/>
      <c r="V253" s="53"/>
      <c r="W253" s="53"/>
      <c r="X253" s="53"/>
      <c r="Y253" s="53"/>
      <c r="Z253" s="52"/>
      <c r="AA253" s="81">
        <v>253</v>
      </c>
      <c r="AB253" s="81"/>
      <c r="AC253" s="89"/>
    </row>
    <row r="254" spans="1:29" x14ac:dyDescent="0.55000000000000004">
      <c r="A254" s="14" t="s">
        <v>204</v>
      </c>
      <c r="B254" s="15"/>
      <c r="C254" s="15"/>
      <c r="D254" s="84"/>
      <c r="E254" s="80"/>
      <c r="F254" s="15"/>
      <c r="G254" s="15"/>
      <c r="H254" s="16"/>
      <c r="I254" s="68"/>
      <c r="J254" s="68"/>
      <c r="K254" s="16"/>
      <c r="L254" s="85"/>
      <c r="M254" s="86">
        <v>6114.9658203125</v>
      </c>
      <c r="N254" s="86">
        <v>2995.8056640625</v>
      </c>
      <c r="O254" s="79"/>
      <c r="P254" s="87"/>
      <c r="Q254" s="87"/>
      <c r="R254" s="88"/>
      <c r="S254" s="88"/>
      <c r="T254" s="88"/>
      <c r="U254" s="88"/>
      <c r="V254" s="53"/>
      <c r="W254" s="53"/>
      <c r="X254" s="53"/>
      <c r="Y254" s="53"/>
      <c r="Z254" s="52"/>
      <c r="AA254" s="81">
        <v>254</v>
      </c>
      <c r="AB254" s="81"/>
      <c r="AC254" s="89"/>
    </row>
    <row r="255" spans="1:29" x14ac:dyDescent="0.55000000000000004">
      <c r="A255" s="14" t="s">
        <v>205</v>
      </c>
      <c r="B255" s="15"/>
      <c r="C255" s="15"/>
      <c r="D255" s="84"/>
      <c r="E255" s="80"/>
      <c r="F255" s="15"/>
      <c r="G255" s="15"/>
      <c r="H255" s="16"/>
      <c r="I255" s="68"/>
      <c r="J255" s="68"/>
      <c r="K255" s="16"/>
      <c r="L255" s="85"/>
      <c r="M255" s="86">
        <v>6249.26171875</v>
      </c>
      <c r="N255" s="86">
        <v>3186.419677734375</v>
      </c>
      <c r="O255" s="79"/>
      <c r="P255" s="87"/>
      <c r="Q255" s="87"/>
      <c r="R255" s="88"/>
      <c r="S255" s="88"/>
      <c r="T255" s="88"/>
      <c r="U255" s="88"/>
      <c r="V255" s="53"/>
      <c r="W255" s="53"/>
      <c r="X255" s="53"/>
      <c r="Y255" s="53"/>
      <c r="Z255" s="52"/>
      <c r="AA255" s="81">
        <v>255</v>
      </c>
      <c r="AB255" s="81"/>
      <c r="AC255" s="89"/>
    </row>
    <row r="256" spans="1:29" x14ac:dyDescent="0.55000000000000004">
      <c r="A256" s="14" t="s">
        <v>206</v>
      </c>
      <c r="B256" s="15"/>
      <c r="C256" s="15"/>
      <c r="D256" s="84"/>
      <c r="E256" s="80"/>
      <c r="F256" s="15"/>
      <c r="G256" s="15"/>
      <c r="H256" s="16"/>
      <c r="I256" s="68"/>
      <c r="J256" s="68"/>
      <c r="K256" s="16"/>
      <c r="L256" s="85"/>
      <c r="M256" s="86">
        <v>6368.873046875</v>
      </c>
      <c r="N256" s="86">
        <v>3041.873779296875</v>
      </c>
      <c r="O256" s="79"/>
      <c r="P256" s="87"/>
      <c r="Q256" s="87"/>
      <c r="R256" s="88"/>
      <c r="S256" s="88"/>
      <c r="T256" s="88"/>
      <c r="U256" s="88"/>
      <c r="V256" s="53"/>
      <c r="W256" s="53"/>
      <c r="X256" s="53"/>
      <c r="Y256" s="53"/>
      <c r="Z256" s="52"/>
      <c r="AA256" s="81">
        <v>256</v>
      </c>
      <c r="AB256" s="81"/>
      <c r="AC256" s="89"/>
    </row>
    <row r="257" spans="1:29" x14ac:dyDescent="0.55000000000000004">
      <c r="A257" s="14" t="s">
        <v>207</v>
      </c>
      <c r="B257" s="15"/>
      <c r="C257" s="15"/>
      <c r="D257" s="84"/>
      <c r="E257" s="80"/>
      <c r="F257" s="15"/>
      <c r="G257" s="15"/>
      <c r="H257" s="16"/>
      <c r="I257" s="68"/>
      <c r="J257" s="68"/>
      <c r="K257" s="16"/>
      <c r="L257" s="85"/>
      <c r="M257" s="86">
        <v>6660.9814453125</v>
      </c>
      <c r="N257" s="86">
        <v>3404.272705078125</v>
      </c>
      <c r="O257" s="79"/>
      <c r="P257" s="87"/>
      <c r="Q257" s="87"/>
      <c r="R257" s="88"/>
      <c r="S257" s="88"/>
      <c r="T257" s="88"/>
      <c r="U257" s="88"/>
      <c r="V257" s="53"/>
      <c r="W257" s="53"/>
      <c r="X257" s="53"/>
      <c r="Y257" s="53"/>
      <c r="Z257" s="52"/>
      <c r="AA257" s="81">
        <v>257</v>
      </c>
      <c r="AB257" s="81"/>
      <c r="AC257" s="89"/>
    </row>
    <row r="258" spans="1:29" x14ac:dyDescent="0.55000000000000004">
      <c r="A258" s="14" t="s">
        <v>208</v>
      </c>
      <c r="B258" s="15"/>
      <c r="C258" s="15"/>
      <c r="D258" s="84"/>
      <c r="E258" s="80"/>
      <c r="F258" s="15"/>
      <c r="G258" s="15"/>
      <c r="H258" s="16"/>
      <c r="I258" s="68"/>
      <c r="J258" s="68"/>
      <c r="K258" s="16"/>
      <c r="L258" s="85"/>
      <c r="M258" s="86">
        <v>6714.51025390625</v>
      </c>
      <c r="N258" s="86">
        <v>3543.797119140625</v>
      </c>
      <c r="O258" s="79"/>
      <c r="P258" s="87"/>
      <c r="Q258" s="87"/>
      <c r="R258" s="88"/>
      <c r="S258" s="88"/>
      <c r="T258" s="88"/>
      <c r="U258" s="88"/>
      <c r="V258" s="53"/>
      <c r="W258" s="53"/>
      <c r="X258" s="53"/>
      <c r="Y258" s="53"/>
      <c r="Z258" s="52"/>
      <c r="AA258" s="81">
        <v>258</v>
      </c>
      <c r="AB258" s="81"/>
      <c r="AC258" s="89"/>
    </row>
    <row r="259" spans="1:29" x14ac:dyDescent="0.55000000000000004">
      <c r="A259" s="14" t="s">
        <v>209</v>
      </c>
      <c r="B259" s="15"/>
      <c r="C259" s="15"/>
      <c r="D259" s="84"/>
      <c r="E259" s="80"/>
      <c r="F259" s="15"/>
      <c r="G259" s="15"/>
      <c r="H259" s="16"/>
      <c r="I259" s="68"/>
      <c r="J259" s="68"/>
      <c r="K259" s="16"/>
      <c r="L259" s="85"/>
      <c r="M259" s="86">
        <v>6518.611328125</v>
      </c>
      <c r="N259" s="86">
        <v>3202.32861328125</v>
      </c>
      <c r="O259" s="79"/>
      <c r="P259" s="87"/>
      <c r="Q259" s="87"/>
      <c r="R259" s="88"/>
      <c r="S259" s="88"/>
      <c r="T259" s="88"/>
      <c r="U259" s="88"/>
      <c r="V259" s="53"/>
      <c r="W259" s="53"/>
      <c r="X259" s="53"/>
      <c r="Y259" s="53"/>
      <c r="Z259" s="52"/>
      <c r="AA259" s="81">
        <v>259</v>
      </c>
      <c r="AB259" s="81"/>
      <c r="AC259" s="89"/>
    </row>
    <row r="260" spans="1:29" x14ac:dyDescent="0.55000000000000004">
      <c r="A260" s="14" t="s">
        <v>210</v>
      </c>
      <c r="B260" s="15"/>
      <c r="C260" s="15"/>
      <c r="D260" s="84"/>
      <c r="E260" s="80"/>
      <c r="F260" s="15"/>
      <c r="G260" s="15"/>
      <c r="H260" s="16"/>
      <c r="I260" s="68"/>
      <c r="J260" s="68"/>
      <c r="K260" s="16"/>
      <c r="L260" s="85"/>
      <c r="M260" s="86">
        <v>6533.90283203125</v>
      </c>
      <c r="N260" s="86">
        <v>3438.066162109375</v>
      </c>
      <c r="O260" s="79"/>
      <c r="P260" s="87"/>
      <c r="Q260" s="87"/>
      <c r="R260" s="88"/>
      <c r="S260" s="88"/>
      <c r="T260" s="88"/>
      <c r="U260" s="88"/>
      <c r="V260" s="53"/>
      <c r="W260" s="53"/>
      <c r="X260" s="53"/>
      <c r="Y260" s="53"/>
      <c r="Z260" s="52"/>
      <c r="AA260" s="81">
        <v>260</v>
      </c>
      <c r="AB260" s="81"/>
      <c r="AC260" s="89"/>
    </row>
    <row r="261" spans="1:29" x14ac:dyDescent="0.55000000000000004">
      <c r="A261" s="14" t="s">
        <v>211</v>
      </c>
      <c r="B261" s="15"/>
      <c r="C261" s="15"/>
      <c r="D261" s="84"/>
      <c r="E261" s="80"/>
      <c r="F261" s="15"/>
      <c r="G261" s="15"/>
      <c r="H261" s="16"/>
      <c r="I261" s="68"/>
      <c r="J261" s="68"/>
      <c r="K261" s="16"/>
      <c r="L261" s="85"/>
      <c r="M261" s="86">
        <v>6280.4365234375</v>
      </c>
      <c r="N261" s="86">
        <v>2988.569580078125</v>
      </c>
      <c r="O261" s="79"/>
      <c r="P261" s="87"/>
      <c r="Q261" s="87"/>
      <c r="R261" s="88"/>
      <c r="S261" s="88"/>
      <c r="T261" s="88"/>
      <c r="U261" s="88"/>
      <c r="V261" s="53"/>
      <c r="W261" s="53"/>
      <c r="X261" s="53"/>
      <c r="Y261" s="53"/>
      <c r="Z261" s="52"/>
      <c r="AA261" s="81">
        <v>261</v>
      </c>
      <c r="AB261" s="81"/>
      <c r="AC261" s="89"/>
    </row>
    <row r="262" spans="1:29" x14ac:dyDescent="0.55000000000000004">
      <c r="A262" s="14" t="s">
        <v>212</v>
      </c>
      <c r="B262" s="15"/>
      <c r="C262" s="15"/>
      <c r="D262" s="84"/>
      <c r="E262" s="80"/>
      <c r="F262" s="15"/>
      <c r="G262" s="15"/>
      <c r="H262" s="16"/>
      <c r="I262" s="68"/>
      <c r="J262" s="68"/>
      <c r="K262" s="16"/>
      <c r="L262" s="85"/>
      <c r="M262" s="86">
        <v>6194.3525390625</v>
      </c>
      <c r="N262" s="86">
        <v>2903.916259765625</v>
      </c>
      <c r="O262" s="79"/>
      <c r="P262" s="87"/>
      <c r="Q262" s="87"/>
      <c r="R262" s="88"/>
      <c r="S262" s="88"/>
      <c r="T262" s="88"/>
      <c r="U262" s="88"/>
      <c r="V262" s="53"/>
      <c r="W262" s="53"/>
      <c r="X262" s="53"/>
      <c r="Y262" s="53"/>
      <c r="Z262" s="52"/>
      <c r="AA262" s="81">
        <v>262</v>
      </c>
      <c r="AB262" s="81"/>
      <c r="AC262" s="89"/>
    </row>
    <row r="263" spans="1:29" x14ac:dyDescent="0.55000000000000004">
      <c r="A263" s="14" t="s">
        <v>213</v>
      </c>
      <c r="B263" s="15"/>
      <c r="C263" s="15"/>
      <c r="D263" s="84"/>
      <c r="E263" s="80"/>
      <c r="F263" s="15"/>
      <c r="G263" s="15"/>
      <c r="H263" s="16"/>
      <c r="I263" s="68"/>
      <c r="J263" s="68"/>
      <c r="K263" s="16"/>
      <c r="L263" s="85"/>
      <c r="M263" s="86">
        <v>6590.49755859375</v>
      </c>
      <c r="N263" s="86">
        <v>3295.2333984375</v>
      </c>
      <c r="O263" s="79"/>
      <c r="P263" s="87"/>
      <c r="Q263" s="87"/>
      <c r="R263" s="88"/>
      <c r="S263" s="88"/>
      <c r="T263" s="88"/>
      <c r="U263" s="88"/>
      <c r="V263" s="53"/>
      <c r="W263" s="53"/>
      <c r="X263" s="53"/>
      <c r="Y263" s="53"/>
      <c r="Z263" s="52"/>
      <c r="AA263" s="81">
        <v>263</v>
      </c>
      <c r="AB263" s="81"/>
      <c r="AC263" s="89"/>
    </row>
    <row r="264" spans="1:29" x14ac:dyDescent="0.55000000000000004">
      <c r="A264" s="14" t="s">
        <v>214</v>
      </c>
      <c r="B264" s="15"/>
      <c r="C264" s="15"/>
      <c r="D264" s="84"/>
      <c r="E264" s="80"/>
      <c r="F264" s="15"/>
      <c r="G264" s="15"/>
      <c r="H264" s="16"/>
      <c r="I264" s="68"/>
      <c r="J264" s="68"/>
      <c r="K264" s="16"/>
      <c r="L264" s="85"/>
      <c r="M264" s="86">
        <v>6074.46044921875</v>
      </c>
      <c r="N264" s="86">
        <v>2846.175048828125</v>
      </c>
      <c r="O264" s="79"/>
      <c r="P264" s="87"/>
      <c r="Q264" s="87"/>
      <c r="R264" s="88"/>
      <c r="S264" s="88"/>
      <c r="T264" s="88"/>
      <c r="U264" s="88"/>
      <c r="V264" s="53"/>
      <c r="W264" s="53"/>
      <c r="X264" s="53"/>
      <c r="Y264" s="53"/>
      <c r="Z264" s="52"/>
      <c r="AA264" s="81">
        <v>264</v>
      </c>
      <c r="AB264" s="81"/>
      <c r="AC264" s="89"/>
    </row>
    <row r="265" spans="1:29" x14ac:dyDescent="0.55000000000000004">
      <c r="A265" s="14" t="s">
        <v>215</v>
      </c>
      <c r="B265" s="15"/>
      <c r="C265" s="15"/>
      <c r="D265" s="84"/>
      <c r="E265" s="80"/>
      <c r="F265" s="15"/>
      <c r="G265" s="15"/>
      <c r="H265" s="16"/>
      <c r="I265" s="68"/>
      <c r="J265" s="68"/>
      <c r="K265" s="16"/>
      <c r="L265" s="85"/>
      <c r="M265" s="86">
        <v>6341.2880859375</v>
      </c>
      <c r="N265" s="86">
        <v>3268.132080078125</v>
      </c>
      <c r="O265" s="79"/>
      <c r="P265" s="87"/>
      <c r="Q265" s="87"/>
      <c r="R265" s="88"/>
      <c r="S265" s="88"/>
      <c r="T265" s="88"/>
      <c r="U265" s="88"/>
      <c r="V265" s="53"/>
      <c r="W265" s="53"/>
      <c r="X265" s="53"/>
      <c r="Y265" s="53"/>
      <c r="Z265" s="52"/>
      <c r="AA265" s="81">
        <v>265</v>
      </c>
      <c r="AB265" s="81"/>
      <c r="AC265" s="89"/>
    </row>
    <row r="266" spans="1:29" x14ac:dyDescent="0.55000000000000004">
      <c r="A266" s="14" t="s">
        <v>216</v>
      </c>
      <c r="B266" s="15"/>
      <c r="C266" s="15"/>
      <c r="D266" s="84"/>
      <c r="E266" s="80"/>
      <c r="F266" s="15"/>
      <c r="G266" s="15"/>
      <c r="H266" s="16"/>
      <c r="I266" s="68"/>
      <c r="J266" s="68"/>
      <c r="K266" s="16"/>
      <c r="L266" s="85"/>
      <c r="M266" s="86">
        <v>6139.28759765625</v>
      </c>
      <c r="N266" s="86">
        <v>3141.9560546875</v>
      </c>
      <c r="O266" s="79"/>
      <c r="P266" s="87"/>
      <c r="Q266" s="87"/>
      <c r="R266" s="88"/>
      <c r="S266" s="88"/>
      <c r="T266" s="88"/>
      <c r="U266" s="88"/>
      <c r="V266" s="53"/>
      <c r="W266" s="53"/>
      <c r="X266" s="53"/>
      <c r="Y266" s="53"/>
      <c r="Z266" s="52"/>
      <c r="AA266" s="81">
        <v>266</v>
      </c>
      <c r="AB266" s="81"/>
      <c r="AC266" s="89"/>
    </row>
    <row r="267" spans="1:29" x14ac:dyDescent="0.55000000000000004">
      <c r="A267" s="14" t="s">
        <v>217</v>
      </c>
      <c r="B267" s="15"/>
      <c r="C267" s="15"/>
      <c r="D267" s="84"/>
      <c r="E267" s="80"/>
      <c r="F267" s="15"/>
      <c r="G267" s="15"/>
      <c r="H267" s="16"/>
      <c r="I267" s="68"/>
      <c r="J267" s="68"/>
      <c r="K267" s="16"/>
      <c r="L267" s="85"/>
      <c r="M267" s="86">
        <v>6448.7548828125</v>
      </c>
      <c r="N267" s="86">
        <v>3112.82421875</v>
      </c>
      <c r="O267" s="79"/>
      <c r="P267" s="87"/>
      <c r="Q267" s="87"/>
      <c r="R267" s="88"/>
      <c r="S267" s="88"/>
      <c r="T267" s="88"/>
      <c r="U267" s="88"/>
      <c r="V267" s="53"/>
      <c r="W267" s="53"/>
      <c r="X267" s="53"/>
      <c r="Y267" s="53"/>
      <c r="Z267" s="52"/>
      <c r="AA267" s="81">
        <v>267</v>
      </c>
      <c r="AB267" s="81"/>
      <c r="AC267" s="89"/>
    </row>
    <row r="268" spans="1:29" x14ac:dyDescent="0.55000000000000004">
      <c r="A268" s="14" t="s">
        <v>219</v>
      </c>
      <c r="B268" s="15"/>
      <c r="C268" s="15"/>
      <c r="D268" s="84"/>
      <c r="E268" s="80"/>
      <c r="F268" s="15"/>
      <c r="G268" s="15"/>
      <c r="H268" s="16"/>
      <c r="I268" s="68"/>
      <c r="J268" s="68"/>
      <c r="K268" s="16"/>
      <c r="L268" s="85"/>
      <c r="M268" s="86">
        <v>5937.83203125</v>
      </c>
      <c r="N268" s="86">
        <v>5340.22509765625</v>
      </c>
      <c r="O268" s="79"/>
      <c r="P268" s="87"/>
      <c r="Q268" s="87"/>
      <c r="R268" s="88"/>
      <c r="S268" s="88"/>
      <c r="T268" s="88"/>
      <c r="U268" s="88"/>
      <c r="V268" s="53"/>
      <c r="W268" s="53"/>
      <c r="X268" s="53"/>
      <c r="Y268" s="53"/>
      <c r="Z268" s="52"/>
      <c r="AA268" s="81">
        <v>268</v>
      </c>
      <c r="AB268" s="81"/>
      <c r="AC268" s="89"/>
    </row>
    <row r="269" spans="1:29" x14ac:dyDescent="0.55000000000000004">
      <c r="A269" s="14" t="s">
        <v>220</v>
      </c>
      <c r="B269" s="15"/>
      <c r="C269" s="15"/>
      <c r="D269" s="84"/>
      <c r="E269" s="80"/>
      <c r="F269" s="15"/>
      <c r="G269" s="15"/>
      <c r="H269" s="16"/>
      <c r="I269" s="68"/>
      <c r="J269" s="68"/>
      <c r="K269" s="16"/>
      <c r="L269" s="85"/>
      <c r="M269" s="86">
        <v>6127.73193359375</v>
      </c>
      <c r="N269" s="86">
        <v>5393.5625</v>
      </c>
      <c r="O269" s="79"/>
      <c r="P269" s="87"/>
      <c r="Q269" s="87"/>
      <c r="R269" s="88"/>
      <c r="S269" s="88"/>
      <c r="T269" s="88"/>
      <c r="U269" s="88"/>
      <c r="V269" s="53"/>
      <c r="W269" s="53"/>
      <c r="X269" s="53"/>
      <c r="Y269" s="53"/>
      <c r="Z269" s="52"/>
      <c r="AA269" s="81">
        <v>269</v>
      </c>
      <c r="AB269" s="81"/>
      <c r="AC269" s="89"/>
    </row>
    <row r="270" spans="1:29" x14ac:dyDescent="0.55000000000000004">
      <c r="A270" s="14" t="s">
        <v>222</v>
      </c>
      <c r="B270" s="15"/>
      <c r="C270" s="15"/>
      <c r="D270" s="84"/>
      <c r="E270" s="80"/>
      <c r="F270" s="15"/>
      <c r="G270" s="15"/>
      <c r="H270" s="16"/>
      <c r="I270" s="68"/>
      <c r="J270" s="68"/>
      <c r="K270" s="16"/>
      <c r="L270" s="85"/>
      <c r="M270" s="86">
        <v>5160.53662109375</v>
      </c>
      <c r="N270" s="86">
        <v>4698.56884765625</v>
      </c>
      <c r="O270" s="79"/>
      <c r="P270" s="87"/>
      <c r="Q270" s="87"/>
      <c r="R270" s="88"/>
      <c r="S270" s="88"/>
      <c r="T270" s="88"/>
      <c r="U270" s="88"/>
      <c r="V270" s="53"/>
      <c r="W270" s="53"/>
      <c r="X270" s="53"/>
      <c r="Y270" s="53"/>
      <c r="Z270" s="52"/>
      <c r="AA270" s="81">
        <v>270</v>
      </c>
      <c r="AB270" s="81"/>
      <c r="AC270" s="89"/>
    </row>
    <row r="271" spans="1:29" x14ac:dyDescent="0.55000000000000004">
      <c r="A271" s="14" t="s">
        <v>225</v>
      </c>
      <c r="B271" s="15"/>
      <c r="C271" s="15"/>
      <c r="D271" s="84"/>
      <c r="E271" s="80"/>
      <c r="F271" s="15"/>
      <c r="G271" s="15"/>
      <c r="H271" s="16"/>
      <c r="I271" s="68"/>
      <c r="J271" s="68"/>
      <c r="K271" s="16"/>
      <c r="L271" s="85"/>
      <c r="M271" s="86">
        <v>5842.3251953125</v>
      </c>
      <c r="N271" s="86">
        <v>5971.9228515625</v>
      </c>
      <c r="O271" s="79"/>
      <c r="P271" s="87"/>
      <c r="Q271" s="87"/>
      <c r="R271" s="88"/>
      <c r="S271" s="88"/>
      <c r="T271" s="88"/>
      <c r="U271" s="88"/>
      <c r="V271" s="53"/>
      <c r="W271" s="53"/>
      <c r="X271" s="53"/>
      <c r="Y271" s="53"/>
      <c r="Z271" s="52"/>
      <c r="AA271" s="81">
        <v>271</v>
      </c>
      <c r="AB271" s="81"/>
      <c r="AC271" s="89"/>
    </row>
    <row r="272" spans="1:29" x14ac:dyDescent="0.55000000000000004">
      <c r="A272" s="14" t="s">
        <v>240</v>
      </c>
      <c r="B272" s="15"/>
      <c r="C272" s="15"/>
      <c r="D272" s="84"/>
      <c r="E272" s="80"/>
      <c r="F272" s="15"/>
      <c r="G272" s="15"/>
      <c r="H272" s="16"/>
      <c r="I272" s="68"/>
      <c r="J272" s="68"/>
      <c r="K272" s="16"/>
      <c r="L272" s="85"/>
      <c r="M272" s="86">
        <v>5779.41943359375</v>
      </c>
      <c r="N272" s="86">
        <v>5745.31787109375</v>
      </c>
      <c r="O272" s="79"/>
      <c r="P272" s="87"/>
      <c r="Q272" s="87"/>
      <c r="R272" s="88"/>
      <c r="S272" s="88"/>
      <c r="T272" s="88"/>
      <c r="U272" s="88"/>
      <c r="V272" s="53"/>
      <c r="W272" s="53"/>
      <c r="X272" s="53"/>
      <c r="Y272" s="53"/>
      <c r="Z272" s="52"/>
      <c r="AA272" s="81">
        <v>272</v>
      </c>
      <c r="AB272" s="81"/>
      <c r="AC272" s="89"/>
    </row>
    <row r="273" spans="1:29" x14ac:dyDescent="0.55000000000000004">
      <c r="A273" s="14" t="s">
        <v>242</v>
      </c>
      <c r="B273" s="15"/>
      <c r="C273" s="15"/>
      <c r="D273" s="84"/>
      <c r="E273" s="80"/>
      <c r="F273" s="15"/>
      <c r="G273" s="15"/>
      <c r="H273" s="16"/>
      <c r="I273" s="68"/>
      <c r="J273" s="68"/>
      <c r="K273" s="16"/>
      <c r="L273" s="85"/>
      <c r="M273" s="86">
        <v>4321.38525390625</v>
      </c>
      <c r="N273" s="86">
        <v>6078.71435546875</v>
      </c>
      <c r="O273" s="79"/>
      <c r="P273" s="87"/>
      <c r="Q273" s="87"/>
      <c r="R273" s="88"/>
      <c r="S273" s="88"/>
      <c r="T273" s="88"/>
      <c r="U273" s="88"/>
      <c r="V273" s="53"/>
      <c r="W273" s="53"/>
      <c r="X273" s="53"/>
      <c r="Y273" s="53"/>
      <c r="Z273" s="52"/>
      <c r="AA273" s="81">
        <v>273</v>
      </c>
      <c r="AB273" s="81"/>
      <c r="AC273" s="89"/>
    </row>
    <row r="274" spans="1:29" x14ac:dyDescent="0.55000000000000004">
      <c r="A274" s="14" t="s">
        <v>243</v>
      </c>
      <c r="B274" s="15"/>
      <c r="C274" s="15"/>
      <c r="D274" s="84"/>
      <c r="E274" s="80"/>
      <c r="F274" s="15"/>
      <c r="G274" s="15"/>
      <c r="H274" s="16"/>
      <c r="I274" s="68"/>
      <c r="J274" s="68"/>
      <c r="K274" s="16"/>
      <c r="L274" s="85"/>
      <c r="M274" s="86">
        <v>4459.662109375</v>
      </c>
      <c r="N274" s="86">
        <v>6825.140625</v>
      </c>
      <c r="O274" s="79"/>
      <c r="P274" s="87"/>
      <c r="Q274" s="87"/>
      <c r="R274" s="88"/>
      <c r="S274" s="88"/>
      <c r="T274" s="88"/>
      <c r="U274" s="88"/>
      <c r="V274" s="53"/>
      <c r="W274" s="53"/>
      <c r="X274" s="53"/>
      <c r="Y274" s="53"/>
      <c r="Z274" s="52"/>
      <c r="AA274" s="81">
        <v>274</v>
      </c>
      <c r="AB274" s="81"/>
      <c r="AC274" s="89"/>
    </row>
    <row r="275" spans="1:29" x14ac:dyDescent="0.55000000000000004">
      <c r="A275" s="14" t="s">
        <v>244</v>
      </c>
      <c r="B275" s="15"/>
      <c r="C275" s="15"/>
      <c r="D275" s="84"/>
      <c r="E275" s="80"/>
      <c r="F275" s="15"/>
      <c r="G275" s="15"/>
      <c r="H275" s="16"/>
      <c r="I275" s="68"/>
      <c r="J275" s="68"/>
      <c r="K275" s="16"/>
      <c r="L275" s="85"/>
      <c r="M275" s="86">
        <v>4779.32568359375</v>
      </c>
      <c r="N275" s="86">
        <v>6904.2841796875</v>
      </c>
      <c r="O275" s="79"/>
      <c r="P275" s="87"/>
      <c r="Q275" s="87"/>
      <c r="R275" s="88"/>
      <c r="S275" s="88"/>
      <c r="T275" s="88"/>
      <c r="U275" s="88"/>
      <c r="V275" s="53"/>
      <c r="W275" s="53"/>
      <c r="X275" s="53"/>
      <c r="Y275" s="53"/>
      <c r="Z275" s="52"/>
      <c r="AA275" s="81">
        <v>275</v>
      </c>
      <c r="AB275" s="81"/>
      <c r="AC275" s="89"/>
    </row>
    <row r="276" spans="1:29" x14ac:dyDescent="0.55000000000000004">
      <c r="A276" s="14" t="s">
        <v>245</v>
      </c>
      <c r="B276" s="15"/>
      <c r="C276" s="15"/>
      <c r="D276" s="84"/>
      <c r="E276" s="80"/>
      <c r="F276" s="15"/>
      <c r="G276" s="15"/>
      <c r="H276" s="16"/>
      <c r="I276" s="68"/>
      <c r="J276" s="68"/>
      <c r="K276" s="16"/>
      <c r="L276" s="85"/>
      <c r="M276" s="86">
        <v>5634.34375</v>
      </c>
      <c r="N276" s="86">
        <v>7037.6337890625</v>
      </c>
      <c r="O276" s="79"/>
      <c r="P276" s="87"/>
      <c r="Q276" s="87"/>
      <c r="R276" s="88"/>
      <c r="S276" s="88"/>
      <c r="T276" s="88"/>
      <c r="U276" s="88"/>
      <c r="V276" s="53"/>
      <c r="W276" s="53"/>
      <c r="X276" s="53"/>
      <c r="Y276" s="53"/>
      <c r="Z276" s="52"/>
      <c r="AA276" s="81">
        <v>276</v>
      </c>
      <c r="AB276" s="81"/>
      <c r="AC276" s="89"/>
    </row>
    <row r="277" spans="1:29" x14ac:dyDescent="0.55000000000000004">
      <c r="A277" s="14" t="s">
        <v>187</v>
      </c>
      <c r="B277" s="15"/>
      <c r="C277" s="15"/>
      <c r="D277" s="84"/>
      <c r="E277" s="80"/>
      <c r="F277" s="15"/>
      <c r="G277" s="15"/>
      <c r="H277" s="16"/>
      <c r="I277" s="68"/>
      <c r="J277" s="68"/>
      <c r="K277" s="16"/>
      <c r="L277" s="85"/>
      <c r="M277" s="86">
        <v>4904.07080078125</v>
      </c>
      <c r="N277" s="86">
        <v>4521.11328125</v>
      </c>
      <c r="O277" s="79"/>
      <c r="P277" s="87"/>
      <c r="Q277" s="87"/>
      <c r="R277" s="88"/>
      <c r="S277" s="88"/>
      <c r="T277" s="88"/>
      <c r="U277" s="88"/>
      <c r="V277" s="53"/>
      <c r="W277" s="53"/>
      <c r="X277" s="53"/>
      <c r="Y277" s="53"/>
      <c r="Z277" s="52"/>
      <c r="AA277" s="81">
        <v>277</v>
      </c>
      <c r="AB277" s="81"/>
      <c r="AC277" s="89"/>
    </row>
    <row r="278" spans="1:29" x14ac:dyDescent="0.55000000000000004">
      <c r="A278" s="14" t="s">
        <v>246</v>
      </c>
      <c r="B278" s="15"/>
      <c r="C278" s="15"/>
      <c r="D278" s="84"/>
      <c r="E278" s="80"/>
      <c r="F278" s="15"/>
      <c r="G278" s="15"/>
      <c r="H278" s="16"/>
      <c r="I278" s="68"/>
      <c r="J278" s="68"/>
      <c r="K278" s="16"/>
      <c r="L278" s="85"/>
      <c r="M278" s="86">
        <v>5588.21826171875</v>
      </c>
      <c r="N278" s="86">
        <v>7075.9912109375</v>
      </c>
      <c r="O278" s="79"/>
      <c r="P278" s="87"/>
      <c r="Q278" s="87"/>
      <c r="R278" s="88"/>
      <c r="S278" s="88"/>
      <c r="T278" s="88"/>
      <c r="U278" s="88"/>
      <c r="V278" s="53"/>
      <c r="W278" s="53"/>
      <c r="X278" s="53"/>
      <c r="Y278" s="53"/>
      <c r="Z278" s="52"/>
      <c r="AA278" s="81">
        <v>278</v>
      </c>
      <c r="AB278" s="81"/>
      <c r="AC278" s="89"/>
    </row>
    <row r="279" spans="1:29" x14ac:dyDescent="0.55000000000000004">
      <c r="A279" s="14" t="s">
        <v>182</v>
      </c>
      <c r="B279" s="15"/>
      <c r="C279" s="15"/>
      <c r="D279" s="84"/>
      <c r="E279" s="80"/>
      <c r="F279" s="15"/>
      <c r="G279" s="15"/>
      <c r="H279" s="16"/>
      <c r="I279" s="68"/>
      <c r="J279" s="68"/>
      <c r="K279" s="16"/>
      <c r="L279" s="85"/>
      <c r="M279" s="86">
        <v>864.68609619140625</v>
      </c>
      <c r="N279" s="86">
        <v>8998.5703125</v>
      </c>
      <c r="O279" s="79"/>
      <c r="P279" s="87"/>
      <c r="Q279" s="87"/>
      <c r="R279" s="88"/>
      <c r="S279" s="88"/>
      <c r="T279" s="88"/>
      <c r="U279" s="88"/>
      <c r="V279" s="53"/>
      <c r="W279" s="53"/>
      <c r="X279" s="53"/>
      <c r="Y279" s="53"/>
      <c r="Z279" s="52"/>
      <c r="AA279" s="81">
        <v>279</v>
      </c>
      <c r="AB279" s="81"/>
      <c r="AC279" s="89"/>
    </row>
    <row r="280" spans="1:29" x14ac:dyDescent="0.55000000000000004">
      <c r="A280" s="14" t="s">
        <v>247</v>
      </c>
      <c r="B280" s="15"/>
      <c r="C280" s="15"/>
      <c r="D280" s="84"/>
      <c r="E280" s="80"/>
      <c r="F280" s="15"/>
      <c r="G280" s="15"/>
      <c r="H280" s="16"/>
      <c r="I280" s="68"/>
      <c r="J280" s="68"/>
      <c r="K280" s="16"/>
      <c r="L280" s="85"/>
      <c r="M280" s="86">
        <v>374.13232421875</v>
      </c>
      <c r="N280" s="86">
        <v>9747.7265625</v>
      </c>
      <c r="O280" s="79"/>
      <c r="P280" s="87"/>
      <c r="Q280" s="87"/>
      <c r="R280" s="88"/>
      <c r="S280" s="88"/>
      <c r="T280" s="88"/>
      <c r="U280" s="88"/>
      <c r="V280" s="53"/>
      <c r="W280" s="53"/>
      <c r="X280" s="53"/>
      <c r="Y280" s="53"/>
      <c r="Z280" s="52"/>
      <c r="AA280" s="81">
        <v>280</v>
      </c>
      <c r="AB280" s="81"/>
      <c r="AC280" s="89"/>
    </row>
    <row r="281" spans="1:29" x14ac:dyDescent="0.55000000000000004">
      <c r="A281" s="14" t="s">
        <v>248</v>
      </c>
      <c r="B281" s="15"/>
      <c r="C281" s="15"/>
      <c r="D281" s="84"/>
      <c r="E281" s="80"/>
      <c r="F281" s="15"/>
      <c r="G281" s="15"/>
      <c r="H281" s="16"/>
      <c r="I281" s="68"/>
      <c r="J281" s="68"/>
      <c r="K281" s="16"/>
      <c r="L281" s="85"/>
      <c r="M281" s="86">
        <v>1415.6824951171875</v>
      </c>
      <c r="N281" s="86">
        <v>8332.771484375</v>
      </c>
      <c r="O281" s="79"/>
      <c r="P281" s="87"/>
      <c r="Q281" s="87"/>
      <c r="R281" s="88"/>
      <c r="S281" s="88"/>
      <c r="T281" s="88"/>
      <c r="U281" s="88"/>
      <c r="V281" s="53"/>
      <c r="W281" s="53"/>
      <c r="X281" s="53"/>
      <c r="Y281" s="53"/>
      <c r="Z281" s="52"/>
      <c r="AA281" s="81">
        <v>281</v>
      </c>
      <c r="AB281" s="81"/>
      <c r="AC281" s="89"/>
    </row>
    <row r="282" spans="1:29" x14ac:dyDescent="0.55000000000000004">
      <c r="A282" s="14" t="s">
        <v>183</v>
      </c>
      <c r="B282" s="15"/>
      <c r="C282" s="15"/>
      <c r="D282" s="84"/>
      <c r="E282" s="80"/>
      <c r="F282" s="15"/>
      <c r="G282" s="15"/>
      <c r="H282" s="16"/>
      <c r="I282" s="68"/>
      <c r="J282" s="68"/>
      <c r="K282" s="16"/>
      <c r="L282" s="85"/>
      <c r="M282" s="86">
        <v>1846.7442626953125</v>
      </c>
      <c r="N282" s="86">
        <v>8484.3876953125</v>
      </c>
      <c r="O282" s="79"/>
      <c r="P282" s="87"/>
      <c r="Q282" s="87"/>
      <c r="R282" s="88"/>
      <c r="S282" s="88"/>
      <c r="T282" s="88"/>
      <c r="U282" s="88"/>
      <c r="V282" s="53"/>
      <c r="W282" s="53"/>
      <c r="X282" s="53"/>
      <c r="Y282" s="53"/>
      <c r="Z282" s="52"/>
      <c r="AA282" s="81">
        <v>282</v>
      </c>
      <c r="AB282" s="81"/>
      <c r="AC282" s="89"/>
    </row>
    <row r="283" spans="1:29" x14ac:dyDescent="0.55000000000000004">
      <c r="A283" s="14" t="s">
        <v>249</v>
      </c>
      <c r="B283" s="15"/>
      <c r="C283" s="15"/>
      <c r="D283" s="84"/>
      <c r="E283" s="80"/>
      <c r="F283" s="15"/>
      <c r="G283" s="15"/>
      <c r="H283" s="16"/>
      <c r="I283" s="68"/>
      <c r="J283" s="68"/>
      <c r="K283" s="16"/>
      <c r="L283" s="85"/>
      <c r="M283" s="86">
        <v>2446.5048828125</v>
      </c>
      <c r="N283" s="86">
        <v>7582.93115234375</v>
      </c>
      <c r="O283" s="79"/>
      <c r="P283" s="87"/>
      <c r="Q283" s="87"/>
      <c r="R283" s="88"/>
      <c r="S283" s="88"/>
      <c r="T283" s="88"/>
      <c r="U283" s="88"/>
      <c r="V283" s="53"/>
      <c r="W283" s="53"/>
      <c r="X283" s="53"/>
      <c r="Y283" s="53"/>
      <c r="Z283" s="52"/>
      <c r="AA283" s="81">
        <v>283</v>
      </c>
      <c r="AB283" s="81"/>
      <c r="AC283" s="89"/>
    </row>
    <row r="284" spans="1:29" x14ac:dyDescent="0.55000000000000004">
      <c r="A284" s="14" t="s">
        <v>250</v>
      </c>
      <c r="B284" s="15"/>
      <c r="C284" s="15"/>
      <c r="D284" s="84"/>
      <c r="E284" s="80"/>
      <c r="F284" s="15"/>
      <c r="G284" s="15"/>
      <c r="H284" s="16"/>
      <c r="I284" s="68"/>
      <c r="J284" s="68"/>
      <c r="K284" s="16"/>
      <c r="L284" s="85"/>
      <c r="M284" s="86">
        <v>2025.8228759765625</v>
      </c>
      <c r="N284" s="86">
        <v>9644.712890625</v>
      </c>
      <c r="O284" s="79"/>
      <c r="P284" s="87"/>
      <c r="Q284" s="87"/>
      <c r="R284" s="88"/>
      <c r="S284" s="88"/>
      <c r="T284" s="88"/>
      <c r="U284" s="88"/>
      <c r="V284" s="53"/>
      <c r="W284" s="53"/>
      <c r="X284" s="53"/>
      <c r="Y284" s="53"/>
      <c r="Z284" s="52"/>
      <c r="AA284" s="81">
        <v>284</v>
      </c>
      <c r="AB284" s="81"/>
      <c r="AC284" s="89"/>
    </row>
    <row r="285" spans="1:29" x14ac:dyDescent="0.55000000000000004">
      <c r="A285" s="14" t="s">
        <v>184</v>
      </c>
      <c r="B285" s="15"/>
      <c r="C285" s="15"/>
      <c r="D285" s="84"/>
      <c r="E285" s="80"/>
      <c r="F285" s="15"/>
      <c r="G285" s="15"/>
      <c r="H285" s="16"/>
      <c r="I285" s="68"/>
      <c r="J285" s="68"/>
      <c r="K285" s="16"/>
      <c r="L285" s="85"/>
      <c r="M285" s="86">
        <v>1499.5804443359375</v>
      </c>
      <c r="N285" s="86">
        <v>7430.08837890625</v>
      </c>
      <c r="O285" s="79"/>
      <c r="P285" s="87"/>
      <c r="Q285" s="87"/>
      <c r="R285" s="88"/>
      <c r="S285" s="88"/>
      <c r="T285" s="88"/>
      <c r="U285" s="88"/>
      <c r="V285" s="53"/>
      <c r="W285" s="53"/>
      <c r="X285" s="53"/>
      <c r="Y285" s="53"/>
      <c r="Z285" s="52"/>
      <c r="AA285" s="81">
        <v>285</v>
      </c>
      <c r="AB285" s="81"/>
      <c r="AC285" s="89"/>
    </row>
    <row r="286" spans="1:29" x14ac:dyDescent="0.55000000000000004">
      <c r="A286" s="14" t="s">
        <v>251</v>
      </c>
      <c r="B286" s="15"/>
      <c r="C286" s="15"/>
      <c r="D286" s="84"/>
      <c r="E286" s="80"/>
      <c r="F286" s="15"/>
      <c r="G286" s="15"/>
      <c r="H286" s="16"/>
      <c r="I286" s="68"/>
      <c r="J286" s="68"/>
      <c r="K286" s="16"/>
      <c r="L286" s="85"/>
      <c r="M286" s="86">
        <v>2661.1435546875</v>
      </c>
      <c r="N286" s="86">
        <v>8789.86328125</v>
      </c>
      <c r="O286" s="79"/>
      <c r="P286" s="87"/>
      <c r="Q286" s="87"/>
      <c r="R286" s="88"/>
      <c r="S286" s="88"/>
      <c r="T286" s="88"/>
      <c r="U286" s="88"/>
      <c r="V286" s="53"/>
      <c r="W286" s="53"/>
      <c r="X286" s="53"/>
      <c r="Y286" s="53"/>
      <c r="Z286" s="52"/>
      <c r="AA286" s="81">
        <v>286</v>
      </c>
      <c r="AB286" s="81"/>
      <c r="AC286" s="89"/>
    </row>
    <row r="287" spans="1:29" x14ac:dyDescent="0.55000000000000004">
      <c r="A287" s="14" t="s">
        <v>252</v>
      </c>
      <c r="B287" s="15"/>
      <c r="C287" s="15"/>
      <c r="D287" s="84"/>
      <c r="E287" s="80"/>
      <c r="F287" s="15"/>
      <c r="G287" s="15"/>
      <c r="H287" s="16"/>
      <c r="I287" s="68"/>
      <c r="J287" s="68"/>
      <c r="K287" s="16"/>
      <c r="L287" s="85"/>
      <c r="M287" s="86">
        <v>1179.7674560546875</v>
      </c>
      <c r="N287" s="86">
        <v>9281.1728515625</v>
      </c>
      <c r="O287" s="79"/>
      <c r="P287" s="87"/>
      <c r="Q287" s="87"/>
      <c r="R287" s="88"/>
      <c r="S287" s="88"/>
      <c r="T287" s="88"/>
      <c r="U287" s="88"/>
      <c r="V287" s="53"/>
      <c r="W287" s="53"/>
      <c r="X287" s="53"/>
      <c r="Y287" s="53"/>
      <c r="Z287" s="52"/>
      <c r="AA287" s="81">
        <v>287</v>
      </c>
      <c r="AB287" s="81"/>
      <c r="AC287" s="89"/>
    </row>
    <row r="288" spans="1:29" x14ac:dyDescent="0.55000000000000004">
      <c r="A288" s="14" t="s">
        <v>253</v>
      </c>
      <c r="B288" s="15"/>
      <c r="C288" s="15"/>
      <c r="D288" s="84"/>
      <c r="E288" s="80"/>
      <c r="F288" s="15"/>
      <c r="G288" s="15"/>
      <c r="H288" s="16"/>
      <c r="I288" s="68"/>
      <c r="J288" s="68"/>
      <c r="K288" s="16"/>
      <c r="L288" s="85"/>
      <c r="M288" s="86">
        <v>1118.8775634765625</v>
      </c>
      <c r="N288" s="86">
        <v>7950.64013671875</v>
      </c>
      <c r="O288" s="79"/>
      <c r="P288" s="87"/>
      <c r="Q288" s="87"/>
      <c r="R288" s="88"/>
      <c r="S288" s="88"/>
      <c r="T288" s="88"/>
      <c r="U288" s="88"/>
      <c r="V288" s="53"/>
      <c r="W288" s="53"/>
      <c r="X288" s="53"/>
      <c r="Y288" s="53"/>
      <c r="Z288" s="52"/>
      <c r="AA288" s="81">
        <v>288</v>
      </c>
      <c r="AB288" s="81"/>
      <c r="AC288" s="89"/>
    </row>
    <row r="289" spans="1:29" x14ac:dyDescent="0.55000000000000004">
      <c r="A289" s="14" t="s">
        <v>255</v>
      </c>
      <c r="B289" s="15"/>
      <c r="C289" s="15"/>
      <c r="D289" s="84"/>
      <c r="E289" s="80"/>
      <c r="F289" s="15"/>
      <c r="G289" s="15"/>
      <c r="H289" s="16"/>
      <c r="I289" s="68"/>
      <c r="J289" s="68"/>
      <c r="K289" s="16"/>
      <c r="L289" s="85"/>
      <c r="M289" s="86">
        <v>4372.20263671875</v>
      </c>
      <c r="N289" s="86">
        <v>4052.46484375</v>
      </c>
      <c r="O289" s="79"/>
      <c r="P289" s="87"/>
      <c r="Q289" s="87"/>
      <c r="R289" s="88"/>
      <c r="S289" s="88"/>
      <c r="T289" s="88"/>
      <c r="U289" s="88"/>
      <c r="V289" s="53"/>
      <c r="W289" s="53"/>
      <c r="X289" s="53"/>
      <c r="Y289" s="53"/>
      <c r="Z289" s="52"/>
      <c r="AA289" s="81">
        <v>289</v>
      </c>
      <c r="AB289" s="81"/>
      <c r="AC289" s="89"/>
    </row>
    <row r="290" spans="1:29" x14ac:dyDescent="0.55000000000000004">
      <c r="A290" s="14" t="s">
        <v>256</v>
      </c>
      <c r="B290" s="15"/>
      <c r="C290" s="15"/>
      <c r="D290" s="84"/>
      <c r="E290" s="80"/>
      <c r="F290" s="15"/>
      <c r="G290" s="15"/>
      <c r="H290" s="16"/>
      <c r="I290" s="68"/>
      <c r="J290" s="68"/>
      <c r="K290" s="16"/>
      <c r="L290" s="85"/>
      <c r="M290" s="86">
        <v>4248.77880859375</v>
      </c>
      <c r="N290" s="86">
        <v>4693.69873046875</v>
      </c>
      <c r="O290" s="79"/>
      <c r="P290" s="87"/>
      <c r="Q290" s="87"/>
      <c r="R290" s="88"/>
      <c r="S290" s="88"/>
      <c r="T290" s="88"/>
      <c r="U290" s="88"/>
      <c r="V290" s="53"/>
      <c r="W290" s="53"/>
      <c r="X290" s="53"/>
      <c r="Y290" s="53"/>
      <c r="Z290" s="52"/>
      <c r="AA290" s="81">
        <v>290</v>
      </c>
      <c r="AB290" s="81"/>
      <c r="AC290" s="89"/>
    </row>
    <row r="291" spans="1:29" x14ac:dyDescent="0.55000000000000004">
      <c r="A291" s="14" t="s">
        <v>188</v>
      </c>
      <c r="B291" s="15"/>
      <c r="C291" s="15"/>
      <c r="D291" s="84"/>
      <c r="E291" s="80"/>
      <c r="F291" s="15"/>
      <c r="G291" s="15"/>
      <c r="H291" s="16"/>
      <c r="I291" s="68"/>
      <c r="J291" s="68"/>
      <c r="K291" s="16"/>
      <c r="L291" s="85"/>
      <c r="M291" s="86">
        <v>4288.20751953125</v>
      </c>
      <c r="N291" s="86">
        <v>4131.60693359375</v>
      </c>
      <c r="O291" s="79"/>
      <c r="P291" s="87"/>
      <c r="Q291" s="87"/>
      <c r="R291" s="88"/>
      <c r="S291" s="88"/>
      <c r="T291" s="88"/>
      <c r="U291" s="88"/>
      <c r="V291" s="53"/>
      <c r="W291" s="53"/>
      <c r="X291" s="53"/>
      <c r="Y291" s="53"/>
      <c r="Z291" s="52"/>
      <c r="AA291" s="81">
        <v>291</v>
      </c>
      <c r="AB291" s="81"/>
      <c r="AC291" s="89"/>
    </row>
    <row r="292" spans="1:29" x14ac:dyDescent="0.55000000000000004">
      <c r="A292" s="14" t="s">
        <v>257</v>
      </c>
      <c r="B292" s="15"/>
      <c r="C292" s="15"/>
      <c r="D292" s="84"/>
      <c r="E292" s="80"/>
      <c r="F292" s="15"/>
      <c r="G292" s="15"/>
      <c r="H292" s="16"/>
      <c r="I292" s="68"/>
      <c r="J292" s="68"/>
      <c r="K292" s="16"/>
      <c r="L292" s="85"/>
      <c r="M292" s="86">
        <v>4286.9990234375</v>
      </c>
      <c r="N292" s="86">
        <v>3947.018310546875</v>
      </c>
      <c r="O292" s="79"/>
      <c r="P292" s="87"/>
      <c r="Q292" s="87"/>
      <c r="R292" s="88"/>
      <c r="S292" s="88"/>
      <c r="T292" s="88"/>
      <c r="U292" s="88"/>
      <c r="V292" s="53"/>
      <c r="W292" s="53"/>
      <c r="X292" s="53"/>
      <c r="Y292" s="53"/>
      <c r="Z292" s="52"/>
      <c r="AA292" s="81">
        <v>292</v>
      </c>
      <c r="AB292" s="81"/>
      <c r="AC292" s="89"/>
    </row>
    <row r="293" spans="1:29" x14ac:dyDescent="0.55000000000000004">
      <c r="A293" s="14" t="s">
        <v>258</v>
      </c>
      <c r="B293" s="15"/>
      <c r="C293" s="15"/>
      <c r="D293" s="84"/>
      <c r="E293" s="80"/>
      <c r="F293" s="15"/>
      <c r="G293" s="15"/>
      <c r="H293" s="16"/>
      <c r="I293" s="68"/>
      <c r="J293" s="68"/>
      <c r="K293" s="16"/>
      <c r="L293" s="85"/>
      <c r="M293" s="86">
        <v>4160.41015625</v>
      </c>
      <c r="N293" s="86">
        <v>4747.23095703125</v>
      </c>
      <c r="O293" s="79"/>
      <c r="P293" s="87"/>
      <c r="Q293" s="87"/>
      <c r="R293" s="88"/>
      <c r="S293" s="88"/>
      <c r="T293" s="88"/>
      <c r="U293" s="88"/>
      <c r="V293" s="53"/>
      <c r="W293" s="53"/>
      <c r="X293" s="53"/>
      <c r="Y293" s="53"/>
      <c r="Z293" s="52"/>
      <c r="AA293" s="81">
        <v>293</v>
      </c>
      <c r="AB293" s="81"/>
      <c r="AC293" s="89"/>
    </row>
    <row r="294" spans="1:29" x14ac:dyDescent="0.55000000000000004">
      <c r="A294" s="14" t="s">
        <v>259</v>
      </c>
      <c r="B294" s="15"/>
      <c r="C294" s="15"/>
      <c r="D294" s="84"/>
      <c r="E294" s="80"/>
      <c r="F294" s="15"/>
      <c r="G294" s="15"/>
      <c r="H294" s="16"/>
      <c r="I294" s="68"/>
      <c r="J294" s="68"/>
      <c r="K294" s="16"/>
      <c r="L294" s="85"/>
      <c r="M294" s="86">
        <v>4398.29736328125</v>
      </c>
      <c r="N294" s="86">
        <v>4202.34619140625</v>
      </c>
      <c r="O294" s="79"/>
      <c r="P294" s="87"/>
      <c r="Q294" s="87"/>
      <c r="R294" s="88"/>
      <c r="S294" s="88"/>
      <c r="T294" s="88"/>
      <c r="U294" s="88"/>
      <c r="V294" s="53"/>
      <c r="W294" s="53"/>
      <c r="X294" s="53"/>
      <c r="Y294" s="53"/>
      <c r="Z294" s="52"/>
      <c r="AA294" s="81">
        <v>294</v>
      </c>
      <c r="AB294" s="81"/>
      <c r="AC294" s="89"/>
    </row>
    <row r="295" spans="1:29" x14ac:dyDescent="0.55000000000000004">
      <c r="A295" s="14" t="s">
        <v>260</v>
      </c>
      <c r="B295" s="15"/>
      <c r="C295" s="15"/>
      <c r="D295" s="84"/>
      <c r="E295" s="80"/>
      <c r="F295" s="15"/>
      <c r="G295" s="15"/>
      <c r="H295" s="16"/>
      <c r="I295" s="68"/>
      <c r="J295" s="68"/>
      <c r="K295" s="16"/>
      <c r="L295" s="85"/>
      <c r="M295" s="86">
        <v>4154.51806640625</v>
      </c>
      <c r="N295" s="86">
        <v>4496.46826171875</v>
      </c>
      <c r="O295" s="79"/>
      <c r="P295" s="87"/>
      <c r="Q295" s="87"/>
      <c r="R295" s="88"/>
      <c r="S295" s="88"/>
      <c r="T295" s="88"/>
      <c r="U295" s="88"/>
      <c r="V295" s="53"/>
      <c r="W295" s="53"/>
      <c r="X295" s="53"/>
      <c r="Y295" s="53"/>
      <c r="Z295" s="52"/>
      <c r="AA295" s="81">
        <v>295</v>
      </c>
      <c r="AB295" s="81"/>
      <c r="AC295" s="89"/>
    </row>
    <row r="296" spans="1:29" x14ac:dyDescent="0.55000000000000004">
      <c r="A296" s="14" t="s">
        <v>261</v>
      </c>
      <c r="B296" s="15"/>
      <c r="C296" s="15"/>
      <c r="D296" s="84"/>
      <c r="E296" s="80"/>
      <c r="F296" s="15"/>
      <c r="G296" s="15"/>
      <c r="H296" s="16"/>
      <c r="I296" s="68"/>
      <c r="J296" s="68"/>
      <c r="K296" s="16"/>
      <c r="L296" s="85"/>
      <c r="M296" s="86">
        <v>4359.30810546875</v>
      </c>
      <c r="N296" s="86">
        <v>4586.9990234375</v>
      </c>
      <c r="O296" s="79"/>
      <c r="P296" s="87"/>
      <c r="Q296" s="87"/>
      <c r="R296" s="88"/>
      <c r="S296" s="88"/>
      <c r="T296" s="88"/>
      <c r="U296" s="88"/>
      <c r="V296" s="53"/>
      <c r="W296" s="53"/>
      <c r="X296" s="53"/>
      <c r="Y296" s="53"/>
      <c r="Z296" s="52"/>
      <c r="AA296" s="81">
        <v>296</v>
      </c>
      <c r="AB296" s="81"/>
      <c r="AC296" s="89"/>
    </row>
    <row r="297" spans="1:29" x14ac:dyDescent="0.55000000000000004">
      <c r="A297" s="14" t="s">
        <v>262</v>
      </c>
      <c r="B297" s="15"/>
      <c r="C297" s="15"/>
      <c r="D297" s="84"/>
      <c r="E297" s="80"/>
      <c r="F297" s="15"/>
      <c r="G297" s="15"/>
      <c r="H297" s="16"/>
      <c r="I297" s="68"/>
      <c r="J297" s="68"/>
      <c r="K297" s="16"/>
      <c r="L297" s="85"/>
      <c r="M297" s="86">
        <v>3709.950439453125</v>
      </c>
      <c r="N297" s="86">
        <v>4209.85791015625</v>
      </c>
      <c r="O297" s="79"/>
      <c r="P297" s="87"/>
      <c r="Q297" s="87"/>
      <c r="R297" s="88"/>
      <c r="S297" s="88"/>
      <c r="T297" s="88"/>
      <c r="U297" s="88"/>
      <c r="V297" s="53"/>
      <c r="W297" s="53"/>
      <c r="X297" s="53"/>
      <c r="Y297" s="53"/>
      <c r="Z297" s="52"/>
      <c r="AA297" s="81">
        <v>297</v>
      </c>
      <c r="AB297" s="81"/>
      <c r="AC297" s="89"/>
    </row>
    <row r="298" spans="1:29" x14ac:dyDescent="0.55000000000000004">
      <c r="A298" s="14" t="s">
        <v>263</v>
      </c>
      <c r="B298" s="15"/>
      <c r="C298" s="15"/>
      <c r="D298" s="84"/>
      <c r="E298" s="80"/>
      <c r="F298" s="15"/>
      <c r="G298" s="15"/>
      <c r="H298" s="16"/>
      <c r="I298" s="68"/>
      <c r="J298" s="68"/>
      <c r="K298" s="16"/>
      <c r="L298" s="85"/>
      <c r="M298" s="86">
        <v>3680.954345703125</v>
      </c>
      <c r="N298" s="86">
        <v>4453.0654296875</v>
      </c>
      <c r="O298" s="79"/>
      <c r="P298" s="87"/>
      <c r="Q298" s="87"/>
      <c r="R298" s="88"/>
      <c r="S298" s="88"/>
      <c r="T298" s="88"/>
      <c r="U298" s="88"/>
      <c r="V298" s="53"/>
      <c r="W298" s="53"/>
      <c r="X298" s="53"/>
      <c r="Y298" s="53"/>
      <c r="Z298" s="52"/>
      <c r="AA298" s="81">
        <v>298</v>
      </c>
      <c r="AB298" s="81"/>
      <c r="AC298" s="89"/>
    </row>
    <row r="299" spans="1:29" x14ac:dyDescent="0.55000000000000004">
      <c r="A299" s="14" t="s">
        <v>264</v>
      </c>
      <c r="B299" s="15"/>
      <c r="C299" s="15"/>
      <c r="D299" s="84"/>
      <c r="E299" s="80"/>
      <c r="F299" s="15"/>
      <c r="G299" s="15"/>
      <c r="H299" s="16"/>
      <c r="I299" s="68"/>
      <c r="J299" s="68"/>
      <c r="K299" s="16"/>
      <c r="L299" s="85"/>
      <c r="M299" s="86">
        <v>4416.37646484375</v>
      </c>
      <c r="N299" s="86">
        <v>4419.52099609375</v>
      </c>
      <c r="O299" s="79"/>
      <c r="P299" s="87"/>
      <c r="Q299" s="87"/>
      <c r="R299" s="88"/>
      <c r="S299" s="88"/>
      <c r="T299" s="88"/>
      <c r="U299" s="88"/>
      <c r="V299" s="53"/>
      <c r="W299" s="53"/>
      <c r="X299" s="53"/>
      <c r="Y299" s="53"/>
      <c r="Z299" s="52"/>
      <c r="AA299" s="81">
        <v>299</v>
      </c>
      <c r="AB299" s="81"/>
      <c r="AC299" s="89"/>
    </row>
    <row r="300" spans="1:29" x14ac:dyDescent="0.55000000000000004">
      <c r="A300" s="14" t="s">
        <v>265</v>
      </c>
      <c r="B300" s="15"/>
      <c r="C300" s="15"/>
      <c r="D300" s="84"/>
      <c r="E300" s="80"/>
      <c r="F300" s="15"/>
      <c r="G300" s="15"/>
      <c r="H300" s="16"/>
      <c r="I300" s="68"/>
      <c r="J300" s="68"/>
      <c r="K300" s="16"/>
      <c r="L300" s="85"/>
      <c r="M300" s="86">
        <v>4185.84375</v>
      </c>
      <c r="N300" s="86">
        <v>4365.65625</v>
      </c>
      <c r="O300" s="79"/>
      <c r="P300" s="87"/>
      <c r="Q300" s="87"/>
      <c r="R300" s="88"/>
      <c r="S300" s="88"/>
      <c r="T300" s="88"/>
      <c r="U300" s="88"/>
      <c r="V300" s="53"/>
      <c r="W300" s="53"/>
      <c r="X300" s="53"/>
      <c r="Y300" s="53"/>
      <c r="Z300" s="52"/>
      <c r="AA300" s="81">
        <v>300</v>
      </c>
      <c r="AB300" s="81"/>
      <c r="AC300" s="89"/>
    </row>
    <row r="301" spans="1:29" x14ac:dyDescent="0.55000000000000004">
      <c r="A301" s="14" t="s">
        <v>266</v>
      </c>
      <c r="B301" s="15"/>
      <c r="C301" s="15"/>
      <c r="D301" s="84"/>
      <c r="E301" s="80"/>
      <c r="F301" s="15"/>
      <c r="G301" s="15"/>
      <c r="H301" s="16"/>
      <c r="I301" s="68"/>
      <c r="J301" s="68"/>
      <c r="K301" s="16"/>
      <c r="L301" s="85"/>
      <c r="M301" s="86">
        <v>4296.0029296875</v>
      </c>
      <c r="N301" s="86">
        <v>4317.34326171875</v>
      </c>
      <c r="O301" s="79"/>
      <c r="P301" s="87"/>
      <c r="Q301" s="87"/>
      <c r="R301" s="88"/>
      <c r="S301" s="88"/>
      <c r="T301" s="88"/>
      <c r="U301" s="88"/>
      <c r="V301" s="53"/>
      <c r="W301" s="53"/>
      <c r="X301" s="53"/>
      <c r="Y301" s="53"/>
      <c r="Z301" s="52"/>
      <c r="AA301" s="81">
        <v>301</v>
      </c>
      <c r="AB301" s="81"/>
      <c r="AC301" s="89"/>
    </row>
    <row r="302" spans="1:29" x14ac:dyDescent="0.55000000000000004">
      <c r="A302" s="14" t="s">
        <v>189</v>
      </c>
      <c r="B302" s="15"/>
      <c r="C302" s="15"/>
      <c r="D302" s="84"/>
      <c r="E302" s="80"/>
      <c r="F302" s="15"/>
      <c r="G302" s="15"/>
      <c r="H302" s="16"/>
      <c r="I302" s="68"/>
      <c r="J302" s="68"/>
      <c r="K302" s="16"/>
      <c r="L302" s="85"/>
      <c r="M302" s="86">
        <v>4437.458984375</v>
      </c>
      <c r="N302" s="86">
        <v>5180.830078125</v>
      </c>
      <c r="O302" s="79"/>
      <c r="P302" s="87"/>
      <c r="Q302" s="87"/>
      <c r="R302" s="88"/>
      <c r="S302" s="88"/>
      <c r="T302" s="88"/>
      <c r="U302" s="88"/>
      <c r="V302" s="53"/>
      <c r="W302" s="53"/>
      <c r="X302" s="53"/>
      <c r="Y302" s="53"/>
      <c r="Z302" s="52"/>
      <c r="AA302" s="81">
        <v>302</v>
      </c>
      <c r="AB302" s="81"/>
      <c r="AC302" s="89"/>
    </row>
    <row r="303" spans="1:29" x14ac:dyDescent="0.55000000000000004">
      <c r="A303" s="14" t="s">
        <v>269</v>
      </c>
      <c r="B303" s="15"/>
      <c r="C303" s="15"/>
      <c r="D303" s="84"/>
      <c r="E303" s="80"/>
      <c r="F303" s="15"/>
      <c r="G303" s="15"/>
      <c r="H303" s="16"/>
      <c r="I303" s="68"/>
      <c r="J303" s="68"/>
      <c r="K303" s="16"/>
      <c r="L303" s="85"/>
      <c r="M303" s="86">
        <v>4603.591796875</v>
      </c>
      <c r="N303" s="86">
        <v>6382.7109375</v>
      </c>
      <c r="O303" s="79"/>
      <c r="P303" s="87"/>
      <c r="Q303" s="87"/>
      <c r="R303" s="88"/>
      <c r="S303" s="88"/>
      <c r="T303" s="88"/>
      <c r="U303" s="88"/>
      <c r="V303" s="53"/>
      <c r="W303" s="53"/>
      <c r="X303" s="53"/>
      <c r="Y303" s="53"/>
      <c r="Z303" s="52"/>
      <c r="AA303" s="81">
        <v>303</v>
      </c>
      <c r="AB303" s="81"/>
      <c r="AC303" s="89"/>
    </row>
    <row r="304" spans="1:29" x14ac:dyDescent="0.55000000000000004">
      <c r="A304" s="14" t="s">
        <v>270</v>
      </c>
      <c r="B304" s="15"/>
      <c r="C304" s="15"/>
      <c r="D304" s="84"/>
      <c r="E304" s="80"/>
      <c r="F304" s="15"/>
      <c r="G304" s="15"/>
      <c r="H304" s="16"/>
      <c r="I304" s="68"/>
      <c r="J304" s="68"/>
      <c r="K304" s="16"/>
      <c r="L304" s="85"/>
      <c r="M304" s="86">
        <v>4924.4140625</v>
      </c>
      <c r="N304" s="86">
        <v>7162.83056640625</v>
      </c>
      <c r="O304" s="79"/>
      <c r="P304" s="87"/>
      <c r="Q304" s="87"/>
      <c r="R304" s="88"/>
      <c r="S304" s="88"/>
      <c r="T304" s="88"/>
      <c r="U304" s="88"/>
      <c r="V304" s="53"/>
      <c r="W304" s="53"/>
      <c r="X304" s="53"/>
      <c r="Y304" s="53"/>
      <c r="Z304" s="52"/>
      <c r="AA304" s="81">
        <v>304</v>
      </c>
      <c r="AB304" s="81"/>
      <c r="AC304" s="89"/>
    </row>
    <row r="305" spans="1:29" x14ac:dyDescent="0.55000000000000004">
      <c r="A305" s="14" t="s">
        <v>271</v>
      </c>
      <c r="B305" s="15"/>
      <c r="C305" s="15"/>
      <c r="D305" s="84"/>
      <c r="E305" s="80"/>
      <c r="F305" s="15"/>
      <c r="G305" s="15"/>
      <c r="H305" s="16"/>
      <c r="I305" s="68"/>
      <c r="J305" s="68"/>
      <c r="K305" s="16"/>
      <c r="L305" s="85"/>
      <c r="M305" s="86">
        <v>4415.7265625</v>
      </c>
      <c r="N305" s="86">
        <v>6182.20947265625</v>
      </c>
      <c r="O305" s="79"/>
      <c r="P305" s="87"/>
      <c r="Q305" s="87"/>
      <c r="R305" s="88"/>
      <c r="S305" s="88"/>
      <c r="T305" s="88"/>
      <c r="U305" s="88"/>
      <c r="V305" s="53"/>
      <c r="W305" s="53"/>
      <c r="X305" s="53"/>
      <c r="Y305" s="53"/>
      <c r="Z305" s="52"/>
      <c r="AA305" s="81">
        <v>305</v>
      </c>
      <c r="AB305" s="81"/>
      <c r="AC305" s="89"/>
    </row>
    <row r="306" spans="1:29" x14ac:dyDescent="0.55000000000000004">
      <c r="A306" s="14" t="s">
        <v>272</v>
      </c>
      <c r="B306" s="15"/>
      <c r="C306" s="15"/>
      <c r="D306" s="84"/>
      <c r="E306" s="80"/>
      <c r="F306" s="15"/>
      <c r="G306" s="15"/>
      <c r="H306" s="16"/>
      <c r="I306" s="68"/>
      <c r="J306" s="68"/>
      <c r="K306" s="16"/>
      <c r="L306" s="85"/>
      <c r="M306" s="86">
        <v>5029.078125</v>
      </c>
      <c r="N306" s="86">
        <v>7174.7060546875</v>
      </c>
      <c r="O306" s="79"/>
      <c r="P306" s="87"/>
      <c r="Q306" s="87"/>
      <c r="R306" s="88"/>
      <c r="S306" s="88"/>
      <c r="T306" s="88"/>
      <c r="U306" s="88"/>
      <c r="V306" s="53"/>
      <c r="W306" s="53"/>
      <c r="X306" s="53"/>
      <c r="Y306" s="53"/>
      <c r="Z306" s="52"/>
      <c r="AA306" s="81">
        <v>306</v>
      </c>
      <c r="AB306" s="81"/>
      <c r="AC306" s="89"/>
    </row>
    <row r="307" spans="1:29" x14ac:dyDescent="0.55000000000000004">
      <c r="A307" s="14" t="s">
        <v>274</v>
      </c>
      <c r="B307" s="15"/>
      <c r="C307" s="15"/>
      <c r="D307" s="84"/>
      <c r="E307" s="80"/>
      <c r="F307" s="15"/>
      <c r="G307" s="15"/>
      <c r="H307" s="16"/>
      <c r="I307" s="68"/>
      <c r="J307" s="68"/>
      <c r="K307" s="16"/>
      <c r="L307" s="85"/>
      <c r="M307" s="86">
        <v>5583.46142578125</v>
      </c>
      <c r="N307" s="86">
        <v>7010.623046875</v>
      </c>
      <c r="O307" s="79"/>
      <c r="P307" s="87"/>
      <c r="Q307" s="87"/>
      <c r="R307" s="88"/>
      <c r="S307" s="88"/>
      <c r="T307" s="88"/>
      <c r="U307" s="88"/>
      <c r="V307" s="53"/>
      <c r="W307" s="53"/>
      <c r="X307" s="53"/>
      <c r="Y307" s="53"/>
      <c r="Z307" s="52"/>
      <c r="AA307" s="81">
        <v>307</v>
      </c>
      <c r="AB307" s="81"/>
      <c r="AC307" s="89"/>
    </row>
    <row r="308" spans="1:29" x14ac:dyDescent="0.55000000000000004">
      <c r="A308" s="14" t="s">
        <v>275</v>
      </c>
      <c r="B308" s="15"/>
      <c r="C308" s="15"/>
      <c r="D308" s="84"/>
      <c r="E308" s="80"/>
      <c r="F308" s="15"/>
      <c r="G308" s="15"/>
      <c r="H308" s="16"/>
      <c r="I308" s="68"/>
      <c r="J308" s="68"/>
      <c r="K308" s="16"/>
      <c r="L308" s="85"/>
      <c r="M308" s="86">
        <v>5093.49462890625</v>
      </c>
      <c r="N308" s="86">
        <v>6997.2822265625</v>
      </c>
      <c r="O308" s="79"/>
      <c r="P308" s="87"/>
      <c r="Q308" s="87"/>
      <c r="R308" s="88"/>
      <c r="S308" s="88"/>
      <c r="T308" s="88"/>
      <c r="U308" s="88"/>
      <c r="V308" s="53"/>
      <c r="W308" s="53"/>
      <c r="X308" s="53"/>
      <c r="Y308" s="53"/>
      <c r="Z308" s="52"/>
      <c r="AA308" s="81">
        <v>308</v>
      </c>
      <c r="AB308" s="81"/>
      <c r="AC308" s="89"/>
    </row>
    <row r="309" spans="1:29" x14ac:dyDescent="0.55000000000000004">
      <c r="A309" s="14" t="s">
        <v>276</v>
      </c>
      <c r="B309" s="15"/>
      <c r="C309" s="15"/>
      <c r="D309" s="84"/>
      <c r="E309" s="80"/>
      <c r="F309" s="15"/>
      <c r="G309" s="15"/>
      <c r="H309" s="16"/>
      <c r="I309" s="68"/>
      <c r="J309" s="68"/>
      <c r="K309" s="16"/>
      <c r="L309" s="85"/>
      <c r="M309" s="86">
        <v>4219.5107421875</v>
      </c>
      <c r="N309" s="86">
        <v>6423.53466796875</v>
      </c>
      <c r="O309" s="79"/>
      <c r="P309" s="87"/>
      <c r="Q309" s="87"/>
      <c r="R309" s="88"/>
      <c r="S309" s="88"/>
      <c r="T309" s="88"/>
      <c r="U309" s="88"/>
      <c r="V309" s="53"/>
      <c r="W309" s="53"/>
      <c r="X309" s="53"/>
      <c r="Y309" s="53"/>
      <c r="Z309" s="52"/>
      <c r="AA309" s="81">
        <v>309</v>
      </c>
      <c r="AB309" s="81"/>
      <c r="AC309" s="89"/>
    </row>
    <row r="310" spans="1:29" x14ac:dyDescent="0.55000000000000004">
      <c r="A310" s="14" t="s">
        <v>277</v>
      </c>
      <c r="B310" s="15"/>
      <c r="C310" s="15"/>
      <c r="D310" s="84"/>
      <c r="E310" s="80"/>
      <c r="F310" s="15"/>
      <c r="G310" s="15"/>
      <c r="H310" s="16"/>
      <c r="I310" s="68"/>
      <c r="J310" s="68"/>
      <c r="K310" s="16"/>
      <c r="L310" s="85"/>
      <c r="M310" s="86">
        <v>5014.9384765625</v>
      </c>
      <c r="N310" s="86">
        <v>6878.56396484375</v>
      </c>
      <c r="O310" s="79"/>
      <c r="P310" s="87"/>
      <c r="Q310" s="87"/>
      <c r="R310" s="88"/>
      <c r="S310" s="88"/>
      <c r="T310" s="88"/>
      <c r="U310" s="88"/>
      <c r="V310" s="53"/>
      <c r="W310" s="53"/>
      <c r="X310" s="53"/>
      <c r="Y310" s="53"/>
      <c r="Z310" s="52"/>
      <c r="AA310" s="81">
        <v>310</v>
      </c>
      <c r="AB310" s="81"/>
      <c r="AC310" s="89"/>
    </row>
    <row r="311" spans="1:29" x14ac:dyDescent="0.55000000000000004">
      <c r="A311" s="14" t="s">
        <v>279</v>
      </c>
      <c r="B311" s="15"/>
      <c r="C311" s="15"/>
      <c r="D311" s="84"/>
      <c r="E311" s="80"/>
      <c r="F311" s="15"/>
      <c r="G311" s="15"/>
      <c r="H311" s="16"/>
      <c r="I311" s="68"/>
      <c r="J311" s="68"/>
      <c r="K311" s="16"/>
      <c r="L311" s="85"/>
      <c r="M311" s="86">
        <v>4270.75927734375</v>
      </c>
      <c r="N311" s="86">
        <v>6532.330078125</v>
      </c>
      <c r="O311" s="79"/>
      <c r="P311" s="87"/>
      <c r="Q311" s="87"/>
      <c r="R311" s="88"/>
      <c r="S311" s="88"/>
      <c r="T311" s="88"/>
      <c r="U311" s="88"/>
      <c r="V311" s="53"/>
      <c r="W311" s="53"/>
      <c r="X311" s="53"/>
      <c r="Y311" s="53"/>
      <c r="Z311" s="52"/>
      <c r="AA311" s="81">
        <v>311</v>
      </c>
      <c r="AB311" s="81"/>
      <c r="AC311" s="89"/>
    </row>
    <row r="312" spans="1:29" x14ac:dyDescent="0.55000000000000004">
      <c r="A312" s="14" t="s">
        <v>280</v>
      </c>
      <c r="B312" s="15"/>
      <c r="C312" s="15"/>
      <c r="D312" s="84"/>
      <c r="E312" s="80"/>
      <c r="F312" s="15"/>
      <c r="G312" s="15"/>
      <c r="H312" s="16"/>
      <c r="I312" s="68"/>
      <c r="J312" s="68"/>
      <c r="K312" s="16"/>
      <c r="L312" s="85"/>
      <c r="M312" s="86">
        <v>4256.75146484375</v>
      </c>
      <c r="N312" s="86">
        <v>6227.7587890625</v>
      </c>
      <c r="O312" s="79"/>
      <c r="P312" s="87"/>
      <c r="Q312" s="87"/>
      <c r="R312" s="88"/>
      <c r="S312" s="88"/>
      <c r="T312" s="88"/>
      <c r="U312" s="88"/>
      <c r="V312" s="53"/>
      <c r="W312" s="53"/>
      <c r="X312" s="53"/>
      <c r="Y312" s="53"/>
      <c r="Z312" s="52"/>
      <c r="AA312" s="81">
        <v>312</v>
      </c>
      <c r="AB312" s="81"/>
      <c r="AC312" s="89"/>
    </row>
    <row r="313" spans="1:29" x14ac:dyDescent="0.55000000000000004">
      <c r="A313" s="14" t="s">
        <v>281</v>
      </c>
      <c r="B313" s="15"/>
      <c r="C313" s="15"/>
      <c r="D313" s="84"/>
      <c r="E313" s="80"/>
      <c r="F313" s="15"/>
      <c r="G313" s="15"/>
      <c r="H313" s="16"/>
      <c r="I313" s="68"/>
      <c r="J313" s="68"/>
      <c r="K313" s="16"/>
      <c r="L313" s="85"/>
      <c r="M313" s="86">
        <v>4502.1103515625</v>
      </c>
      <c r="N313" s="86">
        <v>6289.71337890625</v>
      </c>
      <c r="O313" s="79"/>
      <c r="P313" s="87"/>
      <c r="Q313" s="87"/>
      <c r="R313" s="88"/>
      <c r="S313" s="88"/>
      <c r="T313" s="88"/>
      <c r="U313" s="88"/>
      <c r="V313" s="53"/>
      <c r="W313" s="53"/>
      <c r="X313" s="53"/>
      <c r="Y313" s="53"/>
      <c r="Z313" s="52"/>
      <c r="AA313" s="81">
        <v>313</v>
      </c>
      <c r="AB313" s="81"/>
      <c r="AC313" s="89"/>
    </row>
    <row r="314" spans="1:29" x14ac:dyDescent="0.55000000000000004">
      <c r="A314" s="14" t="s">
        <v>282</v>
      </c>
      <c r="B314" s="15"/>
      <c r="C314" s="15"/>
      <c r="D314" s="84"/>
      <c r="E314" s="80"/>
      <c r="F314" s="15"/>
      <c r="G314" s="15"/>
      <c r="H314" s="16"/>
      <c r="I314" s="68"/>
      <c r="J314" s="68"/>
      <c r="K314" s="16"/>
      <c r="L314" s="85"/>
      <c r="M314" s="86">
        <v>4996.76904296875</v>
      </c>
      <c r="N314" s="86">
        <v>7048.80615234375</v>
      </c>
      <c r="O314" s="79"/>
      <c r="P314" s="87"/>
      <c r="Q314" s="87"/>
      <c r="R314" s="88"/>
      <c r="S314" s="88"/>
      <c r="T314" s="88"/>
      <c r="U314" s="88"/>
      <c r="V314" s="53"/>
      <c r="W314" s="53"/>
      <c r="X314" s="53"/>
      <c r="Y314" s="53"/>
      <c r="Z314" s="52"/>
      <c r="AA314" s="81">
        <v>314</v>
      </c>
      <c r="AB314" s="81"/>
      <c r="AC314" s="89"/>
    </row>
    <row r="315" spans="1:29" x14ac:dyDescent="0.55000000000000004">
      <c r="A315" s="14" t="s">
        <v>283</v>
      </c>
      <c r="B315" s="15"/>
      <c r="C315" s="15"/>
      <c r="D315" s="84"/>
      <c r="E315" s="80"/>
      <c r="F315" s="15"/>
      <c r="G315" s="15"/>
      <c r="H315" s="16"/>
      <c r="I315" s="68"/>
      <c r="J315" s="68"/>
      <c r="K315" s="16"/>
      <c r="L315" s="85"/>
      <c r="M315" s="86">
        <v>4825.5185546875</v>
      </c>
      <c r="N315" s="86">
        <v>7124.79638671875</v>
      </c>
      <c r="O315" s="79"/>
      <c r="P315" s="87"/>
      <c r="Q315" s="87"/>
      <c r="R315" s="88"/>
      <c r="S315" s="88"/>
      <c r="T315" s="88"/>
      <c r="U315" s="88"/>
      <c r="V315" s="53"/>
      <c r="W315" s="53"/>
      <c r="X315" s="53"/>
      <c r="Y315" s="53"/>
      <c r="Z315" s="52"/>
      <c r="AA315" s="81">
        <v>315</v>
      </c>
      <c r="AB315" s="81"/>
      <c r="AC315" s="89"/>
    </row>
    <row r="316" spans="1:29" x14ac:dyDescent="0.55000000000000004">
      <c r="A316" s="14" t="s">
        <v>284</v>
      </c>
      <c r="B316" s="15"/>
      <c r="C316" s="15"/>
      <c r="D316" s="84"/>
      <c r="E316" s="80"/>
      <c r="F316" s="15"/>
      <c r="G316" s="15"/>
      <c r="H316" s="16"/>
      <c r="I316" s="68"/>
      <c r="J316" s="68"/>
      <c r="K316" s="16"/>
      <c r="L316" s="85"/>
      <c r="M316" s="86">
        <v>4080.9931640625</v>
      </c>
      <c r="N316" s="86">
        <v>5834.845703125</v>
      </c>
      <c r="O316" s="79"/>
      <c r="P316" s="87"/>
      <c r="Q316" s="87"/>
      <c r="R316" s="88"/>
      <c r="S316" s="88"/>
      <c r="T316" s="88"/>
      <c r="U316" s="88"/>
      <c r="V316" s="53"/>
      <c r="W316" s="53"/>
      <c r="X316" s="53"/>
      <c r="Y316" s="53"/>
      <c r="Z316" s="52"/>
      <c r="AA316" s="81">
        <v>316</v>
      </c>
      <c r="AB316" s="81"/>
      <c r="AC316" s="89"/>
    </row>
    <row r="317" spans="1:29" x14ac:dyDescent="0.55000000000000004">
      <c r="A317" s="14" t="s">
        <v>285</v>
      </c>
      <c r="B317" s="15"/>
      <c r="C317" s="15"/>
      <c r="D317" s="84"/>
      <c r="E317" s="80"/>
      <c r="F317" s="15"/>
      <c r="G317" s="15"/>
      <c r="H317" s="16"/>
      <c r="I317" s="68"/>
      <c r="J317" s="68"/>
      <c r="K317" s="16"/>
      <c r="L317" s="85"/>
      <c r="M317" s="86">
        <v>4208.80517578125</v>
      </c>
      <c r="N317" s="86">
        <v>6035.77685546875</v>
      </c>
      <c r="O317" s="79"/>
      <c r="P317" s="87"/>
      <c r="Q317" s="87"/>
      <c r="R317" s="88"/>
      <c r="S317" s="88"/>
      <c r="T317" s="88"/>
      <c r="U317" s="88"/>
      <c r="V317" s="53"/>
      <c r="W317" s="53"/>
      <c r="X317" s="53"/>
      <c r="Y317" s="53"/>
      <c r="Z317" s="52"/>
      <c r="AA317" s="81">
        <v>317</v>
      </c>
      <c r="AB317" s="81"/>
      <c r="AC317" s="89"/>
    </row>
    <row r="318" spans="1:29" x14ac:dyDescent="0.55000000000000004">
      <c r="A318" s="14" t="s">
        <v>286</v>
      </c>
      <c r="B318" s="15"/>
      <c r="C318" s="15"/>
      <c r="D318" s="84"/>
      <c r="E318" s="80"/>
      <c r="F318" s="15"/>
      <c r="G318" s="15"/>
      <c r="H318" s="16"/>
      <c r="I318" s="68"/>
      <c r="J318" s="68"/>
      <c r="K318" s="16"/>
      <c r="L318" s="85"/>
      <c r="M318" s="86">
        <v>4734.23046875</v>
      </c>
      <c r="N318" s="86">
        <v>6534.04443359375</v>
      </c>
      <c r="O318" s="79"/>
      <c r="P318" s="87"/>
      <c r="Q318" s="87"/>
      <c r="R318" s="88"/>
      <c r="S318" s="88"/>
      <c r="T318" s="88"/>
      <c r="U318" s="88"/>
      <c r="V318" s="53"/>
      <c r="W318" s="53"/>
      <c r="X318" s="53"/>
      <c r="Y318" s="53"/>
      <c r="Z318" s="52"/>
      <c r="AA318" s="81">
        <v>318</v>
      </c>
      <c r="AB318" s="81"/>
      <c r="AC318" s="89"/>
    </row>
    <row r="319" spans="1:29" x14ac:dyDescent="0.55000000000000004">
      <c r="A319" s="14" t="s">
        <v>287</v>
      </c>
      <c r="B319" s="15"/>
      <c r="C319" s="15"/>
      <c r="D319" s="84"/>
      <c r="E319" s="80"/>
      <c r="F319" s="15"/>
      <c r="G319" s="15"/>
      <c r="H319" s="16"/>
      <c r="I319" s="68"/>
      <c r="J319" s="68"/>
      <c r="K319" s="16"/>
      <c r="L319" s="85"/>
      <c r="M319" s="86">
        <v>4397.38037109375</v>
      </c>
      <c r="N319" s="86">
        <v>5246.37744140625</v>
      </c>
      <c r="O319" s="79"/>
      <c r="P319" s="87"/>
      <c r="Q319" s="87"/>
      <c r="R319" s="88"/>
      <c r="S319" s="88"/>
      <c r="T319" s="88"/>
      <c r="U319" s="88"/>
      <c r="V319" s="53"/>
      <c r="W319" s="53"/>
      <c r="X319" s="53"/>
      <c r="Y319" s="53"/>
      <c r="Z319" s="52"/>
      <c r="AA319" s="81">
        <v>319</v>
      </c>
      <c r="AB319" s="81"/>
      <c r="AC319" s="89"/>
    </row>
    <row r="320" spans="1:29" x14ac:dyDescent="0.55000000000000004">
      <c r="A320" s="14" t="s">
        <v>288</v>
      </c>
      <c r="B320" s="15"/>
      <c r="C320" s="15"/>
      <c r="D320" s="84"/>
      <c r="E320" s="80"/>
      <c r="F320" s="15"/>
      <c r="G320" s="15"/>
      <c r="H320" s="16"/>
      <c r="I320" s="68"/>
      <c r="J320" s="68"/>
      <c r="K320" s="16"/>
      <c r="L320" s="85"/>
      <c r="M320" s="86">
        <v>4333.4736328125</v>
      </c>
      <c r="N320" s="86">
        <v>6621.38037109375</v>
      </c>
      <c r="O320" s="79"/>
      <c r="P320" s="87"/>
      <c r="Q320" s="87"/>
      <c r="R320" s="88"/>
      <c r="S320" s="88"/>
      <c r="T320" s="88"/>
      <c r="U320" s="88"/>
      <c r="V320" s="53"/>
      <c r="W320" s="53"/>
      <c r="X320" s="53"/>
      <c r="Y320" s="53"/>
      <c r="Z320" s="52"/>
      <c r="AA320" s="81">
        <v>320</v>
      </c>
      <c r="AB320" s="81"/>
      <c r="AC320" s="89"/>
    </row>
    <row r="321" spans="1:29" x14ac:dyDescent="0.55000000000000004">
      <c r="A321" s="14" t="s">
        <v>289</v>
      </c>
      <c r="B321" s="15"/>
      <c r="C321" s="15"/>
      <c r="D321" s="84"/>
      <c r="E321" s="80"/>
      <c r="F321" s="15"/>
      <c r="G321" s="15"/>
      <c r="H321" s="16"/>
      <c r="I321" s="68"/>
      <c r="J321" s="68"/>
      <c r="K321" s="16"/>
      <c r="L321" s="85"/>
      <c r="M321" s="86">
        <v>4843.7353515625</v>
      </c>
      <c r="N321" s="86">
        <v>6677.45458984375</v>
      </c>
      <c r="O321" s="79"/>
      <c r="P321" s="87"/>
      <c r="Q321" s="87"/>
      <c r="R321" s="88"/>
      <c r="S321" s="88"/>
      <c r="T321" s="88"/>
      <c r="U321" s="88"/>
      <c r="V321" s="53"/>
      <c r="W321" s="53"/>
      <c r="X321" s="53"/>
      <c r="Y321" s="53"/>
      <c r="Z321" s="52"/>
      <c r="AA321" s="81">
        <v>321</v>
      </c>
      <c r="AB321" s="81"/>
      <c r="AC321" s="89"/>
    </row>
    <row r="322" spans="1:29" x14ac:dyDescent="0.55000000000000004">
      <c r="A322" s="14" t="s">
        <v>290</v>
      </c>
      <c r="B322" s="15"/>
      <c r="C322" s="15"/>
      <c r="D322" s="84"/>
      <c r="E322" s="80"/>
      <c r="F322" s="15"/>
      <c r="G322" s="15"/>
      <c r="H322" s="16"/>
      <c r="I322" s="68"/>
      <c r="J322" s="68"/>
      <c r="K322" s="16"/>
      <c r="L322" s="85"/>
      <c r="M322" s="86">
        <v>4541.14404296875</v>
      </c>
      <c r="N322" s="86">
        <v>6919.57177734375</v>
      </c>
      <c r="O322" s="79"/>
      <c r="P322" s="87"/>
      <c r="Q322" s="87"/>
      <c r="R322" s="88"/>
      <c r="S322" s="88"/>
      <c r="T322" s="88"/>
      <c r="U322" s="88"/>
      <c r="V322" s="53"/>
      <c r="W322" s="53"/>
      <c r="X322" s="53"/>
      <c r="Y322" s="53"/>
      <c r="Z322" s="52"/>
      <c r="AA322" s="81">
        <v>322</v>
      </c>
      <c r="AB322" s="81"/>
      <c r="AC322" s="89"/>
    </row>
    <row r="323" spans="1:29" x14ac:dyDescent="0.55000000000000004">
      <c r="A323" s="14" t="s">
        <v>291</v>
      </c>
      <c r="B323" s="15"/>
      <c r="C323" s="15"/>
      <c r="D323" s="84"/>
      <c r="E323" s="80"/>
      <c r="F323" s="15"/>
      <c r="G323" s="15"/>
      <c r="H323" s="16"/>
      <c r="I323" s="68"/>
      <c r="J323" s="68"/>
      <c r="K323" s="16"/>
      <c r="L323" s="85"/>
      <c r="M323" s="86">
        <v>4446.2958984375</v>
      </c>
      <c r="N323" s="86">
        <v>6505.21875</v>
      </c>
      <c r="O323" s="79"/>
      <c r="P323" s="87"/>
      <c r="Q323" s="87"/>
      <c r="R323" s="88"/>
      <c r="S323" s="88"/>
      <c r="T323" s="88"/>
      <c r="U323" s="88"/>
      <c r="V323" s="53"/>
      <c r="W323" s="53"/>
      <c r="X323" s="53"/>
      <c r="Y323" s="53"/>
      <c r="Z323" s="52"/>
      <c r="AA323" s="81">
        <v>323</v>
      </c>
      <c r="AB323" s="81"/>
      <c r="AC323" s="89"/>
    </row>
    <row r="324" spans="1:29" x14ac:dyDescent="0.55000000000000004">
      <c r="A324" s="14" t="s">
        <v>293</v>
      </c>
      <c r="B324" s="15"/>
      <c r="C324" s="15"/>
      <c r="D324" s="84"/>
      <c r="E324" s="80"/>
      <c r="F324" s="15"/>
      <c r="G324" s="15"/>
      <c r="H324" s="16"/>
      <c r="I324" s="68"/>
      <c r="J324" s="68"/>
      <c r="K324" s="16"/>
      <c r="L324" s="85"/>
      <c r="M324" s="86">
        <v>4646.29638671875</v>
      </c>
      <c r="N324" s="86">
        <v>7012.06640625</v>
      </c>
      <c r="O324" s="79"/>
      <c r="P324" s="87"/>
      <c r="Q324" s="87"/>
      <c r="R324" s="88"/>
      <c r="S324" s="88"/>
      <c r="T324" s="88"/>
      <c r="U324" s="88"/>
      <c r="V324" s="53"/>
      <c r="W324" s="53"/>
      <c r="X324" s="53"/>
      <c r="Y324" s="53"/>
      <c r="Z324" s="52"/>
      <c r="AA324" s="81">
        <v>324</v>
      </c>
      <c r="AB324" s="81"/>
      <c r="AC324" s="89"/>
    </row>
    <row r="325" spans="1:29" x14ac:dyDescent="0.55000000000000004">
      <c r="A325" s="14" t="s">
        <v>294</v>
      </c>
      <c r="B325" s="15"/>
      <c r="C325" s="15"/>
      <c r="D325" s="84"/>
      <c r="E325" s="80"/>
      <c r="F325" s="15"/>
      <c r="G325" s="15"/>
      <c r="H325" s="16"/>
      <c r="I325" s="68"/>
      <c r="J325" s="68"/>
      <c r="K325" s="16"/>
      <c r="L325" s="85"/>
      <c r="M325" s="86">
        <v>4096.30615234375</v>
      </c>
      <c r="N325" s="86">
        <v>6071.48974609375</v>
      </c>
      <c r="O325" s="79"/>
      <c r="P325" s="87"/>
      <c r="Q325" s="87"/>
      <c r="R325" s="88"/>
      <c r="S325" s="88"/>
      <c r="T325" s="88"/>
      <c r="U325" s="88"/>
      <c r="V325" s="53"/>
      <c r="W325" s="53"/>
      <c r="X325" s="53"/>
      <c r="Y325" s="53"/>
      <c r="Z325" s="52"/>
      <c r="AA325" s="81">
        <v>325</v>
      </c>
      <c r="AB325" s="81"/>
      <c r="AC325" s="89"/>
    </row>
    <row r="326" spans="1:29" x14ac:dyDescent="0.55000000000000004">
      <c r="A326" s="14" t="s">
        <v>295</v>
      </c>
      <c r="B326" s="15"/>
      <c r="C326" s="15"/>
      <c r="D326" s="84"/>
      <c r="E326" s="80"/>
      <c r="F326" s="15"/>
      <c r="G326" s="15"/>
      <c r="H326" s="16"/>
      <c r="I326" s="68"/>
      <c r="J326" s="68"/>
      <c r="K326" s="16"/>
      <c r="L326" s="85"/>
      <c r="M326" s="86">
        <v>5106.880859375</v>
      </c>
      <c r="N326" s="86">
        <v>7120.7099609375</v>
      </c>
      <c r="O326" s="79"/>
      <c r="P326" s="87"/>
      <c r="Q326" s="87"/>
      <c r="R326" s="88"/>
      <c r="S326" s="88"/>
      <c r="T326" s="88"/>
      <c r="U326" s="88"/>
      <c r="V326" s="53"/>
      <c r="W326" s="53"/>
      <c r="X326" s="53"/>
      <c r="Y326" s="53"/>
      <c r="Z326" s="52"/>
      <c r="AA326" s="81">
        <v>326</v>
      </c>
      <c r="AB326" s="81"/>
      <c r="AC326" s="89"/>
    </row>
    <row r="327" spans="1:29" x14ac:dyDescent="0.55000000000000004">
      <c r="A327" s="14" t="s">
        <v>297</v>
      </c>
      <c r="B327" s="15"/>
      <c r="C327" s="15"/>
      <c r="D327" s="84"/>
      <c r="E327" s="80"/>
      <c r="F327" s="15"/>
      <c r="G327" s="15"/>
      <c r="H327" s="16"/>
      <c r="I327" s="68"/>
      <c r="J327" s="68"/>
      <c r="K327" s="16"/>
      <c r="L327" s="85"/>
      <c r="M327" s="86">
        <v>4150.52490234375</v>
      </c>
      <c r="N327" s="86">
        <v>5906.27978515625</v>
      </c>
      <c r="O327" s="79"/>
      <c r="P327" s="87"/>
      <c r="Q327" s="87"/>
      <c r="R327" s="88"/>
      <c r="S327" s="88"/>
      <c r="T327" s="88"/>
      <c r="U327" s="88"/>
      <c r="V327" s="53"/>
      <c r="W327" s="53"/>
      <c r="X327" s="53"/>
      <c r="Y327" s="53"/>
      <c r="Z327" s="52"/>
      <c r="AA327" s="81">
        <v>327</v>
      </c>
      <c r="AB327" s="81"/>
      <c r="AC327" s="89"/>
    </row>
    <row r="328" spans="1:29" x14ac:dyDescent="0.55000000000000004">
      <c r="A328" s="14" t="s">
        <v>298</v>
      </c>
      <c r="B328" s="15"/>
      <c r="C328" s="15"/>
      <c r="D328" s="84"/>
      <c r="E328" s="80"/>
      <c r="F328" s="15"/>
      <c r="G328" s="15"/>
      <c r="H328" s="16"/>
      <c r="I328" s="68"/>
      <c r="J328" s="68"/>
      <c r="K328" s="16"/>
      <c r="L328" s="85"/>
      <c r="M328" s="86">
        <v>4388.3486328125</v>
      </c>
      <c r="N328" s="86">
        <v>6720.80322265625</v>
      </c>
      <c r="O328" s="79"/>
      <c r="P328" s="87"/>
      <c r="Q328" s="87"/>
      <c r="R328" s="88"/>
      <c r="S328" s="88"/>
      <c r="T328" s="88"/>
      <c r="U328" s="88"/>
      <c r="V328" s="53"/>
      <c r="W328" s="53"/>
      <c r="X328" s="53"/>
      <c r="Y328" s="53"/>
      <c r="Z328" s="52"/>
      <c r="AA328" s="81">
        <v>328</v>
      </c>
      <c r="AB328" s="81"/>
      <c r="AC328" s="89"/>
    </row>
    <row r="329" spans="1:29" x14ac:dyDescent="0.55000000000000004">
      <c r="A329" s="14" t="s">
        <v>299</v>
      </c>
      <c r="B329" s="15"/>
      <c r="C329" s="15"/>
      <c r="D329" s="84"/>
      <c r="E329" s="80"/>
      <c r="F329" s="15"/>
      <c r="G329" s="15"/>
      <c r="H329" s="16"/>
      <c r="I329" s="68"/>
      <c r="J329" s="68"/>
      <c r="K329" s="16"/>
      <c r="L329" s="85"/>
      <c r="M329" s="86">
        <v>4351.064453125</v>
      </c>
      <c r="N329" s="86">
        <v>6371.8642578125</v>
      </c>
      <c r="O329" s="79"/>
      <c r="P329" s="87"/>
      <c r="Q329" s="87"/>
      <c r="R329" s="88"/>
      <c r="S329" s="88"/>
      <c r="T329" s="88"/>
      <c r="U329" s="88"/>
      <c r="V329" s="53"/>
      <c r="W329" s="53"/>
      <c r="X329" s="53"/>
      <c r="Y329" s="53"/>
      <c r="Z329" s="52"/>
      <c r="AA329" s="81">
        <v>329</v>
      </c>
      <c r="AB329" s="81"/>
      <c r="AC329" s="89"/>
    </row>
    <row r="330" spans="1:29" x14ac:dyDescent="0.55000000000000004">
      <c r="A330" s="14" t="s">
        <v>193</v>
      </c>
      <c r="B330" s="15"/>
      <c r="C330" s="15"/>
      <c r="D330" s="84"/>
      <c r="E330" s="80"/>
      <c r="F330" s="15"/>
      <c r="G330" s="15"/>
      <c r="H330" s="16"/>
      <c r="I330" s="68"/>
      <c r="J330" s="68"/>
      <c r="K330" s="16"/>
      <c r="L330" s="85"/>
      <c r="M330" s="86">
        <v>2974.552734375</v>
      </c>
      <c r="N330" s="86">
        <v>3104.486328125</v>
      </c>
      <c r="O330" s="79"/>
      <c r="P330" s="87"/>
      <c r="Q330" s="87"/>
      <c r="R330" s="88"/>
      <c r="S330" s="88"/>
      <c r="T330" s="88"/>
      <c r="U330" s="88"/>
      <c r="V330" s="53"/>
      <c r="W330" s="53"/>
      <c r="X330" s="53"/>
      <c r="Y330" s="53"/>
      <c r="Z330" s="52"/>
      <c r="AA330" s="81">
        <v>330</v>
      </c>
      <c r="AB330" s="81"/>
      <c r="AC330" s="89"/>
    </row>
    <row r="331" spans="1:29" x14ac:dyDescent="0.55000000000000004">
      <c r="A331" s="14" t="s">
        <v>301</v>
      </c>
      <c r="B331" s="15"/>
      <c r="C331" s="15"/>
      <c r="D331" s="84"/>
      <c r="E331" s="80"/>
      <c r="F331" s="15"/>
      <c r="G331" s="15"/>
      <c r="H331" s="16"/>
      <c r="I331" s="68"/>
      <c r="J331" s="68"/>
      <c r="K331" s="16"/>
      <c r="L331" s="85"/>
      <c r="M331" s="86">
        <v>4354.03515625</v>
      </c>
      <c r="N331" s="86">
        <v>3885.12060546875</v>
      </c>
      <c r="O331" s="79"/>
      <c r="P331" s="87"/>
      <c r="Q331" s="87"/>
      <c r="R331" s="88"/>
      <c r="S331" s="88"/>
      <c r="T331" s="88"/>
      <c r="U331" s="88"/>
      <c r="V331" s="53"/>
      <c r="W331" s="53"/>
      <c r="X331" s="53"/>
      <c r="Y331" s="53"/>
      <c r="Z331" s="52"/>
      <c r="AA331" s="81">
        <v>331</v>
      </c>
      <c r="AB331" s="81"/>
      <c r="AC331" s="89"/>
    </row>
    <row r="332" spans="1:29" x14ac:dyDescent="0.55000000000000004">
      <c r="A332" s="14" t="s">
        <v>194</v>
      </c>
      <c r="B332" s="15"/>
      <c r="C332" s="15"/>
      <c r="D332" s="84"/>
      <c r="E332" s="80"/>
      <c r="F332" s="15"/>
      <c r="G332" s="15"/>
      <c r="H332" s="16"/>
      <c r="I332" s="68"/>
      <c r="J332" s="68"/>
      <c r="K332" s="16"/>
      <c r="L332" s="85"/>
      <c r="M332" s="86">
        <v>1932.5943603515625</v>
      </c>
      <c r="N332" s="86">
        <v>8969.3828125</v>
      </c>
      <c r="O332" s="79"/>
      <c r="P332" s="87"/>
      <c r="Q332" s="87"/>
      <c r="R332" s="88"/>
      <c r="S332" s="88"/>
      <c r="T332" s="88"/>
      <c r="U332" s="88"/>
      <c r="V332" s="53"/>
      <c r="W332" s="53"/>
      <c r="X332" s="53"/>
      <c r="Y332" s="53"/>
      <c r="Z332" s="52"/>
      <c r="AA332" s="81">
        <v>332</v>
      </c>
      <c r="AB332" s="81"/>
      <c r="AC332" s="89"/>
    </row>
    <row r="333" spans="1:29" x14ac:dyDescent="0.55000000000000004">
      <c r="A333" s="14" t="s">
        <v>302</v>
      </c>
      <c r="B333" s="15"/>
      <c r="C333" s="15"/>
      <c r="D333" s="84"/>
      <c r="E333" s="80"/>
      <c r="F333" s="15"/>
      <c r="G333" s="15"/>
      <c r="H333" s="16"/>
      <c r="I333" s="68"/>
      <c r="J333" s="68"/>
      <c r="K333" s="16"/>
      <c r="L333" s="85"/>
      <c r="M333" s="86">
        <v>1620.9378662109375</v>
      </c>
      <c r="N333" s="86">
        <v>9835.7392578125</v>
      </c>
      <c r="O333" s="79"/>
      <c r="P333" s="87"/>
      <c r="Q333" s="87"/>
      <c r="R333" s="88"/>
      <c r="S333" s="88"/>
      <c r="T333" s="88"/>
      <c r="U333" s="88"/>
      <c r="V333" s="53"/>
      <c r="W333" s="53"/>
      <c r="X333" s="53"/>
      <c r="Y333" s="53"/>
      <c r="Z333" s="52"/>
      <c r="AA333" s="81">
        <v>333</v>
      </c>
      <c r="AB333" s="81"/>
      <c r="AC333" s="89"/>
    </row>
    <row r="334" spans="1:29" x14ac:dyDescent="0.55000000000000004">
      <c r="A334" s="14" t="s">
        <v>303</v>
      </c>
      <c r="B334" s="15"/>
      <c r="C334" s="15"/>
      <c r="D334" s="84"/>
      <c r="E334" s="80"/>
      <c r="F334" s="15"/>
      <c r="G334" s="15"/>
      <c r="H334" s="16"/>
      <c r="I334" s="68"/>
      <c r="J334" s="68"/>
      <c r="K334" s="16"/>
      <c r="L334" s="85"/>
      <c r="M334" s="86">
        <v>2036.4747314453125</v>
      </c>
      <c r="N334" s="86">
        <v>7946.51318359375</v>
      </c>
      <c r="O334" s="79"/>
      <c r="P334" s="87"/>
      <c r="Q334" s="87"/>
      <c r="R334" s="88"/>
      <c r="S334" s="88"/>
      <c r="T334" s="88"/>
      <c r="U334" s="88"/>
      <c r="V334" s="53"/>
      <c r="W334" s="53"/>
      <c r="X334" s="53"/>
      <c r="Y334" s="53"/>
      <c r="Z334" s="52"/>
      <c r="AA334" s="81">
        <v>334</v>
      </c>
      <c r="AB334" s="81"/>
      <c r="AC334" s="89"/>
    </row>
    <row r="335" spans="1:29" x14ac:dyDescent="0.55000000000000004">
      <c r="A335" s="14" t="s">
        <v>305</v>
      </c>
      <c r="B335" s="15"/>
      <c r="C335" s="15"/>
      <c r="D335" s="84"/>
      <c r="E335" s="80"/>
      <c r="F335" s="15"/>
      <c r="G335" s="15"/>
      <c r="H335" s="16"/>
      <c r="I335" s="68"/>
      <c r="J335" s="68"/>
      <c r="K335" s="16"/>
      <c r="L335" s="85"/>
      <c r="M335" s="86">
        <v>6306.21875</v>
      </c>
      <c r="N335" s="86">
        <v>8018.53564453125</v>
      </c>
      <c r="O335" s="79"/>
      <c r="P335" s="87"/>
      <c r="Q335" s="87"/>
      <c r="R335" s="88"/>
      <c r="S335" s="88"/>
      <c r="T335" s="88"/>
      <c r="U335" s="88"/>
      <c r="V335" s="53"/>
      <c r="W335" s="53"/>
      <c r="X335" s="53"/>
      <c r="Y335" s="53"/>
      <c r="Z335" s="52"/>
      <c r="AA335" s="81">
        <v>335</v>
      </c>
      <c r="AB335" s="81"/>
      <c r="AC335" s="89"/>
    </row>
    <row r="336" spans="1:29" x14ac:dyDescent="0.55000000000000004">
      <c r="A336" s="14" t="s">
        <v>306</v>
      </c>
      <c r="B336" s="15"/>
      <c r="C336" s="15"/>
      <c r="D336" s="84"/>
      <c r="E336" s="80"/>
      <c r="F336" s="15"/>
      <c r="G336" s="15"/>
      <c r="H336" s="16"/>
      <c r="I336" s="68"/>
      <c r="J336" s="68"/>
      <c r="K336" s="16"/>
      <c r="L336" s="85"/>
      <c r="M336" s="86">
        <v>6695.66845703125</v>
      </c>
      <c r="N336" s="86">
        <v>7716.89990234375</v>
      </c>
      <c r="O336" s="79"/>
      <c r="P336" s="87"/>
      <c r="Q336" s="87"/>
      <c r="R336" s="88"/>
      <c r="S336" s="88"/>
      <c r="T336" s="88"/>
      <c r="U336" s="88"/>
      <c r="V336" s="53"/>
      <c r="W336" s="53"/>
      <c r="X336" s="53"/>
      <c r="Y336" s="53"/>
      <c r="Z336" s="52"/>
      <c r="AA336" s="81">
        <v>336</v>
      </c>
      <c r="AB336" s="81"/>
      <c r="AC336" s="89"/>
    </row>
    <row r="337" spans="1:29" x14ac:dyDescent="0.55000000000000004">
      <c r="A337" s="14" t="s">
        <v>307</v>
      </c>
      <c r="B337" s="15"/>
      <c r="C337" s="15"/>
      <c r="D337" s="84"/>
      <c r="E337" s="80"/>
      <c r="F337" s="15"/>
      <c r="G337" s="15"/>
      <c r="H337" s="16"/>
      <c r="I337" s="68"/>
      <c r="J337" s="68"/>
      <c r="K337" s="16"/>
      <c r="L337" s="85"/>
      <c r="M337" s="86">
        <v>6352.63623046875</v>
      </c>
      <c r="N337" s="86">
        <v>7930.47802734375</v>
      </c>
      <c r="O337" s="79"/>
      <c r="P337" s="87"/>
      <c r="Q337" s="87"/>
      <c r="R337" s="88"/>
      <c r="S337" s="88"/>
      <c r="T337" s="88"/>
      <c r="U337" s="88"/>
      <c r="V337" s="53"/>
      <c r="W337" s="53"/>
      <c r="X337" s="53"/>
      <c r="Y337" s="53"/>
      <c r="Z337" s="52"/>
      <c r="AA337" s="81">
        <v>337</v>
      </c>
      <c r="AB337" s="81"/>
      <c r="AC337" s="89"/>
    </row>
    <row r="338" spans="1:29" x14ac:dyDescent="0.55000000000000004">
      <c r="A338" s="14" t="s">
        <v>308</v>
      </c>
      <c r="B338" s="15"/>
      <c r="C338" s="15"/>
      <c r="D338" s="84"/>
      <c r="E338" s="80"/>
      <c r="F338" s="15"/>
      <c r="G338" s="15"/>
      <c r="H338" s="16"/>
      <c r="I338" s="68"/>
      <c r="J338" s="68"/>
      <c r="K338" s="16"/>
      <c r="L338" s="85"/>
      <c r="M338" s="86">
        <v>6832.40771484375</v>
      </c>
      <c r="N338" s="86">
        <v>7787.03759765625</v>
      </c>
      <c r="O338" s="79"/>
      <c r="P338" s="87"/>
      <c r="Q338" s="87"/>
      <c r="R338" s="88"/>
      <c r="S338" s="88"/>
      <c r="T338" s="88"/>
      <c r="U338" s="88"/>
      <c r="V338" s="53"/>
      <c r="W338" s="53"/>
      <c r="X338" s="53"/>
      <c r="Y338" s="53"/>
      <c r="Z338" s="52"/>
      <c r="AA338" s="81">
        <v>338</v>
      </c>
      <c r="AB338" s="81"/>
      <c r="AC338" s="89"/>
    </row>
    <row r="339" spans="1:29" x14ac:dyDescent="0.55000000000000004">
      <c r="A339" s="14" t="s">
        <v>309</v>
      </c>
      <c r="B339" s="15"/>
      <c r="C339" s="15"/>
      <c r="D339" s="84"/>
      <c r="E339" s="80"/>
      <c r="F339" s="15"/>
      <c r="G339" s="15"/>
      <c r="H339" s="16"/>
      <c r="I339" s="68"/>
      <c r="J339" s="68"/>
      <c r="K339" s="16"/>
      <c r="L339" s="85"/>
      <c r="M339" s="86">
        <v>6930.8779296875</v>
      </c>
      <c r="N339" s="86">
        <v>7708.677734375</v>
      </c>
      <c r="O339" s="79"/>
      <c r="P339" s="87"/>
      <c r="Q339" s="87"/>
      <c r="R339" s="88"/>
      <c r="S339" s="88"/>
      <c r="T339" s="88"/>
      <c r="U339" s="88"/>
      <c r="V339" s="53"/>
      <c r="W339" s="53"/>
      <c r="X339" s="53"/>
      <c r="Y339" s="53"/>
      <c r="Z339" s="52"/>
      <c r="AA339" s="81">
        <v>339</v>
      </c>
      <c r="AB339" s="81"/>
      <c r="AC339" s="89"/>
    </row>
    <row r="340" spans="1:29" x14ac:dyDescent="0.55000000000000004">
      <c r="A340" s="14" t="s">
        <v>311</v>
      </c>
      <c r="B340" s="15"/>
      <c r="C340" s="15"/>
      <c r="D340" s="84"/>
      <c r="E340" s="80"/>
      <c r="F340" s="15"/>
      <c r="G340" s="15"/>
      <c r="H340" s="16"/>
      <c r="I340" s="68"/>
      <c r="J340" s="68"/>
      <c r="K340" s="16"/>
      <c r="L340" s="85"/>
      <c r="M340" s="86">
        <v>6731.95703125</v>
      </c>
      <c r="N340" s="86">
        <v>7854.19921875</v>
      </c>
      <c r="O340" s="79"/>
      <c r="P340" s="87"/>
      <c r="Q340" s="87"/>
      <c r="R340" s="88"/>
      <c r="S340" s="88"/>
      <c r="T340" s="88"/>
      <c r="U340" s="88"/>
      <c r="V340" s="53"/>
      <c r="W340" s="53"/>
      <c r="X340" s="53"/>
      <c r="Y340" s="53"/>
      <c r="Z340" s="52"/>
      <c r="AA340" s="81">
        <v>340</v>
      </c>
      <c r="AB340" s="81"/>
      <c r="AC340" s="89"/>
    </row>
    <row r="341" spans="1:29" x14ac:dyDescent="0.55000000000000004">
      <c r="A341" s="14" t="s">
        <v>314</v>
      </c>
      <c r="B341" s="15"/>
      <c r="C341" s="15"/>
      <c r="D341" s="84"/>
      <c r="E341" s="80"/>
      <c r="F341" s="15"/>
      <c r="G341" s="15"/>
      <c r="H341" s="16"/>
      <c r="I341" s="68"/>
      <c r="J341" s="68"/>
      <c r="K341" s="16"/>
      <c r="L341" s="85"/>
      <c r="M341" s="86">
        <v>7225.4638671875</v>
      </c>
      <c r="N341" s="86">
        <v>7367.36669921875</v>
      </c>
      <c r="O341" s="79"/>
      <c r="P341" s="87"/>
      <c r="Q341" s="87"/>
      <c r="R341" s="88"/>
      <c r="S341" s="88"/>
      <c r="T341" s="88"/>
      <c r="U341" s="88"/>
      <c r="V341" s="53"/>
      <c r="W341" s="53"/>
      <c r="X341" s="53"/>
      <c r="Y341" s="53"/>
      <c r="Z341" s="52"/>
      <c r="AA341" s="81">
        <v>341</v>
      </c>
      <c r="AB341" s="81"/>
      <c r="AC341" s="89"/>
    </row>
    <row r="342" spans="1:29" x14ac:dyDescent="0.55000000000000004">
      <c r="A342" s="14" t="s">
        <v>315</v>
      </c>
      <c r="B342" s="15"/>
      <c r="C342" s="15"/>
      <c r="D342" s="84"/>
      <c r="E342" s="80"/>
      <c r="F342" s="15"/>
      <c r="G342" s="15"/>
      <c r="H342" s="16"/>
      <c r="I342" s="68"/>
      <c r="J342" s="68"/>
      <c r="K342" s="16"/>
      <c r="L342" s="85"/>
      <c r="M342" s="86">
        <v>6465.86474609375</v>
      </c>
      <c r="N342" s="86">
        <v>7862.22021484375</v>
      </c>
      <c r="O342" s="79"/>
      <c r="P342" s="87"/>
      <c r="Q342" s="87"/>
      <c r="R342" s="88"/>
      <c r="S342" s="88"/>
      <c r="T342" s="88"/>
      <c r="U342" s="88"/>
      <c r="V342" s="53"/>
      <c r="W342" s="53"/>
      <c r="X342" s="53"/>
      <c r="Y342" s="53"/>
      <c r="Z342" s="52"/>
      <c r="AA342" s="81">
        <v>342</v>
      </c>
      <c r="AB342" s="81"/>
      <c r="AC342" s="89"/>
    </row>
    <row r="343" spans="1:29" x14ac:dyDescent="0.55000000000000004">
      <c r="A343" s="14" t="s">
        <v>316</v>
      </c>
      <c r="B343" s="15"/>
      <c r="C343" s="15"/>
      <c r="D343" s="84"/>
      <c r="E343" s="80"/>
      <c r="F343" s="15"/>
      <c r="G343" s="15"/>
      <c r="H343" s="16"/>
      <c r="I343" s="68"/>
      <c r="J343" s="68"/>
      <c r="K343" s="16"/>
      <c r="L343" s="85"/>
      <c r="M343" s="86">
        <v>7125.6279296875</v>
      </c>
      <c r="N343" s="86">
        <v>7514.7041015625</v>
      </c>
      <c r="O343" s="79"/>
      <c r="P343" s="87"/>
      <c r="Q343" s="87"/>
      <c r="R343" s="88"/>
      <c r="S343" s="88"/>
      <c r="T343" s="88"/>
      <c r="U343" s="88"/>
      <c r="V343" s="53"/>
      <c r="W343" s="53"/>
      <c r="X343" s="53"/>
      <c r="Y343" s="53"/>
      <c r="Z343" s="52"/>
      <c r="AA343" s="81">
        <v>343</v>
      </c>
      <c r="AB343" s="81"/>
      <c r="AC343" s="89"/>
    </row>
    <row r="344" spans="1:29" x14ac:dyDescent="0.55000000000000004">
      <c r="A344" s="14" t="s">
        <v>317</v>
      </c>
      <c r="B344" s="15"/>
      <c r="C344" s="15"/>
      <c r="D344" s="84"/>
      <c r="E344" s="80"/>
      <c r="F344" s="15"/>
      <c r="G344" s="15"/>
      <c r="H344" s="16"/>
      <c r="I344" s="68"/>
      <c r="J344" s="68"/>
      <c r="K344" s="16"/>
      <c r="L344" s="85"/>
      <c r="M344" s="86">
        <v>6806.52685546875</v>
      </c>
      <c r="N344" s="86">
        <v>7642.2734375</v>
      </c>
      <c r="O344" s="79"/>
      <c r="P344" s="87"/>
      <c r="Q344" s="87"/>
      <c r="R344" s="88"/>
      <c r="S344" s="88"/>
      <c r="T344" s="88"/>
      <c r="U344" s="88"/>
      <c r="V344" s="53"/>
      <c r="W344" s="53"/>
      <c r="X344" s="53"/>
      <c r="Y344" s="53"/>
      <c r="Z344" s="52"/>
      <c r="AA344" s="81">
        <v>344</v>
      </c>
      <c r="AB344" s="81"/>
      <c r="AC344" s="89"/>
    </row>
    <row r="345" spans="1:29" x14ac:dyDescent="0.55000000000000004">
      <c r="A345" s="14" t="s">
        <v>318</v>
      </c>
      <c r="B345" s="15"/>
      <c r="C345" s="15"/>
      <c r="D345" s="84"/>
      <c r="E345" s="80"/>
      <c r="F345" s="15"/>
      <c r="G345" s="15"/>
      <c r="H345" s="16"/>
      <c r="I345" s="68"/>
      <c r="J345" s="68"/>
      <c r="K345" s="16"/>
      <c r="L345" s="85"/>
      <c r="M345" s="86">
        <v>6529.3046875</v>
      </c>
      <c r="N345" s="86">
        <v>7959.70361328125</v>
      </c>
      <c r="O345" s="79"/>
      <c r="P345" s="87"/>
      <c r="Q345" s="87"/>
      <c r="R345" s="88"/>
      <c r="S345" s="88"/>
      <c r="T345" s="88"/>
      <c r="U345" s="88"/>
      <c r="V345" s="53"/>
      <c r="W345" s="53"/>
      <c r="X345" s="53"/>
      <c r="Y345" s="53"/>
      <c r="Z345" s="52"/>
      <c r="AA345" s="81">
        <v>345</v>
      </c>
      <c r="AB345" s="81"/>
      <c r="AC345" s="89"/>
    </row>
    <row r="346" spans="1:29" x14ac:dyDescent="0.55000000000000004">
      <c r="A346" s="14" t="s">
        <v>319</v>
      </c>
      <c r="B346" s="15"/>
      <c r="C346" s="15"/>
      <c r="D346" s="84"/>
      <c r="E346" s="80"/>
      <c r="F346" s="15"/>
      <c r="G346" s="15"/>
      <c r="H346" s="16"/>
      <c r="I346" s="68"/>
      <c r="J346" s="68"/>
      <c r="K346" s="16"/>
      <c r="L346" s="85"/>
      <c r="M346" s="86">
        <v>6580.9873046875</v>
      </c>
      <c r="N346" s="86">
        <v>7789.76806640625</v>
      </c>
      <c r="O346" s="79"/>
      <c r="P346" s="87"/>
      <c r="Q346" s="87"/>
      <c r="R346" s="88"/>
      <c r="S346" s="88"/>
      <c r="T346" s="88"/>
      <c r="U346" s="88"/>
      <c r="V346" s="53"/>
      <c r="W346" s="53"/>
      <c r="X346" s="53"/>
      <c r="Y346" s="53"/>
      <c r="Z346" s="52"/>
      <c r="AA346" s="81">
        <v>346</v>
      </c>
      <c r="AB346" s="81"/>
      <c r="AC346" s="89"/>
    </row>
    <row r="347" spans="1:29" x14ac:dyDescent="0.55000000000000004">
      <c r="A347" s="14" t="s">
        <v>320</v>
      </c>
      <c r="B347" s="15"/>
      <c r="C347" s="15"/>
      <c r="D347" s="84"/>
      <c r="E347" s="80"/>
      <c r="F347" s="15"/>
      <c r="G347" s="15"/>
      <c r="H347" s="16"/>
      <c r="I347" s="68"/>
      <c r="J347" s="68"/>
      <c r="K347" s="16"/>
      <c r="L347" s="85"/>
      <c r="M347" s="86">
        <v>7148.2138671875</v>
      </c>
      <c r="N347" s="86">
        <v>7397.26123046875</v>
      </c>
      <c r="O347" s="79"/>
      <c r="P347" s="87"/>
      <c r="Q347" s="87"/>
      <c r="R347" s="88"/>
      <c r="S347" s="88"/>
      <c r="T347" s="88"/>
      <c r="U347" s="88"/>
      <c r="V347" s="53"/>
      <c r="W347" s="53"/>
      <c r="X347" s="53"/>
      <c r="Y347" s="53"/>
      <c r="Z347" s="52"/>
      <c r="AA347" s="81">
        <v>347</v>
      </c>
      <c r="AB347" s="81"/>
      <c r="AC347" s="89"/>
    </row>
    <row r="348" spans="1:29" x14ac:dyDescent="0.55000000000000004">
      <c r="A348" s="14" t="s">
        <v>321</v>
      </c>
      <c r="B348" s="15"/>
      <c r="C348" s="15"/>
      <c r="D348" s="84"/>
      <c r="E348" s="80"/>
      <c r="F348" s="15"/>
      <c r="G348" s="15"/>
      <c r="H348" s="16"/>
      <c r="I348" s="68"/>
      <c r="J348" s="68"/>
      <c r="K348" s="16"/>
      <c r="L348" s="85"/>
      <c r="M348" s="86">
        <v>6916.14990234375</v>
      </c>
      <c r="N348" s="86">
        <v>7560.1669921875</v>
      </c>
      <c r="O348" s="79"/>
      <c r="P348" s="87"/>
      <c r="Q348" s="87"/>
      <c r="R348" s="88"/>
      <c r="S348" s="88"/>
      <c r="T348" s="88"/>
      <c r="U348" s="88"/>
      <c r="V348" s="53"/>
      <c r="W348" s="53"/>
      <c r="X348" s="53"/>
      <c r="Y348" s="53"/>
      <c r="Z348" s="52"/>
      <c r="AA348" s="81">
        <v>348</v>
      </c>
      <c r="AB348" s="81"/>
      <c r="AC348" s="89"/>
    </row>
    <row r="349" spans="1:29" x14ac:dyDescent="0.55000000000000004">
      <c r="A349" s="14" t="s">
        <v>322</v>
      </c>
      <c r="B349" s="15"/>
      <c r="C349" s="15"/>
      <c r="D349" s="84"/>
      <c r="E349" s="80"/>
      <c r="F349" s="15"/>
      <c r="G349" s="15"/>
      <c r="H349" s="16"/>
      <c r="I349" s="68"/>
      <c r="J349" s="68"/>
      <c r="K349" s="16"/>
      <c r="L349" s="85"/>
      <c r="M349" s="86">
        <v>6631.8076171875</v>
      </c>
      <c r="N349" s="86">
        <v>7910.8154296875</v>
      </c>
      <c r="O349" s="79"/>
      <c r="P349" s="87"/>
      <c r="Q349" s="87"/>
      <c r="R349" s="88"/>
      <c r="S349" s="88"/>
      <c r="T349" s="88"/>
      <c r="U349" s="88"/>
      <c r="V349" s="53"/>
      <c r="W349" s="53"/>
      <c r="X349" s="53"/>
      <c r="Y349" s="53"/>
      <c r="Z349" s="52"/>
      <c r="AA349" s="81">
        <v>349</v>
      </c>
      <c r="AB349" s="81"/>
      <c r="AC349" s="89"/>
    </row>
    <row r="350" spans="1:29" x14ac:dyDescent="0.55000000000000004">
      <c r="A350" s="14" t="s">
        <v>323</v>
      </c>
      <c r="B350" s="15"/>
      <c r="C350" s="15"/>
      <c r="D350" s="84"/>
      <c r="E350" s="80"/>
      <c r="F350" s="15"/>
      <c r="G350" s="15"/>
      <c r="H350" s="16"/>
      <c r="I350" s="68"/>
      <c r="J350" s="68"/>
      <c r="K350" s="16"/>
      <c r="L350" s="85"/>
      <c r="M350" s="86">
        <v>6421.52197265625</v>
      </c>
      <c r="N350" s="86">
        <v>8000.859375</v>
      </c>
      <c r="O350" s="79"/>
      <c r="P350" s="87"/>
      <c r="Q350" s="87"/>
      <c r="R350" s="88"/>
      <c r="S350" s="88"/>
      <c r="T350" s="88"/>
      <c r="U350" s="88"/>
      <c r="V350" s="53"/>
      <c r="W350" s="53"/>
      <c r="X350" s="53"/>
      <c r="Y350" s="53"/>
      <c r="Z350" s="52"/>
      <c r="AA350" s="81">
        <v>350</v>
      </c>
      <c r="AB350" s="81"/>
      <c r="AC350" s="89"/>
    </row>
    <row r="351" spans="1:29" x14ac:dyDescent="0.55000000000000004">
      <c r="A351" s="14" t="s">
        <v>324</v>
      </c>
      <c r="B351" s="15"/>
      <c r="C351" s="15"/>
      <c r="D351" s="84"/>
      <c r="E351" s="80"/>
      <c r="F351" s="15"/>
      <c r="G351" s="15"/>
      <c r="H351" s="16"/>
      <c r="I351" s="68"/>
      <c r="J351" s="68"/>
      <c r="K351" s="16"/>
      <c r="L351" s="85"/>
      <c r="M351" s="86">
        <v>7028.01708984375</v>
      </c>
      <c r="N351" s="86">
        <v>7618.58447265625</v>
      </c>
      <c r="O351" s="79"/>
      <c r="P351" s="87"/>
      <c r="Q351" s="87"/>
      <c r="R351" s="88"/>
      <c r="S351" s="88"/>
      <c r="T351" s="88"/>
      <c r="U351" s="88"/>
      <c r="V351" s="53"/>
      <c r="W351" s="53"/>
      <c r="X351" s="53"/>
      <c r="Y351" s="53"/>
      <c r="Z351" s="52"/>
      <c r="AA351" s="81">
        <v>351</v>
      </c>
      <c r="AB351" s="81"/>
      <c r="AC351" s="89"/>
    </row>
    <row r="352" spans="1:29" x14ac:dyDescent="0.55000000000000004">
      <c r="A352" s="14" t="s">
        <v>325</v>
      </c>
      <c r="B352" s="15"/>
      <c r="C352" s="15"/>
      <c r="D352" s="84"/>
      <c r="E352" s="80"/>
      <c r="F352" s="15"/>
      <c r="G352" s="15"/>
      <c r="H352" s="16"/>
      <c r="I352" s="68"/>
      <c r="J352" s="68"/>
      <c r="K352" s="16"/>
      <c r="L352" s="85"/>
      <c r="M352" s="86">
        <v>7279.62158203125</v>
      </c>
      <c r="N352" s="86">
        <v>7284.2919921875</v>
      </c>
      <c r="O352" s="79"/>
      <c r="P352" s="87"/>
      <c r="Q352" s="87"/>
      <c r="R352" s="88"/>
      <c r="S352" s="88"/>
      <c r="T352" s="88"/>
      <c r="U352" s="88"/>
      <c r="V352" s="53"/>
      <c r="W352" s="53"/>
      <c r="X352" s="53"/>
      <c r="Y352" s="53"/>
      <c r="Z352" s="52"/>
      <c r="AA352" s="81">
        <v>352</v>
      </c>
      <c r="AB352" s="81"/>
      <c r="AC352" s="89"/>
    </row>
    <row r="353" spans="1:29" x14ac:dyDescent="0.55000000000000004">
      <c r="A353" s="14" t="s">
        <v>326</v>
      </c>
      <c r="B353" s="15"/>
      <c r="C353" s="15"/>
      <c r="D353" s="84"/>
      <c r="E353" s="80"/>
      <c r="F353" s="15"/>
      <c r="G353" s="15"/>
      <c r="H353" s="16"/>
      <c r="I353" s="68"/>
      <c r="J353" s="68"/>
      <c r="K353" s="16"/>
      <c r="L353" s="85"/>
      <c r="M353" s="86">
        <v>6237.42578125</v>
      </c>
      <c r="N353" s="86">
        <v>8015.16796875</v>
      </c>
      <c r="O353" s="79"/>
      <c r="P353" s="87"/>
      <c r="Q353" s="87"/>
      <c r="R353" s="88"/>
      <c r="S353" s="88"/>
      <c r="T353" s="88"/>
      <c r="U353" s="88"/>
      <c r="V353" s="53"/>
      <c r="W353" s="53"/>
      <c r="X353" s="53"/>
      <c r="Y353" s="53"/>
      <c r="Z353" s="52"/>
      <c r="AA353" s="81">
        <v>353</v>
      </c>
      <c r="AB353" s="81"/>
      <c r="AC353" s="89"/>
    </row>
    <row r="354" spans="1:29" x14ac:dyDescent="0.55000000000000004">
      <c r="A354" s="14" t="s">
        <v>327</v>
      </c>
      <c r="B354" s="15"/>
      <c r="C354" s="15"/>
      <c r="D354" s="84"/>
      <c r="E354" s="80"/>
      <c r="F354" s="15"/>
      <c r="G354" s="15"/>
      <c r="H354" s="16"/>
      <c r="I354" s="68"/>
      <c r="J354" s="68"/>
      <c r="K354" s="16"/>
      <c r="L354" s="85"/>
      <c r="M354" s="86">
        <v>7028.3955078125</v>
      </c>
      <c r="N354" s="86">
        <v>7475.1083984375</v>
      </c>
      <c r="O354" s="79"/>
      <c r="P354" s="87"/>
      <c r="Q354" s="87"/>
      <c r="R354" s="88"/>
      <c r="S354" s="88"/>
      <c r="T354" s="88"/>
      <c r="U354" s="88"/>
      <c r="V354" s="53"/>
      <c r="W354" s="53"/>
      <c r="X354" s="53"/>
      <c r="Y354" s="53"/>
      <c r="Z354" s="52"/>
      <c r="AA354" s="81">
        <v>354</v>
      </c>
      <c r="AB354" s="81"/>
      <c r="AC354" s="89"/>
    </row>
    <row r="355" spans="1:29" x14ac:dyDescent="0.55000000000000004">
      <c r="A355" s="14" t="s">
        <v>329</v>
      </c>
      <c r="B355" s="15"/>
      <c r="C355" s="15"/>
      <c r="D355" s="84"/>
      <c r="E355" s="80"/>
      <c r="F355" s="15"/>
      <c r="G355" s="15"/>
      <c r="H355" s="16"/>
      <c r="I355" s="68"/>
      <c r="J355" s="68"/>
      <c r="K355" s="16"/>
      <c r="L355" s="85"/>
      <c r="M355" s="86">
        <v>4161.1552734375</v>
      </c>
      <c r="N355" s="86">
        <v>4622.2900390625</v>
      </c>
      <c r="O355" s="79"/>
      <c r="P355" s="87"/>
      <c r="Q355" s="87"/>
      <c r="R355" s="88"/>
      <c r="S355" s="88"/>
      <c r="T355" s="88"/>
      <c r="U355" s="88"/>
      <c r="V355" s="53"/>
      <c r="W355" s="53"/>
      <c r="X355" s="53"/>
      <c r="Y355" s="53"/>
      <c r="Z355" s="52"/>
      <c r="AA355" s="81">
        <v>355</v>
      </c>
      <c r="AB355" s="81"/>
      <c r="AC355" s="89"/>
    </row>
    <row r="356" spans="1:29" x14ac:dyDescent="0.55000000000000004">
      <c r="A356" s="90" t="s">
        <v>330</v>
      </c>
      <c r="B356" s="91"/>
      <c r="C356" s="91"/>
      <c r="D356" s="92"/>
      <c r="E356" s="93"/>
      <c r="F356" s="91"/>
      <c r="G356" s="91"/>
      <c r="H356" s="94"/>
      <c r="I356" s="95"/>
      <c r="J356" s="95"/>
      <c r="K356" s="94"/>
      <c r="L356" s="96"/>
      <c r="M356" s="97">
        <v>4266.1630859375</v>
      </c>
      <c r="N356" s="97">
        <v>4506.59912109375</v>
      </c>
      <c r="O356" s="98"/>
      <c r="P356" s="99"/>
      <c r="Q356" s="99"/>
      <c r="R356" s="100"/>
      <c r="S356" s="100"/>
      <c r="T356" s="100"/>
      <c r="U356" s="100"/>
      <c r="V356" s="101"/>
      <c r="W356" s="101"/>
      <c r="X356" s="101"/>
      <c r="Y356" s="101"/>
      <c r="Z356" s="102"/>
      <c r="AA356" s="103">
        <v>356</v>
      </c>
      <c r="AB356" s="103"/>
      <c r="AC356" s="104"/>
    </row>
    <row r="357" spans="1:29" x14ac:dyDescent="0.55000000000000004">
      <c r="A357"/>
      <c r="J357"/>
      <c r="AA357"/>
      <c r="AB357"/>
      <c r="AC357"/>
    </row>
    <row r="358" spans="1:29" x14ac:dyDescent="0.55000000000000004">
      <c r="A358"/>
      <c r="J358"/>
      <c r="AA358"/>
      <c r="AB358"/>
      <c r="AC358"/>
    </row>
    <row r="359" spans="1:29" x14ac:dyDescent="0.55000000000000004">
      <c r="A359"/>
      <c r="J359"/>
      <c r="AA359"/>
      <c r="AB359"/>
      <c r="AC359"/>
    </row>
    <row r="360" spans="1:29" x14ac:dyDescent="0.55000000000000004">
      <c r="A360"/>
      <c r="J360"/>
      <c r="AA360"/>
      <c r="AB360"/>
      <c r="AC360"/>
    </row>
    <row r="361" spans="1:29" x14ac:dyDescent="0.55000000000000004">
      <c r="A361"/>
      <c r="J361"/>
      <c r="AA361"/>
      <c r="AB361"/>
      <c r="AC361"/>
    </row>
    <row r="362" spans="1:29" x14ac:dyDescent="0.55000000000000004">
      <c r="A362"/>
      <c r="J362"/>
      <c r="AA362"/>
      <c r="AB362"/>
      <c r="AC362"/>
    </row>
    <row r="363" spans="1:29" x14ac:dyDescent="0.55000000000000004">
      <c r="A363"/>
      <c r="J363"/>
      <c r="AA363"/>
      <c r="AB363"/>
      <c r="AC363"/>
    </row>
    <row r="364" spans="1:29" x14ac:dyDescent="0.55000000000000004">
      <c r="A364"/>
      <c r="J364"/>
      <c r="AA364"/>
      <c r="AB364"/>
      <c r="AC364"/>
    </row>
    <row r="365" spans="1:29" x14ac:dyDescent="0.55000000000000004">
      <c r="A365"/>
      <c r="J365"/>
      <c r="AA365"/>
      <c r="AB365"/>
      <c r="AC365"/>
    </row>
    <row r="366" spans="1:29" x14ac:dyDescent="0.55000000000000004">
      <c r="A366"/>
      <c r="J366"/>
      <c r="AA366"/>
      <c r="AB366"/>
      <c r="AC366"/>
    </row>
    <row r="367" spans="1:29" x14ac:dyDescent="0.55000000000000004">
      <c r="A367"/>
      <c r="J367"/>
      <c r="AA367"/>
      <c r="AB367"/>
      <c r="AC367"/>
    </row>
    <row r="368" spans="1:29" x14ac:dyDescent="0.55000000000000004">
      <c r="A368"/>
      <c r="J368"/>
      <c r="AA368"/>
      <c r="AB368"/>
      <c r="AC368"/>
    </row>
    <row r="369" spans="1:29" x14ac:dyDescent="0.55000000000000004">
      <c r="A369"/>
      <c r="J369"/>
      <c r="AA369"/>
      <c r="AB369"/>
      <c r="AC369"/>
    </row>
    <row r="370" spans="1:29" x14ac:dyDescent="0.55000000000000004">
      <c r="A370"/>
      <c r="J370"/>
      <c r="AA370"/>
      <c r="AB370"/>
      <c r="AC370"/>
    </row>
    <row r="371" spans="1:29" x14ac:dyDescent="0.55000000000000004">
      <c r="A371"/>
      <c r="J371"/>
      <c r="AA371"/>
      <c r="AB371"/>
      <c r="AC371"/>
    </row>
    <row r="372" spans="1:29" x14ac:dyDescent="0.55000000000000004">
      <c r="A372"/>
      <c r="J372"/>
      <c r="AA372"/>
      <c r="AB372"/>
      <c r="AC372"/>
    </row>
    <row r="373" spans="1:29" x14ac:dyDescent="0.55000000000000004">
      <c r="A373"/>
      <c r="J373"/>
      <c r="AA373"/>
      <c r="AB373"/>
      <c r="AC373"/>
    </row>
    <row r="374" spans="1:29" x14ac:dyDescent="0.55000000000000004">
      <c r="A374"/>
      <c r="J374"/>
      <c r="AA374"/>
      <c r="AB374"/>
      <c r="AC374"/>
    </row>
    <row r="375" spans="1:29" x14ac:dyDescent="0.55000000000000004">
      <c r="A375"/>
      <c r="J375"/>
      <c r="AA375"/>
      <c r="AB375"/>
      <c r="AC375"/>
    </row>
    <row r="376" spans="1:29" x14ac:dyDescent="0.55000000000000004">
      <c r="A376"/>
      <c r="J376"/>
      <c r="AA376"/>
      <c r="AB376"/>
      <c r="AC376"/>
    </row>
    <row r="377" spans="1:29" x14ac:dyDescent="0.55000000000000004">
      <c r="A377"/>
      <c r="J377"/>
      <c r="AA377"/>
      <c r="AB377"/>
      <c r="AC377"/>
    </row>
    <row r="378" spans="1:29" x14ac:dyDescent="0.55000000000000004">
      <c r="A378"/>
      <c r="J378"/>
      <c r="AA378"/>
      <c r="AB378"/>
      <c r="AC378"/>
    </row>
    <row r="379" spans="1:29" x14ac:dyDescent="0.55000000000000004">
      <c r="A379"/>
      <c r="J379"/>
      <c r="AA379"/>
      <c r="AB379"/>
      <c r="AC379"/>
    </row>
    <row r="380" spans="1:29" x14ac:dyDescent="0.55000000000000004">
      <c r="A380"/>
      <c r="J380"/>
      <c r="AA380"/>
      <c r="AB380"/>
      <c r="AC380"/>
    </row>
    <row r="381" spans="1:29" x14ac:dyDescent="0.55000000000000004">
      <c r="A381"/>
      <c r="J381"/>
      <c r="AA381"/>
      <c r="AB381"/>
      <c r="AC381"/>
    </row>
    <row r="382" spans="1:29" x14ac:dyDescent="0.55000000000000004">
      <c r="A382"/>
      <c r="J382"/>
      <c r="AA382"/>
      <c r="AB382"/>
      <c r="AC382"/>
    </row>
    <row r="383" spans="1:29" x14ac:dyDescent="0.55000000000000004">
      <c r="A383"/>
      <c r="J383"/>
      <c r="AA383"/>
      <c r="AB383"/>
      <c r="AC383"/>
    </row>
    <row r="384" spans="1:29" x14ac:dyDescent="0.55000000000000004">
      <c r="A384"/>
      <c r="J384"/>
      <c r="AA384"/>
      <c r="AB384"/>
      <c r="AC384"/>
    </row>
    <row r="385" spans="1:29" x14ac:dyDescent="0.55000000000000004">
      <c r="A385"/>
      <c r="J385"/>
      <c r="AA385"/>
      <c r="AB385"/>
      <c r="AC385"/>
    </row>
    <row r="386" spans="1:29" x14ac:dyDescent="0.55000000000000004">
      <c r="A386"/>
      <c r="J386"/>
      <c r="AA386"/>
      <c r="AB386"/>
      <c r="AC386"/>
    </row>
    <row r="387" spans="1:29" x14ac:dyDescent="0.55000000000000004">
      <c r="A387"/>
      <c r="J387"/>
      <c r="AA387"/>
      <c r="AB387"/>
      <c r="AC387"/>
    </row>
    <row r="388" spans="1:29" x14ac:dyDescent="0.55000000000000004">
      <c r="A388"/>
      <c r="J388"/>
      <c r="AA388"/>
      <c r="AB388"/>
      <c r="AC388"/>
    </row>
    <row r="389" spans="1:29" x14ac:dyDescent="0.55000000000000004">
      <c r="A389"/>
      <c r="J389"/>
      <c r="AA389"/>
      <c r="AB389"/>
      <c r="AC389"/>
    </row>
    <row r="390" spans="1:29" x14ac:dyDescent="0.55000000000000004">
      <c r="A390"/>
      <c r="J390"/>
      <c r="AA390"/>
      <c r="AB390"/>
      <c r="AC390"/>
    </row>
    <row r="391" spans="1:29" x14ac:dyDescent="0.55000000000000004">
      <c r="A391"/>
      <c r="J391"/>
      <c r="AA391"/>
      <c r="AB391"/>
      <c r="AC391"/>
    </row>
    <row r="392" spans="1:29" x14ac:dyDescent="0.55000000000000004">
      <c r="A392"/>
      <c r="J392"/>
      <c r="AA392"/>
      <c r="AB392"/>
      <c r="AC392"/>
    </row>
    <row r="393" spans="1:29" x14ac:dyDescent="0.55000000000000004">
      <c r="A393"/>
      <c r="J393"/>
      <c r="AA393"/>
      <c r="AB393"/>
      <c r="AC393"/>
    </row>
    <row r="394" spans="1:29" x14ac:dyDescent="0.55000000000000004">
      <c r="A394"/>
      <c r="J394"/>
      <c r="AA394"/>
      <c r="AB394"/>
      <c r="AC394"/>
    </row>
    <row r="395" spans="1:29" x14ac:dyDescent="0.55000000000000004">
      <c r="A395"/>
      <c r="J395"/>
      <c r="AA395"/>
      <c r="AB395"/>
      <c r="AC395"/>
    </row>
    <row r="396" spans="1:29" x14ac:dyDescent="0.55000000000000004">
      <c r="A396"/>
      <c r="J396"/>
      <c r="AA396"/>
      <c r="AB396"/>
      <c r="AC396"/>
    </row>
    <row r="397" spans="1:29" x14ac:dyDescent="0.55000000000000004">
      <c r="A397"/>
      <c r="J397"/>
      <c r="AA397"/>
      <c r="AB397"/>
      <c r="AC397"/>
    </row>
    <row r="398" spans="1:29" x14ac:dyDescent="0.55000000000000004">
      <c r="A398"/>
      <c r="J398"/>
      <c r="AA398"/>
      <c r="AB398"/>
      <c r="AC398"/>
    </row>
    <row r="399" spans="1:29" x14ac:dyDescent="0.55000000000000004">
      <c r="A399"/>
      <c r="J399"/>
      <c r="AA399"/>
      <c r="AB399"/>
      <c r="AC399"/>
    </row>
    <row r="400" spans="1:29" x14ac:dyDescent="0.55000000000000004">
      <c r="A400"/>
      <c r="J400"/>
      <c r="AA400"/>
      <c r="AB400"/>
      <c r="AC400"/>
    </row>
    <row r="401" spans="1:29" x14ac:dyDescent="0.55000000000000004">
      <c r="A401"/>
      <c r="J401"/>
      <c r="AA401"/>
      <c r="AB401"/>
      <c r="AC401"/>
    </row>
    <row r="402" spans="1:29" x14ac:dyDescent="0.55000000000000004">
      <c r="A402"/>
      <c r="J402"/>
      <c r="AA402"/>
      <c r="AB402"/>
      <c r="AC402"/>
    </row>
    <row r="403" spans="1:29" x14ac:dyDescent="0.55000000000000004">
      <c r="A403"/>
      <c r="J403"/>
      <c r="AA403"/>
      <c r="AB403"/>
      <c r="AC403"/>
    </row>
    <row r="404" spans="1:29" x14ac:dyDescent="0.55000000000000004">
      <c r="A404"/>
      <c r="J404"/>
      <c r="AA404"/>
      <c r="AB404"/>
      <c r="AC404"/>
    </row>
    <row r="405" spans="1:29" x14ac:dyDescent="0.55000000000000004">
      <c r="A405"/>
      <c r="J405"/>
      <c r="AA405"/>
      <c r="AB405"/>
      <c r="AC405"/>
    </row>
    <row r="406" spans="1:29" x14ac:dyDescent="0.55000000000000004">
      <c r="A406"/>
      <c r="J406"/>
      <c r="AA406"/>
      <c r="AB406"/>
      <c r="AC406"/>
    </row>
    <row r="407" spans="1:29" x14ac:dyDescent="0.55000000000000004">
      <c r="A407"/>
      <c r="J407"/>
      <c r="AA407"/>
      <c r="AB407"/>
      <c r="AC407"/>
    </row>
    <row r="408" spans="1:29" x14ac:dyDescent="0.55000000000000004">
      <c r="A408"/>
      <c r="J408"/>
      <c r="AA408"/>
      <c r="AB408"/>
      <c r="AC408"/>
    </row>
    <row r="409" spans="1:29" x14ac:dyDescent="0.55000000000000004">
      <c r="A409"/>
      <c r="J409"/>
      <c r="AA409"/>
      <c r="AB409"/>
      <c r="AC409"/>
    </row>
    <row r="410" spans="1:29" x14ac:dyDescent="0.55000000000000004">
      <c r="A410"/>
      <c r="J410"/>
      <c r="AA410"/>
      <c r="AB410"/>
      <c r="AC410"/>
    </row>
    <row r="411" spans="1:29" x14ac:dyDescent="0.55000000000000004">
      <c r="A411"/>
      <c r="J411"/>
      <c r="AA411"/>
      <c r="AB411"/>
      <c r="AC411"/>
    </row>
    <row r="412" spans="1:29" x14ac:dyDescent="0.55000000000000004">
      <c r="A412"/>
      <c r="J412"/>
      <c r="AA412"/>
      <c r="AB412"/>
      <c r="AC412"/>
    </row>
    <row r="413" spans="1:29" x14ac:dyDescent="0.55000000000000004">
      <c r="A413"/>
      <c r="J413"/>
      <c r="AA413"/>
      <c r="AB413"/>
      <c r="AC413"/>
    </row>
    <row r="414" spans="1:29" x14ac:dyDescent="0.55000000000000004">
      <c r="A414"/>
      <c r="J414"/>
      <c r="AA414"/>
      <c r="AB414"/>
      <c r="AC414"/>
    </row>
    <row r="415" spans="1:29" x14ac:dyDescent="0.55000000000000004">
      <c r="A415"/>
      <c r="J415"/>
      <c r="AA415"/>
      <c r="AB415"/>
      <c r="AC415"/>
    </row>
    <row r="416" spans="1:29" x14ac:dyDescent="0.55000000000000004">
      <c r="A416"/>
      <c r="J416"/>
      <c r="AA416"/>
      <c r="AB416"/>
      <c r="AC416"/>
    </row>
    <row r="417" spans="1:29" x14ac:dyDescent="0.55000000000000004">
      <c r="A417"/>
      <c r="J417"/>
      <c r="AA417"/>
      <c r="AB417"/>
      <c r="AC417"/>
    </row>
    <row r="418" spans="1:29" x14ac:dyDescent="0.55000000000000004">
      <c r="A418"/>
      <c r="J418"/>
      <c r="AA418"/>
      <c r="AB418"/>
      <c r="AC418"/>
    </row>
    <row r="419" spans="1:29" x14ac:dyDescent="0.55000000000000004">
      <c r="A419"/>
      <c r="J419"/>
      <c r="AA419"/>
      <c r="AB419"/>
      <c r="AC419"/>
    </row>
    <row r="420" spans="1:29" x14ac:dyDescent="0.55000000000000004">
      <c r="A420"/>
      <c r="J420"/>
      <c r="AA420"/>
      <c r="AB420"/>
      <c r="AC420"/>
    </row>
    <row r="421" spans="1:29" x14ac:dyDescent="0.55000000000000004">
      <c r="A421"/>
      <c r="J421"/>
      <c r="AA421"/>
      <c r="AB421"/>
      <c r="AC421"/>
    </row>
    <row r="422" spans="1:29" x14ac:dyDescent="0.55000000000000004">
      <c r="A422"/>
      <c r="J422"/>
      <c r="AA422"/>
      <c r="AB422"/>
      <c r="AC422"/>
    </row>
    <row r="423" spans="1:29" x14ac:dyDescent="0.55000000000000004">
      <c r="A423"/>
      <c r="J423"/>
      <c r="AA423"/>
      <c r="AB423"/>
      <c r="AC423"/>
    </row>
    <row r="424" spans="1:29" x14ac:dyDescent="0.55000000000000004">
      <c r="A424"/>
      <c r="J424"/>
      <c r="AA424"/>
      <c r="AB424"/>
      <c r="AC424"/>
    </row>
    <row r="425" spans="1:29" x14ac:dyDescent="0.55000000000000004">
      <c r="A425"/>
      <c r="J425"/>
      <c r="AA425"/>
      <c r="AB425"/>
      <c r="AC425"/>
    </row>
    <row r="426" spans="1:29" x14ac:dyDescent="0.55000000000000004">
      <c r="A426"/>
      <c r="J426"/>
      <c r="AA426"/>
      <c r="AB426"/>
      <c r="AC426"/>
    </row>
    <row r="427" spans="1:29" x14ac:dyDescent="0.55000000000000004">
      <c r="A427"/>
      <c r="J427"/>
      <c r="AA427"/>
      <c r="AB427"/>
      <c r="AC427"/>
    </row>
    <row r="428" spans="1:29" x14ac:dyDescent="0.55000000000000004">
      <c r="A428"/>
      <c r="J428"/>
      <c r="AA428"/>
      <c r="AB428"/>
      <c r="AC428"/>
    </row>
    <row r="429" spans="1:29" x14ac:dyDescent="0.55000000000000004">
      <c r="A429"/>
      <c r="J429"/>
      <c r="AA429"/>
      <c r="AB429"/>
      <c r="AC429"/>
    </row>
    <row r="430" spans="1:29" x14ac:dyDescent="0.55000000000000004">
      <c r="A430"/>
      <c r="J430"/>
      <c r="AA430"/>
      <c r="AB430"/>
      <c r="AC430"/>
    </row>
    <row r="431" spans="1:29" x14ac:dyDescent="0.55000000000000004">
      <c r="A431"/>
      <c r="J431"/>
      <c r="AA431"/>
      <c r="AB431"/>
      <c r="AC431"/>
    </row>
    <row r="432" spans="1:29" x14ac:dyDescent="0.55000000000000004">
      <c r="A432"/>
      <c r="J432"/>
      <c r="AA432"/>
      <c r="AB432"/>
      <c r="AC432"/>
    </row>
    <row r="433" spans="1:29" x14ac:dyDescent="0.55000000000000004">
      <c r="A433"/>
      <c r="J433"/>
      <c r="AA433"/>
      <c r="AB433"/>
      <c r="AC433"/>
    </row>
    <row r="434" spans="1:29" x14ac:dyDescent="0.55000000000000004">
      <c r="A434"/>
      <c r="J434"/>
      <c r="AA434"/>
      <c r="AB434"/>
      <c r="AC434"/>
    </row>
    <row r="435" spans="1:29" x14ac:dyDescent="0.55000000000000004">
      <c r="A435"/>
      <c r="J435"/>
      <c r="AA435"/>
      <c r="AB435"/>
      <c r="AC435"/>
    </row>
    <row r="436" spans="1:29" x14ac:dyDescent="0.55000000000000004">
      <c r="A436"/>
      <c r="J436"/>
      <c r="AA436"/>
      <c r="AB436"/>
      <c r="AC436"/>
    </row>
    <row r="437" spans="1:29" x14ac:dyDescent="0.55000000000000004">
      <c r="A437"/>
      <c r="J437"/>
      <c r="AA437"/>
      <c r="AB437"/>
      <c r="AC437"/>
    </row>
    <row r="438" spans="1:29" x14ac:dyDescent="0.55000000000000004">
      <c r="A438"/>
      <c r="J438"/>
      <c r="AA438"/>
      <c r="AB438"/>
      <c r="AC438"/>
    </row>
    <row r="439" spans="1:29" x14ac:dyDescent="0.55000000000000004">
      <c r="A439"/>
      <c r="J439"/>
      <c r="AA439"/>
      <c r="AB439"/>
      <c r="AC439"/>
    </row>
    <row r="440" spans="1:29" x14ac:dyDescent="0.55000000000000004">
      <c r="A440"/>
      <c r="J440"/>
      <c r="AA440"/>
      <c r="AB440"/>
      <c r="AC440"/>
    </row>
    <row r="441" spans="1:29" x14ac:dyDescent="0.55000000000000004">
      <c r="A441"/>
      <c r="J441"/>
      <c r="AA441"/>
      <c r="AB441"/>
      <c r="AC441"/>
    </row>
    <row r="442" spans="1:29" x14ac:dyDescent="0.55000000000000004">
      <c r="A442"/>
      <c r="J442"/>
      <c r="AA442"/>
      <c r="AB442"/>
      <c r="AC442"/>
    </row>
    <row r="443" spans="1:29" x14ac:dyDescent="0.55000000000000004">
      <c r="A443"/>
      <c r="J443"/>
      <c r="AA443"/>
      <c r="AB443"/>
      <c r="AC443"/>
    </row>
    <row r="444" spans="1:29" x14ac:dyDescent="0.55000000000000004">
      <c r="A444"/>
      <c r="J444"/>
      <c r="AA444"/>
      <c r="AB444"/>
      <c r="AC444"/>
    </row>
    <row r="445" spans="1:29" x14ac:dyDescent="0.55000000000000004">
      <c r="A445"/>
      <c r="J445"/>
      <c r="AA445"/>
      <c r="AB445"/>
      <c r="AC445"/>
    </row>
    <row r="446" spans="1:29" x14ac:dyDescent="0.55000000000000004">
      <c r="A446"/>
      <c r="J446"/>
      <c r="AA446"/>
      <c r="AB446"/>
      <c r="AC446"/>
    </row>
    <row r="447" spans="1:29" x14ac:dyDescent="0.55000000000000004">
      <c r="A447"/>
      <c r="J447"/>
      <c r="AA447"/>
      <c r="AB447"/>
      <c r="AC447"/>
    </row>
    <row r="448" spans="1:29" x14ac:dyDescent="0.55000000000000004">
      <c r="A448"/>
      <c r="J448"/>
      <c r="AA448"/>
      <c r="AB448"/>
      <c r="AC448"/>
    </row>
    <row r="449" spans="1:29" x14ac:dyDescent="0.55000000000000004">
      <c r="A449"/>
      <c r="J449"/>
      <c r="AA449"/>
      <c r="AB449"/>
      <c r="AC449"/>
    </row>
    <row r="450" spans="1:29" x14ac:dyDescent="0.55000000000000004">
      <c r="A450"/>
      <c r="J450"/>
      <c r="AA450"/>
      <c r="AB450"/>
      <c r="AC450"/>
    </row>
    <row r="451" spans="1:29" x14ac:dyDescent="0.55000000000000004">
      <c r="A451"/>
      <c r="J451"/>
      <c r="AA451"/>
      <c r="AB451"/>
      <c r="AC451"/>
    </row>
    <row r="452" spans="1:29" x14ac:dyDescent="0.55000000000000004">
      <c r="A452"/>
      <c r="J452"/>
      <c r="AA452"/>
      <c r="AB452"/>
      <c r="AC452"/>
    </row>
    <row r="453" spans="1:29" x14ac:dyDescent="0.55000000000000004">
      <c r="A453"/>
      <c r="J453"/>
      <c r="AA453"/>
      <c r="AB453"/>
      <c r="AC453"/>
    </row>
    <row r="454" spans="1:29" x14ac:dyDescent="0.55000000000000004">
      <c r="A454"/>
      <c r="J454"/>
      <c r="AA454"/>
      <c r="AB454"/>
      <c r="AC454"/>
    </row>
    <row r="455" spans="1:29" x14ac:dyDescent="0.55000000000000004">
      <c r="A455"/>
      <c r="J455"/>
      <c r="AA455"/>
      <c r="AB455"/>
      <c r="AC455"/>
    </row>
    <row r="456" spans="1:29" x14ac:dyDescent="0.55000000000000004">
      <c r="A456"/>
      <c r="J456"/>
      <c r="AA456"/>
      <c r="AB456"/>
      <c r="AC456"/>
    </row>
    <row r="457" spans="1:29" x14ac:dyDescent="0.55000000000000004">
      <c r="A457"/>
      <c r="J457"/>
      <c r="AA457"/>
      <c r="AB457"/>
      <c r="AC457"/>
    </row>
    <row r="458" spans="1:29" x14ac:dyDescent="0.55000000000000004">
      <c r="A458"/>
      <c r="J458"/>
      <c r="AA458"/>
      <c r="AB458"/>
      <c r="AC458"/>
    </row>
    <row r="459" spans="1:29" x14ac:dyDescent="0.55000000000000004">
      <c r="A459"/>
      <c r="J459"/>
      <c r="AA459"/>
      <c r="AB459"/>
      <c r="AC459"/>
    </row>
    <row r="460" spans="1:29" x14ac:dyDescent="0.55000000000000004">
      <c r="A460"/>
      <c r="J460"/>
      <c r="AA460"/>
      <c r="AB460"/>
      <c r="AC460"/>
    </row>
    <row r="461" spans="1:29" x14ac:dyDescent="0.55000000000000004">
      <c r="A461"/>
      <c r="J461"/>
      <c r="AA461"/>
      <c r="AB461"/>
      <c r="AC461"/>
    </row>
    <row r="462" spans="1:29" x14ac:dyDescent="0.55000000000000004">
      <c r="A462"/>
      <c r="J462"/>
      <c r="AA462"/>
      <c r="AB462"/>
      <c r="AC462"/>
    </row>
    <row r="463" spans="1:29" x14ac:dyDescent="0.55000000000000004">
      <c r="A463"/>
      <c r="J463"/>
      <c r="AA463"/>
      <c r="AB463"/>
      <c r="AC463"/>
    </row>
    <row r="464" spans="1:29" x14ac:dyDescent="0.55000000000000004">
      <c r="A464"/>
      <c r="J464"/>
      <c r="AA464"/>
      <c r="AB464"/>
      <c r="AC464"/>
    </row>
    <row r="465" spans="1:29" x14ac:dyDescent="0.55000000000000004">
      <c r="A465"/>
      <c r="J465"/>
      <c r="AA465"/>
      <c r="AB465"/>
      <c r="AC465"/>
    </row>
    <row r="466" spans="1:29" x14ac:dyDescent="0.55000000000000004">
      <c r="A466"/>
      <c r="J466"/>
      <c r="AA466"/>
      <c r="AB466"/>
      <c r="AC466"/>
    </row>
    <row r="467" spans="1:29" x14ac:dyDescent="0.55000000000000004">
      <c r="A467"/>
      <c r="J467"/>
      <c r="AA467"/>
      <c r="AB467"/>
      <c r="AC467"/>
    </row>
    <row r="468" spans="1:29" x14ac:dyDescent="0.55000000000000004">
      <c r="A468"/>
      <c r="J468"/>
      <c r="AA468"/>
      <c r="AB468"/>
      <c r="AC468"/>
    </row>
    <row r="469" spans="1:29" x14ac:dyDescent="0.55000000000000004">
      <c r="A469"/>
      <c r="J469"/>
      <c r="AA469"/>
      <c r="AB469"/>
      <c r="AC469"/>
    </row>
    <row r="470" spans="1:29" x14ac:dyDescent="0.55000000000000004">
      <c r="A470"/>
      <c r="J470"/>
      <c r="AA470"/>
      <c r="AB470"/>
      <c r="AC470"/>
    </row>
    <row r="471" spans="1:29" x14ac:dyDescent="0.55000000000000004">
      <c r="A471"/>
      <c r="J471"/>
      <c r="AA471"/>
      <c r="AB471"/>
      <c r="AC471"/>
    </row>
    <row r="472" spans="1:29" x14ac:dyDescent="0.55000000000000004">
      <c r="A472"/>
      <c r="J472"/>
      <c r="AA472"/>
      <c r="AB472"/>
      <c r="AC472"/>
    </row>
    <row r="473" spans="1:29" x14ac:dyDescent="0.55000000000000004">
      <c r="A473"/>
      <c r="J473"/>
      <c r="AA473"/>
      <c r="AB473"/>
      <c r="AC473"/>
    </row>
    <row r="474" spans="1:29" x14ac:dyDescent="0.55000000000000004">
      <c r="A474"/>
      <c r="J474"/>
      <c r="AA474"/>
      <c r="AB474"/>
      <c r="AC474"/>
    </row>
    <row r="475" spans="1:29" x14ac:dyDescent="0.55000000000000004">
      <c r="A475"/>
      <c r="J475"/>
      <c r="AA475"/>
      <c r="AB475"/>
      <c r="AC475"/>
    </row>
    <row r="476" spans="1:29" x14ac:dyDescent="0.55000000000000004">
      <c r="A476"/>
      <c r="J476"/>
      <c r="AA476"/>
      <c r="AB476"/>
      <c r="AC476"/>
    </row>
    <row r="477" spans="1:29" x14ac:dyDescent="0.55000000000000004">
      <c r="A477"/>
      <c r="J477"/>
      <c r="AA477"/>
      <c r="AB477"/>
      <c r="AC477"/>
    </row>
    <row r="478" spans="1:29" x14ac:dyDescent="0.55000000000000004">
      <c r="A478"/>
      <c r="J478"/>
      <c r="AA478"/>
      <c r="AB478"/>
      <c r="AC478"/>
    </row>
    <row r="479" spans="1:29" x14ac:dyDescent="0.55000000000000004">
      <c r="A479"/>
      <c r="J479"/>
      <c r="AA479"/>
      <c r="AB479"/>
      <c r="AC479"/>
    </row>
    <row r="480" spans="1:29" x14ac:dyDescent="0.55000000000000004">
      <c r="A480"/>
      <c r="J480"/>
      <c r="AA480"/>
      <c r="AB480"/>
      <c r="AC480"/>
    </row>
    <row r="481" spans="1:29" x14ac:dyDescent="0.55000000000000004">
      <c r="A481"/>
      <c r="J481"/>
      <c r="AA481"/>
      <c r="AB481"/>
      <c r="AC481"/>
    </row>
    <row r="482" spans="1:29" x14ac:dyDescent="0.55000000000000004">
      <c r="A482"/>
      <c r="J482"/>
      <c r="AA482"/>
      <c r="AB482"/>
      <c r="AC482"/>
    </row>
    <row r="483" spans="1:29" x14ac:dyDescent="0.55000000000000004">
      <c r="A483"/>
      <c r="J483"/>
      <c r="AA483"/>
      <c r="AB483"/>
      <c r="AC483"/>
    </row>
    <row r="484" spans="1:29" x14ac:dyDescent="0.55000000000000004">
      <c r="A484"/>
      <c r="J484"/>
      <c r="AA484"/>
      <c r="AB484"/>
      <c r="AC484"/>
    </row>
    <row r="485" spans="1:29" x14ac:dyDescent="0.55000000000000004">
      <c r="A485"/>
      <c r="J485"/>
      <c r="AA485"/>
      <c r="AB485"/>
      <c r="AC485"/>
    </row>
    <row r="486" spans="1:29" x14ac:dyDescent="0.55000000000000004">
      <c r="A486"/>
      <c r="J486"/>
      <c r="AA486"/>
      <c r="AB486"/>
      <c r="AC486"/>
    </row>
    <row r="487" spans="1:29" x14ac:dyDescent="0.55000000000000004">
      <c r="A487"/>
      <c r="J487"/>
      <c r="AA487"/>
      <c r="AB487"/>
      <c r="AC487"/>
    </row>
    <row r="488" spans="1:29" x14ac:dyDescent="0.55000000000000004">
      <c r="A488"/>
      <c r="J488"/>
      <c r="AA488"/>
      <c r="AB488"/>
      <c r="AC488"/>
    </row>
    <row r="489" spans="1:29" x14ac:dyDescent="0.55000000000000004">
      <c r="A489"/>
      <c r="J489"/>
      <c r="AA489"/>
      <c r="AB489"/>
      <c r="AC489"/>
    </row>
    <row r="490" spans="1:29" x14ac:dyDescent="0.55000000000000004">
      <c r="A490"/>
      <c r="J490"/>
      <c r="AA490"/>
      <c r="AB490"/>
      <c r="AC490"/>
    </row>
    <row r="491" spans="1:29" x14ac:dyDescent="0.55000000000000004">
      <c r="A491"/>
      <c r="J491"/>
      <c r="AA491"/>
      <c r="AB491"/>
      <c r="AC491"/>
    </row>
    <row r="492" spans="1:29" x14ac:dyDescent="0.55000000000000004">
      <c r="A492"/>
      <c r="J492"/>
      <c r="AA492"/>
      <c r="AB492"/>
      <c r="AC492"/>
    </row>
    <row r="493" spans="1:29" x14ac:dyDescent="0.55000000000000004">
      <c r="A493"/>
      <c r="J493"/>
      <c r="AA493"/>
      <c r="AB493"/>
      <c r="AC493"/>
    </row>
    <row r="494" spans="1:29" x14ac:dyDescent="0.55000000000000004">
      <c r="A494"/>
      <c r="J494"/>
      <c r="AA494"/>
      <c r="AB494"/>
      <c r="AC494"/>
    </row>
    <row r="495" spans="1:29" x14ac:dyDescent="0.55000000000000004">
      <c r="A495"/>
      <c r="J495"/>
      <c r="AA495"/>
      <c r="AB495"/>
      <c r="AC495"/>
    </row>
    <row r="496" spans="1:29" x14ac:dyDescent="0.55000000000000004">
      <c r="A496"/>
      <c r="J496"/>
      <c r="AA496"/>
      <c r="AB496"/>
      <c r="AC496"/>
    </row>
    <row r="497" spans="1:29" x14ac:dyDescent="0.55000000000000004">
      <c r="A497"/>
      <c r="J497"/>
      <c r="AA497"/>
      <c r="AB497"/>
      <c r="AC497"/>
    </row>
    <row r="498" spans="1:29" x14ac:dyDescent="0.55000000000000004">
      <c r="A498"/>
      <c r="J498"/>
      <c r="AA498"/>
      <c r="AB498"/>
      <c r="AC498"/>
    </row>
    <row r="499" spans="1:29" x14ac:dyDescent="0.55000000000000004">
      <c r="A499"/>
      <c r="J499"/>
      <c r="AA499"/>
      <c r="AB499"/>
      <c r="AC499"/>
    </row>
    <row r="500" spans="1:29" x14ac:dyDescent="0.55000000000000004">
      <c r="A500"/>
      <c r="J500"/>
      <c r="AA500"/>
      <c r="AB500"/>
      <c r="AC500"/>
    </row>
    <row r="501" spans="1:29" x14ac:dyDescent="0.55000000000000004">
      <c r="A501"/>
      <c r="J501"/>
      <c r="AA501"/>
      <c r="AB501"/>
      <c r="AC501"/>
    </row>
    <row r="502" spans="1:29" x14ac:dyDescent="0.55000000000000004">
      <c r="A502"/>
      <c r="J502"/>
      <c r="AA502"/>
      <c r="AB502"/>
      <c r="AC502"/>
    </row>
    <row r="503" spans="1:29" x14ac:dyDescent="0.55000000000000004">
      <c r="A503"/>
      <c r="J503"/>
      <c r="AA503"/>
      <c r="AB503"/>
      <c r="AC503"/>
    </row>
    <row r="504" spans="1:29" x14ac:dyDescent="0.55000000000000004">
      <c r="A504"/>
      <c r="J504"/>
      <c r="AA504"/>
      <c r="AB504"/>
      <c r="AC504"/>
    </row>
    <row r="505" spans="1:29" x14ac:dyDescent="0.55000000000000004">
      <c r="A505"/>
      <c r="J505"/>
      <c r="AA505"/>
      <c r="AB505"/>
      <c r="AC505"/>
    </row>
    <row r="506" spans="1:29" x14ac:dyDescent="0.55000000000000004">
      <c r="A506"/>
      <c r="J506"/>
      <c r="AA506"/>
      <c r="AB506"/>
      <c r="AC506"/>
    </row>
    <row r="507" spans="1:29" x14ac:dyDescent="0.55000000000000004">
      <c r="A507"/>
      <c r="J507"/>
      <c r="AA507"/>
      <c r="AB507"/>
      <c r="AC507"/>
    </row>
    <row r="508" spans="1:29" x14ac:dyDescent="0.55000000000000004">
      <c r="A508"/>
      <c r="J508"/>
      <c r="AA508"/>
      <c r="AB508"/>
      <c r="AC508"/>
    </row>
    <row r="509" spans="1:29" x14ac:dyDescent="0.55000000000000004">
      <c r="A509"/>
      <c r="J509"/>
      <c r="AA509"/>
      <c r="AB509"/>
      <c r="AC509"/>
    </row>
    <row r="510" spans="1:29" x14ac:dyDescent="0.55000000000000004">
      <c r="A510"/>
      <c r="J510"/>
      <c r="AA510"/>
      <c r="AB510"/>
      <c r="AC510"/>
    </row>
    <row r="511" spans="1:29" x14ac:dyDescent="0.55000000000000004">
      <c r="A511"/>
      <c r="J511"/>
      <c r="AA511"/>
      <c r="AB511"/>
      <c r="AC511"/>
    </row>
    <row r="512" spans="1:29" x14ac:dyDescent="0.55000000000000004">
      <c r="A512"/>
      <c r="J512"/>
      <c r="AA512"/>
      <c r="AB512"/>
      <c r="AC512"/>
    </row>
    <row r="513" spans="1:29" x14ac:dyDescent="0.55000000000000004">
      <c r="A513"/>
      <c r="J513"/>
      <c r="AA513"/>
      <c r="AB513"/>
      <c r="AC513"/>
    </row>
    <row r="514" spans="1:29" x14ac:dyDescent="0.55000000000000004">
      <c r="A514"/>
      <c r="J514"/>
      <c r="AA514"/>
      <c r="AB514"/>
      <c r="AC514"/>
    </row>
    <row r="515" spans="1:29" x14ac:dyDescent="0.55000000000000004">
      <c r="A515"/>
      <c r="J515"/>
      <c r="AA515"/>
      <c r="AB515"/>
      <c r="AC515"/>
    </row>
    <row r="516" spans="1:29" x14ac:dyDescent="0.55000000000000004">
      <c r="A516"/>
      <c r="J516"/>
      <c r="AA516"/>
      <c r="AB516"/>
      <c r="AC516"/>
    </row>
    <row r="517" spans="1:29" x14ac:dyDescent="0.55000000000000004">
      <c r="A517"/>
      <c r="J517"/>
      <c r="AA517"/>
      <c r="AB517"/>
      <c r="AC517"/>
    </row>
    <row r="518" spans="1:29" x14ac:dyDescent="0.55000000000000004">
      <c r="A518"/>
      <c r="J518"/>
      <c r="AA518"/>
      <c r="AB518"/>
      <c r="AC518"/>
    </row>
    <row r="519" spans="1:29" x14ac:dyDescent="0.55000000000000004">
      <c r="A519"/>
      <c r="J519"/>
      <c r="AA519"/>
      <c r="AB519"/>
      <c r="AC519"/>
    </row>
    <row r="520" spans="1:29" x14ac:dyDescent="0.55000000000000004">
      <c r="A520"/>
      <c r="J520"/>
      <c r="AA520"/>
      <c r="AB520"/>
      <c r="AC520"/>
    </row>
    <row r="521" spans="1:29" x14ac:dyDescent="0.55000000000000004">
      <c r="A521"/>
      <c r="J521"/>
      <c r="AA521"/>
      <c r="AB521"/>
      <c r="AC521"/>
    </row>
    <row r="522" spans="1:29" x14ac:dyDescent="0.55000000000000004">
      <c r="A522"/>
      <c r="J522"/>
      <c r="AA522"/>
      <c r="AB522"/>
      <c r="AC522"/>
    </row>
    <row r="523" spans="1:29" x14ac:dyDescent="0.55000000000000004">
      <c r="A523"/>
      <c r="J523"/>
      <c r="AA523"/>
      <c r="AB523"/>
      <c r="AC523"/>
    </row>
    <row r="524" spans="1:29" x14ac:dyDescent="0.55000000000000004">
      <c r="A524"/>
      <c r="J524"/>
      <c r="AA524"/>
      <c r="AB524"/>
      <c r="AC524"/>
    </row>
    <row r="525" spans="1:29" x14ac:dyDescent="0.55000000000000004">
      <c r="A525"/>
      <c r="J525"/>
      <c r="AA525"/>
      <c r="AB525"/>
      <c r="AC525"/>
    </row>
    <row r="526" spans="1:29" x14ac:dyDescent="0.55000000000000004">
      <c r="A526"/>
      <c r="J526"/>
      <c r="AA526"/>
      <c r="AB526"/>
      <c r="AC526"/>
    </row>
    <row r="527" spans="1:29" x14ac:dyDescent="0.55000000000000004">
      <c r="A527"/>
      <c r="J527"/>
      <c r="AA527"/>
      <c r="AB527"/>
      <c r="AC527"/>
    </row>
    <row r="528" spans="1:29" x14ac:dyDescent="0.55000000000000004">
      <c r="A528"/>
      <c r="J528"/>
      <c r="AA528"/>
      <c r="AB528"/>
      <c r="AC528"/>
    </row>
    <row r="529" spans="1:29" x14ac:dyDescent="0.55000000000000004">
      <c r="A529"/>
      <c r="J529"/>
      <c r="AA529"/>
      <c r="AB529"/>
      <c r="AC529"/>
    </row>
    <row r="530" spans="1:29" x14ac:dyDescent="0.55000000000000004">
      <c r="A530"/>
      <c r="J530"/>
      <c r="AA530"/>
      <c r="AB530"/>
      <c r="AC530"/>
    </row>
    <row r="531" spans="1:29" x14ac:dyDescent="0.55000000000000004">
      <c r="A531"/>
      <c r="J531"/>
      <c r="AA531"/>
      <c r="AB531"/>
      <c r="AC531"/>
    </row>
    <row r="532" spans="1:29" x14ac:dyDescent="0.55000000000000004">
      <c r="A532"/>
      <c r="J532"/>
      <c r="AA532"/>
      <c r="AB532"/>
      <c r="AC532"/>
    </row>
    <row r="533" spans="1:29" x14ac:dyDescent="0.55000000000000004">
      <c r="A533"/>
      <c r="J533"/>
      <c r="AA533"/>
      <c r="AB533"/>
      <c r="AC533"/>
    </row>
    <row r="534" spans="1:29" x14ac:dyDescent="0.55000000000000004">
      <c r="A534"/>
      <c r="J534"/>
      <c r="AA534"/>
      <c r="AB534"/>
      <c r="AC534"/>
    </row>
    <row r="535" spans="1:29" x14ac:dyDescent="0.55000000000000004">
      <c r="A535"/>
      <c r="J535"/>
      <c r="AA535"/>
      <c r="AB535"/>
      <c r="AC535"/>
    </row>
    <row r="536" spans="1:29" x14ac:dyDescent="0.55000000000000004">
      <c r="A536"/>
      <c r="J536"/>
      <c r="AA536"/>
      <c r="AB536"/>
      <c r="AC536"/>
    </row>
    <row r="537" spans="1:29" x14ac:dyDescent="0.55000000000000004">
      <c r="A537"/>
      <c r="J537"/>
      <c r="AA537"/>
      <c r="AB537"/>
      <c r="AC537"/>
    </row>
    <row r="538" spans="1:29" x14ac:dyDescent="0.55000000000000004">
      <c r="A538"/>
      <c r="J538"/>
      <c r="AA538"/>
      <c r="AB538"/>
      <c r="AC538"/>
    </row>
    <row r="539" spans="1:29" x14ac:dyDescent="0.55000000000000004">
      <c r="A539"/>
      <c r="J539"/>
      <c r="AA539"/>
      <c r="AB539"/>
      <c r="AC539"/>
    </row>
    <row r="540" spans="1:29" x14ac:dyDescent="0.55000000000000004">
      <c r="A540"/>
      <c r="J540"/>
      <c r="AA540"/>
      <c r="AB540"/>
      <c r="AC540"/>
    </row>
    <row r="541" spans="1:29" x14ac:dyDescent="0.55000000000000004">
      <c r="A541"/>
      <c r="J541"/>
      <c r="AA541"/>
      <c r="AB541"/>
      <c r="AC541"/>
    </row>
    <row r="542" spans="1:29" x14ac:dyDescent="0.55000000000000004">
      <c r="A542"/>
      <c r="J542"/>
      <c r="AA542"/>
      <c r="AB542"/>
      <c r="AC542"/>
    </row>
    <row r="543" spans="1:29" x14ac:dyDescent="0.55000000000000004">
      <c r="A543"/>
      <c r="J543"/>
      <c r="AA543"/>
      <c r="AB543"/>
      <c r="AC543"/>
    </row>
    <row r="544" spans="1:29" x14ac:dyDescent="0.55000000000000004">
      <c r="A544"/>
      <c r="J544"/>
      <c r="AA544"/>
      <c r="AB544"/>
      <c r="AC544"/>
    </row>
    <row r="545" spans="1:29" x14ac:dyDescent="0.55000000000000004">
      <c r="A545"/>
      <c r="J545"/>
      <c r="AA545"/>
      <c r="AB545"/>
      <c r="AC545"/>
    </row>
    <row r="546" spans="1:29" x14ac:dyDescent="0.55000000000000004">
      <c r="A546"/>
      <c r="J546"/>
      <c r="AA546"/>
      <c r="AB546"/>
      <c r="AC546"/>
    </row>
    <row r="547" spans="1:29" x14ac:dyDescent="0.55000000000000004">
      <c r="A547"/>
      <c r="J547"/>
      <c r="AA547"/>
      <c r="AB547"/>
      <c r="AC547"/>
    </row>
    <row r="548" spans="1:29" x14ac:dyDescent="0.55000000000000004">
      <c r="A548"/>
      <c r="J548"/>
      <c r="AA548"/>
      <c r="AB548"/>
      <c r="AC548"/>
    </row>
    <row r="549" spans="1:29" x14ac:dyDescent="0.55000000000000004">
      <c r="A549"/>
      <c r="J549"/>
      <c r="AA549"/>
      <c r="AB549"/>
      <c r="AC549"/>
    </row>
    <row r="550" spans="1:29" x14ac:dyDescent="0.55000000000000004">
      <c r="A550"/>
      <c r="J550"/>
      <c r="AA550"/>
      <c r="AB550"/>
      <c r="AC550"/>
    </row>
    <row r="551" spans="1:29" x14ac:dyDescent="0.55000000000000004">
      <c r="A551"/>
      <c r="J551"/>
      <c r="AA551"/>
      <c r="AB551"/>
      <c r="AC551"/>
    </row>
    <row r="552" spans="1:29" x14ac:dyDescent="0.55000000000000004">
      <c r="A552"/>
      <c r="J552"/>
      <c r="AA552"/>
      <c r="AB552"/>
      <c r="AC552"/>
    </row>
    <row r="553" spans="1:29" x14ac:dyDescent="0.55000000000000004">
      <c r="A553"/>
      <c r="J553"/>
      <c r="AA553"/>
      <c r="AB553"/>
      <c r="AC553"/>
    </row>
    <row r="554" spans="1:29" x14ac:dyDescent="0.55000000000000004">
      <c r="A554"/>
      <c r="J554"/>
      <c r="AA554"/>
      <c r="AB554"/>
      <c r="AC554"/>
    </row>
    <row r="555" spans="1:29" x14ac:dyDescent="0.55000000000000004">
      <c r="A555"/>
      <c r="J555"/>
      <c r="AA555"/>
      <c r="AB555"/>
      <c r="AC555"/>
    </row>
    <row r="556" spans="1:29" x14ac:dyDescent="0.55000000000000004">
      <c r="A556"/>
      <c r="J556"/>
      <c r="AA556"/>
      <c r="AB556"/>
      <c r="AC556"/>
    </row>
    <row r="557" spans="1:29" x14ac:dyDescent="0.55000000000000004">
      <c r="A557"/>
      <c r="J557"/>
      <c r="AA557"/>
      <c r="AB557"/>
      <c r="AC557"/>
    </row>
    <row r="558" spans="1:29" x14ac:dyDescent="0.55000000000000004">
      <c r="A558"/>
      <c r="J558"/>
      <c r="AA558"/>
      <c r="AB558"/>
      <c r="AC558"/>
    </row>
    <row r="559" spans="1:29" x14ac:dyDescent="0.55000000000000004">
      <c r="A559"/>
      <c r="J559"/>
      <c r="AA559"/>
      <c r="AB559"/>
      <c r="AC559"/>
    </row>
    <row r="560" spans="1:29" x14ac:dyDescent="0.55000000000000004">
      <c r="A560"/>
      <c r="J560"/>
      <c r="AA560"/>
      <c r="AB560"/>
      <c r="AC560"/>
    </row>
    <row r="561" spans="1:29" x14ac:dyDescent="0.55000000000000004">
      <c r="A561"/>
      <c r="J561"/>
      <c r="AA561"/>
      <c r="AB561"/>
      <c r="AC561"/>
    </row>
    <row r="562" spans="1:29" x14ac:dyDescent="0.55000000000000004">
      <c r="A562"/>
      <c r="J562"/>
      <c r="AA562"/>
      <c r="AB562"/>
      <c r="AC562"/>
    </row>
    <row r="563" spans="1:29" x14ac:dyDescent="0.55000000000000004">
      <c r="A563"/>
      <c r="J563"/>
      <c r="AA563"/>
      <c r="AB563"/>
      <c r="AC563"/>
    </row>
    <row r="564" spans="1:29" x14ac:dyDescent="0.55000000000000004">
      <c r="A564"/>
      <c r="J564"/>
      <c r="AA564"/>
      <c r="AB564"/>
      <c r="AC564"/>
    </row>
    <row r="565" spans="1:29" x14ac:dyDescent="0.55000000000000004">
      <c r="A565"/>
      <c r="J565"/>
      <c r="AA565"/>
      <c r="AB565"/>
      <c r="AC565"/>
    </row>
    <row r="566" spans="1:29" x14ac:dyDescent="0.55000000000000004">
      <c r="A566"/>
      <c r="J566"/>
      <c r="AA566"/>
      <c r="AB566"/>
      <c r="AC566"/>
    </row>
    <row r="567" spans="1:29" x14ac:dyDescent="0.55000000000000004">
      <c r="A567"/>
      <c r="J567"/>
      <c r="AA567"/>
      <c r="AB567"/>
      <c r="AC567"/>
    </row>
    <row r="568" spans="1:29" x14ac:dyDescent="0.55000000000000004">
      <c r="A568"/>
      <c r="J568"/>
      <c r="AA568"/>
      <c r="AB568"/>
      <c r="AC568"/>
    </row>
    <row r="569" spans="1:29" x14ac:dyDescent="0.55000000000000004">
      <c r="A569"/>
      <c r="J569"/>
      <c r="AA569"/>
      <c r="AB569"/>
      <c r="AC569"/>
    </row>
    <row r="570" spans="1:29" x14ac:dyDescent="0.55000000000000004">
      <c r="A570"/>
      <c r="J570"/>
      <c r="AA570"/>
      <c r="AB570"/>
      <c r="AC570"/>
    </row>
    <row r="571" spans="1:29" x14ac:dyDescent="0.55000000000000004">
      <c r="A571"/>
      <c r="J571"/>
      <c r="AA571"/>
      <c r="AB571"/>
      <c r="AC571"/>
    </row>
    <row r="572" spans="1:29" x14ac:dyDescent="0.55000000000000004">
      <c r="A572"/>
      <c r="J572"/>
      <c r="AA572"/>
      <c r="AB572"/>
      <c r="AC572"/>
    </row>
    <row r="573" spans="1:29" x14ac:dyDescent="0.55000000000000004">
      <c r="A573"/>
      <c r="J573"/>
      <c r="AA573"/>
      <c r="AB573"/>
      <c r="AC573"/>
    </row>
    <row r="574" spans="1:29" x14ac:dyDescent="0.55000000000000004">
      <c r="A574"/>
      <c r="J574"/>
      <c r="AA574"/>
      <c r="AB574"/>
      <c r="AC574"/>
    </row>
    <row r="575" spans="1:29" x14ac:dyDescent="0.55000000000000004">
      <c r="A575"/>
      <c r="J575"/>
      <c r="AA575"/>
      <c r="AB575"/>
      <c r="AC575"/>
    </row>
    <row r="576" spans="1:29" x14ac:dyDescent="0.55000000000000004">
      <c r="A576"/>
      <c r="J576"/>
      <c r="AA576"/>
      <c r="AB576"/>
      <c r="AC576"/>
    </row>
    <row r="577" spans="1:29" x14ac:dyDescent="0.55000000000000004">
      <c r="A577"/>
      <c r="J577"/>
      <c r="AA577"/>
      <c r="AB577"/>
      <c r="AC577"/>
    </row>
    <row r="578" spans="1:29" x14ac:dyDescent="0.55000000000000004">
      <c r="A578"/>
      <c r="J578"/>
      <c r="AA578"/>
      <c r="AB578"/>
      <c r="AC578"/>
    </row>
    <row r="579" spans="1:29" x14ac:dyDescent="0.55000000000000004">
      <c r="A579"/>
      <c r="J579"/>
      <c r="AA579"/>
      <c r="AB579"/>
      <c r="AC579"/>
    </row>
    <row r="580" spans="1:29" x14ac:dyDescent="0.55000000000000004">
      <c r="A580"/>
      <c r="J580"/>
      <c r="AA580"/>
      <c r="AB580"/>
      <c r="AC580"/>
    </row>
    <row r="581" spans="1:29" x14ac:dyDescent="0.55000000000000004">
      <c r="A581"/>
      <c r="J581"/>
      <c r="AA581"/>
      <c r="AB581"/>
      <c r="AC581"/>
    </row>
    <row r="582" spans="1:29" x14ac:dyDescent="0.55000000000000004">
      <c r="A582"/>
      <c r="J582"/>
      <c r="AA582"/>
      <c r="AB582"/>
      <c r="AC582"/>
    </row>
    <row r="583" spans="1:29" x14ac:dyDescent="0.55000000000000004">
      <c r="A583"/>
      <c r="J583"/>
      <c r="AA583"/>
      <c r="AB583"/>
      <c r="AC583"/>
    </row>
    <row r="584" spans="1:29" x14ac:dyDescent="0.55000000000000004">
      <c r="A584"/>
      <c r="J584"/>
      <c r="AA584"/>
      <c r="AB584"/>
      <c r="AC584"/>
    </row>
    <row r="585" spans="1:29" x14ac:dyDescent="0.55000000000000004">
      <c r="A585"/>
      <c r="J585"/>
      <c r="AA585"/>
      <c r="AB585"/>
      <c r="AC585"/>
    </row>
    <row r="586" spans="1:29" x14ac:dyDescent="0.55000000000000004">
      <c r="A586"/>
      <c r="J586"/>
      <c r="AA586"/>
      <c r="AB586"/>
      <c r="AC586"/>
    </row>
    <row r="587" spans="1:29" x14ac:dyDescent="0.55000000000000004">
      <c r="A587"/>
      <c r="J587"/>
      <c r="AA587"/>
      <c r="AB587"/>
      <c r="AC587"/>
    </row>
    <row r="588" spans="1:29" x14ac:dyDescent="0.55000000000000004">
      <c r="A588"/>
      <c r="J588"/>
      <c r="AA588"/>
      <c r="AB588"/>
      <c r="AC588"/>
    </row>
    <row r="589" spans="1:29" x14ac:dyDescent="0.55000000000000004">
      <c r="A589"/>
      <c r="J589"/>
      <c r="AA589"/>
      <c r="AB589"/>
      <c r="AC589"/>
    </row>
    <row r="590" spans="1:29" x14ac:dyDescent="0.55000000000000004">
      <c r="A590"/>
      <c r="J590"/>
      <c r="AA590"/>
      <c r="AB590"/>
      <c r="AC590"/>
    </row>
    <row r="591" spans="1:29" x14ac:dyDescent="0.55000000000000004">
      <c r="A591"/>
      <c r="J591"/>
      <c r="AA591"/>
      <c r="AB591"/>
      <c r="AC591"/>
    </row>
    <row r="592" spans="1:29" x14ac:dyDescent="0.55000000000000004">
      <c r="A592"/>
      <c r="J592"/>
      <c r="AA592"/>
      <c r="AB592"/>
      <c r="AC592"/>
    </row>
    <row r="593" spans="1:29" x14ac:dyDescent="0.55000000000000004">
      <c r="A593"/>
      <c r="J593"/>
      <c r="AA593"/>
      <c r="AB593"/>
      <c r="AC593"/>
    </row>
    <row r="594" spans="1:29" x14ac:dyDescent="0.55000000000000004">
      <c r="A594"/>
      <c r="J594"/>
      <c r="AA594"/>
      <c r="AB594"/>
      <c r="AC594"/>
    </row>
    <row r="595" spans="1:29" x14ac:dyDescent="0.55000000000000004">
      <c r="A595"/>
      <c r="J595"/>
      <c r="AA595"/>
      <c r="AB595"/>
      <c r="AC595"/>
    </row>
    <row r="596" spans="1:29" x14ac:dyDescent="0.55000000000000004">
      <c r="A596"/>
      <c r="J596"/>
      <c r="AA596"/>
      <c r="AB596"/>
      <c r="AC596"/>
    </row>
    <row r="597" spans="1:29" x14ac:dyDescent="0.55000000000000004">
      <c r="A597"/>
      <c r="J597"/>
      <c r="AA597"/>
      <c r="AB597"/>
      <c r="AC597"/>
    </row>
    <row r="598" spans="1:29" x14ac:dyDescent="0.55000000000000004">
      <c r="A598"/>
      <c r="J598"/>
      <c r="AA598"/>
      <c r="AB598"/>
      <c r="AC598"/>
    </row>
    <row r="599" spans="1:29" x14ac:dyDescent="0.55000000000000004">
      <c r="A599"/>
      <c r="J599"/>
      <c r="AA599"/>
      <c r="AB599"/>
      <c r="AC599"/>
    </row>
    <row r="600" spans="1:29" x14ac:dyDescent="0.55000000000000004">
      <c r="A600"/>
      <c r="J600"/>
      <c r="AA600"/>
      <c r="AB600"/>
      <c r="AC600"/>
    </row>
    <row r="601" spans="1:29" x14ac:dyDescent="0.55000000000000004">
      <c r="A601"/>
      <c r="J601"/>
      <c r="AA601"/>
      <c r="AB601"/>
      <c r="AC601"/>
    </row>
    <row r="602" spans="1:29" x14ac:dyDescent="0.55000000000000004">
      <c r="A602"/>
      <c r="J602"/>
      <c r="AA602"/>
      <c r="AB602"/>
      <c r="AC602"/>
    </row>
    <row r="603" spans="1:29" x14ac:dyDescent="0.55000000000000004">
      <c r="A603"/>
      <c r="J603"/>
      <c r="AA603"/>
      <c r="AB603"/>
      <c r="AC603"/>
    </row>
    <row r="604" spans="1:29" x14ac:dyDescent="0.55000000000000004">
      <c r="A604"/>
      <c r="J604"/>
      <c r="AA604"/>
      <c r="AB604"/>
      <c r="AC604"/>
    </row>
    <row r="605" spans="1:29" x14ac:dyDescent="0.55000000000000004">
      <c r="A605"/>
      <c r="J605"/>
      <c r="AA605"/>
      <c r="AB605"/>
      <c r="AC605"/>
    </row>
    <row r="606" spans="1:29" x14ac:dyDescent="0.55000000000000004">
      <c r="A606"/>
      <c r="J606"/>
      <c r="AA606"/>
      <c r="AB606"/>
      <c r="AC606"/>
    </row>
    <row r="607" spans="1:29" x14ac:dyDescent="0.55000000000000004">
      <c r="A607"/>
      <c r="J607"/>
      <c r="AA607"/>
      <c r="AB607"/>
      <c r="AC607"/>
    </row>
    <row r="608" spans="1:29" x14ac:dyDescent="0.55000000000000004">
      <c r="A608"/>
      <c r="J608"/>
      <c r="AA608"/>
      <c r="AB608"/>
      <c r="AC608"/>
    </row>
    <row r="609" spans="1:29" x14ac:dyDescent="0.55000000000000004">
      <c r="A609"/>
      <c r="J609"/>
      <c r="AA609"/>
      <c r="AB609"/>
      <c r="AC609"/>
    </row>
    <row r="610" spans="1:29" x14ac:dyDescent="0.55000000000000004">
      <c r="A610"/>
      <c r="J610"/>
      <c r="AA610"/>
      <c r="AB610"/>
      <c r="AC610"/>
    </row>
    <row r="611" spans="1:29" x14ac:dyDescent="0.55000000000000004">
      <c r="A611"/>
      <c r="J611"/>
      <c r="AA611"/>
      <c r="AB611"/>
      <c r="AC611"/>
    </row>
    <row r="612" spans="1:29" x14ac:dyDescent="0.55000000000000004">
      <c r="A612"/>
      <c r="J612"/>
      <c r="AA612"/>
      <c r="AB612"/>
      <c r="AC612"/>
    </row>
    <row r="613" spans="1:29" x14ac:dyDescent="0.55000000000000004">
      <c r="A613"/>
      <c r="J613"/>
      <c r="AA613"/>
      <c r="AB613"/>
      <c r="AC613"/>
    </row>
    <row r="614" spans="1:29" x14ac:dyDescent="0.55000000000000004">
      <c r="A614"/>
      <c r="J614"/>
      <c r="AA614"/>
      <c r="AB614"/>
      <c r="AC614"/>
    </row>
    <row r="615" spans="1:29" x14ac:dyDescent="0.55000000000000004">
      <c r="A615"/>
      <c r="J615"/>
      <c r="AA615"/>
      <c r="AB615"/>
      <c r="AC615"/>
    </row>
    <row r="616" spans="1:29" x14ac:dyDescent="0.55000000000000004">
      <c r="A616"/>
      <c r="J616"/>
      <c r="AA616"/>
      <c r="AB616"/>
      <c r="AC616"/>
    </row>
    <row r="617" spans="1:29" x14ac:dyDescent="0.55000000000000004">
      <c r="A617"/>
      <c r="J617"/>
      <c r="AA617"/>
      <c r="AB617"/>
      <c r="AC617"/>
    </row>
    <row r="618" spans="1:29" x14ac:dyDescent="0.55000000000000004">
      <c r="A618"/>
      <c r="J618"/>
      <c r="AA618"/>
      <c r="AB618"/>
      <c r="AC618"/>
    </row>
    <row r="619" spans="1:29" x14ac:dyDescent="0.55000000000000004">
      <c r="A619"/>
      <c r="J619"/>
      <c r="AA619"/>
      <c r="AB619"/>
      <c r="AC619"/>
    </row>
    <row r="620" spans="1:29" x14ac:dyDescent="0.55000000000000004">
      <c r="A620"/>
      <c r="J620"/>
      <c r="AA620"/>
      <c r="AB620"/>
      <c r="AC620"/>
    </row>
    <row r="621" spans="1:29" x14ac:dyDescent="0.55000000000000004">
      <c r="A621"/>
      <c r="J621"/>
      <c r="AA621"/>
      <c r="AB621"/>
      <c r="AC621"/>
    </row>
    <row r="622" spans="1:29" x14ac:dyDescent="0.55000000000000004">
      <c r="A622"/>
      <c r="J622"/>
      <c r="AA622"/>
      <c r="AB622"/>
      <c r="AC622"/>
    </row>
    <row r="623" spans="1:29" x14ac:dyDescent="0.55000000000000004">
      <c r="A623"/>
      <c r="J623"/>
      <c r="AA623"/>
      <c r="AB623"/>
      <c r="AC623"/>
    </row>
    <row r="624" spans="1:29" x14ac:dyDescent="0.55000000000000004">
      <c r="A624"/>
      <c r="J624"/>
      <c r="AA624"/>
      <c r="AB624"/>
      <c r="AC624"/>
    </row>
    <row r="625" spans="1:29" x14ac:dyDescent="0.55000000000000004">
      <c r="A625"/>
      <c r="J625"/>
      <c r="AA625"/>
      <c r="AB625"/>
      <c r="AC625"/>
    </row>
    <row r="626" spans="1:29" x14ac:dyDescent="0.55000000000000004">
      <c r="A626"/>
      <c r="J626"/>
      <c r="AA626"/>
      <c r="AB626"/>
      <c r="AC626"/>
    </row>
    <row r="627" spans="1:29" x14ac:dyDescent="0.55000000000000004">
      <c r="A627"/>
      <c r="J627"/>
      <c r="AA627"/>
      <c r="AB627"/>
      <c r="AC627"/>
    </row>
    <row r="628" spans="1:29" x14ac:dyDescent="0.55000000000000004">
      <c r="A628"/>
      <c r="J628"/>
      <c r="AA628"/>
      <c r="AB628"/>
      <c r="AC628"/>
    </row>
    <row r="629" spans="1:29" x14ac:dyDescent="0.55000000000000004">
      <c r="A629"/>
      <c r="J629"/>
      <c r="AA629"/>
      <c r="AB629"/>
      <c r="AC629"/>
    </row>
    <row r="630" spans="1:29" x14ac:dyDescent="0.55000000000000004">
      <c r="A630"/>
      <c r="J630"/>
      <c r="AA630"/>
      <c r="AB630"/>
      <c r="AC630"/>
    </row>
    <row r="631" spans="1:29" x14ac:dyDescent="0.55000000000000004">
      <c r="A631"/>
      <c r="J631"/>
      <c r="AA631"/>
      <c r="AB631"/>
      <c r="AC631"/>
    </row>
    <row r="632" spans="1:29" x14ac:dyDescent="0.55000000000000004">
      <c r="A632"/>
      <c r="J632"/>
      <c r="AA632"/>
      <c r="AB632"/>
      <c r="AC632"/>
    </row>
    <row r="633" spans="1:29" x14ac:dyDescent="0.55000000000000004">
      <c r="A633"/>
      <c r="J633"/>
      <c r="AA633"/>
      <c r="AB633"/>
      <c r="AC633"/>
    </row>
    <row r="634" spans="1:29" x14ac:dyDescent="0.55000000000000004">
      <c r="A634"/>
      <c r="J634"/>
      <c r="AA634"/>
      <c r="AB634"/>
      <c r="AC634"/>
    </row>
    <row r="635" spans="1:29" x14ac:dyDescent="0.55000000000000004">
      <c r="A635"/>
      <c r="J635"/>
      <c r="AA635"/>
      <c r="AB635"/>
      <c r="AC635"/>
    </row>
    <row r="636" spans="1:29" x14ac:dyDescent="0.55000000000000004">
      <c r="A636"/>
      <c r="J636"/>
      <c r="AA636"/>
      <c r="AB636"/>
      <c r="AC636"/>
    </row>
    <row r="637" spans="1:29" x14ac:dyDescent="0.55000000000000004">
      <c r="A637"/>
      <c r="J637"/>
      <c r="AA637"/>
      <c r="AB637"/>
      <c r="AC637"/>
    </row>
    <row r="638" spans="1:29" x14ac:dyDescent="0.55000000000000004">
      <c r="A638"/>
      <c r="J638"/>
      <c r="AA638"/>
      <c r="AB638"/>
      <c r="AC638"/>
    </row>
    <row r="639" spans="1:29" x14ac:dyDescent="0.55000000000000004">
      <c r="A639"/>
      <c r="J639"/>
      <c r="AA639"/>
      <c r="AB639"/>
      <c r="AC639"/>
    </row>
    <row r="640" spans="1:29" x14ac:dyDescent="0.55000000000000004">
      <c r="A640"/>
      <c r="J640"/>
      <c r="AA640"/>
      <c r="AB640"/>
      <c r="AC640"/>
    </row>
    <row r="641" spans="1:29" x14ac:dyDescent="0.55000000000000004">
      <c r="A641"/>
      <c r="J641"/>
      <c r="AA641"/>
      <c r="AB641"/>
      <c r="AC641"/>
    </row>
    <row r="642" spans="1:29" x14ac:dyDescent="0.55000000000000004">
      <c r="A642"/>
      <c r="J642"/>
      <c r="AA642"/>
      <c r="AB642"/>
      <c r="AC642"/>
    </row>
    <row r="643" spans="1:29" x14ac:dyDescent="0.55000000000000004">
      <c r="A643"/>
      <c r="J643"/>
      <c r="AA643"/>
      <c r="AB643"/>
      <c r="AC643"/>
    </row>
    <row r="644" spans="1:29" x14ac:dyDescent="0.55000000000000004">
      <c r="A644"/>
      <c r="J644"/>
      <c r="AA644"/>
      <c r="AB644"/>
      <c r="AC644"/>
    </row>
    <row r="645" spans="1:29" x14ac:dyDescent="0.55000000000000004">
      <c r="A645"/>
      <c r="J645"/>
      <c r="AA645"/>
      <c r="AB645"/>
      <c r="AC645"/>
    </row>
    <row r="646" spans="1:29" x14ac:dyDescent="0.55000000000000004">
      <c r="A646"/>
      <c r="J646"/>
      <c r="AA646"/>
      <c r="AB646"/>
      <c r="AC646"/>
    </row>
    <row r="647" spans="1:29" x14ac:dyDescent="0.55000000000000004">
      <c r="A647"/>
      <c r="J647"/>
      <c r="AA647"/>
      <c r="AB647"/>
      <c r="AC647"/>
    </row>
    <row r="648" spans="1:29" x14ac:dyDescent="0.55000000000000004">
      <c r="A648"/>
      <c r="J648"/>
      <c r="AA648"/>
      <c r="AB648"/>
      <c r="AC648"/>
    </row>
    <row r="649" spans="1:29" x14ac:dyDescent="0.55000000000000004">
      <c r="A649"/>
      <c r="J649"/>
      <c r="AA649"/>
      <c r="AB649"/>
      <c r="AC649"/>
    </row>
    <row r="650" spans="1:29" x14ac:dyDescent="0.55000000000000004">
      <c r="A650"/>
      <c r="J650"/>
      <c r="AA650"/>
      <c r="AB650"/>
      <c r="AC650"/>
    </row>
    <row r="651" spans="1:29" x14ac:dyDescent="0.55000000000000004">
      <c r="A651"/>
      <c r="J651"/>
      <c r="AA651"/>
      <c r="AB651"/>
      <c r="AC651"/>
    </row>
    <row r="652" spans="1:29" x14ac:dyDescent="0.55000000000000004">
      <c r="A652"/>
      <c r="J652"/>
      <c r="AA652"/>
      <c r="AB652"/>
      <c r="AC652"/>
    </row>
    <row r="653" spans="1:29" x14ac:dyDescent="0.55000000000000004">
      <c r="A653"/>
      <c r="J653"/>
      <c r="AA653"/>
      <c r="AB653"/>
      <c r="AC653"/>
    </row>
    <row r="654" spans="1:29" x14ac:dyDescent="0.55000000000000004">
      <c r="A654"/>
      <c r="J654"/>
      <c r="AA654"/>
      <c r="AB654"/>
      <c r="AC654"/>
    </row>
    <row r="655" spans="1:29" x14ac:dyDescent="0.55000000000000004">
      <c r="A655"/>
      <c r="J655"/>
      <c r="AA655"/>
      <c r="AB655"/>
      <c r="AC655"/>
    </row>
    <row r="656" spans="1:29" x14ac:dyDescent="0.55000000000000004">
      <c r="A656"/>
      <c r="J656"/>
      <c r="AA656"/>
      <c r="AB656"/>
      <c r="AC656"/>
    </row>
    <row r="657" spans="1:29" x14ac:dyDescent="0.55000000000000004">
      <c r="A657"/>
      <c r="J657"/>
      <c r="AA657"/>
      <c r="AB657"/>
      <c r="AC657"/>
    </row>
    <row r="658" spans="1:29" x14ac:dyDescent="0.55000000000000004">
      <c r="A658"/>
      <c r="J658"/>
      <c r="AA658"/>
      <c r="AB658"/>
      <c r="AC658"/>
    </row>
    <row r="659" spans="1:29" x14ac:dyDescent="0.55000000000000004">
      <c r="A659"/>
      <c r="J659"/>
      <c r="AA659"/>
      <c r="AB659"/>
      <c r="AC659"/>
    </row>
    <row r="660" spans="1:29" x14ac:dyDescent="0.55000000000000004">
      <c r="A660"/>
      <c r="J660"/>
      <c r="AA660"/>
      <c r="AB660"/>
      <c r="AC660"/>
    </row>
    <row r="661" spans="1:29" x14ac:dyDescent="0.55000000000000004">
      <c r="A661"/>
      <c r="J661"/>
      <c r="AA661"/>
      <c r="AB661"/>
      <c r="AC661"/>
    </row>
    <row r="662" spans="1:29" x14ac:dyDescent="0.55000000000000004">
      <c r="A662"/>
      <c r="J662"/>
      <c r="AA662"/>
      <c r="AB662"/>
      <c r="AC662"/>
    </row>
    <row r="663" spans="1:29" x14ac:dyDescent="0.55000000000000004">
      <c r="A663"/>
      <c r="J663"/>
      <c r="AA663"/>
      <c r="AB663"/>
      <c r="AC663"/>
    </row>
    <row r="664" spans="1:29" x14ac:dyDescent="0.55000000000000004">
      <c r="A664"/>
      <c r="J664"/>
      <c r="AA664"/>
      <c r="AB664"/>
      <c r="AC664"/>
    </row>
    <row r="665" spans="1:29" x14ac:dyDescent="0.55000000000000004">
      <c r="A665"/>
      <c r="J665"/>
      <c r="AA665"/>
      <c r="AB665"/>
      <c r="AC665"/>
    </row>
    <row r="666" spans="1:29" x14ac:dyDescent="0.55000000000000004">
      <c r="A666"/>
      <c r="J666"/>
      <c r="AA666"/>
      <c r="AB666"/>
      <c r="AC666"/>
    </row>
    <row r="667" spans="1:29" x14ac:dyDescent="0.55000000000000004">
      <c r="A667"/>
      <c r="J667"/>
      <c r="AA667"/>
      <c r="AB667"/>
      <c r="AC667"/>
    </row>
    <row r="668" spans="1:29" x14ac:dyDescent="0.55000000000000004">
      <c r="A668"/>
      <c r="J668"/>
      <c r="AA668"/>
      <c r="AB668"/>
      <c r="AC668"/>
    </row>
    <row r="669" spans="1:29" x14ac:dyDescent="0.55000000000000004">
      <c r="A669"/>
      <c r="J669"/>
      <c r="AA669"/>
      <c r="AB669"/>
      <c r="AC669"/>
    </row>
    <row r="670" spans="1:29" x14ac:dyDescent="0.55000000000000004">
      <c r="A670"/>
      <c r="J670"/>
      <c r="AA670"/>
      <c r="AB670"/>
      <c r="AC670"/>
    </row>
    <row r="671" spans="1:29" x14ac:dyDescent="0.55000000000000004">
      <c r="A671"/>
      <c r="J671"/>
      <c r="AA671"/>
      <c r="AB671"/>
      <c r="AC671"/>
    </row>
    <row r="672" spans="1:29" x14ac:dyDescent="0.55000000000000004">
      <c r="A672"/>
      <c r="J672"/>
      <c r="AA672"/>
      <c r="AB672"/>
      <c r="AC672"/>
    </row>
    <row r="673" spans="1:29" x14ac:dyDescent="0.55000000000000004">
      <c r="A673"/>
      <c r="J673"/>
      <c r="AA673"/>
      <c r="AB673"/>
      <c r="AC673"/>
    </row>
    <row r="674" spans="1:29" x14ac:dyDescent="0.55000000000000004">
      <c r="A674"/>
      <c r="J674"/>
      <c r="AA674"/>
      <c r="AB674"/>
      <c r="AC674"/>
    </row>
    <row r="675" spans="1:29" x14ac:dyDescent="0.55000000000000004">
      <c r="A675"/>
      <c r="J675"/>
      <c r="AA675"/>
      <c r="AB675"/>
      <c r="AC675"/>
    </row>
    <row r="676" spans="1:29" x14ac:dyDescent="0.55000000000000004">
      <c r="A676"/>
      <c r="J676"/>
      <c r="AA676"/>
      <c r="AB676"/>
      <c r="AC676"/>
    </row>
    <row r="677" spans="1:29" x14ac:dyDescent="0.55000000000000004">
      <c r="A677"/>
      <c r="J677"/>
      <c r="AA677"/>
      <c r="AB677"/>
      <c r="AC677"/>
    </row>
    <row r="678" spans="1:29" x14ac:dyDescent="0.55000000000000004">
      <c r="A678"/>
      <c r="J678"/>
      <c r="AA678"/>
      <c r="AB678"/>
      <c r="AC678"/>
    </row>
    <row r="679" spans="1:29" x14ac:dyDescent="0.55000000000000004">
      <c r="A679"/>
      <c r="J679"/>
      <c r="AA679"/>
      <c r="AB679"/>
      <c r="AC679"/>
    </row>
    <row r="680" spans="1:29" x14ac:dyDescent="0.55000000000000004">
      <c r="A680"/>
      <c r="J680"/>
      <c r="AA680"/>
      <c r="AB680"/>
      <c r="AC680"/>
    </row>
    <row r="681" spans="1:29" x14ac:dyDescent="0.55000000000000004">
      <c r="A681"/>
      <c r="J681"/>
      <c r="AA681"/>
      <c r="AB681"/>
      <c r="AC681"/>
    </row>
    <row r="682" spans="1:29" x14ac:dyDescent="0.55000000000000004">
      <c r="A682"/>
      <c r="J682"/>
      <c r="AA682"/>
      <c r="AB682"/>
      <c r="AC682"/>
    </row>
    <row r="683" spans="1:29" x14ac:dyDescent="0.55000000000000004">
      <c r="A683"/>
      <c r="J683"/>
      <c r="AA683"/>
      <c r="AB683"/>
      <c r="AC683"/>
    </row>
    <row r="684" spans="1:29" x14ac:dyDescent="0.55000000000000004">
      <c r="A684"/>
      <c r="J684"/>
      <c r="AA684"/>
      <c r="AB684"/>
      <c r="AC684"/>
    </row>
    <row r="685" spans="1:29" x14ac:dyDescent="0.55000000000000004">
      <c r="A685"/>
      <c r="J685"/>
      <c r="AA685"/>
      <c r="AB685"/>
      <c r="AC685"/>
    </row>
    <row r="686" spans="1:29" x14ac:dyDescent="0.55000000000000004">
      <c r="A686"/>
      <c r="J686"/>
      <c r="AA686"/>
      <c r="AB686"/>
      <c r="AC686"/>
    </row>
    <row r="687" spans="1:29" x14ac:dyDescent="0.55000000000000004">
      <c r="A687"/>
      <c r="J687"/>
      <c r="AA687"/>
      <c r="AB687"/>
      <c r="AC687"/>
    </row>
    <row r="688" spans="1:29" x14ac:dyDescent="0.55000000000000004">
      <c r="A688"/>
      <c r="J688"/>
      <c r="AA688"/>
      <c r="AB688"/>
      <c r="AC688"/>
    </row>
    <row r="689" spans="1:29" x14ac:dyDescent="0.55000000000000004">
      <c r="A689"/>
      <c r="J689"/>
      <c r="AA689"/>
      <c r="AB689"/>
      <c r="AC689"/>
    </row>
    <row r="690" spans="1:29" x14ac:dyDescent="0.55000000000000004">
      <c r="A690"/>
      <c r="J690"/>
      <c r="AA690"/>
      <c r="AB690"/>
      <c r="AC690"/>
    </row>
    <row r="691" spans="1:29" x14ac:dyDescent="0.55000000000000004">
      <c r="A691"/>
      <c r="J691"/>
      <c r="AA691"/>
      <c r="AB691"/>
      <c r="AC691"/>
    </row>
    <row r="692" spans="1:29" x14ac:dyDescent="0.55000000000000004">
      <c r="A692"/>
      <c r="J692"/>
      <c r="AA692"/>
      <c r="AB692"/>
      <c r="AC692"/>
    </row>
    <row r="693" spans="1:29" x14ac:dyDescent="0.55000000000000004">
      <c r="A693"/>
      <c r="J693"/>
      <c r="AA693"/>
      <c r="AB693"/>
      <c r="AC693"/>
    </row>
    <row r="694" spans="1:29" x14ac:dyDescent="0.55000000000000004">
      <c r="A694"/>
      <c r="J694"/>
      <c r="AA694"/>
      <c r="AB694"/>
      <c r="AC694"/>
    </row>
    <row r="695" spans="1:29" x14ac:dyDescent="0.55000000000000004">
      <c r="A695"/>
      <c r="J695"/>
      <c r="AA695"/>
      <c r="AB695"/>
      <c r="AC695"/>
    </row>
    <row r="696" spans="1:29" x14ac:dyDescent="0.55000000000000004">
      <c r="A696"/>
      <c r="J696"/>
      <c r="AA696"/>
      <c r="AB696"/>
      <c r="AC696"/>
    </row>
    <row r="697" spans="1:29" x14ac:dyDescent="0.55000000000000004">
      <c r="A697"/>
      <c r="J697"/>
      <c r="AA697"/>
      <c r="AB697"/>
      <c r="AC697"/>
    </row>
    <row r="698" spans="1:29" x14ac:dyDescent="0.55000000000000004">
      <c r="A698"/>
      <c r="J698"/>
      <c r="AA698"/>
      <c r="AB698"/>
      <c r="AC698"/>
    </row>
    <row r="699" spans="1:29" x14ac:dyDescent="0.55000000000000004">
      <c r="A699"/>
      <c r="J699"/>
      <c r="AA699"/>
      <c r="AB699"/>
      <c r="AC699"/>
    </row>
    <row r="700" spans="1:29" x14ac:dyDescent="0.55000000000000004">
      <c r="A700"/>
      <c r="J700"/>
      <c r="AA700"/>
      <c r="AB700"/>
      <c r="AC700"/>
    </row>
    <row r="701" spans="1:29" x14ac:dyDescent="0.55000000000000004">
      <c r="A701"/>
      <c r="J701"/>
      <c r="AA701"/>
      <c r="AB701"/>
      <c r="AC701"/>
    </row>
    <row r="702" spans="1:29" x14ac:dyDescent="0.55000000000000004">
      <c r="A702"/>
      <c r="J702"/>
      <c r="AA702"/>
      <c r="AB702"/>
      <c r="AC702"/>
    </row>
    <row r="703" spans="1:29" x14ac:dyDescent="0.55000000000000004">
      <c r="A703"/>
      <c r="J703"/>
      <c r="AA703"/>
      <c r="AB703"/>
      <c r="AC703"/>
    </row>
    <row r="704" spans="1:29" x14ac:dyDescent="0.55000000000000004">
      <c r="A704"/>
      <c r="J704"/>
      <c r="AA704"/>
      <c r="AB704"/>
      <c r="AC704"/>
    </row>
    <row r="705" spans="1:29" x14ac:dyDescent="0.55000000000000004">
      <c r="A705"/>
      <c r="J705"/>
      <c r="AA705"/>
      <c r="AB705"/>
      <c r="AC705"/>
    </row>
    <row r="706" spans="1:29" x14ac:dyDescent="0.55000000000000004">
      <c r="A706"/>
      <c r="J706"/>
      <c r="AA706"/>
      <c r="AB706"/>
      <c r="AC706"/>
    </row>
    <row r="707" spans="1:29" x14ac:dyDescent="0.55000000000000004">
      <c r="A707"/>
      <c r="J707"/>
      <c r="AA707"/>
      <c r="AB707"/>
      <c r="AC707"/>
    </row>
    <row r="708" spans="1:29" x14ac:dyDescent="0.55000000000000004">
      <c r="A708"/>
      <c r="J708"/>
      <c r="AA708"/>
      <c r="AB708"/>
      <c r="AC708"/>
    </row>
    <row r="709" spans="1:29" x14ac:dyDescent="0.55000000000000004">
      <c r="A709"/>
      <c r="J709"/>
      <c r="AA709"/>
      <c r="AB709"/>
      <c r="AC709"/>
    </row>
    <row r="710" spans="1:29" x14ac:dyDescent="0.55000000000000004">
      <c r="A710"/>
      <c r="J710"/>
      <c r="AA710"/>
      <c r="AB710"/>
      <c r="AC710"/>
    </row>
    <row r="711" spans="1:29" x14ac:dyDescent="0.55000000000000004">
      <c r="A711"/>
      <c r="J711"/>
      <c r="AA711"/>
      <c r="AB711"/>
      <c r="AC711"/>
    </row>
    <row r="712" spans="1:29" x14ac:dyDescent="0.55000000000000004">
      <c r="A712"/>
      <c r="J712"/>
      <c r="AA712"/>
      <c r="AB712"/>
      <c r="AC712"/>
    </row>
    <row r="713" spans="1:29" x14ac:dyDescent="0.55000000000000004">
      <c r="A713"/>
      <c r="J713"/>
      <c r="AA713"/>
      <c r="AB713"/>
      <c r="AC713"/>
    </row>
    <row r="714" spans="1:29" x14ac:dyDescent="0.55000000000000004">
      <c r="A714"/>
      <c r="J714"/>
      <c r="AA714"/>
      <c r="AB714"/>
      <c r="AC714"/>
    </row>
    <row r="715" spans="1:29" x14ac:dyDescent="0.55000000000000004">
      <c r="A715"/>
      <c r="J715"/>
      <c r="AA715"/>
      <c r="AB715"/>
      <c r="AC715"/>
    </row>
    <row r="716" spans="1:29" x14ac:dyDescent="0.55000000000000004">
      <c r="A716"/>
      <c r="J716"/>
      <c r="AA716"/>
      <c r="AB716"/>
      <c r="AC716"/>
    </row>
    <row r="717" spans="1:29" x14ac:dyDescent="0.55000000000000004">
      <c r="A717"/>
      <c r="J717"/>
      <c r="AA717"/>
      <c r="AB717"/>
      <c r="AC717"/>
    </row>
    <row r="718" spans="1:29" x14ac:dyDescent="0.55000000000000004">
      <c r="A718"/>
      <c r="J718"/>
      <c r="AA718"/>
      <c r="AB718"/>
      <c r="AC718"/>
    </row>
    <row r="719" spans="1:29" x14ac:dyDescent="0.55000000000000004">
      <c r="A719"/>
      <c r="J719"/>
      <c r="AA719"/>
      <c r="AB719"/>
      <c r="AC719"/>
    </row>
    <row r="720" spans="1:29" x14ac:dyDescent="0.55000000000000004">
      <c r="A720"/>
      <c r="J720"/>
      <c r="AA720"/>
      <c r="AB720"/>
      <c r="AC720"/>
    </row>
    <row r="721" spans="1:29" x14ac:dyDescent="0.55000000000000004">
      <c r="A721"/>
      <c r="J721"/>
      <c r="AA721"/>
      <c r="AB721"/>
      <c r="AC721"/>
    </row>
    <row r="722" spans="1:29" x14ac:dyDescent="0.55000000000000004">
      <c r="A722"/>
      <c r="J722"/>
      <c r="AA722"/>
      <c r="AB722"/>
      <c r="AC722"/>
    </row>
    <row r="723" spans="1:29" x14ac:dyDescent="0.55000000000000004">
      <c r="A723"/>
      <c r="J723"/>
      <c r="AA723"/>
      <c r="AB723"/>
      <c r="AC723"/>
    </row>
    <row r="724" spans="1:29" x14ac:dyDescent="0.55000000000000004">
      <c r="A724"/>
      <c r="J724"/>
      <c r="AA724"/>
      <c r="AB724"/>
      <c r="AC724"/>
    </row>
    <row r="725" spans="1:29" x14ac:dyDescent="0.55000000000000004">
      <c r="A725"/>
      <c r="J725"/>
      <c r="AA725"/>
      <c r="AB725"/>
      <c r="AC725"/>
    </row>
    <row r="726" spans="1:29" x14ac:dyDescent="0.55000000000000004">
      <c r="A726"/>
      <c r="J726"/>
      <c r="AA726"/>
      <c r="AB726"/>
      <c r="AC726"/>
    </row>
    <row r="727" spans="1:29" x14ac:dyDescent="0.55000000000000004">
      <c r="A727"/>
      <c r="J727"/>
      <c r="AA727"/>
      <c r="AB727"/>
      <c r="AC727"/>
    </row>
    <row r="728" spans="1:29" x14ac:dyDescent="0.55000000000000004">
      <c r="A728"/>
      <c r="J728"/>
      <c r="AA728"/>
      <c r="AB728"/>
      <c r="AC728"/>
    </row>
    <row r="729" spans="1:29" x14ac:dyDescent="0.55000000000000004">
      <c r="A729"/>
      <c r="J729"/>
      <c r="AA729"/>
      <c r="AB729"/>
      <c r="AC729"/>
    </row>
    <row r="730" spans="1:29" x14ac:dyDescent="0.55000000000000004">
      <c r="A730"/>
      <c r="J730"/>
      <c r="AA730"/>
      <c r="AB730"/>
      <c r="AC730"/>
    </row>
    <row r="731" spans="1:29" x14ac:dyDescent="0.55000000000000004">
      <c r="A731"/>
      <c r="J731"/>
      <c r="AA731"/>
      <c r="AB731"/>
      <c r="AC731"/>
    </row>
    <row r="732" spans="1:29" x14ac:dyDescent="0.55000000000000004">
      <c r="A732"/>
      <c r="J732"/>
      <c r="AA732"/>
      <c r="AB732"/>
      <c r="AC732"/>
    </row>
    <row r="733" spans="1:29" x14ac:dyDescent="0.55000000000000004">
      <c r="A733"/>
      <c r="J733"/>
      <c r="AA733"/>
      <c r="AB733"/>
      <c r="AC733"/>
    </row>
    <row r="734" spans="1:29" x14ac:dyDescent="0.55000000000000004">
      <c r="A734"/>
      <c r="J734"/>
      <c r="AA734"/>
      <c r="AB734"/>
      <c r="AC734"/>
    </row>
    <row r="735" spans="1:29" x14ac:dyDescent="0.55000000000000004">
      <c r="A735"/>
      <c r="J735"/>
      <c r="AA735"/>
      <c r="AB735"/>
      <c r="AC735"/>
    </row>
    <row r="736" spans="1:29" x14ac:dyDescent="0.55000000000000004">
      <c r="A736"/>
      <c r="J736"/>
      <c r="AA736"/>
      <c r="AB736"/>
      <c r="AC736"/>
    </row>
    <row r="737" spans="1:29" x14ac:dyDescent="0.55000000000000004">
      <c r="A737"/>
      <c r="J737"/>
      <c r="AA737"/>
      <c r="AB737"/>
      <c r="AC737"/>
    </row>
    <row r="738" spans="1:29" x14ac:dyDescent="0.55000000000000004">
      <c r="A738"/>
      <c r="J738"/>
      <c r="AA738"/>
      <c r="AB738"/>
      <c r="AC738"/>
    </row>
    <row r="739" spans="1:29" x14ac:dyDescent="0.55000000000000004">
      <c r="A739"/>
      <c r="J739"/>
      <c r="AA739"/>
      <c r="AB739"/>
      <c r="AC739"/>
    </row>
    <row r="740" spans="1:29" x14ac:dyDescent="0.55000000000000004">
      <c r="A740"/>
      <c r="J740"/>
      <c r="AA740"/>
      <c r="AB740"/>
      <c r="AC740"/>
    </row>
    <row r="741" spans="1:29" x14ac:dyDescent="0.55000000000000004">
      <c r="A741"/>
      <c r="J741"/>
      <c r="AA741"/>
      <c r="AB741"/>
      <c r="AC741"/>
    </row>
    <row r="742" spans="1:29" x14ac:dyDescent="0.55000000000000004">
      <c r="A742"/>
      <c r="J742"/>
      <c r="AA742"/>
      <c r="AB742"/>
      <c r="AC742"/>
    </row>
    <row r="743" spans="1:29" x14ac:dyDescent="0.55000000000000004">
      <c r="A743"/>
      <c r="J743"/>
      <c r="AA743"/>
      <c r="AB743"/>
      <c r="AC743"/>
    </row>
    <row r="744" spans="1:29" x14ac:dyDescent="0.55000000000000004">
      <c r="A744"/>
      <c r="J744"/>
      <c r="AA744"/>
      <c r="AB744"/>
      <c r="AC744"/>
    </row>
    <row r="745" spans="1:29" x14ac:dyDescent="0.55000000000000004">
      <c r="A745"/>
      <c r="J745"/>
      <c r="AA745"/>
      <c r="AB745"/>
      <c r="AC745"/>
    </row>
    <row r="746" spans="1:29" x14ac:dyDescent="0.55000000000000004">
      <c r="A746"/>
      <c r="J746"/>
      <c r="AA746"/>
      <c r="AB746"/>
      <c r="AC746"/>
    </row>
    <row r="747" spans="1:29" x14ac:dyDescent="0.55000000000000004">
      <c r="A747"/>
      <c r="J747"/>
      <c r="AA747"/>
      <c r="AB747"/>
      <c r="AC747"/>
    </row>
    <row r="748" spans="1:29" x14ac:dyDescent="0.55000000000000004">
      <c r="A748"/>
      <c r="J748"/>
      <c r="AA748"/>
      <c r="AB748"/>
      <c r="AC748"/>
    </row>
    <row r="749" spans="1:29" x14ac:dyDescent="0.55000000000000004">
      <c r="A749"/>
      <c r="J749"/>
      <c r="AA749"/>
      <c r="AB749"/>
      <c r="AC749"/>
    </row>
    <row r="750" spans="1:29" x14ac:dyDescent="0.55000000000000004">
      <c r="A750"/>
      <c r="J750"/>
      <c r="AA750"/>
      <c r="AB750"/>
      <c r="AC750"/>
    </row>
    <row r="751" spans="1:29" x14ac:dyDescent="0.55000000000000004">
      <c r="A751"/>
      <c r="J751"/>
      <c r="AA751"/>
      <c r="AB751"/>
      <c r="AC751"/>
    </row>
    <row r="752" spans="1:29" x14ac:dyDescent="0.55000000000000004">
      <c r="A752"/>
      <c r="J752"/>
      <c r="AA752"/>
      <c r="AB752"/>
      <c r="AC752"/>
    </row>
    <row r="753" spans="1:29" x14ac:dyDescent="0.55000000000000004">
      <c r="A753"/>
      <c r="J753"/>
      <c r="AA753"/>
      <c r="AB753"/>
      <c r="AC753"/>
    </row>
    <row r="754" spans="1:29" x14ac:dyDescent="0.55000000000000004">
      <c r="A754"/>
      <c r="J754"/>
      <c r="AA754"/>
      <c r="AB754"/>
      <c r="AC754"/>
    </row>
    <row r="755" spans="1:29" x14ac:dyDescent="0.55000000000000004">
      <c r="A755"/>
      <c r="J755"/>
      <c r="AA755"/>
      <c r="AB755"/>
      <c r="AC755"/>
    </row>
    <row r="756" spans="1:29" x14ac:dyDescent="0.55000000000000004">
      <c r="A756"/>
      <c r="J756"/>
      <c r="AA756"/>
      <c r="AB756"/>
      <c r="AC756"/>
    </row>
    <row r="757" spans="1:29" x14ac:dyDescent="0.55000000000000004">
      <c r="A757"/>
      <c r="J757"/>
      <c r="AA757"/>
      <c r="AB757"/>
      <c r="AC757"/>
    </row>
    <row r="758" spans="1:29" x14ac:dyDescent="0.55000000000000004">
      <c r="A758"/>
      <c r="J758"/>
      <c r="AA758"/>
      <c r="AB758"/>
      <c r="AC758"/>
    </row>
    <row r="759" spans="1:29" x14ac:dyDescent="0.55000000000000004">
      <c r="A759"/>
      <c r="J759"/>
      <c r="AA759"/>
      <c r="AB759"/>
      <c r="AC759"/>
    </row>
    <row r="760" spans="1:29" x14ac:dyDescent="0.55000000000000004">
      <c r="A760"/>
      <c r="J760"/>
      <c r="AA760"/>
      <c r="AB760"/>
      <c r="AC760"/>
    </row>
    <row r="761" spans="1:29" x14ac:dyDescent="0.55000000000000004">
      <c r="A761"/>
      <c r="J761"/>
      <c r="AA761"/>
      <c r="AB761"/>
      <c r="AC761"/>
    </row>
    <row r="762" spans="1:29" x14ac:dyDescent="0.55000000000000004">
      <c r="A762"/>
      <c r="J762"/>
      <c r="AA762"/>
      <c r="AB762"/>
      <c r="AC762"/>
    </row>
    <row r="763" spans="1:29" x14ac:dyDescent="0.55000000000000004">
      <c r="A763"/>
      <c r="J763"/>
      <c r="AA763"/>
      <c r="AB763"/>
      <c r="AC763"/>
    </row>
    <row r="764" spans="1:29" x14ac:dyDescent="0.55000000000000004">
      <c r="A764"/>
      <c r="J764"/>
      <c r="AA764"/>
      <c r="AB764"/>
      <c r="AC764"/>
    </row>
    <row r="765" spans="1:29" x14ac:dyDescent="0.55000000000000004">
      <c r="A765"/>
      <c r="J765"/>
      <c r="AA765"/>
      <c r="AB765"/>
      <c r="AC765"/>
    </row>
    <row r="766" spans="1:29" x14ac:dyDescent="0.55000000000000004">
      <c r="A766"/>
      <c r="J766"/>
      <c r="AA766"/>
      <c r="AB766"/>
      <c r="AC766"/>
    </row>
    <row r="767" spans="1:29" x14ac:dyDescent="0.55000000000000004">
      <c r="A767"/>
      <c r="J767"/>
      <c r="AA767"/>
      <c r="AB767"/>
      <c r="AC767"/>
    </row>
    <row r="768" spans="1:29" x14ac:dyDescent="0.55000000000000004">
      <c r="A768"/>
      <c r="J768"/>
      <c r="AA768"/>
      <c r="AB768"/>
      <c r="AC768"/>
    </row>
    <row r="769" spans="1:29" x14ac:dyDescent="0.55000000000000004">
      <c r="A769"/>
      <c r="J769"/>
      <c r="AA769"/>
      <c r="AB769"/>
      <c r="AC769"/>
    </row>
    <row r="770" spans="1:29" x14ac:dyDescent="0.55000000000000004">
      <c r="A770"/>
      <c r="J770"/>
      <c r="AA770"/>
      <c r="AB770"/>
      <c r="AC770"/>
    </row>
    <row r="771" spans="1:29" x14ac:dyDescent="0.55000000000000004">
      <c r="A771"/>
      <c r="J771"/>
      <c r="AA771"/>
      <c r="AB771"/>
      <c r="AC771"/>
    </row>
    <row r="772" spans="1:29" x14ac:dyDescent="0.55000000000000004">
      <c r="A772"/>
      <c r="J772"/>
      <c r="AA772"/>
      <c r="AB772"/>
      <c r="AC772"/>
    </row>
    <row r="773" spans="1:29" x14ac:dyDescent="0.55000000000000004">
      <c r="A773"/>
      <c r="J773"/>
      <c r="AA773"/>
      <c r="AB773"/>
      <c r="AC773"/>
    </row>
    <row r="774" spans="1:29" x14ac:dyDescent="0.55000000000000004">
      <c r="A774"/>
      <c r="J774"/>
      <c r="AA774"/>
      <c r="AB774"/>
      <c r="AC774"/>
    </row>
    <row r="775" spans="1:29" x14ac:dyDescent="0.55000000000000004">
      <c r="A775"/>
      <c r="J775"/>
      <c r="AA775"/>
      <c r="AB775"/>
      <c r="AC775"/>
    </row>
    <row r="776" spans="1:29" x14ac:dyDescent="0.55000000000000004">
      <c r="A776"/>
      <c r="J776"/>
      <c r="AA776"/>
      <c r="AB776"/>
      <c r="AC776"/>
    </row>
    <row r="777" spans="1:29" x14ac:dyDescent="0.55000000000000004">
      <c r="A777"/>
      <c r="J777"/>
      <c r="AA777"/>
      <c r="AB777"/>
      <c r="AC777"/>
    </row>
    <row r="778" spans="1:29" x14ac:dyDescent="0.55000000000000004">
      <c r="A778"/>
      <c r="J778"/>
      <c r="AA778"/>
      <c r="AB778"/>
      <c r="AC778"/>
    </row>
    <row r="779" spans="1:29" x14ac:dyDescent="0.55000000000000004">
      <c r="A779"/>
      <c r="J779"/>
      <c r="AA779"/>
      <c r="AB779"/>
      <c r="AC779"/>
    </row>
    <row r="780" spans="1:29" x14ac:dyDescent="0.55000000000000004">
      <c r="A780"/>
      <c r="J780"/>
      <c r="AA780"/>
      <c r="AB780"/>
      <c r="AC780"/>
    </row>
    <row r="781" spans="1:29" x14ac:dyDescent="0.55000000000000004">
      <c r="A781"/>
      <c r="J781"/>
      <c r="AA781"/>
      <c r="AB781"/>
      <c r="AC781"/>
    </row>
    <row r="782" spans="1:29" x14ac:dyDescent="0.55000000000000004">
      <c r="A782"/>
      <c r="J782"/>
      <c r="AA782"/>
      <c r="AB782"/>
      <c r="AC782"/>
    </row>
    <row r="783" spans="1:29" x14ac:dyDescent="0.55000000000000004">
      <c r="A783"/>
      <c r="J783"/>
      <c r="AA783"/>
      <c r="AB783"/>
      <c r="AC783"/>
    </row>
    <row r="784" spans="1:29" x14ac:dyDescent="0.55000000000000004">
      <c r="A784"/>
      <c r="J784"/>
      <c r="AA784"/>
      <c r="AB784"/>
      <c r="AC784"/>
    </row>
    <row r="785" spans="1:29" x14ac:dyDescent="0.55000000000000004">
      <c r="A785"/>
      <c r="J785"/>
      <c r="AA785"/>
      <c r="AB785"/>
      <c r="AC785"/>
    </row>
    <row r="786" spans="1:29" x14ac:dyDescent="0.55000000000000004">
      <c r="A786"/>
      <c r="J786"/>
      <c r="AA786"/>
      <c r="AB786"/>
      <c r="AC786"/>
    </row>
    <row r="787" spans="1:29" x14ac:dyDescent="0.55000000000000004">
      <c r="A787"/>
      <c r="J787"/>
      <c r="AA787"/>
      <c r="AB787"/>
      <c r="AC787"/>
    </row>
    <row r="788" spans="1:29" x14ac:dyDescent="0.55000000000000004">
      <c r="A788"/>
      <c r="J788"/>
      <c r="AA788"/>
      <c r="AB788"/>
      <c r="AC788"/>
    </row>
    <row r="789" spans="1:29" x14ac:dyDescent="0.55000000000000004">
      <c r="A789"/>
      <c r="J789"/>
      <c r="AA789"/>
      <c r="AB789"/>
      <c r="AC789"/>
    </row>
    <row r="790" spans="1:29" x14ac:dyDescent="0.55000000000000004">
      <c r="A790"/>
      <c r="J790"/>
      <c r="AA790"/>
      <c r="AB790"/>
      <c r="AC790"/>
    </row>
    <row r="791" spans="1:29" x14ac:dyDescent="0.55000000000000004">
      <c r="A791"/>
      <c r="J791"/>
      <c r="AA791"/>
      <c r="AB791"/>
      <c r="AC791"/>
    </row>
    <row r="792" spans="1:29" x14ac:dyDescent="0.55000000000000004">
      <c r="A792"/>
      <c r="J792"/>
      <c r="AA792"/>
      <c r="AB792"/>
      <c r="AC792"/>
    </row>
    <row r="793" spans="1:29" x14ac:dyDescent="0.55000000000000004">
      <c r="A793"/>
      <c r="J793"/>
      <c r="AA793"/>
      <c r="AB793"/>
      <c r="AC793"/>
    </row>
    <row r="794" spans="1:29" x14ac:dyDescent="0.55000000000000004">
      <c r="A794"/>
      <c r="J794"/>
      <c r="AA794"/>
      <c r="AB794"/>
      <c r="AC794"/>
    </row>
    <row r="795" spans="1:29" x14ac:dyDescent="0.55000000000000004">
      <c r="A795"/>
      <c r="J795"/>
      <c r="AA795"/>
      <c r="AB795"/>
      <c r="AC795"/>
    </row>
    <row r="796" spans="1:29" x14ac:dyDescent="0.55000000000000004">
      <c r="A796"/>
      <c r="J796"/>
      <c r="AA796"/>
      <c r="AB796"/>
      <c r="AC796"/>
    </row>
    <row r="797" spans="1:29" x14ac:dyDescent="0.55000000000000004">
      <c r="A797"/>
      <c r="J797"/>
      <c r="AA797"/>
      <c r="AB797"/>
      <c r="AC797"/>
    </row>
    <row r="798" spans="1:29" x14ac:dyDescent="0.55000000000000004">
      <c r="A798"/>
      <c r="J798"/>
      <c r="AA798"/>
      <c r="AB798"/>
      <c r="AC798"/>
    </row>
    <row r="799" spans="1:29" x14ac:dyDescent="0.55000000000000004">
      <c r="A799"/>
      <c r="J799"/>
      <c r="AA799"/>
      <c r="AB799"/>
      <c r="AC799"/>
    </row>
    <row r="800" spans="1:29" x14ac:dyDescent="0.55000000000000004">
      <c r="A800"/>
      <c r="J800"/>
      <c r="AA800"/>
      <c r="AB800"/>
      <c r="AC800"/>
    </row>
    <row r="801" spans="1:29" x14ac:dyDescent="0.55000000000000004">
      <c r="A801"/>
      <c r="J801"/>
      <c r="AA801"/>
      <c r="AB801"/>
      <c r="AC801"/>
    </row>
    <row r="802" spans="1:29" x14ac:dyDescent="0.55000000000000004">
      <c r="A802"/>
      <c r="J802"/>
      <c r="AA802"/>
      <c r="AB802"/>
      <c r="AC802"/>
    </row>
    <row r="803" spans="1:29" x14ac:dyDescent="0.55000000000000004">
      <c r="A803"/>
      <c r="J803"/>
      <c r="AA803"/>
      <c r="AB803"/>
      <c r="AC803"/>
    </row>
    <row r="804" spans="1:29" x14ac:dyDescent="0.55000000000000004">
      <c r="A804"/>
      <c r="J804"/>
      <c r="AA804"/>
      <c r="AB804"/>
      <c r="AC804"/>
    </row>
    <row r="805" spans="1:29" x14ac:dyDescent="0.55000000000000004">
      <c r="A805"/>
      <c r="J805"/>
      <c r="AA805"/>
      <c r="AB805"/>
      <c r="AC805"/>
    </row>
    <row r="806" spans="1:29" x14ac:dyDescent="0.55000000000000004">
      <c r="A806"/>
      <c r="J806"/>
      <c r="AA806"/>
      <c r="AB806"/>
      <c r="AC806"/>
    </row>
    <row r="807" spans="1:29" x14ac:dyDescent="0.55000000000000004">
      <c r="A807"/>
      <c r="J807"/>
      <c r="AA807"/>
      <c r="AB807"/>
      <c r="AC807"/>
    </row>
    <row r="808" spans="1:29" x14ac:dyDescent="0.55000000000000004">
      <c r="A808"/>
      <c r="J808"/>
      <c r="AA808"/>
      <c r="AB808"/>
      <c r="AC808"/>
    </row>
    <row r="809" spans="1:29" x14ac:dyDescent="0.55000000000000004">
      <c r="A809"/>
      <c r="J809"/>
      <c r="AA809"/>
      <c r="AB809"/>
      <c r="AC809"/>
    </row>
    <row r="810" spans="1:29" x14ac:dyDescent="0.55000000000000004">
      <c r="A810"/>
      <c r="J810"/>
      <c r="AA810"/>
      <c r="AB810"/>
      <c r="AC810"/>
    </row>
    <row r="811" spans="1:29" x14ac:dyDescent="0.55000000000000004">
      <c r="A811"/>
      <c r="J811"/>
      <c r="AA811"/>
      <c r="AB811"/>
      <c r="AC811"/>
    </row>
    <row r="812" spans="1:29" x14ac:dyDescent="0.55000000000000004">
      <c r="A812"/>
      <c r="J812"/>
      <c r="AA812"/>
      <c r="AB812"/>
      <c r="AC812"/>
    </row>
    <row r="813" spans="1:29" x14ac:dyDescent="0.55000000000000004">
      <c r="A813"/>
      <c r="J813"/>
      <c r="AA813"/>
      <c r="AB813"/>
      <c r="AC813"/>
    </row>
    <row r="814" spans="1:29" x14ac:dyDescent="0.55000000000000004">
      <c r="A814"/>
      <c r="J814"/>
      <c r="AA814"/>
      <c r="AB814"/>
      <c r="AC814"/>
    </row>
    <row r="815" spans="1:29" x14ac:dyDescent="0.55000000000000004">
      <c r="A815"/>
      <c r="J815"/>
      <c r="AA815"/>
      <c r="AB815"/>
      <c r="AC815"/>
    </row>
    <row r="816" spans="1:29" x14ac:dyDescent="0.55000000000000004">
      <c r="A816"/>
      <c r="J816"/>
      <c r="AA816"/>
      <c r="AB816"/>
      <c r="AC816"/>
    </row>
    <row r="817" spans="1:29" x14ac:dyDescent="0.55000000000000004">
      <c r="A817"/>
      <c r="J817"/>
      <c r="AA817"/>
      <c r="AB817"/>
      <c r="AC817"/>
    </row>
    <row r="818" spans="1:29" x14ac:dyDescent="0.55000000000000004">
      <c r="A818"/>
      <c r="J818"/>
      <c r="AA818"/>
      <c r="AB818"/>
      <c r="AC818"/>
    </row>
    <row r="819" spans="1:29" x14ac:dyDescent="0.55000000000000004">
      <c r="A819"/>
      <c r="J819"/>
      <c r="AA819"/>
      <c r="AB819"/>
      <c r="AC819"/>
    </row>
    <row r="820" spans="1:29" x14ac:dyDescent="0.55000000000000004">
      <c r="A820"/>
      <c r="J820"/>
      <c r="AA820"/>
      <c r="AB820"/>
      <c r="AC820"/>
    </row>
    <row r="821" spans="1:29" x14ac:dyDescent="0.55000000000000004">
      <c r="A821"/>
      <c r="J821"/>
      <c r="AA821"/>
      <c r="AB821"/>
      <c r="AC821"/>
    </row>
    <row r="822" spans="1:29" x14ac:dyDescent="0.55000000000000004">
      <c r="A822"/>
      <c r="J822"/>
      <c r="AA822"/>
      <c r="AB822"/>
      <c r="AC822"/>
    </row>
    <row r="823" spans="1:29" x14ac:dyDescent="0.55000000000000004">
      <c r="A823"/>
      <c r="J823"/>
      <c r="AA823"/>
      <c r="AB823"/>
      <c r="AC823"/>
    </row>
    <row r="824" spans="1:29" x14ac:dyDescent="0.55000000000000004">
      <c r="A824"/>
      <c r="J824"/>
      <c r="AA824"/>
      <c r="AB824"/>
      <c r="AC824"/>
    </row>
    <row r="825" spans="1:29" x14ac:dyDescent="0.55000000000000004">
      <c r="A825"/>
      <c r="J825"/>
      <c r="AA825"/>
      <c r="AB825"/>
      <c r="AC825"/>
    </row>
    <row r="826" spans="1:29" x14ac:dyDescent="0.55000000000000004">
      <c r="A826"/>
      <c r="J826"/>
      <c r="AA826"/>
      <c r="AB826"/>
      <c r="AC826"/>
    </row>
    <row r="827" spans="1:29" x14ac:dyDescent="0.55000000000000004">
      <c r="A827"/>
      <c r="J827"/>
      <c r="AA827"/>
      <c r="AB827"/>
      <c r="AC827"/>
    </row>
    <row r="828" spans="1:29" x14ac:dyDescent="0.55000000000000004">
      <c r="A828"/>
      <c r="J828"/>
      <c r="AA828"/>
      <c r="AB828"/>
      <c r="AC828"/>
    </row>
    <row r="829" spans="1:29" x14ac:dyDescent="0.55000000000000004">
      <c r="A829"/>
      <c r="J829"/>
      <c r="AA829"/>
      <c r="AB829"/>
      <c r="AC829"/>
    </row>
    <row r="830" spans="1:29" x14ac:dyDescent="0.55000000000000004">
      <c r="A830"/>
      <c r="J830"/>
      <c r="AA830"/>
      <c r="AB830"/>
      <c r="AC830"/>
    </row>
    <row r="831" spans="1:29" x14ac:dyDescent="0.55000000000000004">
      <c r="A831"/>
      <c r="J831"/>
      <c r="AA831"/>
      <c r="AB831"/>
      <c r="AC831"/>
    </row>
    <row r="832" spans="1:29" x14ac:dyDescent="0.55000000000000004">
      <c r="A832"/>
      <c r="J832"/>
      <c r="AA832"/>
      <c r="AB832"/>
      <c r="AC832"/>
    </row>
    <row r="833" spans="1:29" x14ac:dyDescent="0.55000000000000004">
      <c r="A833"/>
      <c r="J833"/>
      <c r="AA833"/>
      <c r="AB833"/>
      <c r="AC833"/>
    </row>
    <row r="834" spans="1:29" x14ac:dyDescent="0.55000000000000004">
      <c r="A834"/>
      <c r="J834"/>
      <c r="AA834"/>
      <c r="AB834"/>
      <c r="AC834"/>
    </row>
    <row r="835" spans="1:29" x14ac:dyDescent="0.55000000000000004">
      <c r="A835"/>
      <c r="J835"/>
      <c r="AA835"/>
      <c r="AB835"/>
      <c r="AC835"/>
    </row>
    <row r="836" spans="1:29" x14ac:dyDescent="0.55000000000000004">
      <c r="A836"/>
      <c r="J836"/>
      <c r="AA836"/>
      <c r="AB836"/>
      <c r="AC836"/>
    </row>
    <row r="837" spans="1:29" x14ac:dyDescent="0.55000000000000004">
      <c r="A837"/>
      <c r="J837"/>
      <c r="AA837"/>
      <c r="AB837"/>
      <c r="AC837"/>
    </row>
    <row r="838" spans="1:29" x14ac:dyDescent="0.55000000000000004">
      <c r="A838"/>
      <c r="J838"/>
      <c r="AA838"/>
      <c r="AB838"/>
      <c r="AC838"/>
    </row>
    <row r="839" spans="1:29" x14ac:dyDescent="0.55000000000000004">
      <c r="A839"/>
      <c r="J839"/>
      <c r="AA839"/>
      <c r="AB839"/>
      <c r="AC839"/>
    </row>
    <row r="840" spans="1:29" x14ac:dyDescent="0.55000000000000004">
      <c r="A840"/>
      <c r="J840"/>
      <c r="AA840"/>
      <c r="AB840"/>
      <c r="AC840"/>
    </row>
    <row r="841" spans="1:29" x14ac:dyDescent="0.55000000000000004">
      <c r="A841"/>
      <c r="J841"/>
      <c r="AA841"/>
      <c r="AB841"/>
      <c r="AC841"/>
    </row>
    <row r="842" spans="1:29" x14ac:dyDescent="0.55000000000000004">
      <c r="A842"/>
      <c r="J842"/>
      <c r="AA842"/>
      <c r="AB842"/>
      <c r="AC842"/>
    </row>
    <row r="843" spans="1:29" x14ac:dyDescent="0.55000000000000004">
      <c r="A843"/>
      <c r="J843"/>
      <c r="AA843"/>
      <c r="AB843"/>
      <c r="AC843"/>
    </row>
    <row r="844" spans="1:29" x14ac:dyDescent="0.55000000000000004">
      <c r="A844"/>
      <c r="J844"/>
      <c r="AA844"/>
      <c r="AB844"/>
      <c r="AC844"/>
    </row>
    <row r="845" spans="1:29" x14ac:dyDescent="0.55000000000000004">
      <c r="A845"/>
      <c r="J845"/>
      <c r="AA845"/>
      <c r="AB845"/>
      <c r="AC845"/>
    </row>
    <row r="846" spans="1:29" x14ac:dyDescent="0.55000000000000004">
      <c r="A846"/>
      <c r="J846"/>
      <c r="AA846"/>
      <c r="AB846"/>
      <c r="AC846"/>
    </row>
    <row r="847" spans="1:29" x14ac:dyDescent="0.55000000000000004">
      <c r="A847"/>
      <c r="J847"/>
      <c r="AA847"/>
      <c r="AB847"/>
      <c r="AC847"/>
    </row>
    <row r="848" spans="1:29" x14ac:dyDescent="0.55000000000000004">
      <c r="A848"/>
      <c r="J848"/>
      <c r="AA848"/>
      <c r="AB848"/>
      <c r="AC848"/>
    </row>
    <row r="849" spans="1:29" x14ac:dyDescent="0.55000000000000004">
      <c r="A849"/>
      <c r="J849"/>
      <c r="AA849"/>
      <c r="AB849"/>
      <c r="AC849"/>
    </row>
    <row r="850" spans="1:29" x14ac:dyDescent="0.55000000000000004">
      <c r="A850"/>
      <c r="J850"/>
      <c r="AA850"/>
      <c r="AB850"/>
      <c r="AC850"/>
    </row>
    <row r="851" spans="1:29" x14ac:dyDescent="0.55000000000000004">
      <c r="A851"/>
      <c r="J851"/>
      <c r="AA851"/>
      <c r="AB851"/>
      <c r="AC851"/>
    </row>
    <row r="852" spans="1:29" x14ac:dyDescent="0.55000000000000004">
      <c r="A852"/>
      <c r="J852"/>
      <c r="AA852"/>
      <c r="AB852"/>
      <c r="AC852"/>
    </row>
    <row r="853" spans="1:29" x14ac:dyDescent="0.55000000000000004">
      <c r="A853"/>
      <c r="J853"/>
      <c r="AA853"/>
      <c r="AB853"/>
      <c r="AC853"/>
    </row>
    <row r="854" spans="1:29" x14ac:dyDescent="0.55000000000000004">
      <c r="A854"/>
      <c r="J854"/>
      <c r="AA854"/>
      <c r="AB854"/>
      <c r="AC854"/>
    </row>
    <row r="855" spans="1:29" x14ac:dyDescent="0.55000000000000004">
      <c r="A855"/>
      <c r="J855"/>
      <c r="AA855"/>
      <c r="AB855"/>
      <c r="AC855"/>
    </row>
    <row r="856" spans="1:29" x14ac:dyDescent="0.55000000000000004">
      <c r="A856"/>
      <c r="J856"/>
      <c r="AA856"/>
      <c r="AB856"/>
      <c r="AC856"/>
    </row>
    <row r="857" spans="1:29" x14ac:dyDescent="0.55000000000000004">
      <c r="A857"/>
      <c r="J857"/>
      <c r="AA857"/>
      <c r="AB857"/>
      <c r="AC857"/>
    </row>
    <row r="858" spans="1:29" x14ac:dyDescent="0.55000000000000004">
      <c r="A858"/>
      <c r="J858"/>
      <c r="AA858"/>
      <c r="AB858"/>
      <c r="AC858"/>
    </row>
    <row r="859" spans="1:29" x14ac:dyDescent="0.55000000000000004">
      <c r="A859"/>
      <c r="J859"/>
      <c r="AA859"/>
      <c r="AB859"/>
      <c r="AC859"/>
    </row>
    <row r="860" spans="1:29" x14ac:dyDescent="0.55000000000000004">
      <c r="A860"/>
      <c r="J860"/>
      <c r="AA860"/>
      <c r="AB860"/>
      <c r="AC860"/>
    </row>
    <row r="861" spans="1:29" x14ac:dyDescent="0.55000000000000004">
      <c r="A861"/>
      <c r="J861"/>
      <c r="AA861"/>
      <c r="AB861"/>
      <c r="AC861"/>
    </row>
    <row r="862" spans="1:29" x14ac:dyDescent="0.55000000000000004">
      <c r="A862"/>
      <c r="J862"/>
      <c r="AA862"/>
      <c r="AB862"/>
      <c r="AC862"/>
    </row>
    <row r="863" spans="1:29" x14ac:dyDescent="0.55000000000000004">
      <c r="A863"/>
      <c r="J863"/>
      <c r="AA863"/>
      <c r="AB863"/>
      <c r="AC863"/>
    </row>
    <row r="864" spans="1:29" x14ac:dyDescent="0.55000000000000004">
      <c r="A864"/>
      <c r="J864"/>
      <c r="AA864"/>
      <c r="AB864"/>
      <c r="AC864"/>
    </row>
    <row r="865" spans="1:29" x14ac:dyDescent="0.55000000000000004">
      <c r="A865"/>
      <c r="J865"/>
      <c r="AA865"/>
      <c r="AB865"/>
      <c r="AC865"/>
    </row>
    <row r="866" spans="1:29" x14ac:dyDescent="0.55000000000000004">
      <c r="A866"/>
      <c r="J866"/>
      <c r="AA866"/>
      <c r="AB866"/>
      <c r="AC866"/>
    </row>
    <row r="867" spans="1:29" x14ac:dyDescent="0.55000000000000004">
      <c r="A867"/>
      <c r="J867"/>
      <c r="AA867"/>
      <c r="AB867"/>
      <c r="AC867"/>
    </row>
    <row r="868" spans="1:29" x14ac:dyDescent="0.55000000000000004">
      <c r="A868"/>
      <c r="J868"/>
      <c r="AA868"/>
      <c r="AB868"/>
      <c r="AC868"/>
    </row>
    <row r="869" spans="1:29" x14ac:dyDescent="0.55000000000000004">
      <c r="A869"/>
      <c r="J869"/>
      <c r="AA869"/>
      <c r="AB869"/>
      <c r="AC869"/>
    </row>
    <row r="870" spans="1:29" x14ac:dyDescent="0.55000000000000004">
      <c r="A870"/>
      <c r="J870"/>
      <c r="AA870"/>
      <c r="AB870"/>
      <c r="AC870"/>
    </row>
    <row r="871" spans="1:29" x14ac:dyDescent="0.55000000000000004">
      <c r="A871"/>
      <c r="J871"/>
      <c r="AA871"/>
      <c r="AB871"/>
      <c r="AC871"/>
    </row>
    <row r="872" spans="1:29" x14ac:dyDescent="0.55000000000000004">
      <c r="A872"/>
      <c r="J872"/>
      <c r="AA872"/>
      <c r="AB872"/>
      <c r="AC872"/>
    </row>
    <row r="873" spans="1:29" x14ac:dyDescent="0.55000000000000004">
      <c r="A873"/>
      <c r="J873"/>
      <c r="AA873"/>
      <c r="AB873"/>
      <c r="AC873"/>
    </row>
    <row r="874" spans="1:29" x14ac:dyDescent="0.55000000000000004">
      <c r="A874"/>
      <c r="J874"/>
      <c r="AA874"/>
      <c r="AB874"/>
      <c r="AC874"/>
    </row>
    <row r="875" spans="1:29" x14ac:dyDescent="0.55000000000000004">
      <c r="A875"/>
      <c r="J875"/>
      <c r="AA875"/>
      <c r="AB875"/>
      <c r="AC875"/>
    </row>
    <row r="876" spans="1:29" x14ac:dyDescent="0.55000000000000004">
      <c r="A876"/>
      <c r="J876"/>
      <c r="AA876"/>
      <c r="AB876"/>
      <c r="AC876"/>
    </row>
    <row r="877" spans="1:29" x14ac:dyDescent="0.55000000000000004">
      <c r="A877"/>
      <c r="J877"/>
      <c r="AA877"/>
      <c r="AB877"/>
      <c r="AC877"/>
    </row>
    <row r="878" spans="1:29" x14ac:dyDescent="0.55000000000000004">
      <c r="A878"/>
      <c r="J878"/>
      <c r="AA878"/>
      <c r="AB878"/>
      <c r="AC878"/>
    </row>
    <row r="879" spans="1:29" x14ac:dyDescent="0.55000000000000004">
      <c r="A879"/>
      <c r="J879"/>
      <c r="AA879"/>
      <c r="AB879"/>
      <c r="AC879"/>
    </row>
    <row r="880" spans="1:29" x14ac:dyDescent="0.55000000000000004">
      <c r="A880"/>
      <c r="J880"/>
      <c r="AA880"/>
      <c r="AB880"/>
      <c r="AC880"/>
    </row>
    <row r="881" spans="1:29" x14ac:dyDescent="0.55000000000000004">
      <c r="A881"/>
      <c r="J881"/>
      <c r="AA881"/>
      <c r="AB881"/>
      <c r="AC881"/>
    </row>
    <row r="882" spans="1:29" x14ac:dyDescent="0.55000000000000004">
      <c r="A882"/>
      <c r="J882"/>
      <c r="AA882"/>
      <c r="AB882"/>
      <c r="AC882"/>
    </row>
    <row r="883" spans="1:29" x14ac:dyDescent="0.55000000000000004">
      <c r="A883"/>
      <c r="J883"/>
      <c r="AA883"/>
      <c r="AB883"/>
      <c r="AC883"/>
    </row>
    <row r="884" spans="1:29" x14ac:dyDescent="0.55000000000000004">
      <c r="A884"/>
      <c r="J884"/>
      <c r="AA884"/>
      <c r="AB884"/>
      <c r="AC884"/>
    </row>
    <row r="885" spans="1:29" x14ac:dyDescent="0.55000000000000004">
      <c r="A885"/>
      <c r="J885"/>
      <c r="AA885"/>
      <c r="AB885"/>
      <c r="AC885"/>
    </row>
    <row r="886" spans="1:29" x14ac:dyDescent="0.55000000000000004">
      <c r="A886"/>
      <c r="J886"/>
      <c r="AA886"/>
      <c r="AB886"/>
      <c r="AC886"/>
    </row>
    <row r="887" spans="1:29" x14ac:dyDescent="0.55000000000000004">
      <c r="A887"/>
      <c r="J887"/>
      <c r="AA887"/>
      <c r="AB887"/>
      <c r="AC887"/>
    </row>
    <row r="888" spans="1:29" x14ac:dyDescent="0.55000000000000004">
      <c r="A888"/>
      <c r="J888"/>
      <c r="AA888"/>
      <c r="AB888"/>
      <c r="AC888"/>
    </row>
    <row r="889" spans="1:29" x14ac:dyDescent="0.55000000000000004">
      <c r="A889"/>
      <c r="J889"/>
      <c r="AA889"/>
      <c r="AB889"/>
      <c r="AC889"/>
    </row>
    <row r="890" spans="1:29" x14ac:dyDescent="0.55000000000000004">
      <c r="A890"/>
      <c r="J890"/>
      <c r="AA890"/>
      <c r="AB890"/>
      <c r="AC890"/>
    </row>
    <row r="891" spans="1:29" x14ac:dyDescent="0.55000000000000004">
      <c r="A891"/>
      <c r="J891"/>
      <c r="AA891"/>
      <c r="AB891"/>
      <c r="AC891"/>
    </row>
    <row r="892" spans="1:29" x14ac:dyDescent="0.55000000000000004">
      <c r="A892"/>
      <c r="J892"/>
      <c r="AA892"/>
      <c r="AB892"/>
      <c r="AC892"/>
    </row>
    <row r="893" spans="1:29" x14ac:dyDescent="0.55000000000000004">
      <c r="A893"/>
      <c r="J893"/>
      <c r="AA893"/>
      <c r="AB893"/>
      <c r="AC893"/>
    </row>
    <row r="894" spans="1:29" x14ac:dyDescent="0.55000000000000004">
      <c r="A894"/>
      <c r="J894"/>
      <c r="AA894"/>
      <c r="AB894"/>
      <c r="AC894"/>
    </row>
    <row r="895" spans="1:29" x14ac:dyDescent="0.55000000000000004">
      <c r="A895"/>
      <c r="J895"/>
      <c r="AA895"/>
      <c r="AB895"/>
      <c r="AC895"/>
    </row>
    <row r="896" spans="1:29" x14ac:dyDescent="0.55000000000000004">
      <c r="A896"/>
      <c r="J896"/>
      <c r="AA896"/>
      <c r="AB896"/>
      <c r="AC896"/>
    </row>
    <row r="897" spans="1:29" x14ac:dyDescent="0.55000000000000004">
      <c r="A897"/>
      <c r="J897"/>
      <c r="AA897"/>
      <c r="AB897"/>
      <c r="AC897"/>
    </row>
    <row r="898" spans="1:29" x14ac:dyDescent="0.55000000000000004">
      <c r="A898"/>
      <c r="J898"/>
      <c r="AA898"/>
      <c r="AB898"/>
      <c r="AC898"/>
    </row>
    <row r="899" spans="1:29" x14ac:dyDescent="0.55000000000000004">
      <c r="A899"/>
      <c r="J899"/>
      <c r="AA899"/>
      <c r="AB899"/>
      <c r="AC899"/>
    </row>
    <row r="900" spans="1:29" x14ac:dyDescent="0.55000000000000004">
      <c r="A900"/>
      <c r="J900"/>
      <c r="AA900"/>
      <c r="AB900"/>
      <c r="AC900"/>
    </row>
    <row r="901" spans="1:29" x14ac:dyDescent="0.55000000000000004">
      <c r="A901"/>
      <c r="J901"/>
      <c r="AA901"/>
      <c r="AB901"/>
      <c r="AC901"/>
    </row>
    <row r="902" spans="1:29" x14ac:dyDescent="0.55000000000000004">
      <c r="A902"/>
      <c r="J902"/>
      <c r="AA902"/>
      <c r="AB902"/>
      <c r="AC902"/>
    </row>
    <row r="903" spans="1:29" x14ac:dyDescent="0.55000000000000004">
      <c r="A903"/>
      <c r="J903"/>
      <c r="AA903"/>
      <c r="AB903"/>
      <c r="AC903"/>
    </row>
    <row r="904" spans="1:29" x14ac:dyDescent="0.55000000000000004">
      <c r="A904"/>
      <c r="J904"/>
      <c r="AA904"/>
      <c r="AB904"/>
      <c r="AC904"/>
    </row>
    <row r="905" spans="1:29" x14ac:dyDescent="0.55000000000000004">
      <c r="A905"/>
      <c r="J905"/>
      <c r="AA905"/>
      <c r="AB905"/>
      <c r="AC905"/>
    </row>
    <row r="906" spans="1:29" x14ac:dyDescent="0.55000000000000004">
      <c r="A906"/>
      <c r="J906"/>
      <c r="AA906"/>
      <c r="AB906"/>
      <c r="AC906"/>
    </row>
    <row r="907" spans="1:29" x14ac:dyDescent="0.55000000000000004">
      <c r="A907"/>
      <c r="J907"/>
      <c r="AA907"/>
      <c r="AB907"/>
      <c r="AC907"/>
    </row>
    <row r="908" spans="1:29" x14ac:dyDescent="0.55000000000000004">
      <c r="A908"/>
      <c r="J908"/>
      <c r="AA908"/>
      <c r="AB908"/>
      <c r="AC908"/>
    </row>
    <row r="909" spans="1:29" x14ac:dyDescent="0.55000000000000004">
      <c r="A909"/>
      <c r="J909"/>
      <c r="AA909"/>
      <c r="AB909"/>
      <c r="AC909"/>
    </row>
    <row r="910" spans="1:29" x14ac:dyDescent="0.55000000000000004">
      <c r="A910"/>
      <c r="J910"/>
      <c r="AA910"/>
      <c r="AB910"/>
      <c r="AC910"/>
    </row>
    <row r="911" spans="1:29" x14ac:dyDescent="0.55000000000000004">
      <c r="A911"/>
      <c r="J911"/>
      <c r="AA911"/>
      <c r="AB911"/>
      <c r="AC911"/>
    </row>
    <row r="912" spans="1:29" x14ac:dyDescent="0.55000000000000004">
      <c r="A912"/>
      <c r="J912"/>
      <c r="AA912"/>
      <c r="AB912"/>
      <c r="AC912"/>
    </row>
    <row r="913" spans="1:29" x14ac:dyDescent="0.55000000000000004">
      <c r="A913"/>
      <c r="J913"/>
      <c r="AA913"/>
      <c r="AB913"/>
      <c r="AC913"/>
    </row>
    <row r="914" spans="1:29" x14ac:dyDescent="0.55000000000000004">
      <c r="A914"/>
      <c r="J914"/>
      <c r="AA914"/>
      <c r="AB914"/>
      <c r="AC914"/>
    </row>
    <row r="915" spans="1:29" x14ac:dyDescent="0.55000000000000004">
      <c r="A915"/>
      <c r="J915"/>
      <c r="AA915"/>
      <c r="AB915"/>
      <c r="AC915"/>
    </row>
    <row r="916" spans="1:29" x14ac:dyDescent="0.55000000000000004">
      <c r="A916"/>
      <c r="J916"/>
      <c r="AA916"/>
      <c r="AB916"/>
      <c r="AC916"/>
    </row>
    <row r="917" spans="1:29" x14ac:dyDescent="0.55000000000000004">
      <c r="A917"/>
      <c r="J917"/>
      <c r="AA917"/>
      <c r="AB917"/>
      <c r="AC917"/>
    </row>
    <row r="918" spans="1:29" x14ac:dyDescent="0.55000000000000004">
      <c r="A918"/>
      <c r="J918"/>
      <c r="AA918"/>
      <c r="AB918"/>
      <c r="AC918"/>
    </row>
    <row r="919" spans="1:29" x14ac:dyDescent="0.55000000000000004">
      <c r="A919"/>
      <c r="J919"/>
      <c r="AA919"/>
      <c r="AB919"/>
      <c r="AC919"/>
    </row>
    <row r="920" spans="1:29" x14ac:dyDescent="0.55000000000000004">
      <c r="A920"/>
      <c r="J920"/>
      <c r="AA920"/>
      <c r="AB920"/>
      <c r="AC920"/>
    </row>
    <row r="921" spans="1:29" x14ac:dyDescent="0.55000000000000004">
      <c r="A921"/>
      <c r="J921"/>
      <c r="AA921"/>
      <c r="AB921"/>
      <c r="AC921"/>
    </row>
    <row r="922" spans="1:29" x14ac:dyDescent="0.55000000000000004">
      <c r="A922"/>
      <c r="J922"/>
      <c r="AA922"/>
      <c r="AB922"/>
      <c r="AC922"/>
    </row>
    <row r="923" spans="1:29" x14ac:dyDescent="0.55000000000000004">
      <c r="A923"/>
      <c r="J923"/>
      <c r="AA923"/>
      <c r="AB923"/>
      <c r="AC923"/>
    </row>
    <row r="924" spans="1:29" x14ac:dyDescent="0.55000000000000004">
      <c r="A924"/>
      <c r="J924"/>
      <c r="AA924"/>
      <c r="AB924"/>
      <c r="AC924"/>
    </row>
    <row r="925" spans="1:29" x14ac:dyDescent="0.55000000000000004">
      <c r="A925"/>
      <c r="J925"/>
      <c r="AA925"/>
      <c r="AB925"/>
      <c r="AC925"/>
    </row>
    <row r="926" spans="1:29" x14ac:dyDescent="0.55000000000000004">
      <c r="A926"/>
      <c r="J926"/>
      <c r="AA926"/>
      <c r="AB926"/>
      <c r="AC926"/>
    </row>
    <row r="927" spans="1:29" x14ac:dyDescent="0.55000000000000004">
      <c r="A927"/>
      <c r="J927"/>
      <c r="AA927"/>
      <c r="AB927"/>
      <c r="AC927"/>
    </row>
    <row r="928" spans="1:29" x14ac:dyDescent="0.55000000000000004">
      <c r="A928"/>
      <c r="J928"/>
      <c r="AA928"/>
      <c r="AB928"/>
      <c r="AC928"/>
    </row>
    <row r="929" spans="1:29" x14ac:dyDescent="0.55000000000000004">
      <c r="A929"/>
      <c r="J929"/>
      <c r="AA929"/>
      <c r="AB929"/>
      <c r="AC929"/>
    </row>
    <row r="930" spans="1:29" x14ac:dyDescent="0.55000000000000004">
      <c r="A930"/>
      <c r="J930"/>
      <c r="AA930"/>
      <c r="AB930"/>
      <c r="AC930"/>
    </row>
    <row r="931" spans="1:29" x14ac:dyDescent="0.55000000000000004">
      <c r="A931"/>
      <c r="J931"/>
      <c r="AA931"/>
      <c r="AB931"/>
      <c r="AC931"/>
    </row>
    <row r="932" spans="1:29" x14ac:dyDescent="0.55000000000000004">
      <c r="A932"/>
      <c r="J932"/>
      <c r="AA932"/>
      <c r="AB932"/>
      <c r="AC932"/>
    </row>
    <row r="933" spans="1:29" x14ac:dyDescent="0.55000000000000004">
      <c r="A933"/>
      <c r="J933"/>
      <c r="AA933"/>
      <c r="AB933"/>
      <c r="AC933"/>
    </row>
    <row r="934" spans="1:29" x14ac:dyDescent="0.55000000000000004">
      <c r="A934"/>
      <c r="J934"/>
      <c r="AA934"/>
      <c r="AB934"/>
      <c r="AC934"/>
    </row>
    <row r="935" spans="1:29" x14ac:dyDescent="0.55000000000000004">
      <c r="A935"/>
      <c r="J935"/>
      <c r="AA935"/>
      <c r="AB935"/>
      <c r="AC935"/>
    </row>
    <row r="936" spans="1:29" x14ac:dyDescent="0.55000000000000004">
      <c r="A936"/>
      <c r="J936"/>
      <c r="AA936"/>
      <c r="AB936"/>
      <c r="AC936"/>
    </row>
    <row r="937" spans="1:29" x14ac:dyDescent="0.55000000000000004">
      <c r="A937"/>
      <c r="J937"/>
      <c r="AA937"/>
      <c r="AB937"/>
      <c r="AC937"/>
    </row>
    <row r="938" spans="1:29" x14ac:dyDescent="0.55000000000000004">
      <c r="A938"/>
      <c r="J938"/>
      <c r="AA938"/>
      <c r="AB938"/>
      <c r="AC938"/>
    </row>
    <row r="939" spans="1:29" x14ac:dyDescent="0.55000000000000004">
      <c r="A939"/>
      <c r="J939"/>
      <c r="AA939"/>
      <c r="AB939"/>
      <c r="AC939"/>
    </row>
    <row r="940" spans="1:29" x14ac:dyDescent="0.55000000000000004">
      <c r="A940"/>
      <c r="J940"/>
      <c r="AA940"/>
      <c r="AB940"/>
      <c r="AC940"/>
    </row>
    <row r="941" spans="1:29" x14ac:dyDescent="0.55000000000000004">
      <c r="A941"/>
      <c r="J941"/>
      <c r="AA941"/>
      <c r="AB941"/>
      <c r="AC941"/>
    </row>
    <row r="942" spans="1:29" x14ac:dyDescent="0.55000000000000004">
      <c r="A942"/>
      <c r="J942"/>
      <c r="AA942"/>
      <c r="AB942"/>
      <c r="AC942"/>
    </row>
    <row r="943" spans="1:29" x14ac:dyDescent="0.55000000000000004">
      <c r="A943"/>
      <c r="J943"/>
      <c r="AA943"/>
      <c r="AB943"/>
      <c r="AC943"/>
    </row>
    <row r="944" spans="1:29" x14ac:dyDescent="0.55000000000000004">
      <c r="A944"/>
      <c r="J944"/>
      <c r="AA944"/>
      <c r="AB944"/>
      <c r="AC944"/>
    </row>
    <row r="945" spans="1:29" x14ac:dyDescent="0.55000000000000004">
      <c r="A945"/>
      <c r="J945"/>
      <c r="AA945"/>
      <c r="AB945"/>
      <c r="AC945"/>
    </row>
    <row r="946" spans="1:29" x14ac:dyDescent="0.55000000000000004">
      <c r="A946"/>
      <c r="J946"/>
      <c r="AA946"/>
      <c r="AB946"/>
      <c r="AC946"/>
    </row>
    <row r="947" spans="1:29" x14ac:dyDescent="0.55000000000000004">
      <c r="A947"/>
      <c r="J947"/>
      <c r="AA947"/>
      <c r="AB947"/>
      <c r="AC947"/>
    </row>
    <row r="948" spans="1:29" x14ac:dyDescent="0.55000000000000004">
      <c r="A948"/>
      <c r="J948"/>
      <c r="AA948"/>
      <c r="AB948"/>
      <c r="AC948"/>
    </row>
    <row r="949" spans="1:29" x14ac:dyDescent="0.55000000000000004">
      <c r="A949"/>
      <c r="J949"/>
      <c r="AA949"/>
      <c r="AB949"/>
      <c r="AC949"/>
    </row>
    <row r="950" spans="1:29" x14ac:dyDescent="0.55000000000000004">
      <c r="A950"/>
      <c r="J950"/>
      <c r="AA950"/>
      <c r="AB950"/>
      <c r="AC950"/>
    </row>
    <row r="951" spans="1:29" x14ac:dyDescent="0.55000000000000004">
      <c r="A951"/>
      <c r="J951"/>
      <c r="AA951"/>
      <c r="AB951"/>
      <c r="AC951"/>
    </row>
    <row r="952" spans="1:29" x14ac:dyDescent="0.55000000000000004">
      <c r="A952"/>
      <c r="J952"/>
      <c r="AA952"/>
      <c r="AB952"/>
      <c r="AC952"/>
    </row>
    <row r="953" spans="1:29" x14ac:dyDescent="0.55000000000000004">
      <c r="A953"/>
      <c r="J953"/>
      <c r="AA953"/>
      <c r="AB953"/>
      <c r="AC953"/>
    </row>
    <row r="954" spans="1:29" x14ac:dyDescent="0.55000000000000004">
      <c r="A954"/>
      <c r="J954"/>
      <c r="AA954"/>
      <c r="AB954"/>
      <c r="AC954"/>
    </row>
    <row r="955" spans="1:29" x14ac:dyDescent="0.55000000000000004">
      <c r="A955"/>
      <c r="J955"/>
      <c r="AA955"/>
      <c r="AB955"/>
      <c r="AC955"/>
    </row>
    <row r="956" spans="1:29" x14ac:dyDescent="0.55000000000000004">
      <c r="A956"/>
      <c r="J956"/>
      <c r="AA956"/>
      <c r="AB956"/>
      <c r="AC956"/>
    </row>
    <row r="957" spans="1:29" x14ac:dyDescent="0.55000000000000004">
      <c r="A957"/>
      <c r="J957"/>
      <c r="AA957"/>
      <c r="AB957"/>
      <c r="AC957"/>
    </row>
    <row r="958" spans="1:29" x14ac:dyDescent="0.55000000000000004">
      <c r="A958"/>
      <c r="J958"/>
      <c r="AA958"/>
      <c r="AB958"/>
      <c r="AC958"/>
    </row>
    <row r="959" spans="1:29" x14ac:dyDescent="0.55000000000000004">
      <c r="A959"/>
      <c r="J959"/>
      <c r="AA959"/>
      <c r="AB959"/>
      <c r="AC959"/>
    </row>
    <row r="960" spans="1:29" x14ac:dyDescent="0.55000000000000004">
      <c r="A960"/>
      <c r="J960"/>
      <c r="AA960"/>
      <c r="AB960"/>
      <c r="AC960"/>
    </row>
    <row r="961" spans="1:29" x14ac:dyDescent="0.55000000000000004">
      <c r="A961"/>
      <c r="J961"/>
      <c r="AA961"/>
      <c r="AB961"/>
      <c r="AC961"/>
    </row>
    <row r="962" spans="1:29" x14ac:dyDescent="0.55000000000000004">
      <c r="A962"/>
      <c r="J962"/>
      <c r="AA962"/>
      <c r="AB962"/>
      <c r="AC962"/>
    </row>
    <row r="963" spans="1:29" x14ac:dyDescent="0.55000000000000004">
      <c r="A963"/>
      <c r="J963"/>
      <c r="AA963"/>
      <c r="AB963"/>
      <c r="AC963"/>
    </row>
    <row r="964" spans="1:29" x14ac:dyDescent="0.55000000000000004">
      <c r="A964"/>
      <c r="J964"/>
      <c r="AA964"/>
      <c r="AB964"/>
      <c r="AC964"/>
    </row>
    <row r="965" spans="1:29" x14ac:dyDescent="0.55000000000000004">
      <c r="A965"/>
      <c r="J965"/>
      <c r="AA965"/>
      <c r="AB965"/>
      <c r="AC965"/>
    </row>
    <row r="966" spans="1:29" x14ac:dyDescent="0.55000000000000004">
      <c r="A966"/>
      <c r="J966"/>
      <c r="AA966"/>
      <c r="AB966"/>
      <c r="AC966"/>
    </row>
    <row r="967" spans="1:29" x14ac:dyDescent="0.55000000000000004">
      <c r="A967"/>
      <c r="J967"/>
      <c r="AA967"/>
      <c r="AB967"/>
      <c r="AC967"/>
    </row>
    <row r="968" spans="1:29" x14ac:dyDescent="0.55000000000000004">
      <c r="A968"/>
      <c r="J968"/>
      <c r="AA968"/>
      <c r="AB968"/>
      <c r="AC968"/>
    </row>
    <row r="969" spans="1:29" x14ac:dyDescent="0.55000000000000004">
      <c r="A969"/>
      <c r="J969"/>
      <c r="AA969"/>
      <c r="AB969"/>
      <c r="AC969"/>
    </row>
    <row r="970" spans="1:29" x14ac:dyDescent="0.55000000000000004">
      <c r="A970"/>
      <c r="J970"/>
      <c r="AA970"/>
      <c r="AB970"/>
      <c r="AC970"/>
    </row>
    <row r="971" spans="1:29" x14ac:dyDescent="0.55000000000000004">
      <c r="A971"/>
      <c r="J971"/>
      <c r="AA971"/>
      <c r="AB971"/>
      <c r="AC971"/>
    </row>
    <row r="972" spans="1:29" x14ac:dyDescent="0.55000000000000004">
      <c r="A972"/>
      <c r="J972"/>
      <c r="AA972"/>
      <c r="AB972"/>
      <c r="AC972"/>
    </row>
    <row r="973" spans="1:29" x14ac:dyDescent="0.55000000000000004">
      <c r="A973"/>
      <c r="J973"/>
      <c r="AA973"/>
      <c r="AB973"/>
      <c r="AC973"/>
    </row>
    <row r="974" spans="1:29" x14ac:dyDescent="0.55000000000000004">
      <c r="A974"/>
      <c r="J974"/>
      <c r="AA974"/>
      <c r="AB974"/>
      <c r="AC974"/>
    </row>
    <row r="975" spans="1:29" x14ac:dyDescent="0.55000000000000004">
      <c r="A975"/>
      <c r="J975"/>
      <c r="AA975"/>
      <c r="AB975"/>
      <c r="AC975"/>
    </row>
    <row r="976" spans="1:29" x14ac:dyDescent="0.55000000000000004">
      <c r="A976"/>
      <c r="J976"/>
      <c r="AA976"/>
      <c r="AB976"/>
      <c r="AC976"/>
    </row>
    <row r="977" spans="1:29" x14ac:dyDescent="0.55000000000000004">
      <c r="A977"/>
      <c r="J977"/>
      <c r="AA977"/>
      <c r="AB977"/>
      <c r="AC977"/>
    </row>
    <row r="978" spans="1:29" x14ac:dyDescent="0.55000000000000004">
      <c r="A978"/>
      <c r="J978"/>
      <c r="AA978"/>
      <c r="AB978"/>
      <c r="AC978"/>
    </row>
    <row r="979" spans="1:29" x14ac:dyDescent="0.55000000000000004">
      <c r="A979"/>
      <c r="J979"/>
      <c r="AA979"/>
      <c r="AB979"/>
      <c r="AC979"/>
    </row>
    <row r="980" spans="1:29" x14ac:dyDescent="0.55000000000000004">
      <c r="A980"/>
      <c r="J980"/>
      <c r="AA980"/>
      <c r="AB980"/>
      <c r="AC980"/>
    </row>
    <row r="981" spans="1:29" x14ac:dyDescent="0.55000000000000004">
      <c r="A981"/>
      <c r="J981"/>
      <c r="AA981"/>
      <c r="AB981"/>
      <c r="AC981"/>
    </row>
    <row r="982" spans="1:29" x14ac:dyDescent="0.55000000000000004">
      <c r="A982"/>
      <c r="J982"/>
      <c r="AA982"/>
      <c r="AB982"/>
      <c r="AC982"/>
    </row>
    <row r="983" spans="1:29" x14ac:dyDescent="0.55000000000000004">
      <c r="A983"/>
      <c r="J983"/>
      <c r="AA983"/>
      <c r="AB983"/>
      <c r="AC983"/>
    </row>
    <row r="984" spans="1:29" x14ac:dyDescent="0.55000000000000004">
      <c r="A984"/>
      <c r="J984"/>
      <c r="AA984"/>
      <c r="AB984"/>
      <c r="AC984"/>
    </row>
    <row r="985" spans="1:29" x14ac:dyDescent="0.55000000000000004">
      <c r="A985"/>
      <c r="J985"/>
      <c r="AA985"/>
      <c r="AB985"/>
      <c r="AC985"/>
    </row>
    <row r="986" spans="1:29" x14ac:dyDescent="0.55000000000000004">
      <c r="A986"/>
      <c r="J986"/>
      <c r="AA986"/>
      <c r="AB986"/>
      <c r="AC986"/>
    </row>
    <row r="987" spans="1:29" x14ac:dyDescent="0.55000000000000004">
      <c r="A987"/>
      <c r="J987"/>
      <c r="AA987"/>
      <c r="AB987"/>
      <c r="AC987"/>
    </row>
    <row r="988" spans="1:29" x14ac:dyDescent="0.55000000000000004">
      <c r="A988"/>
      <c r="J988"/>
      <c r="AA988"/>
      <c r="AB988"/>
      <c r="AC988"/>
    </row>
    <row r="989" spans="1:29" x14ac:dyDescent="0.55000000000000004">
      <c r="A989"/>
      <c r="J989"/>
      <c r="AA989"/>
      <c r="AB989"/>
      <c r="AC989"/>
    </row>
    <row r="990" spans="1:29" x14ac:dyDescent="0.55000000000000004">
      <c r="A990"/>
      <c r="J990"/>
      <c r="AA990"/>
      <c r="AB990"/>
      <c r="AC990"/>
    </row>
    <row r="991" spans="1:29" x14ac:dyDescent="0.55000000000000004">
      <c r="A991"/>
      <c r="J991"/>
      <c r="AA991"/>
      <c r="AB991"/>
      <c r="AC991"/>
    </row>
    <row r="992" spans="1:29" x14ac:dyDescent="0.55000000000000004">
      <c r="A992"/>
      <c r="J992"/>
      <c r="AA992"/>
      <c r="AB992"/>
      <c r="AC992"/>
    </row>
    <row r="993" spans="1:29" x14ac:dyDescent="0.55000000000000004">
      <c r="A993"/>
      <c r="J993"/>
      <c r="AA993"/>
      <c r="AB993"/>
      <c r="AC993"/>
    </row>
    <row r="994" spans="1:29" x14ac:dyDescent="0.55000000000000004">
      <c r="A994"/>
      <c r="J994"/>
      <c r="AA994"/>
      <c r="AB994"/>
      <c r="AC994"/>
    </row>
    <row r="995" spans="1:29" x14ac:dyDescent="0.55000000000000004">
      <c r="A995"/>
      <c r="J995"/>
      <c r="AA995"/>
      <c r="AB995"/>
      <c r="AC995"/>
    </row>
    <row r="996" spans="1:29" x14ac:dyDescent="0.55000000000000004">
      <c r="A996"/>
      <c r="J996"/>
      <c r="AA996"/>
      <c r="AB996"/>
      <c r="AC996"/>
    </row>
    <row r="997" spans="1:29" x14ac:dyDescent="0.55000000000000004">
      <c r="A997"/>
      <c r="J997"/>
      <c r="AA997"/>
      <c r="AB997"/>
      <c r="AC997"/>
    </row>
    <row r="998" spans="1:29" x14ac:dyDescent="0.55000000000000004">
      <c r="A998"/>
      <c r="J998"/>
      <c r="AA998"/>
      <c r="AB998"/>
      <c r="AC998"/>
    </row>
    <row r="999" spans="1:29" x14ac:dyDescent="0.55000000000000004">
      <c r="A999"/>
      <c r="J999"/>
      <c r="AA999"/>
      <c r="AB999"/>
      <c r="AC999"/>
    </row>
    <row r="1000" spans="1:29" x14ac:dyDescent="0.55000000000000004">
      <c r="A1000"/>
      <c r="J1000"/>
      <c r="AA1000"/>
      <c r="AB1000"/>
      <c r="AC1000"/>
    </row>
    <row r="1001" spans="1:29" x14ac:dyDescent="0.55000000000000004">
      <c r="A1001"/>
      <c r="J1001"/>
      <c r="AA1001"/>
      <c r="AB1001"/>
      <c r="AC1001"/>
    </row>
    <row r="1002" spans="1:29" x14ac:dyDescent="0.55000000000000004">
      <c r="A1002"/>
      <c r="J1002"/>
      <c r="AA1002"/>
      <c r="AB1002"/>
      <c r="AC1002"/>
    </row>
    <row r="1003" spans="1:29" x14ac:dyDescent="0.55000000000000004">
      <c r="A1003"/>
      <c r="J1003"/>
      <c r="AA1003"/>
      <c r="AB1003"/>
      <c r="AC1003"/>
    </row>
    <row r="1004" spans="1:29" x14ac:dyDescent="0.55000000000000004">
      <c r="A1004"/>
      <c r="J1004"/>
      <c r="AA1004"/>
      <c r="AB1004"/>
      <c r="AC1004"/>
    </row>
    <row r="1005" spans="1:29" x14ac:dyDescent="0.55000000000000004">
      <c r="A1005"/>
      <c r="J1005"/>
      <c r="AA1005"/>
      <c r="AB1005"/>
      <c r="AC1005"/>
    </row>
    <row r="1006" spans="1:29" x14ac:dyDescent="0.55000000000000004">
      <c r="A1006"/>
      <c r="J1006"/>
      <c r="AA1006"/>
      <c r="AB1006"/>
      <c r="AC1006"/>
    </row>
    <row r="1007" spans="1:29" x14ac:dyDescent="0.55000000000000004">
      <c r="A1007"/>
      <c r="J1007"/>
      <c r="AA1007"/>
      <c r="AB1007"/>
      <c r="AC1007"/>
    </row>
    <row r="1008" spans="1:29" x14ac:dyDescent="0.55000000000000004">
      <c r="A1008"/>
      <c r="J1008"/>
      <c r="AA1008"/>
      <c r="AB1008"/>
      <c r="AC1008"/>
    </row>
    <row r="1009" spans="1:29" x14ac:dyDescent="0.55000000000000004">
      <c r="A1009"/>
      <c r="J1009"/>
      <c r="AA1009"/>
      <c r="AB1009"/>
      <c r="AC1009"/>
    </row>
    <row r="1010" spans="1:29" x14ac:dyDescent="0.55000000000000004">
      <c r="A1010"/>
      <c r="J1010"/>
      <c r="AA1010"/>
      <c r="AB1010"/>
      <c r="AC1010"/>
    </row>
    <row r="1011" spans="1:29" x14ac:dyDescent="0.55000000000000004">
      <c r="A1011"/>
      <c r="J1011"/>
      <c r="AA1011"/>
      <c r="AB1011"/>
      <c r="AC1011"/>
    </row>
    <row r="1012" spans="1:29" x14ac:dyDescent="0.55000000000000004">
      <c r="A1012"/>
      <c r="J1012"/>
      <c r="AA1012"/>
      <c r="AB1012"/>
      <c r="AC1012"/>
    </row>
    <row r="1013" spans="1:29" x14ac:dyDescent="0.55000000000000004">
      <c r="A1013"/>
      <c r="J1013"/>
      <c r="AA1013"/>
      <c r="AB1013"/>
      <c r="AC1013"/>
    </row>
    <row r="1014" spans="1:29" x14ac:dyDescent="0.55000000000000004">
      <c r="A1014"/>
      <c r="J1014"/>
      <c r="AA1014"/>
      <c r="AB1014"/>
      <c r="AC1014"/>
    </row>
    <row r="1015" spans="1:29" x14ac:dyDescent="0.55000000000000004">
      <c r="A1015"/>
      <c r="J1015"/>
      <c r="AA1015"/>
      <c r="AB1015"/>
      <c r="AC1015"/>
    </row>
    <row r="1016" spans="1:29" x14ac:dyDescent="0.55000000000000004">
      <c r="A1016"/>
      <c r="J1016"/>
      <c r="AA1016"/>
      <c r="AB1016"/>
      <c r="AC1016"/>
    </row>
    <row r="1017" spans="1:29" x14ac:dyDescent="0.55000000000000004">
      <c r="A1017"/>
      <c r="J1017"/>
      <c r="AA1017"/>
      <c r="AB1017"/>
      <c r="AC1017"/>
    </row>
    <row r="1018" spans="1:29" x14ac:dyDescent="0.55000000000000004">
      <c r="A1018"/>
      <c r="J1018"/>
      <c r="AA1018"/>
      <c r="AB1018"/>
      <c r="AC1018"/>
    </row>
    <row r="1019" spans="1:29" x14ac:dyDescent="0.55000000000000004">
      <c r="A1019"/>
      <c r="J1019"/>
      <c r="AA1019"/>
      <c r="AB1019"/>
      <c r="AC1019"/>
    </row>
    <row r="1020" spans="1:29" x14ac:dyDescent="0.55000000000000004">
      <c r="A1020"/>
      <c r="J1020"/>
      <c r="AA1020"/>
      <c r="AB1020"/>
      <c r="AC1020"/>
    </row>
    <row r="1021" spans="1:29" x14ac:dyDescent="0.55000000000000004">
      <c r="A1021"/>
      <c r="J1021"/>
      <c r="AA1021"/>
      <c r="AB1021"/>
      <c r="AC1021"/>
    </row>
    <row r="1022" spans="1:29" x14ac:dyDescent="0.55000000000000004">
      <c r="A1022"/>
      <c r="J1022"/>
      <c r="AA1022"/>
      <c r="AB1022"/>
      <c r="AC1022"/>
    </row>
    <row r="1023" spans="1:29" x14ac:dyDescent="0.55000000000000004">
      <c r="A1023"/>
      <c r="J1023"/>
      <c r="AA1023"/>
      <c r="AB1023"/>
      <c r="AC1023"/>
    </row>
    <row r="1024" spans="1:29" x14ac:dyDescent="0.55000000000000004">
      <c r="A1024"/>
      <c r="J1024"/>
      <c r="AA1024"/>
      <c r="AB1024"/>
      <c r="AC1024"/>
    </row>
    <row r="1025" spans="1:29" x14ac:dyDescent="0.55000000000000004">
      <c r="A1025"/>
      <c r="J1025"/>
      <c r="AA1025"/>
      <c r="AB1025"/>
      <c r="AC1025"/>
    </row>
    <row r="1026" spans="1:29" x14ac:dyDescent="0.55000000000000004">
      <c r="A1026"/>
      <c r="J1026"/>
      <c r="AA1026"/>
      <c r="AB1026"/>
      <c r="AC1026"/>
    </row>
    <row r="1027" spans="1:29" x14ac:dyDescent="0.55000000000000004">
      <c r="A1027"/>
      <c r="J1027"/>
      <c r="AA1027"/>
      <c r="AB1027"/>
      <c r="AC1027"/>
    </row>
    <row r="1028" spans="1:29" x14ac:dyDescent="0.55000000000000004">
      <c r="A1028"/>
      <c r="J1028"/>
      <c r="AA1028"/>
      <c r="AB1028"/>
      <c r="AC1028"/>
    </row>
    <row r="1029" spans="1:29" x14ac:dyDescent="0.55000000000000004">
      <c r="A1029"/>
      <c r="J1029"/>
      <c r="AA1029"/>
      <c r="AB1029"/>
      <c r="AC1029"/>
    </row>
    <row r="1030" spans="1:29" x14ac:dyDescent="0.55000000000000004">
      <c r="A1030"/>
      <c r="J1030"/>
      <c r="AA1030"/>
      <c r="AB1030"/>
      <c r="AC1030"/>
    </row>
    <row r="1031" spans="1:29" x14ac:dyDescent="0.55000000000000004">
      <c r="A1031"/>
      <c r="J1031"/>
      <c r="AA1031"/>
      <c r="AB1031"/>
      <c r="AC1031"/>
    </row>
    <row r="1032" spans="1:29" x14ac:dyDescent="0.55000000000000004">
      <c r="A1032"/>
      <c r="J1032"/>
      <c r="AA1032"/>
      <c r="AB1032"/>
      <c r="AC1032"/>
    </row>
    <row r="1033" spans="1:29" x14ac:dyDescent="0.55000000000000004">
      <c r="A1033"/>
      <c r="J1033"/>
      <c r="AA1033"/>
      <c r="AB1033"/>
      <c r="AC1033"/>
    </row>
    <row r="1034" spans="1:29" x14ac:dyDescent="0.55000000000000004">
      <c r="A1034"/>
      <c r="J1034"/>
      <c r="AA1034"/>
      <c r="AB1034"/>
      <c r="AC1034"/>
    </row>
    <row r="1035" spans="1:29" x14ac:dyDescent="0.55000000000000004">
      <c r="A1035"/>
      <c r="J1035"/>
      <c r="AA1035"/>
      <c r="AB1035"/>
      <c r="AC1035"/>
    </row>
    <row r="1036" spans="1:29" x14ac:dyDescent="0.55000000000000004">
      <c r="A1036"/>
      <c r="J1036"/>
      <c r="AA1036"/>
      <c r="AB1036"/>
      <c r="AC1036"/>
    </row>
    <row r="1037" spans="1:29" x14ac:dyDescent="0.55000000000000004">
      <c r="A1037"/>
      <c r="J1037"/>
      <c r="AA1037"/>
      <c r="AB1037"/>
      <c r="AC1037"/>
    </row>
    <row r="1038" spans="1:29" x14ac:dyDescent="0.55000000000000004">
      <c r="A1038"/>
      <c r="J1038"/>
      <c r="AA1038"/>
      <c r="AB1038"/>
      <c r="AC1038"/>
    </row>
    <row r="1039" spans="1:29" x14ac:dyDescent="0.55000000000000004">
      <c r="A1039"/>
      <c r="J1039"/>
      <c r="AA1039"/>
      <c r="AB1039"/>
      <c r="AC1039"/>
    </row>
    <row r="1040" spans="1:29" x14ac:dyDescent="0.55000000000000004">
      <c r="A1040"/>
      <c r="J1040"/>
      <c r="AA1040"/>
      <c r="AB1040"/>
      <c r="AC1040"/>
    </row>
    <row r="1041" spans="1:29" x14ac:dyDescent="0.55000000000000004">
      <c r="A1041"/>
      <c r="J1041"/>
      <c r="AA1041"/>
      <c r="AB1041"/>
      <c r="AC1041"/>
    </row>
    <row r="1042" spans="1:29" x14ac:dyDescent="0.55000000000000004">
      <c r="A1042"/>
      <c r="J1042"/>
      <c r="AA1042"/>
      <c r="AB1042"/>
      <c r="AC1042"/>
    </row>
    <row r="1043" spans="1:29" x14ac:dyDescent="0.55000000000000004">
      <c r="A1043"/>
      <c r="J1043"/>
      <c r="AA1043"/>
      <c r="AB1043"/>
      <c r="AC1043"/>
    </row>
    <row r="1044" spans="1:29" x14ac:dyDescent="0.55000000000000004">
      <c r="A1044"/>
      <c r="J1044"/>
      <c r="AA1044"/>
      <c r="AB1044"/>
      <c r="AC1044"/>
    </row>
    <row r="1045" spans="1:29" x14ac:dyDescent="0.55000000000000004">
      <c r="A1045"/>
      <c r="J1045"/>
      <c r="AA1045"/>
      <c r="AB1045"/>
      <c r="AC1045"/>
    </row>
    <row r="1046" spans="1:29" x14ac:dyDescent="0.55000000000000004">
      <c r="A1046"/>
      <c r="J1046"/>
      <c r="AA1046"/>
      <c r="AB1046"/>
      <c r="AC1046"/>
    </row>
    <row r="1047" spans="1:29" x14ac:dyDescent="0.55000000000000004">
      <c r="A1047"/>
      <c r="J1047"/>
      <c r="AA1047"/>
      <c r="AB1047"/>
      <c r="AC1047"/>
    </row>
    <row r="1048" spans="1:29" x14ac:dyDescent="0.55000000000000004">
      <c r="A1048"/>
      <c r="J1048"/>
      <c r="AA1048"/>
      <c r="AB1048"/>
      <c r="AC1048"/>
    </row>
    <row r="1049" spans="1:29" x14ac:dyDescent="0.55000000000000004">
      <c r="A1049"/>
      <c r="J1049"/>
      <c r="AA1049"/>
      <c r="AB1049"/>
      <c r="AC1049"/>
    </row>
    <row r="1050" spans="1:29" x14ac:dyDescent="0.55000000000000004">
      <c r="A1050"/>
      <c r="J1050"/>
      <c r="AA1050"/>
      <c r="AB1050"/>
      <c r="AC1050"/>
    </row>
    <row r="1051" spans="1:29" x14ac:dyDescent="0.55000000000000004">
      <c r="A1051"/>
      <c r="J1051"/>
      <c r="AA1051"/>
      <c r="AB1051"/>
      <c r="AC1051"/>
    </row>
    <row r="1052" spans="1:29" x14ac:dyDescent="0.55000000000000004">
      <c r="A1052"/>
      <c r="J1052"/>
      <c r="AA1052"/>
      <c r="AB1052"/>
      <c r="AC1052"/>
    </row>
    <row r="1053" spans="1:29" x14ac:dyDescent="0.55000000000000004">
      <c r="A1053"/>
      <c r="J1053"/>
      <c r="AA1053"/>
      <c r="AB1053"/>
      <c r="AC1053"/>
    </row>
    <row r="1054" spans="1:29" x14ac:dyDescent="0.55000000000000004">
      <c r="A1054"/>
      <c r="J1054"/>
      <c r="AA1054"/>
      <c r="AB1054"/>
      <c r="AC1054"/>
    </row>
    <row r="1055" spans="1:29" x14ac:dyDescent="0.55000000000000004">
      <c r="A1055"/>
      <c r="J1055"/>
      <c r="AA1055"/>
      <c r="AB1055"/>
      <c r="AC1055"/>
    </row>
    <row r="1056" spans="1:29" x14ac:dyDescent="0.55000000000000004">
      <c r="A1056"/>
      <c r="J1056"/>
      <c r="AA1056"/>
      <c r="AB1056"/>
      <c r="AC1056"/>
    </row>
    <row r="1057" spans="1:29" x14ac:dyDescent="0.55000000000000004">
      <c r="A1057"/>
      <c r="J1057"/>
      <c r="AA1057"/>
      <c r="AB1057"/>
      <c r="AC1057"/>
    </row>
    <row r="1058" spans="1:29" x14ac:dyDescent="0.55000000000000004">
      <c r="A1058"/>
      <c r="J1058"/>
      <c r="AA1058"/>
      <c r="AB1058"/>
      <c r="AC1058"/>
    </row>
    <row r="1059" spans="1:29" x14ac:dyDescent="0.55000000000000004">
      <c r="A1059"/>
      <c r="J1059"/>
      <c r="AA1059"/>
      <c r="AB1059"/>
      <c r="AC1059"/>
    </row>
    <row r="1060" spans="1:29" x14ac:dyDescent="0.55000000000000004">
      <c r="A1060"/>
      <c r="J1060"/>
      <c r="AA1060"/>
      <c r="AB1060"/>
      <c r="AC1060"/>
    </row>
    <row r="1061" spans="1:29" x14ac:dyDescent="0.55000000000000004">
      <c r="A1061"/>
      <c r="J1061"/>
      <c r="AA1061"/>
      <c r="AB1061"/>
      <c r="AC1061"/>
    </row>
    <row r="1062" spans="1:29" x14ac:dyDescent="0.55000000000000004">
      <c r="A1062"/>
      <c r="J1062"/>
      <c r="AA1062"/>
      <c r="AB1062"/>
      <c r="AC1062"/>
    </row>
    <row r="1063" spans="1:29" x14ac:dyDescent="0.55000000000000004">
      <c r="A1063"/>
      <c r="J1063"/>
      <c r="AA1063"/>
      <c r="AB1063"/>
      <c r="AC1063"/>
    </row>
    <row r="1064" spans="1:29" x14ac:dyDescent="0.55000000000000004">
      <c r="A1064"/>
      <c r="J1064"/>
      <c r="AA1064"/>
      <c r="AB1064"/>
      <c r="AC1064"/>
    </row>
    <row r="1065" spans="1:29" x14ac:dyDescent="0.55000000000000004">
      <c r="A1065"/>
      <c r="J1065"/>
      <c r="AA1065"/>
      <c r="AB1065"/>
      <c r="AC1065"/>
    </row>
    <row r="1066" spans="1:29" x14ac:dyDescent="0.55000000000000004">
      <c r="A1066"/>
      <c r="J1066"/>
      <c r="AA1066"/>
      <c r="AB1066"/>
      <c r="AC1066"/>
    </row>
    <row r="1067" spans="1:29" x14ac:dyDescent="0.55000000000000004">
      <c r="A1067"/>
      <c r="J1067"/>
      <c r="AA1067"/>
      <c r="AB1067"/>
      <c r="AC1067"/>
    </row>
    <row r="1068" spans="1:29" x14ac:dyDescent="0.55000000000000004">
      <c r="A1068"/>
      <c r="J1068"/>
      <c r="AA1068"/>
      <c r="AB1068"/>
      <c r="AC1068"/>
    </row>
    <row r="1069" spans="1:29" x14ac:dyDescent="0.55000000000000004">
      <c r="A1069"/>
      <c r="J1069"/>
      <c r="AA1069"/>
      <c r="AB1069"/>
      <c r="AC1069"/>
    </row>
    <row r="1070" spans="1:29" x14ac:dyDescent="0.55000000000000004">
      <c r="A1070"/>
      <c r="J1070"/>
      <c r="AA1070"/>
      <c r="AB1070"/>
      <c r="AC1070"/>
    </row>
    <row r="1071" spans="1:29" x14ac:dyDescent="0.55000000000000004">
      <c r="A1071"/>
      <c r="J1071"/>
      <c r="AA1071"/>
      <c r="AB1071"/>
      <c r="AC1071"/>
    </row>
    <row r="1072" spans="1:29" x14ac:dyDescent="0.55000000000000004">
      <c r="A1072"/>
      <c r="J1072"/>
      <c r="AA1072"/>
      <c r="AB1072"/>
      <c r="AC1072"/>
    </row>
    <row r="1073" spans="1:29" x14ac:dyDescent="0.55000000000000004">
      <c r="A1073"/>
      <c r="J1073"/>
      <c r="AA1073"/>
      <c r="AB1073"/>
      <c r="AC1073"/>
    </row>
    <row r="1074" spans="1:29" x14ac:dyDescent="0.55000000000000004">
      <c r="A1074"/>
      <c r="J1074"/>
      <c r="AA1074"/>
      <c r="AB1074"/>
      <c r="AC1074"/>
    </row>
    <row r="1075" spans="1:29" x14ac:dyDescent="0.55000000000000004">
      <c r="A1075"/>
      <c r="J1075"/>
      <c r="AA1075"/>
      <c r="AB1075"/>
      <c r="AC1075"/>
    </row>
    <row r="1076" spans="1:29" x14ac:dyDescent="0.55000000000000004">
      <c r="A1076"/>
      <c r="J1076"/>
      <c r="AA1076"/>
      <c r="AB1076"/>
      <c r="AC1076"/>
    </row>
    <row r="1077" spans="1:29" x14ac:dyDescent="0.55000000000000004">
      <c r="A1077"/>
      <c r="J1077"/>
      <c r="AA1077"/>
      <c r="AB1077"/>
      <c r="AC1077"/>
    </row>
    <row r="1078" spans="1:29" x14ac:dyDescent="0.55000000000000004">
      <c r="A1078"/>
      <c r="J1078"/>
      <c r="AA1078"/>
      <c r="AB1078"/>
      <c r="AC1078"/>
    </row>
    <row r="1079" spans="1:29" x14ac:dyDescent="0.55000000000000004">
      <c r="A1079"/>
      <c r="J1079"/>
      <c r="AA1079"/>
      <c r="AB1079"/>
      <c r="AC1079"/>
    </row>
    <row r="1080" spans="1:29" x14ac:dyDescent="0.55000000000000004">
      <c r="A1080"/>
      <c r="J1080"/>
      <c r="AA1080"/>
      <c r="AB1080"/>
      <c r="AC1080"/>
    </row>
    <row r="1081" spans="1:29" x14ac:dyDescent="0.55000000000000004">
      <c r="A1081"/>
      <c r="J1081"/>
      <c r="AA1081"/>
      <c r="AB1081"/>
      <c r="AC1081"/>
    </row>
    <row r="1082" spans="1:29" x14ac:dyDescent="0.55000000000000004">
      <c r="A1082"/>
      <c r="J1082"/>
      <c r="AA1082"/>
      <c r="AB1082"/>
      <c r="AC1082"/>
    </row>
    <row r="1083" spans="1:29" x14ac:dyDescent="0.55000000000000004">
      <c r="A1083"/>
      <c r="J1083"/>
      <c r="AA1083"/>
      <c r="AB1083"/>
      <c r="AC1083"/>
    </row>
    <row r="1084" spans="1:29" x14ac:dyDescent="0.55000000000000004">
      <c r="A1084"/>
      <c r="J1084"/>
      <c r="AA1084"/>
      <c r="AB1084"/>
      <c r="AC1084"/>
    </row>
    <row r="1085" spans="1:29" x14ac:dyDescent="0.55000000000000004">
      <c r="A1085"/>
      <c r="J1085"/>
      <c r="AA1085"/>
      <c r="AB1085"/>
      <c r="AC1085"/>
    </row>
    <row r="1086" spans="1:29" x14ac:dyDescent="0.55000000000000004">
      <c r="A1086"/>
      <c r="J1086"/>
      <c r="AA1086"/>
      <c r="AB1086"/>
      <c r="AC1086"/>
    </row>
    <row r="1087" spans="1:29" x14ac:dyDescent="0.55000000000000004">
      <c r="A1087"/>
      <c r="J1087"/>
      <c r="AA1087"/>
      <c r="AB1087"/>
      <c r="AC1087"/>
    </row>
    <row r="1088" spans="1:29" x14ac:dyDescent="0.55000000000000004">
      <c r="A1088"/>
      <c r="J1088"/>
      <c r="AA1088"/>
      <c r="AB1088"/>
      <c r="AC1088"/>
    </row>
    <row r="1089" spans="1:29" x14ac:dyDescent="0.55000000000000004">
      <c r="A1089"/>
      <c r="J1089"/>
      <c r="AA1089"/>
      <c r="AB1089"/>
      <c r="AC1089"/>
    </row>
    <row r="1090" spans="1:29" x14ac:dyDescent="0.55000000000000004">
      <c r="A1090"/>
      <c r="J1090"/>
      <c r="AA1090"/>
      <c r="AB1090"/>
      <c r="AC109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56"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56"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56"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56"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56"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56" xr:uid="{00000000-0002-0000-0100-000007000000}"/>
    <dataValidation allowBlank="1" showInputMessage="1" errorTitle="Invalid Vertex Image Key" promptTitle="Vertex Tooltip" prompt="Enter optional text that will pop up when the mouse is hovered over the vertex." sqref="K3:K356"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56"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56"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56" xr:uid="{00000000-0002-0000-0100-00000B000000}"/>
    <dataValidation allowBlank="1" showInputMessage="1" promptTitle="Vertex Label Fill Color" prompt="To select an optional fill color for the Label shape, right-click and select Select Color on the right-click menu." sqref="I3:I356" xr:uid="{00000000-0002-0000-0100-00000C000000}"/>
    <dataValidation allowBlank="1" showInputMessage="1" errorTitle="Invalid Vertex Image Key" promptTitle="Vertex Image File" prompt="Enter the path to an image file.  Hover over the column header for examples." sqref="F3:F356" xr:uid="{00000000-0002-0000-0100-00000D000000}"/>
    <dataValidation allowBlank="1" showInputMessage="1" promptTitle="Vertex Color" prompt="To select an optional vertex color, right-click and select Select Color on the right-click menu." sqref="B3:B356"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56"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56"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D3:D356"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56" xr:uid="{00000000-0002-0000-0100-000012000000}">
      <formula1>ValidVertexLabelPositions</formula1>
    </dataValidation>
    <dataValidation allowBlank="1" showInputMessage="1" showErrorMessage="1" promptTitle="Vertex Name" prompt="Enter the name of the vertex." sqref="A3:A356"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55000000000000004"/>
  <cols>
    <col min="1" max="1" width="10.89453125" style="3" bestFit="1" customWidth="1"/>
    <col min="2" max="2" width="16.89453125" style="3" bestFit="1" customWidth="1"/>
    <col min="4" max="5" width="9.1015625" customWidth="1"/>
  </cols>
  <sheetData>
    <row r="1" spans="1:1" x14ac:dyDescent="0.55000000000000004">
      <c r="A1" s="3" t="s">
        <v>49</v>
      </c>
    </row>
    <row r="2" spans="1:1" ht="15" customHeight="1" x14ac:dyDescent="0.55000000000000004"/>
    <row r="3" spans="1:1" ht="15" customHeight="1" x14ac:dyDescent="0.55000000000000004">
      <c r="A3" s="32" t="s">
        <v>50</v>
      </c>
    </row>
    <row r="21" spans="4:4" x14ac:dyDescent="0.55000000000000004">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55000000000000004"/>
  <cols>
    <col min="1" max="1" width="9.41796875" style="1" bestFit="1" customWidth="1"/>
    <col min="2" max="2" width="14.3125" bestFit="1" customWidth="1"/>
    <col min="3" max="3" width="15" bestFit="1" customWidth="1"/>
    <col min="4" max="4" width="11.1015625" bestFit="1" customWidth="1"/>
    <col min="5" max="5" width="13" bestFit="1" customWidth="1"/>
    <col min="6" max="6" width="8" bestFit="1" customWidth="1"/>
    <col min="7" max="8" width="13.5234375" hidden="1" customWidth="1"/>
    <col min="9" max="9" width="11" hidden="1" customWidth="1"/>
    <col min="10" max="10" width="12.5234375" hidden="1" customWidth="1"/>
    <col min="11" max="11" width="11" hidden="1" customWidth="1"/>
    <col min="12" max="12" width="9.68359375" hidden="1" customWidth="1"/>
    <col min="13" max="13" width="13.1015625" hidden="1" customWidth="1"/>
    <col min="14" max="15" width="8.41796875" hidden="1" customWidth="1"/>
    <col min="16" max="16" width="18.3125" hidden="1" customWidth="1"/>
    <col min="17" max="17" width="14.89453125" hidden="1" customWidth="1"/>
    <col min="18" max="18" width="14.5234375" hidden="1" customWidth="1"/>
    <col min="19" max="21" width="24.1015625" hidden="1" customWidth="1"/>
    <col min="22" max="22" width="21.3125" hidden="1" customWidth="1"/>
    <col min="23" max="23" width="19.3125" hidden="1" customWidth="1"/>
    <col min="24" max="24" width="10" hidden="1" customWidth="1"/>
    <col min="25" max="25" width="13" customWidth="1"/>
  </cols>
  <sheetData>
    <row r="1" spans="1:24" x14ac:dyDescent="0.55000000000000004">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55000000000000004">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55000000000000004">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55000000000000004"/>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55000000000000004"/>
  <cols>
    <col min="1" max="1" width="9.41796875" style="1" bestFit="1" customWidth="1"/>
    <col min="2" max="2" width="9.1015625" style="1"/>
    <col min="3" max="3" width="11.5234375" bestFit="1" customWidth="1"/>
    <col min="4" max="4" width="9.1015625" customWidth="1"/>
  </cols>
  <sheetData>
    <row r="1" spans="1:3" x14ac:dyDescent="0.55000000000000004">
      <c r="A1" s="1" t="s">
        <v>144</v>
      </c>
      <c r="B1" s="1" t="s">
        <v>5</v>
      </c>
      <c r="C1" s="1" t="s">
        <v>147</v>
      </c>
    </row>
    <row r="2" spans="1:3" x14ac:dyDescent="0.55000000000000004">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55000000000000004"/>
  <cols>
    <col min="1" max="1" width="43.1015625" customWidth="1"/>
    <col min="2" max="2" width="13.89453125" customWidth="1"/>
    <col min="3" max="3" width="9.1015625" customWidth="1"/>
    <col min="4" max="4" width="12.89453125" hidden="1" customWidth="1"/>
    <col min="5" max="5" width="19.68359375" hidden="1" customWidth="1"/>
    <col min="6" max="6" width="15.5234375" hidden="1" customWidth="1"/>
    <col min="7" max="7" width="22.1015625" hidden="1" customWidth="1"/>
    <col min="8" max="8" width="17.1015625" hidden="1" customWidth="1"/>
    <col min="9" max="9" width="23.89453125" hidden="1" customWidth="1"/>
    <col min="10" max="10" width="28.3125" hidden="1" customWidth="1"/>
    <col min="11" max="11" width="34.89453125" hidden="1" customWidth="1"/>
    <col min="12" max="12" width="25" hidden="1" customWidth="1"/>
    <col min="13" max="13" width="31.5234375" hidden="1" customWidth="1"/>
    <col min="14" max="14" width="26.5234375" hidden="1" customWidth="1"/>
    <col min="15" max="17" width="33.3125" hidden="1" customWidth="1"/>
    <col min="18" max="18" width="26.5234375" hidden="1" customWidth="1"/>
    <col min="19" max="19" width="33" hidden="1" customWidth="1"/>
    <col min="20" max="20" width="19.5234375" hidden="1" customWidth="1"/>
    <col min="21" max="21" width="26.1015625" hidden="1" customWidth="1"/>
    <col min="22" max="22" width="9.1015625" hidden="1" customWidth="1"/>
    <col min="23" max="23" width="34.1015625" hidden="1" customWidth="1"/>
    <col min="24" max="24" width="25.1015625" hidden="1" customWidth="1"/>
  </cols>
  <sheetData>
    <row r="1" spans="1:24" ht="15" customHeight="1" thickBot="1" x14ac:dyDescent="0.6">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4.7" thickTop="1" x14ac:dyDescent="0.55000000000000004">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55000000000000004">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55000000000000004">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55000000000000004">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55000000000000004">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55000000000000004">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55000000000000004">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55000000000000004">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55000000000000004">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55000000000000004">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55000000000000004">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55000000000000004">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55000000000000004">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55000000000000004">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55000000000000004">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55000000000000004">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55000000000000004">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55000000000000004">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55000000000000004">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55000000000000004">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55000000000000004">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55000000000000004">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55000000000000004">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55000000000000004">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55000000000000004">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55000000000000004">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55000000000000004">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55000000000000004">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55000000000000004">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55000000000000004">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55000000000000004">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55000000000000004">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55000000000000004">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55000000000000004">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55000000000000004">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55000000000000004">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55000000000000004">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55000000000000004">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55000000000000004">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55000000000000004">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55000000000000004">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55000000000000004">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55000000000000004">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55000000000000004">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55000000000000004">
      <c r="A46" s="35" t="s">
        <v>84</v>
      </c>
      <c r="B46" s="49" t="str">
        <f>IFERROR(MEDIAN(Vertices[Degree]),NoMetricMessage)</f>
        <v>Not Available</v>
      </c>
    </row>
    <row r="57" spans="1:2" x14ac:dyDescent="0.55000000000000004">
      <c r="A57" s="35" t="s">
        <v>88</v>
      </c>
      <c r="B57" s="48" t="str">
        <f>IF(COUNT(Vertices[In-Degree])&gt;0, F2, NoMetricMessage)</f>
        <v>Not Available</v>
      </c>
    </row>
    <row r="58" spans="1:2" x14ac:dyDescent="0.55000000000000004">
      <c r="A58" s="35" t="s">
        <v>89</v>
      </c>
      <c r="B58" s="48" t="str">
        <f>IF(COUNT(Vertices[In-Degree])&gt;0, F45, NoMetricMessage)</f>
        <v>Not Available</v>
      </c>
    </row>
    <row r="59" spans="1:2" x14ac:dyDescent="0.55000000000000004">
      <c r="A59" s="35" t="s">
        <v>90</v>
      </c>
      <c r="B59" s="49" t="str">
        <f>IFERROR(AVERAGE(Vertices[In-Degree]),NoMetricMessage)</f>
        <v>Not Available</v>
      </c>
    </row>
    <row r="60" spans="1:2" x14ac:dyDescent="0.55000000000000004">
      <c r="A60" s="35" t="s">
        <v>91</v>
      </c>
      <c r="B60" s="49" t="str">
        <f>IFERROR(MEDIAN(Vertices[In-Degree]),NoMetricMessage)</f>
        <v>Not Available</v>
      </c>
    </row>
    <row r="71" spans="1:2" x14ac:dyDescent="0.55000000000000004">
      <c r="A71" s="35" t="s">
        <v>94</v>
      </c>
      <c r="B71" s="48" t="str">
        <f>IF(COUNT(Vertices[Out-Degree])&gt;0, H2, NoMetricMessage)</f>
        <v>Not Available</v>
      </c>
    </row>
    <row r="72" spans="1:2" x14ac:dyDescent="0.55000000000000004">
      <c r="A72" s="35" t="s">
        <v>95</v>
      </c>
      <c r="B72" s="48" t="str">
        <f>IF(COUNT(Vertices[Out-Degree])&gt;0, H45, NoMetricMessage)</f>
        <v>Not Available</v>
      </c>
    </row>
    <row r="73" spans="1:2" x14ac:dyDescent="0.55000000000000004">
      <c r="A73" s="35" t="s">
        <v>96</v>
      </c>
      <c r="B73" s="49" t="str">
        <f>IFERROR(AVERAGE(Vertices[Out-Degree]),NoMetricMessage)</f>
        <v>Not Available</v>
      </c>
    </row>
    <row r="74" spans="1:2" x14ac:dyDescent="0.55000000000000004">
      <c r="A74" s="35" t="s">
        <v>97</v>
      </c>
      <c r="B74" s="49" t="str">
        <f>IFERROR(MEDIAN(Vertices[Out-Degree]),NoMetricMessage)</f>
        <v>Not Available</v>
      </c>
    </row>
    <row r="85" spans="1:2" x14ac:dyDescent="0.55000000000000004">
      <c r="A85" s="35" t="s">
        <v>100</v>
      </c>
      <c r="B85" s="49" t="str">
        <f>IF(COUNT(Vertices[Betweenness Centrality])&gt;0, J2, NoMetricMessage)</f>
        <v>Not Available</v>
      </c>
    </row>
    <row r="86" spans="1:2" x14ac:dyDescent="0.55000000000000004">
      <c r="A86" s="35" t="s">
        <v>101</v>
      </c>
      <c r="B86" s="49" t="str">
        <f>IF(COUNT(Vertices[Betweenness Centrality])&gt;0, J45, NoMetricMessage)</f>
        <v>Not Available</v>
      </c>
    </row>
    <row r="87" spans="1:2" x14ac:dyDescent="0.55000000000000004">
      <c r="A87" s="35" t="s">
        <v>102</v>
      </c>
      <c r="B87" s="49" t="str">
        <f>IFERROR(AVERAGE(Vertices[Betweenness Centrality]),NoMetricMessage)</f>
        <v>Not Available</v>
      </c>
    </row>
    <row r="88" spans="1:2" x14ac:dyDescent="0.55000000000000004">
      <c r="A88" s="35" t="s">
        <v>103</v>
      </c>
      <c r="B88" s="49" t="str">
        <f>IFERROR(MEDIAN(Vertices[Betweenness Centrality]),NoMetricMessage)</f>
        <v>Not Available</v>
      </c>
    </row>
    <row r="99" spans="1:2" x14ac:dyDescent="0.55000000000000004">
      <c r="A99" s="35" t="s">
        <v>106</v>
      </c>
      <c r="B99" s="49" t="str">
        <f>IF(COUNT(Vertices[Closeness Centrality])&gt;0, L2, NoMetricMessage)</f>
        <v>Not Available</v>
      </c>
    </row>
    <row r="100" spans="1:2" x14ac:dyDescent="0.55000000000000004">
      <c r="A100" s="35" t="s">
        <v>107</v>
      </c>
      <c r="B100" s="49" t="str">
        <f>IF(COUNT(Vertices[Closeness Centrality])&gt;0, L45, NoMetricMessage)</f>
        <v>Not Available</v>
      </c>
    </row>
    <row r="101" spans="1:2" x14ac:dyDescent="0.55000000000000004">
      <c r="A101" s="35" t="s">
        <v>108</v>
      </c>
      <c r="B101" s="49" t="str">
        <f>IFERROR(AVERAGE(Vertices[Closeness Centrality]),NoMetricMessage)</f>
        <v>Not Available</v>
      </c>
    </row>
    <row r="102" spans="1:2" x14ac:dyDescent="0.55000000000000004">
      <c r="A102" s="35" t="s">
        <v>109</v>
      </c>
      <c r="B102" s="49" t="str">
        <f>IFERROR(MEDIAN(Vertices[Closeness Centrality]),NoMetricMessage)</f>
        <v>Not Available</v>
      </c>
    </row>
    <row r="113" spans="1:2" x14ac:dyDescent="0.55000000000000004">
      <c r="A113" s="35" t="s">
        <v>112</v>
      </c>
      <c r="B113" s="49" t="str">
        <f>IF(COUNT(Vertices[Eigenvector Centrality])&gt;0, N2, NoMetricMessage)</f>
        <v>Not Available</v>
      </c>
    </row>
    <row r="114" spans="1:2" x14ac:dyDescent="0.55000000000000004">
      <c r="A114" s="35" t="s">
        <v>113</v>
      </c>
      <c r="B114" s="49" t="str">
        <f>IF(COUNT(Vertices[Eigenvector Centrality])&gt;0, N45, NoMetricMessage)</f>
        <v>Not Available</v>
      </c>
    </row>
    <row r="115" spans="1:2" x14ac:dyDescent="0.55000000000000004">
      <c r="A115" s="35" t="s">
        <v>114</v>
      </c>
      <c r="B115" s="49" t="str">
        <f>IFERROR(AVERAGE(Vertices[Eigenvector Centrality]),NoMetricMessage)</f>
        <v>Not Available</v>
      </c>
    </row>
    <row r="116" spans="1:2" x14ac:dyDescent="0.55000000000000004">
      <c r="A116" s="35" t="s">
        <v>115</v>
      </c>
      <c r="B116" s="49" t="str">
        <f>IFERROR(MEDIAN(Vertices[Eigenvector Centrality]),NoMetricMessage)</f>
        <v>Not Available</v>
      </c>
    </row>
    <row r="127" spans="1:2" x14ac:dyDescent="0.55000000000000004">
      <c r="A127" s="35" t="s">
        <v>140</v>
      </c>
      <c r="B127" s="49" t="str">
        <f>IF(COUNT(Vertices[PageRank])&gt;0, P2, NoMetricMessage)</f>
        <v>Not Available</v>
      </c>
    </row>
    <row r="128" spans="1:2" x14ac:dyDescent="0.55000000000000004">
      <c r="A128" s="35" t="s">
        <v>141</v>
      </c>
      <c r="B128" s="49" t="str">
        <f>IF(COUNT(Vertices[PageRank])&gt;0, P45, NoMetricMessage)</f>
        <v>Not Available</v>
      </c>
    </row>
    <row r="129" spans="1:2" x14ac:dyDescent="0.55000000000000004">
      <c r="A129" s="35" t="s">
        <v>142</v>
      </c>
      <c r="B129" s="49" t="str">
        <f>IFERROR(AVERAGE(Vertices[PageRank]),NoMetricMessage)</f>
        <v>Not Available</v>
      </c>
    </row>
    <row r="130" spans="1:2" x14ac:dyDescent="0.55000000000000004">
      <c r="A130" s="35" t="s">
        <v>143</v>
      </c>
      <c r="B130" s="49" t="str">
        <f>IFERROR(MEDIAN(Vertices[PageRank]),NoMetricMessage)</f>
        <v>Not Available</v>
      </c>
    </row>
    <row r="141" spans="1:2" x14ac:dyDescent="0.55000000000000004">
      <c r="A141" s="35" t="s">
        <v>118</v>
      </c>
      <c r="B141" s="49" t="str">
        <f>IF(COUNT(Vertices[Clustering Coefficient])&gt;0, R2, NoMetricMessage)</f>
        <v>Not Available</v>
      </c>
    </row>
    <row r="142" spans="1:2" x14ac:dyDescent="0.55000000000000004">
      <c r="A142" s="35" t="s">
        <v>119</v>
      </c>
      <c r="B142" s="49" t="str">
        <f>IF(COUNT(Vertices[Clustering Coefficient])&gt;0, R45, NoMetricMessage)</f>
        <v>Not Available</v>
      </c>
    </row>
    <row r="143" spans="1:2" x14ac:dyDescent="0.55000000000000004">
      <c r="A143" s="35" t="s">
        <v>120</v>
      </c>
      <c r="B143" s="49" t="str">
        <f>IFERROR(AVERAGE(Vertices[Clustering Coefficient]),NoMetricMessage)</f>
        <v>Not Available</v>
      </c>
    </row>
    <row r="144" spans="1:2" x14ac:dyDescent="0.55000000000000004">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55000000000000004"/>
  <cols>
    <col min="1" max="1" width="10.41796875" style="1" bestFit="1" customWidth="1"/>
    <col min="2" max="2" width="12.41796875" style="1" bestFit="1" customWidth="1"/>
    <col min="3" max="3" width="22.89453125" bestFit="1" customWidth="1"/>
    <col min="4" max="4" width="16.89453125" bestFit="1" customWidth="1"/>
    <col min="5" max="6" width="16.89453125" customWidth="1"/>
    <col min="7" max="7" width="14.3125" bestFit="1" customWidth="1"/>
    <col min="8" max="8" width="14.3125" customWidth="1"/>
    <col min="10" max="10" width="39.1015625" bestFit="1" customWidth="1"/>
    <col min="11" max="11" width="10.89453125" bestFit="1" customWidth="1"/>
    <col min="13" max="13" width="8.41796875" bestFit="1" customWidth="1"/>
    <col min="14" max="14" width="10" bestFit="1" customWidth="1"/>
    <col min="15" max="15" width="11.89453125" bestFit="1" customWidth="1"/>
    <col min="16" max="16" width="12.1015625" bestFit="1" customWidth="1"/>
  </cols>
  <sheetData>
    <row r="1" spans="1:18" s="4" customFormat="1" ht="36" customHeight="1" x14ac:dyDescent="0.55000000000000004">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55000000000000004">
      <c r="A2" s="1" t="s">
        <v>51</v>
      </c>
      <c r="B2" s="1" t="s">
        <v>132</v>
      </c>
      <c r="C2" t="s">
        <v>54</v>
      </c>
      <c r="D2" t="s">
        <v>55</v>
      </c>
      <c r="E2" t="s">
        <v>55</v>
      </c>
      <c r="F2" s="1" t="s">
        <v>51</v>
      </c>
      <c r="G2" t="s">
        <v>65</v>
      </c>
      <c r="H2" t="s">
        <v>159</v>
      </c>
      <c r="J2" t="s">
        <v>19</v>
      </c>
      <c r="K2">
        <v>104</v>
      </c>
    </row>
    <row r="3" spans="1:18" x14ac:dyDescent="0.55000000000000004">
      <c r="A3" s="1" t="s">
        <v>52</v>
      </c>
      <c r="B3" s="1" t="s">
        <v>133</v>
      </c>
      <c r="C3" t="s">
        <v>52</v>
      </c>
      <c r="D3" t="s">
        <v>56</v>
      </c>
      <c r="E3" t="s">
        <v>56</v>
      </c>
      <c r="F3" s="1" t="s">
        <v>52</v>
      </c>
      <c r="G3" t="s">
        <v>66</v>
      </c>
      <c r="H3" t="s">
        <v>68</v>
      </c>
      <c r="J3" t="s">
        <v>30</v>
      </c>
      <c r="K3" t="s">
        <v>333</v>
      </c>
    </row>
    <row r="4" spans="1:18" x14ac:dyDescent="0.55000000000000004">
      <c r="A4" s="1" t="s">
        <v>53</v>
      </c>
      <c r="B4" s="1" t="s">
        <v>134</v>
      </c>
      <c r="C4" t="s">
        <v>53</v>
      </c>
      <c r="D4" t="s">
        <v>57</v>
      </c>
      <c r="E4" t="s">
        <v>57</v>
      </c>
      <c r="F4" s="1" t="s">
        <v>53</v>
      </c>
      <c r="G4">
        <v>0</v>
      </c>
      <c r="H4" t="s">
        <v>69</v>
      </c>
      <c r="J4" s="12" t="s">
        <v>78</v>
      </c>
      <c r="K4" s="12"/>
    </row>
    <row r="5" spans="1:18" ht="409.5" x14ac:dyDescent="0.55000000000000004">
      <c r="A5">
        <v>1</v>
      </c>
      <c r="B5" s="1" t="s">
        <v>135</v>
      </c>
      <c r="C5" t="s">
        <v>51</v>
      </c>
      <c r="D5" t="s">
        <v>58</v>
      </c>
      <c r="E5" t="s">
        <v>58</v>
      </c>
      <c r="F5">
        <v>1</v>
      </c>
      <c r="G5">
        <v>1</v>
      </c>
      <c r="H5" t="s">
        <v>70</v>
      </c>
      <c r="J5" t="s">
        <v>172</v>
      </c>
      <c r="K5" s="13" t="s">
        <v>542</v>
      </c>
    </row>
    <row r="6" spans="1:18" x14ac:dyDescent="0.55000000000000004">
      <c r="A6">
        <v>0</v>
      </c>
      <c r="B6" s="1" t="s">
        <v>136</v>
      </c>
      <c r="C6">
        <v>1</v>
      </c>
      <c r="D6" t="s">
        <v>59</v>
      </c>
      <c r="E6" t="s">
        <v>59</v>
      </c>
      <c r="F6">
        <v>0</v>
      </c>
      <c r="H6" t="s">
        <v>71</v>
      </c>
      <c r="J6" t="s">
        <v>173</v>
      </c>
      <c r="K6">
        <v>1</v>
      </c>
      <c r="R6" t="s">
        <v>129</v>
      </c>
    </row>
    <row r="7" spans="1:18" x14ac:dyDescent="0.55000000000000004">
      <c r="A7">
        <v>2</v>
      </c>
      <c r="B7">
        <v>1</v>
      </c>
      <c r="C7">
        <v>0</v>
      </c>
      <c r="D7" t="s">
        <v>60</v>
      </c>
      <c r="E7" t="s">
        <v>60</v>
      </c>
      <c r="F7">
        <v>2</v>
      </c>
      <c r="H7" t="s">
        <v>72</v>
      </c>
      <c r="J7" t="s">
        <v>174</v>
      </c>
      <c r="K7" t="s">
        <v>175</v>
      </c>
    </row>
    <row r="8" spans="1:18" x14ac:dyDescent="0.55000000000000004">
      <c r="A8"/>
      <c r="B8">
        <v>2</v>
      </c>
      <c r="C8">
        <v>2</v>
      </c>
      <c r="D8" t="s">
        <v>61</v>
      </c>
      <c r="E8" t="s">
        <v>61</v>
      </c>
      <c r="H8" t="s">
        <v>73</v>
      </c>
      <c r="J8" t="s">
        <v>176</v>
      </c>
      <c r="K8" t="s">
        <v>533</v>
      </c>
    </row>
    <row r="9" spans="1:18" x14ac:dyDescent="0.55000000000000004">
      <c r="A9"/>
      <c r="B9">
        <v>3</v>
      </c>
      <c r="C9">
        <v>4</v>
      </c>
      <c r="D9" t="s">
        <v>62</v>
      </c>
      <c r="E9" t="s">
        <v>62</v>
      </c>
      <c r="H9" t="s">
        <v>74</v>
      </c>
    </row>
    <row r="10" spans="1:18" x14ac:dyDescent="0.55000000000000004">
      <c r="A10"/>
      <c r="B10">
        <v>4</v>
      </c>
      <c r="D10" t="s">
        <v>63</v>
      </c>
      <c r="E10" t="s">
        <v>63</v>
      </c>
      <c r="H10" t="s">
        <v>75</v>
      </c>
    </row>
    <row r="11" spans="1:18" x14ac:dyDescent="0.55000000000000004">
      <c r="A11"/>
      <c r="B11">
        <v>5</v>
      </c>
      <c r="D11" t="s">
        <v>46</v>
      </c>
      <c r="E11">
        <v>1</v>
      </c>
      <c r="H11" t="s">
        <v>76</v>
      </c>
    </row>
    <row r="12" spans="1:18" x14ac:dyDescent="0.55000000000000004">
      <c r="A12"/>
      <c r="B12"/>
      <c r="D12" t="s">
        <v>64</v>
      </c>
      <c r="E12">
        <v>2</v>
      </c>
      <c r="H12">
        <v>0</v>
      </c>
    </row>
    <row r="13" spans="1:18" x14ac:dyDescent="0.55000000000000004">
      <c r="A13"/>
      <c r="B13"/>
      <c r="D13">
        <v>1</v>
      </c>
      <c r="E13">
        <v>3</v>
      </c>
      <c r="H13">
        <v>1</v>
      </c>
    </row>
    <row r="14" spans="1:18" x14ac:dyDescent="0.55000000000000004">
      <c r="D14">
        <v>2</v>
      </c>
      <c r="E14">
        <v>4</v>
      </c>
      <c r="H14">
        <v>2</v>
      </c>
    </row>
    <row r="15" spans="1:18" x14ac:dyDescent="0.55000000000000004">
      <c r="D15">
        <v>3</v>
      </c>
      <c r="E15">
        <v>5</v>
      </c>
      <c r="H15">
        <v>3</v>
      </c>
    </row>
    <row r="16" spans="1:18" x14ac:dyDescent="0.55000000000000004">
      <c r="D16">
        <v>4</v>
      </c>
      <c r="E16">
        <v>6</v>
      </c>
      <c r="H16">
        <v>4</v>
      </c>
    </row>
    <row r="17" spans="4:8" x14ac:dyDescent="0.55000000000000004">
      <c r="D17">
        <v>5</v>
      </c>
      <c r="E17">
        <v>7</v>
      </c>
      <c r="H17">
        <v>5</v>
      </c>
    </row>
    <row r="18" spans="4:8" x14ac:dyDescent="0.55000000000000004">
      <c r="D18">
        <v>6</v>
      </c>
      <c r="E18">
        <v>8</v>
      </c>
      <c r="H18">
        <v>6</v>
      </c>
    </row>
    <row r="19" spans="4:8" x14ac:dyDescent="0.55000000000000004">
      <c r="D19">
        <v>7</v>
      </c>
      <c r="E19">
        <v>9</v>
      </c>
      <c r="H19">
        <v>7</v>
      </c>
    </row>
    <row r="20" spans="4:8" x14ac:dyDescent="0.55000000000000004">
      <c r="D20">
        <v>8</v>
      </c>
      <c r="H20">
        <v>8</v>
      </c>
    </row>
    <row r="21" spans="4:8" x14ac:dyDescent="0.55000000000000004">
      <c r="D21">
        <v>9</v>
      </c>
      <c r="H21">
        <v>9</v>
      </c>
    </row>
    <row r="22" spans="4:8" x14ac:dyDescent="0.55000000000000004">
      <c r="D22">
        <v>10</v>
      </c>
    </row>
    <row r="23" spans="4:8" x14ac:dyDescent="0.55000000000000004">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
  <sheetViews>
    <sheetView workbookViewId="0">
      <selection activeCell="H15" sqref="H15"/>
    </sheetView>
  </sheetViews>
  <sheetFormatPr defaultRowHeight="14.4" x14ac:dyDescent="0.55000000000000004"/>
  <sheetData>
    <row r="1" spans="1:1" x14ac:dyDescent="0.55000000000000004">
      <c r="A1" t="s">
        <v>534</v>
      </c>
    </row>
    <row r="2" spans="1:1" x14ac:dyDescent="0.55000000000000004">
      <c r="A2" t="s">
        <v>535</v>
      </c>
    </row>
    <row r="3" spans="1:1" x14ac:dyDescent="0.55000000000000004">
      <c r="A3" t="s">
        <v>538</v>
      </c>
    </row>
    <row r="4" spans="1:1" x14ac:dyDescent="0.55000000000000004">
      <c r="A4" t="s">
        <v>539</v>
      </c>
    </row>
    <row r="6" spans="1:1" x14ac:dyDescent="0.55000000000000004">
      <c r="A6" t="s">
        <v>536</v>
      </c>
    </row>
    <row r="7" spans="1:1" x14ac:dyDescent="0.55000000000000004">
      <c r="A7" t="s">
        <v>537</v>
      </c>
    </row>
    <row r="8" spans="1:1" x14ac:dyDescent="0.55000000000000004">
      <c r="A8" t="s">
        <v>540</v>
      </c>
    </row>
    <row r="9" spans="1:1" x14ac:dyDescent="0.55000000000000004">
      <c r="A9" t="s">
        <v>541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DataNotes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Hansen</dc:creator>
  <cp:lastModifiedBy>Josh Barua</cp:lastModifiedBy>
  <dcterms:created xsi:type="dcterms:W3CDTF">2008-01-30T00:41:58Z</dcterms:created>
  <dcterms:modified xsi:type="dcterms:W3CDTF">2018-10-25T15:37:45Z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