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hidePivotFieldList="1" defaultThemeVersion="166925"/>
  <mc:AlternateContent xmlns:mc="http://schemas.openxmlformats.org/markup-compatibility/2006">
    <mc:Choice Requires="x15">
      <x15ac:absPath xmlns:x15ac="http://schemas.microsoft.com/office/spreadsheetml/2010/11/ac" url="C:\Users\Chris\Desktop\Bootcamp\power_bi_project\excel_dashboard\"/>
    </mc:Choice>
  </mc:AlternateContent>
  <xr:revisionPtr revIDLastSave="0" documentId="13_ncr:1_{64C63572-A1B6-4D05-9112-3245FAB642FA}" xr6:coauthVersionLast="47" xr6:coauthVersionMax="47" xr10:uidLastSave="{00000000-0000-0000-0000-000000000000}"/>
  <bookViews>
    <workbookView xWindow="28680" yWindow="-15" windowWidth="38640" windowHeight="21120" xr2:uid="{5AF5D4AF-D10E-435D-ABA8-B0D0494ED23E}"/>
  </bookViews>
  <sheets>
    <sheet name="Dashboard" sheetId="4" r:id="rId1"/>
    <sheet name="Data" sheetId="1" r:id="rId2"/>
    <sheet name="KPI" sheetId="8" r:id="rId3"/>
    <sheet name="Rating" sheetId="9" r:id="rId4"/>
    <sheet name="Gender" sheetId="10" r:id="rId5"/>
    <sheet name="Education by Attrition" sheetId="11" r:id="rId6"/>
    <sheet name="Attrition by Job Role" sheetId="12" r:id="rId7"/>
    <sheet name="Dept Attrition" sheetId="13" r:id="rId8"/>
    <sheet name="Attrition by Age" sheetId="14" r:id="rId9"/>
    <sheet name="Marital Status" sheetId="15" r:id="rId10"/>
    <sheet name="Images" sheetId="2" r:id="rId11"/>
  </sheets>
  <definedNames>
    <definedName name="_xlchart.v1.3" hidden="1">'Attrition by Job Role'!$E$4:$E$12</definedName>
    <definedName name="_xlchart.v1.4" hidden="1">'Attrition by Job Role'!$F$4:$F$12</definedName>
    <definedName name="_xlchart.v1.5" hidden="1">'Attrition by Job Role'!$E$4:$E$12</definedName>
    <definedName name="_xlchart.v1.6" hidden="1">'Attrition by Job Role'!$F$4:$F$12</definedName>
    <definedName name="_xlchart.v2.0" hidden="1">'Marital Status'!$E$4:$E$6</definedName>
    <definedName name="_xlchart.v2.1" hidden="1">'Marital Status'!$F$3</definedName>
    <definedName name="_xlchart.v2.10" hidden="1">'Marital Status'!$E$4:$E$6</definedName>
    <definedName name="_xlchart.v2.11" hidden="1">'Marital Status'!$F$3</definedName>
    <definedName name="_xlchart.v2.12" hidden="1">'Marital Status'!$F$4:$F$6</definedName>
    <definedName name="_xlchart.v2.2" hidden="1">'Marital Status'!$F$4:$F$6</definedName>
    <definedName name="_xlchart.v2.7" hidden="1">'Marital Status'!$E$4:$E$6</definedName>
    <definedName name="_xlchart.v2.8" hidden="1">'Marital Status'!$F$3</definedName>
    <definedName name="_xlchart.v2.9" hidden="1">'Marital Status'!$F$4:$F$6</definedName>
    <definedName name="Slicer_Department">#N/A</definedName>
    <definedName name="Slicer_Education_Field2">#N/A</definedName>
    <definedName name="Slicer_Gender2">#N/A</definedName>
  </definedNames>
  <calcPr calcId="191029"/>
  <pivotCaches>
    <pivotCache cacheId="1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6" i="15" l="1"/>
  <c r="E5" i="15"/>
  <c r="E4" i="15"/>
  <c r="E4" i="12"/>
  <c r="E5" i="12"/>
  <c r="E6" i="12"/>
  <c r="E7" i="12"/>
  <c r="E8" i="12"/>
  <c r="E9" i="12"/>
  <c r="E10" i="12"/>
  <c r="E11" i="12"/>
  <c r="E12" i="12"/>
  <c r="B8" i="8"/>
  <c r="A8" i="8"/>
  <c r="C8" i="8"/>
  <c r="B8" i="9"/>
  <c r="B9" i="9"/>
  <c r="F6" i="15"/>
  <c r="F5" i="15"/>
  <c r="F4" i="15"/>
  <c r="F5" i="12"/>
  <c r="F6" i="12"/>
  <c r="F7" i="12"/>
  <c r="F8" i="12"/>
  <c r="F9" i="12"/>
  <c r="F10" i="12"/>
  <c r="F11" i="12"/>
  <c r="F12" i="12"/>
  <c r="F4" i="12"/>
  <c r="B12" i="10"/>
  <c r="B11" i="10"/>
  <c r="C12" i="10" l="1"/>
  <c r="C11" i="10"/>
  <c r="C8" i="9"/>
  <c r="C9" i="9"/>
  <c r="D8" i="8"/>
  <c r="E8" i="8"/>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<sst xmlns="http://schemas.openxmlformats.org/spreadsheetml/2006/main" count="19216" uniqueCount="1569">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</sst>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0" xfId="0" applyNumberFormat="1" applyAlignment="1">
      <alignment horizontal="left" indent="1"/>
    </xf>
    <xf numFmtId="0" fontId="0" fillId="0" borderId="0" xfId="0" applyNumberFormat="1"/>
    <xf numFmtId="9" fontId="0" fillId="0" borderId="0" xfId="1" applyFont="1"/>
    <xf numFmtId="10" fontId="0" fillId="0" borderId="0" xfId="0" applyNumberFormat="1"/>
  </cellXfs>
  <cellStyles count="2">
    <cellStyle name="Normal" xfId="0" builtinId="0"/>
    <cellStyle name="Percent" xfId="1" builtinId="5"/>
  </cellStyles>
  <dxfs count="28">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numFmt numFmtId="164" formatCode="0.0"/>
    </dxf>
  </dxfs>
  <tableStyles count="2" defaultTableStyle="TableStyleMedium2" defaultPivotStyle="PivotStyleLight16">
    <tableStyle name="Slicer" pivot="0" table="0" count="1" xr9:uid="{541F9F25-6FDF-4B13-B0E4-E084A3A142D6}">
      <tableStyleElement type="wholeTable" dxfId="26"/>
    </tableStyle>
    <tableStyle name="Slicer2" pivot="0" table="0" count="4" xr9:uid="{EC077389-C980-4269-8E2C-761E78A565CF}">
      <tableStyleElement type="wholeTable" dxfId="10"/>
    </tableStyle>
  </tableStyles>
  <colors>
    <mruColors>
      <color rgb="FF602928"/>
      <color rgb="FF69115F"/>
      <color rgb="FFE78DD8"/>
      <color rgb="FF601A54"/>
    </mruColors>
  </colors>
  <extLst>
    <ext xmlns:x14="http://schemas.microsoft.com/office/spreadsheetml/2009/9/main" uri="{46F421CA-312F-682f-3DD2-61675219B42D}">
      <x14:dxfs count="15">
        <dxf>
          <fill>
            <gradientFill>
              <stop position="0">
                <color theme="1" tint="0.34900967436750391"/>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ont>
            <color theme="0"/>
          </font>
          <fill>
            <gradientFill>
              <stop position="0">
                <color theme="1"/>
              </stop>
              <stop position="1">
                <color theme="0" tint="-0.49803155613879818"/>
              </stop>
            </gradientFill>
          </fill>
        </dxf>
        <dxf>
          <fill>
            <gradientFill>
              <stop position="0">
                <color theme="1" tint="0.34900967436750391"/>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dxf>
          <fill>
            <gradientFill>
              <stop position="0">
                <color theme="1"/>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 name="Slicer2">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316261564189113"/>
          <c:y val="0.45368225137411294"/>
          <c:w val="0.39090271721319547"/>
          <c:h val="0.75757575757575757"/>
        </c:manualLayout>
      </c:layout>
      <c:doughnutChart>
        <c:varyColors val="1"/>
        <c:ser>
          <c:idx val="0"/>
          <c:order val="0"/>
          <c:spPr>
            <a:gradFill>
              <a:gsLst>
                <a:gs pos="0">
                  <a:schemeClr val="accent1">
                    <a:lumMod val="50000"/>
                  </a:schemeClr>
                </a:gs>
                <a:gs pos="100000">
                  <a:schemeClr val="accent6">
                    <a:lumMod val="75000"/>
                  </a:schemeClr>
                </a:gs>
              </a:gsLst>
              <a:lin ang="5400000" scaled="1"/>
            </a:gradFill>
            <a:ln>
              <a:noFill/>
            </a:ln>
          </c:spPr>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F710-4CDF-8DB4-B2A57061985F}"/>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F710-4CDF-8DB4-B2A57061985F}"/>
              </c:ext>
            </c:extLst>
          </c:dPt>
          <c:val>
            <c:numRef>
              <c:f>Rating!$C$8:$C$9</c:f>
              <c:numCache>
                <c:formatCode>General</c:formatCode>
                <c:ptCount val="2"/>
                <c:pt idx="0">
                  <c:v>0.52887788778877887</c:v>
                </c:pt>
                <c:pt idx="1">
                  <c:v>0.47112211221122113</c:v>
                </c:pt>
              </c:numCache>
            </c:numRef>
          </c:val>
          <c:extLst>
            <c:ext xmlns:c16="http://schemas.microsoft.com/office/drawing/2014/chart" uri="{C3380CC4-5D6E-409C-BE32-E72D297353CC}">
              <c16:uniqueId val="{00000004-F710-4CDF-8DB4-B2A57061985F}"/>
            </c:ext>
          </c:extLst>
        </c:ser>
        <c:dLbls>
          <c:showLegendKey val="0"/>
          <c:showVal val="0"/>
          <c:showCatName val="0"/>
          <c:showSerName val="0"/>
          <c:showPercent val="0"/>
          <c:showBubbleSize val="0"/>
          <c:showLeaderLines val="1"/>
        </c:dLbls>
        <c:firstSliceAng val="0"/>
        <c:holeSize val="70"/>
      </c:doughnutChart>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610866372980913E-2"/>
          <c:y val="0.18106995884773663"/>
          <c:w val="0.65932452276064613"/>
          <c:h val="0.63786008230452673"/>
        </c:manualLayout>
      </c:layout>
      <c:barChart>
        <c:barDir val="bar"/>
        <c:grouping val="stacked"/>
        <c:varyColors val="0"/>
        <c:ser>
          <c:idx val="0"/>
          <c:order val="0"/>
          <c:spPr>
            <a:solidFill>
              <a:schemeClr val="accent2">
                <a:lumMod val="50000"/>
              </a:schemeClr>
            </a:solidFill>
            <a:ln>
              <a:noFill/>
            </a:ln>
            <a:effectLst/>
          </c:spPr>
          <c:invertIfNegative val="0"/>
          <c:val>
            <c:numRef>
              <c:f>Rating!$B$8</c:f>
              <c:numCache>
                <c:formatCode>0.0</c:formatCode>
                <c:ptCount val="1"/>
                <c:pt idx="0">
                  <c:v>2.1155115511551155</c:v>
                </c:pt>
              </c:numCache>
            </c:numRef>
          </c:val>
          <c:extLst>
            <c:ext xmlns:c16="http://schemas.microsoft.com/office/drawing/2014/chart" uri="{C3380CC4-5D6E-409C-BE32-E72D297353CC}">
              <c16:uniqueId val="{00000000-D7D7-4CF1-8FB8-4136A671B754}"/>
            </c:ext>
          </c:extLst>
        </c:ser>
        <c:ser>
          <c:idx val="1"/>
          <c:order val="1"/>
          <c:spPr>
            <a:solidFill>
              <a:schemeClr val="bg1"/>
            </a:solidFill>
            <a:ln>
              <a:noFill/>
            </a:ln>
            <a:effectLst/>
          </c:spPr>
          <c:invertIfNegative val="0"/>
          <c:val>
            <c:numRef>
              <c:f>Rating!$B$9</c:f>
              <c:numCache>
                <c:formatCode>0.0</c:formatCode>
                <c:ptCount val="1"/>
                <c:pt idx="0">
                  <c:v>1.8844884488448845</c:v>
                </c:pt>
              </c:numCache>
            </c:numRef>
          </c:val>
          <c:extLst>
            <c:ext xmlns:c16="http://schemas.microsoft.com/office/drawing/2014/chart" uri="{C3380CC4-5D6E-409C-BE32-E72D297353CC}">
              <c16:uniqueId val="{00000001-D7D7-4CF1-8FB8-4136A671B754}"/>
            </c:ext>
          </c:extLst>
        </c:ser>
        <c:dLbls>
          <c:showLegendKey val="0"/>
          <c:showVal val="0"/>
          <c:showCatName val="0"/>
          <c:showSerName val="0"/>
          <c:showPercent val="0"/>
          <c:showBubbleSize val="0"/>
        </c:dLbls>
        <c:gapWidth val="0"/>
        <c:overlap val="100"/>
        <c:axId val="642542079"/>
        <c:axId val="642541599"/>
      </c:barChart>
      <c:catAx>
        <c:axId val="642542079"/>
        <c:scaling>
          <c:orientation val="minMax"/>
        </c:scaling>
        <c:delete val="1"/>
        <c:axPos val="l"/>
        <c:majorTickMark val="out"/>
        <c:minorTickMark val="none"/>
        <c:tickLblPos val="nextTo"/>
        <c:crossAx val="642541599"/>
        <c:crosses val="autoZero"/>
        <c:auto val="1"/>
        <c:lblAlgn val="ctr"/>
        <c:lblOffset val="100"/>
        <c:noMultiLvlLbl val="0"/>
      </c:catAx>
      <c:valAx>
        <c:axId val="642541599"/>
        <c:scaling>
          <c:orientation val="minMax"/>
          <c:max val="4"/>
          <c:min val="0"/>
        </c:scaling>
        <c:delete val="1"/>
        <c:axPos val="b"/>
        <c:numFmt formatCode="0.0" sourceLinked="1"/>
        <c:majorTickMark val="out"/>
        <c:minorTickMark val="none"/>
        <c:tickLblPos val="nextTo"/>
        <c:crossAx val="642542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75000"/>
                    </a:schemeClr>
                  </a:gs>
                  <a:gs pos="100000">
                    <a:srgbClr val="E78DD8"/>
                  </a:gs>
                  <a:gs pos="0">
                    <a:srgbClr val="69115F"/>
                  </a:gs>
                </a:gsLst>
                <a:lin ang="10800000" scaled="0"/>
              </a:gradFill>
              <a:ln w="19050">
                <a:noFill/>
              </a:ln>
              <a:effectLst/>
            </c:spPr>
            <c:extLst>
              <c:ext xmlns:c16="http://schemas.microsoft.com/office/drawing/2014/chart" uri="{C3380CC4-5D6E-409C-BE32-E72D297353CC}">
                <c16:uniqueId val="{00000001-05AC-46E4-BB32-81CEB562E8BA}"/>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05AC-46E4-BB32-81CEB562E8BA}"/>
              </c:ext>
            </c:extLst>
          </c:dPt>
          <c:val>
            <c:numRef>
              <c:f>Gender!$C$11:$C$12</c:f>
              <c:numCache>
                <c:formatCode>0%</c:formatCode>
                <c:ptCount val="2"/>
                <c:pt idx="0">
                  <c:v>0.39603960396039606</c:v>
                </c:pt>
                <c:pt idx="1">
                  <c:v>0.60396039603960394</c:v>
                </c:pt>
              </c:numCache>
            </c:numRef>
          </c:val>
          <c:extLst>
            <c:ext xmlns:c16="http://schemas.microsoft.com/office/drawing/2014/chart" uri="{C3380CC4-5D6E-409C-BE32-E72D297353CC}">
              <c16:uniqueId val="{00000004-05AC-46E4-BB32-81CEB562E8B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81A6-4F08-B990-41F47EEB5B4A}"/>
              </c:ext>
            </c:extLst>
          </c:dPt>
          <c:dPt>
            <c:idx val="1"/>
            <c:bubble3D val="0"/>
            <c:spPr>
              <a:gradFill>
                <a:gsLst>
                  <a:gs pos="0">
                    <a:srgbClr val="002060"/>
                  </a:gs>
                  <a:gs pos="100000">
                    <a:schemeClr val="accent1">
                      <a:lumMod val="75000"/>
                    </a:schemeClr>
                  </a:gs>
                  <a:gs pos="0">
                    <a:srgbClr val="002060"/>
                  </a:gs>
                </a:gsLst>
                <a:lin ang="10800000" scaled="0"/>
              </a:gradFill>
              <a:ln w="19050">
                <a:noFill/>
              </a:ln>
              <a:effectLst/>
            </c:spPr>
            <c:extLst>
              <c:ext xmlns:c16="http://schemas.microsoft.com/office/drawing/2014/chart" uri="{C3380CC4-5D6E-409C-BE32-E72D297353CC}">
                <c16:uniqueId val="{00000003-81A6-4F08-B990-41F47EEB5B4A}"/>
              </c:ext>
            </c:extLst>
          </c:dPt>
          <c:val>
            <c:numRef>
              <c:f>Gender!$C$11:$C$12</c:f>
              <c:numCache>
                <c:formatCode>0%</c:formatCode>
                <c:ptCount val="2"/>
                <c:pt idx="0">
                  <c:v>0.39603960396039606</c:v>
                </c:pt>
                <c:pt idx="1">
                  <c:v>0.60396039603960394</c:v>
                </c:pt>
              </c:numCache>
            </c:numRef>
          </c:val>
          <c:extLst>
            <c:ext xmlns:c16="http://schemas.microsoft.com/office/drawing/2014/chart" uri="{C3380CC4-5D6E-409C-BE32-E72D297353CC}">
              <c16:uniqueId val="{00000004-81A6-4F08-B990-41F47EEB5B4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 pos="0">
                <a:schemeClr val="accent6">
                  <a:lumMod val="5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 pos="0">
                <a:schemeClr val="accent6">
                  <a:lumMod val="50000"/>
                </a:schemeClr>
              </a:gs>
            </a:gsLst>
            <a:lin ang="0" scaled="0"/>
          </a:gradFill>
          <a:ln>
            <a:noFill/>
          </a:ln>
          <a:effectLst/>
        </c:spPr>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 pos="0">
                  <a:schemeClr val="accent6">
                    <a:lumMod val="5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1</c:v>
                </c:pt>
                <c:pt idx="1">
                  <c:v>8</c:v>
                </c:pt>
                <c:pt idx="2">
                  <c:v>18</c:v>
                </c:pt>
                <c:pt idx="3">
                  <c:v>25</c:v>
                </c:pt>
                <c:pt idx="4">
                  <c:v>37</c:v>
                </c:pt>
              </c:numCache>
            </c:numRef>
          </c:val>
          <c:extLst>
            <c:ext xmlns:c16="http://schemas.microsoft.com/office/drawing/2014/chart" uri="{C3380CC4-5D6E-409C-BE32-E72D297353CC}">
              <c16:uniqueId val="{00000000-334E-4C85-A9A0-BB6FC31DA27E}"/>
            </c:ext>
          </c:extLst>
        </c:ser>
        <c:dLbls>
          <c:dLblPos val="outEnd"/>
          <c:showLegendKey val="0"/>
          <c:showVal val="1"/>
          <c:showCatName val="0"/>
          <c:showSerName val="0"/>
          <c:showPercent val="0"/>
          <c:showBubbleSize val="0"/>
        </c:dLbls>
        <c:gapWidth val="75"/>
        <c:axId val="1976138256"/>
        <c:axId val="1976139216"/>
      </c:barChart>
      <c:catAx>
        <c:axId val="1976138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976139216"/>
        <c:crosses val="autoZero"/>
        <c:auto val="1"/>
        <c:lblAlgn val="ctr"/>
        <c:lblOffset val="100"/>
        <c:noMultiLvlLbl val="0"/>
      </c:catAx>
      <c:valAx>
        <c:axId val="1976139216"/>
        <c:scaling>
          <c:orientation val="minMax"/>
        </c:scaling>
        <c:delete val="1"/>
        <c:axPos val="b"/>
        <c:numFmt formatCode="General" sourceLinked="1"/>
        <c:majorTickMark val="out"/>
        <c:minorTickMark val="none"/>
        <c:tickLblPos val="nextTo"/>
        <c:crossAx val="197613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[hr_data_excel.xlsx]Dept Attrition!Dept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 pos="0">
                <a:schemeClr val="accent1">
                  <a:lumMod val="50000"/>
                </a:schemeClr>
              </a:gs>
            </a:gsLst>
            <a:lin ang="10800000" scaled="0"/>
          </a:gradFill>
          <a:ln w="12700">
            <a:solidFill>
              <a:schemeClr val="bg1">
                <a:lumMod val="85000"/>
              </a:schemeClr>
            </a:solidFill>
          </a:ln>
          <a:effectLst/>
        </c:spPr>
        <c:dLbl>
          <c:idx val="0"/>
          <c:spPr>
            <a:solidFill>
              <a:schemeClr val="bg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gradFill>
            <a:gsLst>
              <a:gs pos="0">
                <a:schemeClr val="accent1">
                  <a:lumMod val="50000"/>
                </a:schemeClr>
              </a:gs>
              <a:gs pos="100000">
                <a:schemeClr val="accent6">
                  <a:lumMod val="75000"/>
                </a:schemeClr>
              </a:gs>
              <a:gs pos="0">
                <a:schemeClr val="accent6">
                  <a:lumMod val="50000"/>
                </a:schemeClr>
              </a:gs>
            </a:gsLst>
            <a:lin ang="10800000" scaled="0"/>
          </a:gradFill>
          <a:ln w="12700">
            <a:solidFill>
              <a:schemeClr val="bg1">
                <a:lumMod val="85000"/>
              </a:schemeClr>
            </a:solidFill>
          </a:ln>
          <a:effectLst/>
        </c:spPr>
      </c:pivotFmt>
      <c:pivotFmt>
        <c:idx val="8"/>
        <c:spPr>
          <a:gradFill>
            <a:gsLst>
              <a:gs pos="0">
                <a:schemeClr val="accent6">
                  <a:lumMod val="50000"/>
                </a:schemeClr>
              </a:gs>
              <a:gs pos="100000">
                <a:schemeClr val="bg2">
                  <a:lumMod val="50000"/>
                </a:schemeClr>
              </a:gs>
              <a:gs pos="0">
                <a:schemeClr val="bg2">
                  <a:lumMod val="25000"/>
                </a:schemeClr>
              </a:gs>
            </a:gsLst>
            <a:lin ang="10800000" scaled="0"/>
          </a:gradFill>
          <a:ln w="12700">
            <a:solidFill>
              <a:schemeClr val="bg1">
                <a:lumMod val="85000"/>
              </a:schemeClr>
            </a:solidFill>
          </a:ln>
          <a:effectLst/>
        </c:spPr>
      </c:pivotFmt>
    </c:pivotFmts>
    <c:plotArea>
      <c:layout/>
      <c:pieChart>
        <c:varyColors val="1"/>
        <c:ser>
          <c:idx val="0"/>
          <c:order val="0"/>
          <c:tx>
            <c:strRef>
              <c:f>'Dept Attrition'!$B$3</c:f>
              <c:strCache>
                <c:ptCount val="1"/>
                <c:pt idx="0">
                  <c:v>Total</c:v>
                </c:pt>
              </c:strCache>
            </c:strRef>
          </c:tx>
          <c:spPr>
            <a:ln w="12700">
              <a:solidFill>
                <a:schemeClr val="bg1">
                  <a:lumMod val="85000"/>
                </a:schemeClr>
              </a:solidFill>
            </a:ln>
          </c:spPr>
          <c:dPt>
            <c:idx val="0"/>
            <c:bubble3D val="0"/>
            <c:spPr>
              <a:gradFill>
                <a:gsLst>
                  <a:gs pos="0">
                    <a:schemeClr val="accent1">
                      <a:lumMod val="50000"/>
                    </a:schemeClr>
                  </a:gs>
                  <a:gs pos="100000">
                    <a:schemeClr val="accent1">
                      <a:lumMod val="60000"/>
                      <a:lumOff val="40000"/>
                    </a:schemeClr>
                  </a:gs>
                  <a:gs pos="0">
                    <a:schemeClr val="accent1">
                      <a:lumMod val="5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1-0CFE-467F-9353-3423CBC02B8C}"/>
              </c:ext>
            </c:extLst>
          </c:dPt>
          <c:dPt>
            <c:idx val="1"/>
            <c:bubble3D val="0"/>
            <c:spPr>
              <a:gradFill>
                <a:gsLst>
                  <a:gs pos="0">
                    <a:schemeClr val="accent1">
                      <a:lumMod val="50000"/>
                    </a:schemeClr>
                  </a:gs>
                  <a:gs pos="100000">
                    <a:schemeClr val="accent6">
                      <a:lumMod val="75000"/>
                    </a:schemeClr>
                  </a:gs>
                  <a:gs pos="0">
                    <a:schemeClr val="accent6">
                      <a:lumMod val="5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0CFE-467F-9353-3423CBC02B8C}"/>
              </c:ext>
            </c:extLst>
          </c:dPt>
          <c:dPt>
            <c:idx val="2"/>
            <c:bubble3D val="0"/>
            <c:spPr>
              <a:gradFill>
                <a:gsLst>
                  <a:gs pos="0">
                    <a:schemeClr val="accent6">
                      <a:lumMod val="50000"/>
                    </a:schemeClr>
                  </a:gs>
                  <a:gs pos="100000">
                    <a:schemeClr val="bg2">
                      <a:lumMod val="50000"/>
                    </a:schemeClr>
                  </a:gs>
                  <a:gs pos="0">
                    <a:schemeClr val="bg2">
                      <a:lumMod val="25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5-0CFE-467F-9353-3423CBC02B8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Attrition'!$A$4:$A$7</c:f>
              <c:strCache>
                <c:ptCount val="3"/>
                <c:pt idx="0">
                  <c:v>HR</c:v>
                </c:pt>
                <c:pt idx="1">
                  <c:v>R&amp;D</c:v>
                </c:pt>
                <c:pt idx="2">
                  <c:v>Sales</c:v>
                </c:pt>
              </c:strCache>
            </c:strRef>
          </c:cat>
          <c:val>
            <c:numRef>
              <c:f>'Dept Attrition'!$B$4:$B$7</c:f>
              <c:numCache>
                <c:formatCode>0.00%</c:formatCode>
                <c:ptCount val="3"/>
                <c:pt idx="0">
                  <c:v>1.1235955056179775E-2</c:v>
                </c:pt>
                <c:pt idx="1">
                  <c:v>0.6629213483146067</c:v>
                </c:pt>
                <c:pt idx="2">
                  <c:v>0.3258426966292135</c:v>
                </c:pt>
              </c:numCache>
            </c:numRef>
          </c:val>
          <c:extLst>
            <c:ext xmlns:c16="http://schemas.microsoft.com/office/drawing/2014/chart" uri="{C3380CC4-5D6E-409C-BE32-E72D297353CC}">
              <c16:uniqueId val="{00000006-0CFE-467F-9353-3423CBC02B8C}"/>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1">
                  <a:lumMod val="60000"/>
                  <a:lumOff val="40000"/>
                </a:schemeClr>
              </a:gs>
              <a:gs pos="0">
                <a:schemeClr val="bg2">
                  <a:lumMod val="25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1">
                  <a:lumMod val="60000"/>
                  <a:lumOff val="40000"/>
                </a:schemeClr>
              </a:gs>
              <a:gs pos="0">
                <a:schemeClr val="bg2">
                  <a:lumMod val="25000"/>
                </a:schemeClr>
              </a:gs>
            </a:gsLst>
            <a:lin ang="5400000" scaled="0"/>
          </a:gradFill>
          <a:ln>
            <a:noFill/>
          </a:ln>
          <a:effectLst/>
        </c:spPr>
      </c:pivotFmt>
    </c:pivotFmts>
    <c:plotArea>
      <c:layout/>
      <c:barChart>
        <c:barDir val="col"/>
        <c:grouping val="clustered"/>
        <c:varyColors val="0"/>
        <c:ser>
          <c:idx val="0"/>
          <c:order val="0"/>
          <c:tx>
            <c:strRef>
              <c:f>'Attrition by Age'!$B$3</c:f>
              <c:strCache>
                <c:ptCount val="1"/>
                <c:pt idx="0">
                  <c:v>Total</c:v>
                </c:pt>
              </c:strCache>
            </c:strRef>
          </c:tx>
          <c:spPr>
            <a:gradFill>
              <a:gsLst>
                <a:gs pos="0">
                  <a:schemeClr val="accent6">
                    <a:lumMod val="50000"/>
                  </a:schemeClr>
                </a:gs>
                <a:gs pos="100000">
                  <a:schemeClr val="accent1">
                    <a:lumMod val="60000"/>
                    <a:lumOff val="40000"/>
                  </a:schemeClr>
                </a:gs>
                <a:gs pos="0">
                  <a:schemeClr val="bg2">
                    <a:lumMod val="25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39</c:v>
                </c:pt>
                <c:pt idx="1">
                  <c:v>20</c:v>
                </c:pt>
                <c:pt idx="2">
                  <c:v>14</c:v>
                </c:pt>
                <c:pt idx="3">
                  <c:v>12</c:v>
                </c:pt>
                <c:pt idx="4">
                  <c:v>4</c:v>
                </c:pt>
              </c:numCache>
            </c:numRef>
          </c:val>
          <c:extLst>
            <c:ext xmlns:c16="http://schemas.microsoft.com/office/drawing/2014/chart" uri="{C3380CC4-5D6E-409C-BE32-E72D297353CC}">
              <c16:uniqueId val="{00000000-9E0A-441B-90C4-C96D6F4D2EC0}"/>
            </c:ext>
          </c:extLst>
        </c:ser>
        <c:dLbls>
          <c:dLblPos val="outEnd"/>
          <c:showLegendKey val="0"/>
          <c:showVal val="1"/>
          <c:showCatName val="0"/>
          <c:showSerName val="0"/>
          <c:showPercent val="0"/>
          <c:showBubbleSize val="0"/>
        </c:dLbls>
        <c:gapWidth val="123"/>
        <c:overlap val="-27"/>
        <c:axId val="1774245664"/>
        <c:axId val="1774227904"/>
      </c:barChart>
      <c:catAx>
        <c:axId val="177424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774227904"/>
        <c:crosses val="autoZero"/>
        <c:auto val="1"/>
        <c:lblAlgn val="ctr"/>
        <c:lblOffset val="100"/>
        <c:noMultiLvlLbl val="0"/>
      </c:catAx>
      <c:valAx>
        <c:axId val="1774227904"/>
        <c:scaling>
          <c:orientation val="minMax"/>
        </c:scaling>
        <c:delete val="1"/>
        <c:axPos val="l"/>
        <c:numFmt formatCode="General" sourceLinked="1"/>
        <c:majorTickMark val="none"/>
        <c:minorTickMark val="none"/>
        <c:tickLblPos val="nextTo"/>
        <c:crossAx val="177424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2729229606574461"/>
          <c:y val="0.12121212121212122"/>
          <c:w val="0.39090271721319547"/>
          <c:h val="0.7575757575757575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54-447C-8035-36AEF43C4A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54-447C-8035-36AEF43C4A4C}"/>
              </c:ext>
            </c:extLst>
          </c:dPt>
          <c:val>
            <c:numRef>
              <c:f>Rating!$C$8:$C$9</c:f>
              <c:numCache>
                <c:formatCode>General</c:formatCode>
                <c:ptCount val="2"/>
                <c:pt idx="0">
                  <c:v>0.52887788778877887</c:v>
                </c:pt>
                <c:pt idx="1">
                  <c:v>0.47112211221122113</c:v>
                </c:pt>
              </c:numCache>
            </c:numRef>
          </c:val>
          <c:extLst>
            <c:ext xmlns:c16="http://schemas.microsoft.com/office/drawing/2014/chart" uri="{C3380CC4-5D6E-409C-BE32-E72D297353CC}">
              <c16:uniqueId val="{00000000-B40D-4091-B3FB-BFE97A1DF3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Rating!$B$8</c:f>
              <c:numCache>
                <c:formatCode>0.0</c:formatCode>
                <c:ptCount val="1"/>
                <c:pt idx="0">
                  <c:v>2.1155115511551155</c:v>
                </c:pt>
              </c:numCache>
            </c:numRef>
          </c:val>
          <c:extLst>
            <c:ext xmlns:c16="http://schemas.microsoft.com/office/drawing/2014/chart" uri="{C3380CC4-5D6E-409C-BE32-E72D297353CC}">
              <c16:uniqueId val="{00000000-5DD2-46B4-9BAC-7DC9BC41599C}"/>
            </c:ext>
          </c:extLst>
        </c:ser>
        <c:ser>
          <c:idx val="1"/>
          <c:order val="1"/>
          <c:spPr>
            <a:solidFill>
              <a:schemeClr val="accent2"/>
            </a:solidFill>
            <a:ln>
              <a:noFill/>
            </a:ln>
            <a:effectLst/>
          </c:spPr>
          <c:invertIfNegative val="0"/>
          <c:val>
            <c:numRef>
              <c:f>Rating!$B$9</c:f>
              <c:numCache>
                <c:formatCode>0.0</c:formatCode>
                <c:ptCount val="1"/>
                <c:pt idx="0">
                  <c:v>1.8844884488448845</c:v>
                </c:pt>
              </c:numCache>
            </c:numRef>
          </c:val>
          <c:extLst>
            <c:ext xmlns:c16="http://schemas.microsoft.com/office/drawing/2014/chart" uri="{C3380CC4-5D6E-409C-BE32-E72D297353CC}">
              <c16:uniqueId val="{00000001-5DD2-46B4-9BAC-7DC9BC41599C}"/>
            </c:ext>
          </c:extLst>
        </c:ser>
        <c:dLbls>
          <c:showLegendKey val="0"/>
          <c:showVal val="0"/>
          <c:showCatName val="0"/>
          <c:showSerName val="0"/>
          <c:showPercent val="0"/>
          <c:showBubbleSize val="0"/>
        </c:dLbls>
        <c:gapWidth val="0"/>
        <c:overlap val="100"/>
        <c:axId val="642542079"/>
        <c:axId val="642541599"/>
      </c:barChart>
      <c:catAx>
        <c:axId val="642542079"/>
        <c:scaling>
          <c:orientation val="minMax"/>
        </c:scaling>
        <c:delete val="1"/>
        <c:axPos val="l"/>
        <c:majorTickMark val="out"/>
        <c:minorTickMark val="none"/>
        <c:tickLblPos val="nextTo"/>
        <c:crossAx val="642541599"/>
        <c:crosses val="autoZero"/>
        <c:auto val="1"/>
        <c:lblAlgn val="ctr"/>
        <c:lblOffset val="100"/>
        <c:noMultiLvlLbl val="0"/>
      </c:catAx>
      <c:valAx>
        <c:axId val="642541599"/>
        <c:scaling>
          <c:orientation val="minMax"/>
          <c:max val="4"/>
          <c:min val="0"/>
        </c:scaling>
        <c:delete val="1"/>
        <c:axPos val="b"/>
        <c:numFmt formatCode="0.0" sourceLinked="1"/>
        <c:majorTickMark val="out"/>
        <c:minorTickMark val="none"/>
        <c:tickLblPos val="nextTo"/>
        <c:crossAx val="642542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Gender!$C$11:$C$12</c:f>
              <c:numCache>
                <c:formatCode>0%</c:formatCode>
                <c:ptCount val="2"/>
                <c:pt idx="0">
                  <c:v>0.39603960396039606</c:v>
                </c:pt>
                <c:pt idx="1">
                  <c:v>0.60396039603960394</c:v>
                </c:pt>
              </c:numCache>
            </c:numRef>
          </c:val>
          <c:extLst>
            <c:ext xmlns:c16="http://schemas.microsoft.com/office/drawing/2014/chart" uri="{C3380CC4-5D6E-409C-BE32-E72D297353CC}">
              <c16:uniqueId val="{00000000-13FB-43B0-8216-17DB36CE440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1</c:v>
                </c:pt>
                <c:pt idx="1">
                  <c:v>8</c:v>
                </c:pt>
                <c:pt idx="2">
                  <c:v>18</c:v>
                </c:pt>
                <c:pt idx="3">
                  <c:v>25</c:v>
                </c:pt>
                <c:pt idx="4">
                  <c:v>37</c:v>
                </c:pt>
              </c:numCache>
            </c:numRef>
          </c:val>
          <c:extLst>
            <c:ext xmlns:c16="http://schemas.microsoft.com/office/drawing/2014/chart" uri="{C3380CC4-5D6E-409C-BE32-E72D297353CC}">
              <c16:uniqueId val="{00000000-E448-4117-AD04-B7E6D45B6038}"/>
            </c:ext>
          </c:extLst>
        </c:ser>
        <c:dLbls>
          <c:dLblPos val="outEnd"/>
          <c:showLegendKey val="0"/>
          <c:showVal val="1"/>
          <c:showCatName val="0"/>
          <c:showSerName val="0"/>
          <c:showPercent val="0"/>
          <c:showBubbleSize val="0"/>
        </c:dLbls>
        <c:gapWidth val="182"/>
        <c:axId val="1976138256"/>
        <c:axId val="1976139216"/>
      </c:barChart>
      <c:catAx>
        <c:axId val="19761382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39216"/>
        <c:crosses val="autoZero"/>
        <c:auto val="1"/>
        <c:lblAlgn val="ctr"/>
        <c:lblOffset val="100"/>
        <c:noMultiLvlLbl val="0"/>
      </c:catAx>
      <c:valAx>
        <c:axId val="1976139216"/>
        <c:scaling>
          <c:orientation val="minMax"/>
        </c:scaling>
        <c:delete val="1"/>
        <c:axPos val="b"/>
        <c:numFmt formatCode="General" sourceLinked="1"/>
        <c:majorTickMark val="out"/>
        <c:minorTickMark val="none"/>
        <c:tickLblPos val="nextTo"/>
        <c:crossAx val="1976138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[hr_data_excel.xlsx]Dept Attrition!Dept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'Dept Attrition'!$A$4:$A$7</c:f>
              <c:strCache>
                <c:ptCount val="3"/>
                <c:pt idx="0">
                  <c:v>HR</c:v>
                </c:pt>
                <c:pt idx="1">
                  <c:v>R&amp;D</c:v>
                </c:pt>
                <c:pt idx="2">
                  <c:v>Sales</c:v>
                </c:pt>
              </c:strCache>
            </c:strRef>
          </c:cat>
          <c:val>
            <c:numRef>
              <c:f>'Dept Attrition'!$B$4:$B$7</c:f>
              <c:numCache>
                <c:formatCode>0.00%</c:formatCode>
                <c:ptCount val="3"/>
                <c:pt idx="0">
                  <c:v>1.1235955056179775E-2</c:v>
                </c:pt>
                <c:pt idx="1">
                  <c:v>0.6629213483146067</c:v>
                </c:pt>
                <c:pt idx="2">
                  <c:v>0.3258426966292135</c:v>
                </c:pt>
              </c:numCache>
            </c:numRef>
          </c:val>
          <c:extLst>
            <c:ext xmlns:c16="http://schemas.microsoft.com/office/drawing/2014/chart" uri="{C3380CC4-5D6E-409C-BE32-E72D297353CC}">
              <c16:uniqueId val="{00000000-675D-44DB-A5A4-86BE504435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[hr_data_excel.xlsx]Attrition by Age!Attrition by Age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Under 25</c:v>
                </c:pt>
                <c:pt idx="3">
                  <c:v>45 - 54</c:v>
                </c:pt>
                <c:pt idx="4">
                  <c:v>Over 55</c:v>
                </c:pt>
              </c:strCache>
            </c:strRef>
          </c:cat>
          <c:val>
            <c:numRef>
              <c:f>'Attrition by Age'!$B$4:$B$9</c:f>
              <c:numCache>
                <c:formatCode>General</c:formatCode>
                <c:ptCount val="5"/>
                <c:pt idx="0">
                  <c:v>39</c:v>
                </c:pt>
                <c:pt idx="1">
                  <c:v>20</c:v>
                </c:pt>
                <c:pt idx="2">
                  <c:v>14</c:v>
                </c:pt>
                <c:pt idx="3">
                  <c:v>12</c:v>
                </c:pt>
                <c:pt idx="4">
                  <c:v>4</c:v>
                </c:pt>
              </c:numCache>
            </c:numRef>
          </c:val>
          <c:extLst>
            <c:ext xmlns:c16="http://schemas.microsoft.com/office/drawing/2014/chart" uri="{C3380CC4-5D6E-409C-BE32-E72D297353CC}">
              <c16:uniqueId val="{00000000-A0AC-48C4-BF64-E0689C20F926}"/>
            </c:ext>
          </c:extLst>
        </c:ser>
        <c:dLbls>
          <c:showLegendKey val="0"/>
          <c:showVal val="0"/>
          <c:showCatName val="0"/>
          <c:showSerName val="0"/>
          <c:showPercent val="0"/>
          <c:showBubbleSize val="0"/>
        </c:dLbls>
        <c:gapWidth val="219"/>
        <c:overlap val="-27"/>
        <c:axId val="1774245664"/>
        <c:axId val="1774227904"/>
      </c:barChart>
      <c:catAx>
        <c:axId val="177424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4227904"/>
        <c:crosses val="autoZero"/>
        <c:auto val="1"/>
        <c:lblAlgn val="ctr"/>
        <c:lblOffset val="100"/>
        <c:noMultiLvlLbl val="0"/>
      </c:catAx>
      <c:valAx>
        <c:axId val="1774227904"/>
        <c:scaling>
          <c:orientation val="minMax"/>
        </c:scaling>
        <c:delete val="1"/>
        <c:axPos val="l"/>
        <c:numFmt formatCode="General" sourceLinked="1"/>
        <c:majorTickMark val="none"/>
        <c:minorTickMark val="none"/>
        <c:tickLblPos val="nextTo"/>
        <c:crossAx val="17742456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32229AC9-CCCE-4605-8A2B-BF6FC7F20D51}">
          <cx:dataPt idx="2">
            <cx:spPr>
              <a:solidFill>
                <a:srgbClr val="44546A">
                  <a:lumMod val="60000"/>
                  <a:lumOff val="40000"/>
                </a:srgbClr>
              </a:solidFill>
            </cx:spPr>
          </cx:dataPt>
          <cx:dataLabels pos="inEnd">
            <cx:visibility seriesName="0" categoryName="1" value="0"/>
          </cx:dataLabels>
          <cx:dataId val="0"/>
          <cx:layoutPr>
            <cx:parentLabelLayout val="overlapping"/>
          </cx:layoutPr>
        </cx:series>
      </cx:plotAreaRegion>
    </cx:plotArea>
  </cx:chart>
  <cx:spPr>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11F1674A-14AD-483D-8B01-533F1E90F4DA}">
          <cx:tx>
            <cx:txData>
              <cx:f>_xlchart.v2.1</cx:f>
              <cx:v>Attrition</cx:v>
            </cx:txData>
          </cx:tx>
          <cx:spPr>
            <a:gradFill>
              <a:gsLst>
                <a:gs pos="0">
                  <a:schemeClr val="accent6">
                    <a:lumMod val="50000"/>
                  </a:schemeClr>
                </a:gs>
                <a:gs pos="100000">
                  <a:schemeClr val="accent6">
                    <a:lumMod val="75000"/>
                  </a:schemeClr>
                </a:gs>
                <a:gs pos="0">
                  <a:schemeClr val="accent6">
                    <a:lumMod val="50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32229AC9-CCCE-4605-8A2B-BF6FC7F20D51}">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11F1674A-14AD-483D-8B01-533F1E90F4DA}">
          <cx:tx>
            <cx:txData>
              <cx:f>_xlchart.v2.8</cx:f>
              <cx:v>Attrition</cx:v>
            </cx:txData>
          </cx:tx>
          <cx:dataLabels>
            <cx:visibility seriesName="0" categoryName="0" value="1"/>
          </cx:dataLabels>
          <cx:dataId val="0"/>
        </cx:series>
      </cx:plotAreaRegion>
      <cx:axis id="1">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9.sv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5.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4.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3.xml"/><Relationship Id="rId19" Type="http://schemas.openxmlformats.org/officeDocument/2006/relationships/chart" Target="../charts/chart7.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4</xdr:col>
      <xdr:colOff>561</xdr:colOff>
      <xdr:row>4</xdr:row>
      <xdr:rowOff>28576</xdr:rowOff>
    </xdr:from>
    <xdr:to>
      <xdr:col>25</xdr:col>
      <xdr:colOff>485774</xdr:colOff>
      <xdr:row>45</xdr:row>
      <xdr:rowOff>42373</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2743761" y="828676"/>
          <a:ext cx="14887013" cy="8214822"/>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5" y="1215714"/>
            <a:ext cx="13289110" cy="998848"/>
            <a:chOff x="1846115" y="1215714"/>
            <a:chExt cx="13403410"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5"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4</xdr:col>
      <xdr:colOff>571500</xdr:colOff>
      <xdr:row>10</xdr:row>
      <xdr:rowOff>0</xdr:rowOff>
    </xdr:from>
    <xdr:to>
      <xdr:col>7</xdr:col>
      <xdr:colOff>361950</xdr:colOff>
      <xdr:row>11</xdr:row>
      <xdr:rowOff>57150</xdr:rowOff>
    </xdr:to>
    <xdr:sp macro="" textlink="">
      <xdr:nvSpPr>
        <xdr:cNvPr id="27" name="TextBox 26">
          <a:extLst>
            <a:ext uri="{FF2B5EF4-FFF2-40B4-BE49-F238E27FC236}">
              <a16:creationId xmlns:a16="http://schemas.microsoft.com/office/drawing/2014/main" id="{61DCFA63-A79C-E65E-2251-A93BB6A2344D}"/>
            </a:ext>
          </a:extLst>
        </xdr:cNvPr>
        <xdr:cNvSpPr txBox="1"/>
      </xdr:nvSpPr>
      <xdr:spPr>
        <a:xfrm>
          <a:off x="3314700" y="2000250"/>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333375</xdr:colOff>
      <xdr:row>11</xdr:row>
      <xdr:rowOff>133350</xdr:rowOff>
    </xdr:from>
    <xdr:to>
      <xdr:col>7</xdr:col>
      <xdr:colOff>342900</xdr:colOff>
      <xdr:row>14</xdr:row>
      <xdr:rowOff>114300</xdr:rowOff>
    </xdr:to>
    <xdr:sp macro="" textlink="KPI!A8">
      <xdr:nvSpPr>
        <xdr:cNvPr id="28" name="TextBox 27">
          <a:extLst>
            <a:ext uri="{FF2B5EF4-FFF2-40B4-BE49-F238E27FC236}">
              <a16:creationId xmlns:a16="http://schemas.microsoft.com/office/drawing/2014/main" id="{A5F7746D-5FD6-566E-BCF8-9B36525BB6E0}"/>
            </a:ext>
          </a:extLst>
        </xdr:cNvPr>
        <xdr:cNvSpPr txBox="1"/>
      </xdr:nvSpPr>
      <xdr:spPr>
        <a:xfrm>
          <a:off x="3076575" y="2333625"/>
          <a:ext cx="2066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80F2366-DB46-4423-9E9B-CDE769D1505C}"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606</a:t>
          </a:fld>
          <a:endParaRPr lang="en-US" sz="2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57711</xdr:colOff>
      <xdr:row>10</xdr:row>
      <xdr:rowOff>38101</xdr:rowOff>
    </xdr:from>
    <xdr:to>
      <xdr:col>11</xdr:col>
      <xdr:colOff>533961</xdr:colOff>
      <xdr:row>11</xdr:row>
      <xdr:rowOff>95251</xdr:rowOff>
    </xdr:to>
    <xdr:sp macro="" textlink="">
      <xdr:nvSpPr>
        <xdr:cNvPr id="31" name="TextBox 30">
          <a:extLst>
            <a:ext uri="{FF2B5EF4-FFF2-40B4-BE49-F238E27FC236}">
              <a16:creationId xmlns:a16="http://schemas.microsoft.com/office/drawing/2014/main" id="{5737A33F-933B-4C44-9BC6-463BF8CBA34B}"/>
            </a:ext>
          </a:extLst>
        </xdr:cNvPr>
        <xdr:cNvSpPr txBox="1"/>
      </xdr:nvSpPr>
      <xdr:spPr>
        <a:xfrm>
          <a:off x="6229911" y="2038351"/>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676836</xdr:colOff>
      <xdr:row>11</xdr:row>
      <xdr:rowOff>142876</xdr:rowOff>
    </xdr:from>
    <xdr:to>
      <xdr:col>12</xdr:col>
      <xdr:colOff>561</xdr:colOff>
      <xdr:row>14</xdr:row>
      <xdr:rowOff>123826</xdr:rowOff>
    </xdr:to>
    <xdr:sp macro="" textlink="KPI!B8">
      <xdr:nvSpPr>
        <xdr:cNvPr id="32" name="TextBox 31">
          <a:extLst>
            <a:ext uri="{FF2B5EF4-FFF2-40B4-BE49-F238E27FC236}">
              <a16:creationId xmlns:a16="http://schemas.microsoft.com/office/drawing/2014/main" id="{199876CA-2D6F-4E70-84F0-F8D19E0B085B}"/>
            </a:ext>
          </a:extLst>
        </xdr:cNvPr>
        <xdr:cNvSpPr txBox="1"/>
      </xdr:nvSpPr>
      <xdr:spPr>
        <a:xfrm>
          <a:off x="6163236" y="2343151"/>
          <a:ext cx="2066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1B5229-5999-42CF-9352-C7FC9A22EFB9}"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89</a:t>
          </a:fld>
          <a:endParaRPr lang="en-US" sz="2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372036</xdr:colOff>
      <xdr:row>10</xdr:row>
      <xdr:rowOff>38101</xdr:rowOff>
    </xdr:from>
    <xdr:to>
      <xdr:col>16</xdr:col>
      <xdr:colOff>162486</xdr:colOff>
      <xdr:row>11</xdr:row>
      <xdr:rowOff>95251</xdr:rowOff>
    </xdr:to>
    <xdr:sp macro="" textlink="">
      <xdr:nvSpPr>
        <xdr:cNvPr id="33" name="TextBox 32">
          <a:extLst>
            <a:ext uri="{FF2B5EF4-FFF2-40B4-BE49-F238E27FC236}">
              <a16:creationId xmlns:a16="http://schemas.microsoft.com/office/drawing/2014/main" id="{789E5F68-B3A3-4909-9D92-5A0BB6131FF9}"/>
            </a:ext>
          </a:extLst>
        </xdr:cNvPr>
        <xdr:cNvSpPr txBox="1"/>
      </xdr:nvSpPr>
      <xdr:spPr>
        <a:xfrm>
          <a:off x="9287436" y="2038351"/>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Active</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Employees</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13</xdr:col>
      <xdr:colOff>133911</xdr:colOff>
      <xdr:row>11</xdr:row>
      <xdr:rowOff>152401</xdr:rowOff>
    </xdr:from>
    <xdr:to>
      <xdr:col>16</xdr:col>
      <xdr:colOff>143436</xdr:colOff>
      <xdr:row>14</xdr:row>
      <xdr:rowOff>133351</xdr:rowOff>
    </xdr:to>
    <xdr:sp macro="" textlink="KPI!D8">
      <xdr:nvSpPr>
        <xdr:cNvPr id="34" name="TextBox 33">
          <a:extLst>
            <a:ext uri="{FF2B5EF4-FFF2-40B4-BE49-F238E27FC236}">
              <a16:creationId xmlns:a16="http://schemas.microsoft.com/office/drawing/2014/main" id="{03D14FB5-3B97-40D6-9954-E14AE99D779B}"/>
            </a:ext>
          </a:extLst>
        </xdr:cNvPr>
        <xdr:cNvSpPr txBox="1"/>
      </xdr:nvSpPr>
      <xdr:spPr>
        <a:xfrm>
          <a:off x="9049311" y="2352676"/>
          <a:ext cx="2066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8C12680-DE1E-49EF-98E1-4D58A9C3770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517</a:t>
          </a:fld>
          <a:endParaRPr lang="en-US" sz="2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67236</xdr:colOff>
      <xdr:row>10</xdr:row>
      <xdr:rowOff>28576</xdr:rowOff>
    </xdr:from>
    <xdr:to>
      <xdr:col>20</xdr:col>
      <xdr:colOff>543486</xdr:colOff>
      <xdr:row>11</xdr:row>
      <xdr:rowOff>85726</xdr:rowOff>
    </xdr:to>
    <xdr:sp macro="" textlink="">
      <xdr:nvSpPr>
        <xdr:cNvPr id="37" name="TextBox 36">
          <a:extLst>
            <a:ext uri="{FF2B5EF4-FFF2-40B4-BE49-F238E27FC236}">
              <a16:creationId xmlns:a16="http://schemas.microsoft.com/office/drawing/2014/main" id="{26DD7EA8-C2A0-4BAD-8852-3AC84F91EB76}"/>
            </a:ext>
          </a:extLst>
        </xdr:cNvPr>
        <xdr:cNvSpPr txBox="1"/>
      </xdr:nvSpPr>
      <xdr:spPr>
        <a:xfrm>
          <a:off x="12411636" y="2028826"/>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17</xdr:col>
      <xdr:colOff>372036</xdr:colOff>
      <xdr:row>11</xdr:row>
      <xdr:rowOff>161926</xdr:rowOff>
    </xdr:from>
    <xdr:to>
      <xdr:col>20</xdr:col>
      <xdr:colOff>381561</xdr:colOff>
      <xdr:row>14</xdr:row>
      <xdr:rowOff>142876</xdr:rowOff>
    </xdr:to>
    <xdr:sp macro="" textlink="KPI!E8">
      <xdr:nvSpPr>
        <xdr:cNvPr id="38" name="TextBox 37">
          <a:extLst>
            <a:ext uri="{FF2B5EF4-FFF2-40B4-BE49-F238E27FC236}">
              <a16:creationId xmlns:a16="http://schemas.microsoft.com/office/drawing/2014/main" id="{69647374-6E0C-49F0-B65E-C1D6C40C9BD7}"/>
            </a:ext>
          </a:extLst>
        </xdr:cNvPr>
        <xdr:cNvSpPr txBox="1"/>
      </xdr:nvSpPr>
      <xdr:spPr>
        <a:xfrm>
          <a:off x="12030636" y="2362201"/>
          <a:ext cx="2066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5B72238-E520-40FD-9D5B-8AD84C6D2ADF}"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14.69%</a:t>
          </a:fld>
          <a:endParaRPr lang="en-US" sz="2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4</xdr:col>
      <xdr:colOff>561</xdr:colOff>
      <xdr:row>4</xdr:row>
      <xdr:rowOff>28576</xdr:rowOff>
    </xdr:from>
    <xdr:to>
      <xdr:col>6</xdr:col>
      <xdr:colOff>476811</xdr:colOff>
      <xdr:row>5</xdr:row>
      <xdr:rowOff>85726</xdr:rowOff>
    </xdr:to>
    <xdr:sp macro="" textlink="">
      <xdr:nvSpPr>
        <xdr:cNvPr id="39" name="TextBox 38">
          <a:extLst>
            <a:ext uri="{FF2B5EF4-FFF2-40B4-BE49-F238E27FC236}">
              <a16:creationId xmlns:a16="http://schemas.microsoft.com/office/drawing/2014/main" id="{DD2B5D0C-3D74-4B1D-B35A-C5D28922C287}"/>
            </a:ext>
          </a:extLst>
        </xdr:cNvPr>
        <xdr:cNvSpPr txBox="1"/>
      </xdr:nvSpPr>
      <xdr:spPr>
        <a:xfrm>
          <a:off x="2743761" y="828676"/>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238686</xdr:colOff>
      <xdr:row>10</xdr:row>
      <xdr:rowOff>38101</xdr:rowOff>
    </xdr:from>
    <xdr:to>
      <xdr:col>25</xdr:col>
      <xdr:colOff>29136</xdr:colOff>
      <xdr:row>11</xdr:row>
      <xdr:rowOff>95251</xdr:rowOff>
    </xdr:to>
    <xdr:sp macro="" textlink="">
      <xdr:nvSpPr>
        <xdr:cNvPr id="41" name="TextBox 40">
          <a:extLst>
            <a:ext uri="{FF2B5EF4-FFF2-40B4-BE49-F238E27FC236}">
              <a16:creationId xmlns:a16="http://schemas.microsoft.com/office/drawing/2014/main" id="{493F3264-B572-7C78-11BF-C8585DD60E8D}"/>
            </a:ext>
          </a:extLst>
        </xdr:cNvPr>
        <xdr:cNvSpPr txBox="1"/>
      </xdr:nvSpPr>
      <xdr:spPr>
        <a:xfrm>
          <a:off x="15326286" y="2038351"/>
          <a:ext cx="184785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21</xdr:col>
      <xdr:colOff>553011</xdr:colOff>
      <xdr:row>11</xdr:row>
      <xdr:rowOff>142876</xdr:rowOff>
    </xdr:from>
    <xdr:to>
      <xdr:col>24</xdr:col>
      <xdr:colOff>562536</xdr:colOff>
      <xdr:row>14</xdr:row>
      <xdr:rowOff>123826</xdr:rowOff>
    </xdr:to>
    <xdr:sp macro="" textlink="KPI!C8">
      <xdr:nvSpPr>
        <xdr:cNvPr id="42" name="TextBox 41">
          <a:extLst>
            <a:ext uri="{FF2B5EF4-FFF2-40B4-BE49-F238E27FC236}">
              <a16:creationId xmlns:a16="http://schemas.microsoft.com/office/drawing/2014/main" id="{2492BF6D-0087-B219-E5F2-5AF1849AFE8E}"/>
            </a:ext>
          </a:extLst>
        </xdr:cNvPr>
        <xdr:cNvSpPr txBox="1"/>
      </xdr:nvSpPr>
      <xdr:spPr>
        <a:xfrm>
          <a:off x="14954811" y="2343151"/>
          <a:ext cx="206692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6C9243CC-F19E-4F8B-A8EE-6277B67CC388}" type="TxLink">
            <a:rPr lang="en-US" sz="26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600" b="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7</xdr:col>
      <xdr:colOff>123825</xdr:colOff>
      <xdr:row>10</xdr:row>
      <xdr:rowOff>38100</xdr:rowOff>
    </xdr:from>
    <xdr:to>
      <xdr:col>7</xdr:col>
      <xdr:colOff>543386</xdr:colOff>
      <xdr:row>11</xdr:row>
      <xdr:rowOff>165472</xdr:rowOff>
    </xdr:to>
    <xdr:pic>
      <xdr:nvPicPr>
        <xdr:cNvPr id="69" name="Picture 68">
          <a:extLst>
            <a:ext uri="{FF2B5EF4-FFF2-40B4-BE49-F238E27FC236}">
              <a16:creationId xmlns:a16="http://schemas.microsoft.com/office/drawing/2014/main" id="{5572C751-9514-4A14-8CDA-D3D6814BB574}"/>
            </a:ext>
          </a:extLst>
        </xdr:cNvPr>
        <xdr:cNvPicPr>
          <a:picLocks noChangeAspect="1"/>
        </xdr:cNvPicPr>
      </xdr:nvPicPr>
      <xdr:blipFill>
        <a:blip xmlns:r="http://schemas.openxmlformats.org/officeDocument/2006/relationships" r:embed="rId1"/>
        <a:stretch>
          <a:fillRect/>
        </a:stretch>
      </xdr:blipFill>
      <xdr:spPr>
        <a:xfrm>
          <a:off x="4924425" y="2038350"/>
          <a:ext cx="419561" cy="327397"/>
        </a:xfrm>
        <a:prstGeom prst="rect">
          <a:avLst/>
        </a:prstGeom>
      </xdr:spPr>
    </xdr:pic>
    <xdr:clientData/>
  </xdr:twoCellAnchor>
  <xdr:twoCellAnchor editAs="oneCell">
    <xdr:from>
      <xdr:col>15</xdr:col>
      <xdr:colOff>647700</xdr:colOff>
      <xdr:row>10</xdr:row>
      <xdr:rowOff>9525</xdr:rowOff>
    </xdr:from>
    <xdr:to>
      <xdr:col>16</xdr:col>
      <xdr:colOff>447675</xdr:colOff>
      <xdr:row>11</xdr:row>
      <xdr:rowOff>124807</xdr:rowOff>
    </xdr:to>
    <xdr:pic>
      <xdr:nvPicPr>
        <xdr:cNvPr id="70" name="Picture 69">
          <a:extLst>
            <a:ext uri="{FF2B5EF4-FFF2-40B4-BE49-F238E27FC236}">
              <a16:creationId xmlns:a16="http://schemas.microsoft.com/office/drawing/2014/main" id="{E87F983B-4E57-4F7F-B9C0-FBF44C2C29EF}"/>
            </a:ext>
          </a:extLst>
        </xdr:cNvPr>
        <xdr:cNvPicPr>
          <a:picLocks noChangeAspect="1"/>
        </xdr:cNvPicPr>
      </xdr:nvPicPr>
      <xdr:blipFill>
        <a:blip xmlns:r="http://schemas.openxmlformats.org/officeDocument/2006/relationships" r:embed="rId2"/>
        <a:stretch>
          <a:fillRect/>
        </a:stretch>
      </xdr:blipFill>
      <xdr:spPr>
        <a:xfrm>
          <a:off x="10934700" y="2009775"/>
          <a:ext cx="485775" cy="315307"/>
        </a:xfrm>
        <a:prstGeom prst="rect">
          <a:avLst/>
        </a:prstGeom>
      </xdr:spPr>
    </xdr:pic>
    <xdr:clientData/>
  </xdr:twoCellAnchor>
  <xdr:twoCellAnchor editAs="oneCell">
    <xdr:from>
      <xdr:col>20</xdr:col>
      <xdr:colOff>116508</xdr:colOff>
      <xdr:row>10</xdr:row>
      <xdr:rowOff>1</xdr:rowOff>
    </xdr:from>
    <xdr:to>
      <xdr:col>20</xdr:col>
      <xdr:colOff>500965</xdr:colOff>
      <xdr:row>11</xdr:row>
      <xdr:rowOff>171450</xdr:rowOff>
    </xdr:to>
    <xdr:pic>
      <xdr:nvPicPr>
        <xdr:cNvPr id="71" name="Picture 70">
          <a:extLst>
            <a:ext uri="{FF2B5EF4-FFF2-40B4-BE49-F238E27FC236}">
              <a16:creationId xmlns:a16="http://schemas.microsoft.com/office/drawing/2014/main" id="{E3E4E52A-1252-4BF5-906A-5D0D981447FE}"/>
            </a:ext>
          </a:extLst>
        </xdr:cNvPr>
        <xdr:cNvPicPr>
          <a:picLocks noChangeAspect="1"/>
        </xdr:cNvPicPr>
      </xdr:nvPicPr>
      <xdr:blipFill>
        <a:blip xmlns:r="http://schemas.openxmlformats.org/officeDocument/2006/relationships" r:embed="rId3"/>
        <a:stretch>
          <a:fillRect/>
        </a:stretch>
      </xdr:blipFill>
      <xdr:spPr>
        <a:xfrm>
          <a:off x="13832508" y="2000251"/>
          <a:ext cx="384457" cy="371474"/>
        </a:xfrm>
        <a:prstGeom prst="rect">
          <a:avLst/>
        </a:prstGeom>
      </xdr:spPr>
    </xdr:pic>
    <xdr:clientData/>
  </xdr:twoCellAnchor>
  <xdr:twoCellAnchor editAs="oneCell">
    <xdr:from>
      <xdr:col>24</xdr:col>
      <xdr:colOff>195811</xdr:colOff>
      <xdr:row>10</xdr:row>
      <xdr:rowOff>28574</xdr:rowOff>
    </xdr:from>
    <xdr:to>
      <xdr:col>24</xdr:col>
      <xdr:colOff>610633</xdr:colOff>
      <xdr:row>12</xdr:row>
      <xdr:rowOff>19049</xdr:rowOff>
    </xdr:to>
    <xdr:pic>
      <xdr:nvPicPr>
        <xdr:cNvPr id="72" name="Picture 71">
          <a:extLst>
            <a:ext uri="{FF2B5EF4-FFF2-40B4-BE49-F238E27FC236}">
              <a16:creationId xmlns:a16="http://schemas.microsoft.com/office/drawing/2014/main" id="{D8FD0B58-A923-4CB3-8A0E-B927768D9C27}"/>
            </a:ext>
          </a:extLst>
        </xdr:cNvPr>
        <xdr:cNvPicPr>
          <a:picLocks noChangeAspect="1"/>
        </xdr:cNvPicPr>
      </xdr:nvPicPr>
      <xdr:blipFill>
        <a:blip xmlns:r="http://schemas.openxmlformats.org/officeDocument/2006/relationships" r:embed="rId4"/>
        <a:stretch>
          <a:fillRect/>
        </a:stretch>
      </xdr:blipFill>
      <xdr:spPr>
        <a:xfrm>
          <a:off x="16655011" y="2028824"/>
          <a:ext cx="414822" cy="390525"/>
        </a:xfrm>
        <a:prstGeom prst="rect">
          <a:avLst/>
        </a:prstGeom>
      </xdr:spPr>
    </xdr:pic>
    <xdr:clientData/>
  </xdr:twoCellAnchor>
  <xdr:twoCellAnchor editAs="oneCell">
    <xdr:from>
      <xdr:col>11</xdr:col>
      <xdr:colOff>162486</xdr:colOff>
      <xdr:row>10</xdr:row>
      <xdr:rowOff>9526</xdr:rowOff>
    </xdr:from>
    <xdr:to>
      <xdr:col>11</xdr:col>
      <xdr:colOff>595873</xdr:colOff>
      <xdr:row>12</xdr:row>
      <xdr:rowOff>31433</xdr:rowOff>
    </xdr:to>
    <xdr:pic>
      <xdr:nvPicPr>
        <xdr:cNvPr id="73" name="Picture 72">
          <a:extLst>
            <a:ext uri="{FF2B5EF4-FFF2-40B4-BE49-F238E27FC236}">
              <a16:creationId xmlns:a16="http://schemas.microsoft.com/office/drawing/2014/main" id="{F793C047-86F2-4D61-834B-D68C00A59CDE}"/>
            </a:ext>
          </a:extLst>
        </xdr:cNvPr>
        <xdr:cNvPicPr>
          <a:picLocks noChangeAspect="1"/>
        </xdr:cNvPicPr>
      </xdr:nvPicPr>
      <xdr:blipFill>
        <a:blip xmlns:r="http://schemas.openxmlformats.org/officeDocument/2006/relationships" r:embed="rId5"/>
        <a:stretch>
          <a:fillRect/>
        </a:stretch>
      </xdr:blipFill>
      <xdr:spPr>
        <a:xfrm>
          <a:off x="7706286" y="2009776"/>
          <a:ext cx="433387" cy="421957"/>
        </a:xfrm>
        <a:prstGeom prst="rect">
          <a:avLst/>
        </a:prstGeom>
      </xdr:spPr>
    </xdr:pic>
    <xdr:clientData/>
  </xdr:twoCellAnchor>
  <xdr:twoCellAnchor>
    <xdr:from>
      <xdr:col>5</xdr:col>
      <xdr:colOff>295275</xdr:colOff>
      <xdr:row>5</xdr:row>
      <xdr:rowOff>19050</xdr:rowOff>
    </xdr:from>
    <xdr:to>
      <xdr:col>17</xdr:col>
      <xdr:colOff>114300</xdr:colOff>
      <xdr:row>8</xdr:row>
      <xdr:rowOff>114300</xdr:rowOff>
    </xdr:to>
    <xdr:sp macro="" textlink="">
      <xdr:nvSpPr>
        <xdr:cNvPr id="74" name="TextBox 73">
          <a:extLst>
            <a:ext uri="{FF2B5EF4-FFF2-40B4-BE49-F238E27FC236}">
              <a16:creationId xmlns:a16="http://schemas.microsoft.com/office/drawing/2014/main" id="{40C2B1F7-926B-6E3B-28A9-88DE59A6B79B}"/>
            </a:ext>
          </a:extLst>
        </xdr:cNvPr>
        <xdr:cNvSpPr txBox="1"/>
      </xdr:nvSpPr>
      <xdr:spPr>
        <a:xfrm>
          <a:off x="3724275" y="1019175"/>
          <a:ext cx="8048625" cy="695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a:t>
          </a:r>
          <a:r>
            <a:rPr lang="en-US" sz="3600" baseline="0">
              <a:solidFill>
                <a:srgbClr val="002060"/>
              </a:solidFill>
              <a:latin typeface="Lato Black" panose="020F0502020204030203" pitchFamily="34" charset="0"/>
              <a:ea typeface="Lato Black" panose="020F0502020204030203" pitchFamily="34" charset="0"/>
              <a:cs typeface="Lato Black" panose="020F0502020204030203" pitchFamily="34" charset="0"/>
            </a:rPr>
            <a:t> DASHBOARD</a:t>
          </a:r>
          <a:endParaRPr lang="en-US" sz="36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305361</xdr:colOff>
      <xdr:row>5</xdr:row>
      <xdr:rowOff>66675</xdr:rowOff>
    </xdr:from>
    <xdr:to>
      <xdr:col>5</xdr:col>
      <xdr:colOff>143536</xdr:colOff>
      <xdr:row>7</xdr:row>
      <xdr:rowOff>196116</xdr:rowOff>
    </xdr:to>
    <xdr:pic>
      <xdr:nvPicPr>
        <xdr:cNvPr id="75" name="Picture 74">
          <a:extLst>
            <a:ext uri="{FF2B5EF4-FFF2-40B4-BE49-F238E27FC236}">
              <a16:creationId xmlns:a16="http://schemas.microsoft.com/office/drawing/2014/main" id="{4CE56FCC-CF59-4602-8DCF-51DFECC770C1}"/>
            </a:ext>
          </a:extLst>
        </xdr:cNvPr>
        <xdr:cNvPicPr>
          <a:picLocks noChangeAspect="1"/>
        </xdr:cNvPicPr>
      </xdr:nvPicPr>
      <xdr:blipFill>
        <a:blip xmlns:r="http://schemas.openxmlformats.org/officeDocument/2006/relationships" r:embed="rId6"/>
        <a:stretch>
          <a:fillRect/>
        </a:stretch>
      </xdr:blipFill>
      <xdr:spPr>
        <a:xfrm>
          <a:off x="3048561" y="1066800"/>
          <a:ext cx="523975" cy="529491"/>
        </a:xfrm>
        <a:prstGeom prst="rect">
          <a:avLst/>
        </a:prstGeom>
      </xdr:spPr>
    </xdr:pic>
    <xdr:clientData/>
  </xdr:twoCellAnchor>
  <xdr:twoCellAnchor editAs="oneCell">
    <xdr:from>
      <xdr:col>17</xdr:col>
      <xdr:colOff>105336</xdr:colOff>
      <xdr:row>5</xdr:row>
      <xdr:rowOff>19051</xdr:rowOff>
    </xdr:from>
    <xdr:to>
      <xdr:col>18</xdr:col>
      <xdr:colOff>91391</xdr:colOff>
      <xdr:row>8</xdr:row>
      <xdr:rowOff>81306</xdr:rowOff>
    </xdr:to>
    <xdr:pic>
      <xdr:nvPicPr>
        <xdr:cNvPr id="76" name="Picture 75">
          <a:extLst>
            <a:ext uri="{FF2B5EF4-FFF2-40B4-BE49-F238E27FC236}">
              <a16:creationId xmlns:a16="http://schemas.microsoft.com/office/drawing/2014/main" id="{F6E91B2A-0E57-47E9-AD14-36B2494D90B5}"/>
            </a:ext>
          </a:extLst>
        </xdr:cNvPr>
        <xdr:cNvPicPr>
          <a:picLocks noChangeAspect="1"/>
        </xdr:cNvPicPr>
      </xdr:nvPicPr>
      <xdr:blipFill>
        <a:blip xmlns:r="http://schemas.openxmlformats.org/officeDocument/2006/relationships" r:embed="rId7"/>
        <a:stretch>
          <a:fillRect/>
        </a:stretch>
      </xdr:blipFill>
      <xdr:spPr>
        <a:xfrm>
          <a:off x="11763936" y="1019176"/>
          <a:ext cx="671855" cy="662330"/>
        </a:xfrm>
        <a:prstGeom prst="rect">
          <a:avLst/>
        </a:prstGeom>
      </xdr:spPr>
    </xdr:pic>
    <xdr:clientData/>
  </xdr:twoCellAnchor>
  <xdr:twoCellAnchor>
    <xdr:from>
      <xdr:col>18</xdr:col>
      <xdr:colOff>104775</xdr:colOff>
      <xdr:row>5</xdr:row>
      <xdr:rowOff>171450</xdr:rowOff>
    </xdr:from>
    <xdr:to>
      <xdr:col>21</xdr:col>
      <xdr:colOff>609600</xdr:colOff>
      <xdr:row>7</xdr:row>
      <xdr:rowOff>190500</xdr:rowOff>
    </xdr:to>
    <xdr:sp macro="" textlink="">
      <xdr:nvSpPr>
        <xdr:cNvPr id="77" name="TextBox 76">
          <a:extLst>
            <a:ext uri="{FF2B5EF4-FFF2-40B4-BE49-F238E27FC236}">
              <a16:creationId xmlns:a16="http://schemas.microsoft.com/office/drawing/2014/main" id="{BBEF9F57-1541-8D9C-DA5A-70E943356CE6}"/>
            </a:ext>
          </a:extLst>
        </xdr:cNvPr>
        <xdr:cNvSpPr txBox="1"/>
      </xdr:nvSpPr>
      <xdr:spPr>
        <a:xfrm>
          <a:off x="12449175" y="1171575"/>
          <a:ext cx="2562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a:t>
          </a:r>
        </a:p>
      </xdr:txBody>
    </xdr:sp>
    <xdr:clientData/>
  </xdr:twoCellAnchor>
  <xdr:twoCellAnchor>
    <xdr:from>
      <xdr:col>21</xdr:col>
      <xdr:colOff>428625</xdr:colOff>
      <xdr:row>2</xdr:row>
      <xdr:rowOff>85724</xdr:rowOff>
    </xdr:from>
    <xdr:to>
      <xdr:col>23</xdr:col>
      <xdr:colOff>257174</xdr:colOff>
      <xdr:row>9</xdr:row>
      <xdr:rowOff>85725</xdr:rowOff>
    </xdr:to>
    <xdr:graphicFrame macro="">
      <xdr:nvGraphicFramePr>
        <xdr:cNvPr id="78" name="Chart 77">
          <a:extLst>
            <a:ext uri="{FF2B5EF4-FFF2-40B4-BE49-F238E27FC236}">
              <a16:creationId xmlns:a16="http://schemas.microsoft.com/office/drawing/2014/main" id="{217022F8-C293-469E-80E4-7F3DA2C23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21</xdr:col>
      <xdr:colOff>561975</xdr:colOff>
      <xdr:row>5</xdr:row>
      <xdr:rowOff>190500</xdr:rowOff>
    </xdr:from>
    <xdr:to>
      <xdr:col>22</xdr:col>
      <xdr:colOff>295275</xdr:colOff>
      <xdr:row>7</xdr:row>
      <xdr:rowOff>47625</xdr:rowOff>
    </xdr:to>
    <xdr:sp macro="" textlink="Rating!$B$8">
      <xdr:nvSpPr>
        <xdr:cNvPr id="79" name="TextBox 78">
          <a:extLst>
            <a:ext uri="{FF2B5EF4-FFF2-40B4-BE49-F238E27FC236}">
              <a16:creationId xmlns:a16="http://schemas.microsoft.com/office/drawing/2014/main" id="{EF2F34E9-FFA9-471A-E9F0-EE8FD2F20502}"/>
            </a:ext>
          </a:extLst>
        </xdr:cNvPr>
        <xdr:cNvSpPr txBox="1"/>
      </xdr:nvSpPr>
      <xdr:spPr>
        <a:xfrm>
          <a:off x="14963775" y="1190625"/>
          <a:ext cx="4191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D86EAEA-8465-45C9-AF75-91B644392A29}"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2.1</a:t>
          </a:fld>
          <a:endParaRPr lang="en-US"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22</xdr:col>
      <xdr:colOff>352423</xdr:colOff>
      <xdr:row>4</xdr:row>
      <xdr:rowOff>190499</xdr:rowOff>
    </xdr:from>
    <xdr:to>
      <xdr:col>26</xdr:col>
      <xdr:colOff>66675</xdr:colOff>
      <xdr:row>7</xdr:row>
      <xdr:rowOff>171449</xdr:rowOff>
    </xdr:to>
    <xdr:graphicFrame macro="">
      <xdr:nvGraphicFramePr>
        <xdr:cNvPr id="81" name="Chart 80">
          <a:extLst>
            <a:ext uri="{FF2B5EF4-FFF2-40B4-BE49-F238E27FC236}">
              <a16:creationId xmlns:a16="http://schemas.microsoft.com/office/drawing/2014/main" id="{C5406105-5A88-42A8-8BE9-978E67BE3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505387</xdr:colOff>
      <xdr:row>5</xdr:row>
      <xdr:rowOff>85725</xdr:rowOff>
    </xdr:from>
    <xdr:to>
      <xdr:col>25</xdr:col>
      <xdr:colOff>152401</xdr:colOff>
      <xdr:row>7</xdr:row>
      <xdr:rowOff>66674</xdr:rowOff>
    </xdr:to>
    <xdr:sp macro="" textlink="">
      <xdr:nvSpPr>
        <xdr:cNvPr id="82" name="Freeform: Shape 81">
          <a:extLst>
            <a:ext uri="{FF2B5EF4-FFF2-40B4-BE49-F238E27FC236}">
              <a16:creationId xmlns:a16="http://schemas.microsoft.com/office/drawing/2014/main" id="{E72FE833-043F-2A2B-9E4F-C56C5BCE54FD}"/>
            </a:ext>
          </a:extLst>
        </xdr:cNvPr>
        <xdr:cNvSpPr/>
      </xdr:nvSpPr>
      <xdr:spPr>
        <a:xfrm>
          <a:off x="15592987" y="1085850"/>
          <a:ext cx="1704414" cy="380999"/>
        </a:xfrm>
        <a:custGeom>
          <a:avLst/>
          <a:gdLst>
            <a:gd name="connsiteX0" fmla="*/ 1331596 w 1521333"/>
            <a:gd name="connsiteY0" fmla="*/ 0 h 374904"/>
            <a:gd name="connsiteX1" fmla="*/ 1521333 w 1521333"/>
            <a:gd name="connsiteY1" fmla="*/ 0 h 374904"/>
            <a:gd name="connsiteX2" fmla="*/ 1521333 w 1521333"/>
            <a:gd name="connsiteY2" fmla="*/ 114094 h 374904"/>
            <a:gd name="connsiteX3" fmla="*/ 1376386 w 1521333"/>
            <a:gd name="connsiteY3" fmla="*/ 114095 h 374904"/>
            <a:gd name="connsiteX4" fmla="*/ 952120 w 1521333"/>
            <a:gd name="connsiteY4" fmla="*/ 0 h 374904"/>
            <a:gd name="connsiteX5" fmla="*/ 1331596 w 1521333"/>
            <a:gd name="connsiteY5" fmla="*/ 0 h 374904"/>
            <a:gd name="connsiteX6" fmla="*/ 1286806 w 1521333"/>
            <a:gd name="connsiteY6" fmla="*/ 114095 h 374904"/>
            <a:gd name="connsiteX7" fmla="*/ 1141858 w 1521333"/>
            <a:gd name="connsiteY7" fmla="*/ 114094 h 374904"/>
            <a:gd name="connsiteX8" fmla="*/ 996910 w 1521333"/>
            <a:gd name="connsiteY8" fmla="*/ 114095 h 374904"/>
            <a:gd name="connsiteX9" fmla="*/ 0 w 1521333"/>
            <a:gd name="connsiteY9" fmla="*/ 0 h 374904"/>
            <a:gd name="connsiteX10" fmla="*/ 189739 w 1521333"/>
            <a:gd name="connsiteY10" fmla="*/ 0 h 374904"/>
            <a:gd name="connsiteX11" fmla="*/ 144949 w 1521333"/>
            <a:gd name="connsiteY11" fmla="*/ 114095 h 374904"/>
            <a:gd name="connsiteX12" fmla="*/ 1 w 1521333"/>
            <a:gd name="connsiteY12" fmla="*/ 114094 h 374904"/>
            <a:gd name="connsiteX13" fmla="*/ 117267 w 1521333"/>
            <a:gd name="connsiteY13" fmla="*/ 184608 h 374904"/>
            <a:gd name="connsiteX14" fmla="*/ 72475 w 1521333"/>
            <a:gd name="connsiteY14" fmla="*/ 298703 h 374904"/>
            <a:gd name="connsiteX15" fmla="*/ 189739 w 1521333"/>
            <a:gd name="connsiteY15" fmla="*/ 228188 h 374904"/>
            <a:gd name="connsiteX16" fmla="*/ 307003 w 1521333"/>
            <a:gd name="connsiteY16" fmla="*/ 298703 h 374904"/>
            <a:gd name="connsiteX17" fmla="*/ 262211 w 1521333"/>
            <a:gd name="connsiteY17" fmla="*/ 184608 h 374904"/>
            <a:gd name="connsiteX18" fmla="*/ 379477 w 1521333"/>
            <a:gd name="connsiteY18" fmla="*/ 114094 h 374904"/>
            <a:gd name="connsiteX19" fmla="*/ 234529 w 1521333"/>
            <a:gd name="connsiteY19" fmla="*/ 114095 h 374904"/>
            <a:gd name="connsiteX20" fmla="*/ 189739 w 1521333"/>
            <a:gd name="connsiteY20" fmla="*/ 0 h 374904"/>
            <a:gd name="connsiteX21" fmla="*/ 571501 w 1521333"/>
            <a:gd name="connsiteY21" fmla="*/ 0 h 374904"/>
            <a:gd name="connsiteX22" fmla="*/ 526711 w 1521333"/>
            <a:gd name="connsiteY22" fmla="*/ 114095 h 374904"/>
            <a:gd name="connsiteX23" fmla="*/ 381763 w 1521333"/>
            <a:gd name="connsiteY23" fmla="*/ 114094 h 374904"/>
            <a:gd name="connsiteX24" fmla="*/ 499029 w 1521333"/>
            <a:gd name="connsiteY24" fmla="*/ 184608 h 374904"/>
            <a:gd name="connsiteX25" fmla="*/ 454237 w 1521333"/>
            <a:gd name="connsiteY25" fmla="*/ 298703 h 374904"/>
            <a:gd name="connsiteX26" fmla="*/ 571501 w 1521333"/>
            <a:gd name="connsiteY26" fmla="*/ 228188 h 374904"/>
            <a:gd name="connsiteX27" fmla="*/ 688765 w 1521333"/>
            <a:gd name="connsiteY27" fmla="*/ 298703 h 374904"/>
            <a:gd name="connsiteX28" fmla="*/ 643973 w 1521333"/>
            <a:gd name="connsiteY28" fmla="*/ 184608 h 374904"/>
            <a:gd name="connsiteX29" fmla="*/ 761239 w 1521333"/>
            <a:gd name="connsiteY29" fmla="*/ 114094 h 374904"/>
            <a:gd name="connsiteX30" fmla="*/ 616291 w 1521333"/>
            <a:gd name="connsiteY30" fmla="*/ 114095 h 374904"/>
            <a:gd name="connsiteX31" fmla="*/ 571501 w 1521333"/>
            <a:gd name="connsiteY31" fmla="*/ 0 h 374904"/>
            <a:gd name="connsiteX32" fmla="*/ 952120 w 1521333"/>
            <a:gd name="connsiteY32" fmla="*/ 0 h 374904"/>
            <a:gd name="connsiteX33" fmla="*/ 907330 w 1521333"/>
            <a:gd name="connsiteY33" fmla="*/ 114095 h 374904"/>
            <a:gd name="connsiteX34" fmla="*/ 762382 w 1521333"/>
            <a:gd name="connsiteY34" fmla="*/ 114094 h 374904"/>
            <a:gd name="connsiteX35" fmla="*/ 879648 w 1521333"/>
            <a:gd name="connsiteY35" fmla="*/ 184608 h 374904"/>
            <a:gd name="connsiteX36" fmla="*/ 834856 w 1521333"/>
            <a:gd name="connsiteY36" fmla="*/ 298703 h 374904"/>
            <a:gd name="connsiteX37" fmla="*/ 952120 w 1521333"/>
            <a:gd name="connsiteY37" fmla="*/ 228188 h 374904"/>
            <a:gd name="connsiteX38" fmla="*/ 1069384 w 1521333"/>
            <a:gd name="connsiteY38" fmla="*/ 298703 h 374904"/>
            <a:gd name="connsiteX39" fmla="*/ 1024592 w 1521333"/>
            <a:gd name="connsiteY39" fmla="*/ 184608 h 374904"/>
            <a:gd name="connsiteX40" fmla="*/ 1141858 w 1521333"/>
            <a:gd name="connsiteY40" fmla="*/ 114094 h 374904"/>
            <a:gd name="connsiteX41" fmla="*/ 1259124 w 1521333"/>
            <a:gd name="connsiteY41" fmla="*/ 184608 h 374904"/>
            <a:gd name="connsiteX42" fmla="*/ 1214332 w 1521333"/>
            <a:gd name="connsiteY42" fmla="*/ 298703 h 374904"/>
            <a:gd name="connsiteX43" fmla="*/ 1331596 w 1521333"/>
            <a:gd name="connsiteY43" fmla="*/ 228188 h 374904"/>
            <a:gd name="connsiteX44" fmla="*/ 1448860 w 1521333"/>
            <a:gd name="connsiteY44" fmla="*/ 298703 h 374904"/>
            <a:gd name="connsiteX45" fmla="*/ 1404068 w 1521333"/>
            <a:gd name="connsiteY45" fmla="*/ 184608 h 374904"/>
            <a:gd name="connsiteX46" fmla="*/ 1521333 w 1521333"/>
            <a:gd name="connsiteY46" fmla="*/ 114095 h 374904"/>
            <a:gd name="connsiteX47" fmla="*/ 1521333 w 1521333"/>
            <a:gd name="connsiteY47" fmla="*/ 374904 h 374904"/>
            <a:gd name="connsiteX48" fmla="*/ 0 w 1521333"/>
            <a:gd name="connsiteY48" fmla="*/ 374904 h 3749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Lst>
          <a:rect l="l" t="t" r="r" b="b"/>
          <a:pathLst>
            <a:path w="1521333" h="374904">
              <a:moveTo>
                <a:pt x="1331596" y="0"/>
              </a:moveTo>
              <a:lnTo>
                <a:pt x="1521333" y="0"/>
              </a:lnTo>
              <a:lnTo>
                <a:pt x="1521333" y="114094"/>
              </a:lnTo>
              <a:lnTo>
                <a:pt x="1376386" y="114095"/>
              </a:lnTo>
              <a:close/>
              <a:moveTo>
                <a:pt x="952120" y="0"/>
              </a:moveTo>
              <a:lnTo>
                <a:pt x="1331596" y="0"/>
              </a:lnTo>
              <a:lnTo>
                <a:pt x="1286806" y="114095"/>
              </a:lnTo>
              <a:lnTo>
                <a:pt x="1141858" y="114094"/>
              </a:lnTo>
              <a:lnTo>
                <a:pt x="996910" y="114095"/>
              </a:lnTo>
              <a:close/>
              <a:moveTo>
                <a:pt x="0" y="0"/>
              </a:moveTo>
              <a:lnTo>
                <a:pt x="189739" y="0"/>
              </a:lnTo>
              <a:lnTo>
                <a:pt x="144949" y="114095"/>
              </a:lnTo>
              <a:lnTo>
                <a:pt x="1" y="114094"/>
              </a:lnTo>
              <a:lnTo>
                <a:pt x="117267" y="184608"/>
              </a:lnTo>
              <a:lnTo>
                <a:pt x="72475" y="298703"/>
              </a:lnTo>
              <a:lnTo>
                <a:pt x="189739" y="228188"/>
              </a:lnTo>
              <a:lnTo>
                <a:pt x="307003" y="298703"/>
              </a:lnTo>
              <a:lnTo>
                <a:pt x="262211" y="184608"/>
              </a:lnTo>
              <a:lnTo>
                <a:pt x="379477" y="114094"/>
              </a:lnTo>
              <a:lnTo>
                <a:pt x="234529" y="114095"/>
              </a:lnTo>
              <a:lnTo>
                <a:pt x="189739" y="0"/>
              </a:lnTo>
              <a:lnTo>
                <a:pt x="571501" y="0"/>
              </a:lnTo>
              <a:lnTo>
                <a:pt x="526711" y="114095"/>
              </a:lnTo>
              <a:lnTo>
                <a:pt x="381763" y="114094"/>
              </a:lnTo>
              <a:lnTo>
                <a:pt x="499029" y="184608"/>
              </a:lnTo>
              <a:lnTo>
                <a:pt x="454237" y="298703"/>
              </a:lnTo>
              <a:lnTo>
                <a:pt x="571501" y="228188"/>
              </a:lnTo>
              <a:lnTo>
                <a:pt x="688765" y="298703"/>
              </a:lnTo>
              <a:lnTo>
                <a:pt x="643973" y="184608"/>
              </a:lnTo>
              <a:lnTo>
                <a:pt x="761239" y="114094"/>
              </a:lnTo>
              <a:lnTo>
                <a:pt x="616291" y="114095"/>
              </a:lnTo>
              <a:lnTo>
                <a:pt x="571501" y="0"/>
              </a:lnTo>
              <a:lnTo>
                <a:pt x="952120" y="0"/>
              </a:lnTo>
              <a:lnTo>
                <a:pt x="907330" y="114095"/>
              </a:lnTo>
              <a:lnTo>
                <a:pt x="762382" y="114094"/>
              </a:lnTo>
              <a:lnTo>
                <a:pt x="879648" y="184608"/>
              </a:lnTo>
              <a:lnTo>
                <a:pt x="834856" y="298703"/>
              </a:lnTo>
              <a:lnTo>
                <a:pt x="952120" y="228188"/>
              </a:lnTo>
              <a:lnTo>
                <a:pt x="1069384" y="298703"/>
              </a:lnTo>
              <a:lnTo>
                <a:pt x="1024592" y="184608"/>
              </a:lnTo>
              <a:lnTo>
                <a:pt x="1141858" y="114094"/>
              </a:lnTo>
              <a:lnTo>
                <a:pt x="1259124" y="184608"/>
              </a:lnTo>
              <a:lnTo>
                <a:pt x="1214332" y="298703"/>
              </a:lnTo>
              <a:lnTo>
                <a:pt x="1331596" y="228188"/>
              </a:lnTo>
              <a:lnTo>
                <a:pt x="1448860" y="298703"/>
              </a:lnTo>
              <a:lnTo>
                <a:pt x="1404068" y="184608"/>
              </a:lnTo>
              <a:lnTo>
                <a:pt x="1521333" y="114095"/>
              </a:lnTo>
              <a:lnTo>
                <a:pt x="1521333" y="374904"/>
              </a:lnTo>
              <a:lnTo>
                <a:pt x="0" y="374904"/>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4</xdr:col>
      <xdr:colOff>57150</xdr:colOff>
      <xdr:row>21</xdr:row>
      <xdr:rowOff>95250</xdr:rowOff>
    </xdr:from>
    <xdr:to>
      <xdr:col>10</xdr:col>
      <xdr:colOff>285750</xdr:colOff>
      <xdr:row>28</xdr:row>
      <xdr:rowOff>135075</xdr:rowOff>
    </xdr:to>
    <xdr:grpSp>
      <xdr:nvGrpSpPr>
        <xdr:cNvPr id="46" name="Group 45">
          <a:extLst>
            <a:ext uri="{FF2B5EF4-FFF2-40B4-BE49-F238E27FC236}">
              <a16:creationId xmlns:a16="http://schemas.microsoft.com/office/drawing/2014/main" id="{CB6E4144-B145-67BD-41C0-DE5B03C442AC}"/>
            </a:ext>
          </a:extLst>
        </xdr:cNvPr>
        <xdr:cNvGrpSpPr/>
      </xdr:nvGrpSpPr>
      <xdr:grpSpPr>
        <a:xfrm>
          <a:off x="2800350" y="4295775"/>
          <a:ext cx="4343400" cy="1440000"/>
          <a:chOff x="2800350" y="4295775"/>
          <a:chExt cx="4343400" cy="1440000"/>
        </a:xfrm>
      </xdr:grpSpPr>
      <xdr:graphicFrame macro="">
        <xdr:nvGraphicFramePr>
          <xdr:cNvPr id="29" name="Chart 28">
            <a:extLst>
              <a:ext uri="{FF2B5EF4-FFF2-40B4-BE49-F238E27FC236}">
                <a16:creationId xmlns:a16="http://schemas.microsoft.com/office/drawing/2014/main" id="{054344C5-4326-4A73-AFFB-71081CCDD685}"/>
              </a:ext>
            </a:extLst>
          </xdr:cNvPr>
          <xdr:cNvGraphicFramePr>
            <a:graphicFrameLocks/>
          </xdr:cNvGraphicFramePr>
        </xdr:nvGraphicFramePr>
        <xdr:xfrm>
          <a:off x="2800350" y="4295775"/>
          <a:ext cx="1552014"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0" name="Chart 29">
            <a:extLst>
              <a:ext uri="{FF2B5EF4-FFF2-40B4-BE49-F238E27FC236}">
                <a16:creationId xmlns:a16="http://schemas.microsoft.com/office/drawing/2014/main" id="{757DE985-9D3B-4DFA-B69D-A26D3AFAFAE0}"/>
              </a:ext>
            </a:extLst>
          </xdr:cNvPr>
          <xdr:cNvGraphicFramePr>
            <a:graphicFrameLocks/>
          </xdr:cNvGraphicFramePr>
        </xdr:nvGraphicFramePr>
        <xdr:xfrm>
          <a:off x="5591736" y="4295775"/>
          <a:ext cx="1552014"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6" name="Graphic 35" descr="User Crown Female outline">
            <a:extLst>
              <a:ext uri="{FF2B5EF4-FFF2-40B4-BE49-F238E27FC236}">
                <a16:creationId xmlns:a16="http://schemas.microsoft.com/office/drawing/2014/main" id="{D0572E93-7EE5-2F43-7012-A9CAA112F10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048125" y="4714874"/>
            <a:ext cx="914400" cy="752475"/>
          </a:xfrm>
          <a:prstGeom prst="rect">
            <a:avLst/>
          </a:prstGeom>
        </xdr:spPr>
      </xdr:pic>
      <xdr:pic>
        <xdr:nvPicPr>
          <xdr:cNvPr id="43" name="Graphic 42" descr="User Crown Male outline">
            <a:extLst>
              <a:ext uri="{FF2B5EF4-FFF2-40B4-BE49-F238E27FC236}">
                <a16:creationId xmlns:a16="http://schemas.microsoft.com/office/drawing/2014/main" id="{6214B52D-826F-0340-A367-2758F66F52E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4941075" y="4730361"/>
            <a:ext cx="914400" cy="721500"/>
          </a:xfrm>
          <a:prstGeom prst="rect">
            <a:avLst/>
          </a:prstGeom>
        </xdr:spPr>
      </xdr:pic>
      <xdr:sp macro="" textlink="Gender!$B$11">
        <xdr:nvSpPr>
          <xdr:cNvPr id="44" name="TextBox 43">
            <a:extLst>
              <a:ext uri="{FF2B5EF4-FFF2-40B4-BE49-F238E27FC236}">
                <a16:creationId xmlns:a16="http://schemas.microsoft.com/office/drawing/2014/main" id="{3248DE24-A2F1-448E-88DA-1651B654168A}"/>
              </a:ext>
            </a:extLst>
          </xdr:cNvPr>
          <xdr:cNvSpPr txBox="1"/>
        </xdr:nvSpPr>
        <xdr:spPr>
          <a:xfrm>
            <a:off x="3257550" y="4800600"/>
            <a:ext cx="6096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1AC339-A817-4219-9A8C-D434BA79CC7F}"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240</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2">
        <xdr:nvSpPr>
          <xdr:cNvPr id="45" name="TextBox 44">
            <a:extLst>
              <a:ext uri="{FF2B5EF4-FFF2-40B4-BE49-F238E27FC236}">
                <a16:creationId xmlns:a16="http://schemas.microsoft.com/office/drawing/2014/main" id="{9DB80A0B-1D14-4D5B-8AF9-761A9BB00F65}"/>
              </a:ext>
            </a:extLst>
          </xdr:cNvPr>
          <xdr:cNvSpPr txBox="1"/>
        </xdr:nvSpPr>
        <xdr:spPr>
          <a:xfrm>
            <a:off x="6077511" y="4810126"/>
            <a:ext cx="609600" cy="5619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1C25621-2ADE-4A02-AC68-A151C7B418CC}"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t>366</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4</xdr:col>
      <xdr:colOff>152400</xdr:colOff>
      <xdr:row>15</xdr:row>
      <xdr:rowOff>161924</xdr:rowOff>
    </xdr:from>
    <xdr:to>
      <xdr:col>10</xdr:col>
      <xdr:colOff>19050</xdr:colOff>
      <xdr:row>17</xdr:row>
      <xdr:rowOff>114300</xdr:rowOff>
    </xdr:to>
    <xdr:sp macro="" textlink="">
      <xdr:nvSpPr>
        <xdr:cNvPr id="47" name="TextBox 46">
          <a:extLst>
            <a:ext uri="{FF2B5EF4-FFF2-40B4-BE49-F238E27FC236}">
              <a16:creationId xmlns:a16="http://schemas.microsoft.com/office/drawing/2014/main" id="{D22095D3-E62A-7B90-F70B-0FE68F94CF90}"/>
            </a:ext>
          </a:extLst>
        </xdr:cNvPr>
        <xdr:cNvSpPr txBox="1"/>
      </xdr:nvSpPr>
      <xdr:spPr>
        <a:xfrm>
          <a:off x="2895600" y="3162299"/>
          <a:ext cx="39814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5</xdr:col>
      <xdr:colOff>543485</xdr:colOff>
      <xdr:row>18</xdr:row>
      <xdr:rowOff>57151</xdr:rowOff>
    </xdr:from>
    <xdr:to>
      <xdr:col>8</xdr:col>
      <xdr:colOff>409575</xdr:colOff>
      <xdr:row>22</xdr:row>
      <xdr:rowOff>38100</xdr:rowOff>
    </xdr:to>
    <mc:AlternateContent xmlns:mc="http://schemas.openxmlformats.org/markup-compatibility/2006">
      <mc:Choice xmlns:a14="http://schemas.microsoft.com/office/drawing/2010/main" Requires="a14">
        <xdr:graphicFrame macro="">
          <xdr:nvGraphicFramePr>
            <xdr:cNvPr id="48" name="Gender 3">
              <a:extLst>
                <a:ext uri="{FF2B5EF4-FFF2-40B4-BE49-F238E27FC236}">
                  <a16:creationId xmlns:a16="http://schemas.microsoft.com/office/drawing/2014/main" id="{60CEF49B-515E-4A8D-B349-81736633BB7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972485" y="3657601"/>
              <a:ext cx="1923490" cy="781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419661</xdr:colOff>
      <xdr:row>17</xdr:row>
      <xdr:rowOff>76201</xdr:rowOff>
    </xdr:from>
    <xdr:to>
      <xdr:col>18</xdr:col>
      <xdr:colOff>142875</xdr:colOff>
      <xdr:row>29</xdr:row>
      <xdr:rowOff>104775</xdr:rowOff>
    </xdr:to>
    <xdr:graphicFrame macro="">
      <xdr:nvGraphicFramePr>
        <xdr:cNvPr id="49" name="Chart 48">
          <a:extLst>
            <a:ext uri="{FF2B5EF4-FFF2-40B4-BE49-F238E27FC236}">
              <a16:creationId xmlns:a16="http://schemas.microsoft.com/office/drawing/2014/main" id="{207C7E8A-909E-4E9F-9EB6-DF8256B751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524436</xdr:colOff>
      <xdr:row>15</xdr:row>
      <xdr:rowOff>142876</xdr:rowOff>
    </xdr:from>
    <xdr:to>
      <xdr:col>16</xdr:col>
      <xdr:colOff>391086</xdr:colOff>
      <xdr:row>17</xdr:row>
      <xdr:rowOff>95252</xdr:rowOff>
    </xdr:to>
    <xdr:sp macro="" textlink="">
      <xdr:nvSpPr>
        <xdr:cNvPr id="51" name="TextBox 50">
          <a:extLst>
            <a:ext uri="{FF2B5EF4-FFF2-40B4-BE49-F238E27FC236}">
              <a16:creationId xmlns:a16="http://schemas.microsoft.com/office/drawing/2014/main" id="{5699D79E-7CDD-48FC-AE32-7F597EF8FECF}"/>
            </a:ext>
          </a:extLst>
        </xdr:cNvPr>
        <xdr:cNvSpPr txBox="1"/>
      </xdr:nvSpPr>
      <xdr:spPr>
        <a:xfrm>
          <a:off x="7382436" y="3143251"/>
          <a:ext cx="39814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Attrition</a:t>
          </a:r>
        </a:p>
      </xdr:txBody>
    </xdr:sp>
    <xdr:clientData/>
  </xdr:twoCellAnchor>
  <xdr:twoCellAnchor>
    <xdr:from>
      <xdr:col>18</xdr:col>
      <xdr:colOff>438711</xdr:colOff>
      <xdr:row>15</xdr:row>
      <xdr:rowOff>152401</xdr:rowOff>
    </xdr:from>
    <xdr:to>
      <xdr:col>24</xdr:col>
      <xdr:colOff>305361</xdr:colOff>
      <xdr:row>17</xdr:row>
      <xdr:rowOff>104777</xdr:rowOff>
    </xdr:to>
    <xdr:sp macro="" textlink="">
      <xdr:nvSpPr>
        <xdr:cNvPr id="52" name="TextBox 51">
          <a:extLst>
            <a:ext uri="{FF2B5EF4-FFF2-40B4-BE49-F238E27FC236}">
              <a16:creationId xmlns:a16="http://schemas.microsoft.com/office/drawing/2014/main" id="{B68FDD36-A38B-4592-A233-C8AC9CCB127B}"/>
            </a:ext>
          </a:extLst>
        </xdr:cNvPr>
        <xdr:cNvSpPr txBox="1"/>
      </xdr:nvSpPr>
      <xdr:spPr>
        <a:xfrm>
          <a:off x="12783111" y="3152776"/>
          <a:ext cx="39814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381560</xdr:colOff>
      <xdr:row>17</xdr:row>
      <xdr:rowOff>104775</xdr:rowOff>
    </xdr:from>
    <xdr:to>
      <xdr:col>25</xdr:col>
      <xdr:colOff>285749</xdr:colOff>
      <xdr:row>29</xdr:row>
      <xdr:rowOff>85725</xdr:rowOff>
    </xdr:to>
    <mc:AlternateContent xmlns:mc="http://schemas.openxmlformats.org/markup-compatibility/2006">
      <mc:Choice xmlns:cx1="http://schemas.microsoft.com/office/drawing/2015/9/8/chartex" Requires="cx1">
        <xdr:graphicFrame macro="">
          <xdr:nvGraphicFramePr>
            <xdr:cNvPr id="53" name="Chart 52">
              <a:extLst>
                <a:ext uri="{FF2B5EF4-FFF2-40B4-BE49-F238E27FC236}">
                  <a16:creationId xmlns:a16="http://schemas.microsoft.com/office/drawing/2014/main" id="{6DD444AD-83F8-4FBF-A42D-5F1BE5ADC41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725960" y="3505200"/>
              <a:ext cx="4704789" cy="23812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142874</xdr:colOff>
      <xdr:row>32</xdr:row>
      <xdr:rowOff>123824</xdr:rowOff>
    </xdr:from>
    <xdr:to>
      <xdr:col>10</xdr:col>
      <xdr:colOff>200585</xdr:colOff>
      <xdr:row>44</xdr:row>
      <xdr:rowOff>66675</xdr:rowOff>
    </xdr:to>
    <xdr:graphicFrame macro="">
      <xdr:nvGraphicFramePr>
        <xdr:cNvPr id="54" name="Chart 53">
          <a:extLst>
            <a:ext uri="{FF2B5EF4-FFF2-40B4-BE49-F238E27FC236}">
              <a16:creationId xmlns:a16="http://schemas.microsoft.com/office/drawing/2014/main" id="{B3540D32-5B77-4FC8-ADF6-E7E8F5BF5C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181536</xdr:colOff>
      <xdr:row>30</xdr:row>
      <xdr:rowOff>161926</xdr:rowOff>
    </xdr:from>
    <xdr:to>
      <xdr:col>10</xdr:col>
      <xdr:colOff>48186</xdr:colOff>
      <xdr:row>32</xdr:row>
      <xdr:rowOff>114302</xdr:rowOff>
    </xdr:to>
    <xdr:sp macro="" textlink="">
      <xdr:nvSpPr>
        <xdr:cNvPr id="60" name="TextBox 59">
          <a:extLst>
            <a:ext uri="{FF2B5EF4-FFF2-40B4-BE49-F238E27FC236}">
              <a16:creationId xmlns:a16="http://schemas.microsoft.com/office/drawing/2014/main" id="{1F38A4BC-77C0-41D9-8A29-340B342893DA}"/>
            </a:ext>
          </a:extLst>
        </xdr:cNvPr>
        <xdr:cNvSpPr txBox="1"/>
      </xdr:nvSpPr>
      <xdr:spPr>
        <a:xfrm>
          <a:off x="2924736" y="6162676"/>
          <a:ext cx="39814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Attrition</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428625</xdr:colOff>
      <xdr:row>32</xdr:row>
      <xdr:rowOff>104775</xdr:rowOff>
    </xdr:from>
    <xdr:to>
      <xdr:col>16</xdr:col>
      <xdr:colOff>114861</xdr:colOff>
      <xdr:row>44</xdr:row>
      <xdr:rowOff>66675</xdr:rowOff>
    </xdr:to>
    <xdr:graphicFrame macro="">
      <xdr:nvGraphicFramePr>
        <xdr:cNvPr id="61" name="Chart 60">
          <a:extLst>
            <a:ext uri="{FF2B5EF4-FFF2-40B4-BE49-F238E27FC236}">
              <a16:creationId xmlns:a16="http://schemas.microsoft.com/office/drawing/2014/main" id="{973B3A78-1047-4D13-ABD9-8298A0418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467286</xdr:colOff>
      <xdr:row>30</xdr:row>
      <xdr:rowOff>190501</xdr:rowOff>
    </xdr:from>
    <xdr:to>
      <xdr:col>16</xdr:col>
      <xdr:colOff>333936</xdr:colOff>
      <xdr:row>32</xdr:row>
      <xdr:rowOff>142877</xdr:rowOff>
    </xdr:to>
    <xdr:sp macro="" textlink="">
      <xdr:nvSpPr>
        <xdr:cNvPr id="63" name="TextBox 62">
          <a:extLst>
            <a:ext uri="{FF2B5EF4-FFF2-40B4-BE49-F238E27FC236}">
              <a16:creationId xmlns:a16="http://schemas.microsoft.com/office/drawing/2014/main" id="{0453CC10-BE70-4345-B354-CB62303352CA}"/>
            </a:ext>
          </a:extLst>
        </xdr:cNvPr>
        <xdr:cNvSpPr txBox="1"/>
      </xdr:nvSpPr>
      <xdr:spPr>
        <a:xfrm>
          <a:off x="7325286" y="6191251"/>
          <a:ext cx="39814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Group</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371475</xdr:colOff>
      <xdr:row>32</xdr:row>
      <xdr:rowOff>142875</xdr:rowOff>
    </xdr:from>
    <xdr:to>
      <xdr:col>20</xdr:col>
      <xdr:colOff>590550</xdr:colOff>
      <xdr:row>44</xdr:row>
      <xdr:rowOff>66675</xdr:rowOff>
    </xdr:to>
    <mc:AlternateContent xmlns:mc="http://schemas.openxmlformats.org/markup-compatibility/2006">
      <mc:Choice xmlns:cx2="http://schemas.microsoft.com/office/drawing/2015/10/21/chartex" Requires="cx2">
        <xdr:graphicFrame macro="">
          <xdr:nvGraphicFramePr>
            <xdr:cNvPr id="65" name="Chart 64">
              <a:extLst>
                <a:ext uri="{FF2B5EF4-FFF2-40B4-BE49-F238E27FC236}">
                  <a16:creationId xmlns:a16="http://schemas.microsoft.com/office/drawing/2014/main" id="{85C2CCFD-9D63-45EC-821F-D3FCEC1C939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1344275" y="6543675"/>
              <a:ext cx="2962275" cy="23241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505386</xdr:colOff>
      <xdr:row>30</xdr:row>
      <xdr:rowOff>180976</xdr:rowOff>
    </xdr:from>
    <xdr:to>
      <xdr:col>22</xdr:col>
      <xdr:colOff>372036</xdr:colOff>
      <xdr:row>32</xdr:row>
      <xdr:rowOff>133352</xdr:rowOff>
    </xdr:to>
    <xdr:sp macro="" textlink="">
      <xdr:nvSpPr>
        <xdr:cNvPr id="66" name="TextBox 65">
          <a:extLst>
            <a:ext uri="{FF2B5EF4-FFF2-40B4-BE49-F238E27FC236}">
              <a16:creationId xmlns:a16="http://schemas.microsoft.com/office/drawing/2014/main" id="{1BDF258A-B5C4-4667-A734-A532A861B967}"/>
            </a:ext>
          </a:extLst>
        </xdr:cNvPr>
        <xdr:cNvSpPr txBox="1"/>
      </xdr:nvSpPr>
      <xdr:spPr>
        <a:xfrm>
          <a:off x="11478186" y="6181726"/>
          <a:ext cx="3981450" cy="3524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Marital Status</a:t>
          </a:r>
        </a:p>
      </xdr:txBody>
    </xdr:sp>
    <xdr:clientData/>
  </xdr:twoCellAnchor>
  <xdr:twoCellAnchor editAs="oneCell">
    <xdr:from>
      <xdr:col>23</xdr:col>
      <xdr:colOff>514350</xdr:colOff>
      <xdr:row>33</xdr:row>
      <xdr:rowOff>133350</xdr:rowOff>
    </xdr:from>
    <xdr:to>
      <xdr:col>25</xdr:col>
      <xdr:colOff>371475</xdr:colOff>
      <xdr:row>39</xdr:row>
      <xdr:rowOff>161925</xdr:rowOff>
    </xdr:to>
    <mc:AlternateContent xmlns:mc="http://schemas.openxmlformats.org/markup-compatibility/2006">
      <mc:Choice xmlns:a14="http://schemas.microsoft.com/office/drawing/2010/main" Requires="a14">
        <xdr:graphicFrame macro="">
          <xdr:nvGraphicFramePr>
            <xdr:cNvPr id="67" name="Department 1">
              <a:extLst>
                <a:ext uri="{FF2B5EF4-FFF2-40B4-BE49-F238E27FC236}">
                  <a16:creationId xmlns:a16="http://schemas.microsoft.com/office/drawing/2014/main" id="{C8E3CA17-7274-4097-B3D3-CDB0A55C50BB}"/>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6287750" y="6734175"/>
              <a:ext cx="1228725"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200026</xdr:colOff>
      <xdr:row>33</xdr:row>
      <xdr:rowOff>133350</xdr:rowOff>
    </xdr:from>
    <xdr:to>
      <xdr:col>23</xdr:col>
      <xdr:colOff>466726</xdr:colOff>
      <xdr:row>44</xdr:row>
      <xdr:rowOff>85725</xdr:rowOff>
    </xdr:to>
    <mc:AlternateContent xmlns:mc="http://schemas.openxmlformats.org/markup-compatibility/2006">
      <mc:Choice xmlns:a14="http://schemas.microsoft.com/office/drawing/2010/main" Requires="a14">
        <xdr:graphicFrame macro="">
          <xdr:nvGraphicFramePr>
            <xdr:cNvPr id="68" name="Education Field 3">
              <a:extLst>
                <a:ext uri="{FF2B5EF4-FFF2-40B4-BE49-F238E27FC236}">
                  <a16:creationId xmlns:a16="http://schemas.microsoft.com/office/drawing/2014/main" id="{E7E5A9CC-6DE2-4D31-9858-1DE8C15692CE}"/>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4601826" y="6734175"/>
              <a:ext cx="1638300" cy="215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257175</xdr:colOff>
      <xdr:row>32</xdr:row>
      <xdr:rowOff>76200</xdr:rowOff>
    </xdr:from>
    <xdr:to>
      <xdr:col>23</xdr:col>
      <xdr:colOff>266700</xdr:colOff>
      <xdr:row>33</xdr:row>
      <xdr:rowOff>161925</xdr:rowOff>
    </xdr:to>
    <xdr:sp macro="" textlink="">
      <xdr:nvSpPr>
        <xdr:cNvPr id="83" name="TextBox 82">
          <a:extLst>
            <a:ext uri="{FF2B5EF4-FFF2-40B4-BE49-F238E27FC236}">
              <a16:creationId xmlns:a16="http://schemas.microsoft.com/office/drawing/2014/main" id="{93E8B63C-C873-C271-F200-7F64D07C1CC0}"/>
            </a:ext>
          </a:extLst>
        </xdr:cNvPr>
        <xdr:cNvSpPr txBox="1"/>
      </xdr:nvSpPr>
      <xdr:spPr>
        <a:xfrm>
          <a:off x="14658975" y="6477000"/>
          <a:ext cx="1381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002060"/>
              </a:solidFill>
            </a:rPr>
            <a:t>Education Field</a:t>
          </a:r>
        </a:p>
      </xdr:txBody>
    </xdr:sp>
    <xdr:clientData/>
  </xdr:twoCellAnchor>
  <xdr:twoCellAnchor>
    <xdr:from>
      <xdr:col>23</xdr:col>
      <xdr:colOff>419100</xdr:colOff>
      <xdr:row>32</xdr:row>
      <xdr:rowOff>76200</xdr:rowOff>
    </xdr:from>
    <xdr:to>
      <xdr:col>25</xdr:col>
      <xdr:colOff>428625</xdr:colOff>
      <xdr:row>33</xdr:row>
      <xdr:rowOff>161925</xdr:rowOff>
    </xdr:to>
    <xdr:sp macro="" textlink="">
      <xdr:nvSpPr>
        <xdr:cNvPr id="84" name="TextBox 83">
          <a:extLst>
            <a:ext uri="{FF2B5EF4-FFF2-40B4-BE49-F238E27FC236}">
              <a16:creationId xmlns:a16="http://schemas.microsoft.com/office/drawing/2014/main" id="{017F6C6A-8C90-4189-A6FD-D09FE3C4514F}"/>
            </a:ext>
          </a:extLst>
        </xdr:cNvPr>
        <xdr:cNvSpPr txBox="1"/>
      </xdr:nvSpPr>
      <xdr:spPr>
        <a:xfrm>
          <a:off x="16192500" y="6477000"/>
          <a:ext cx="13811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002060"/>
              </a:solidFill>
            </a:rPr>
            <a:t>Department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38100</xdr:colOff>
      <xdr:row>1</xdr:row>
      <xdr:rowOff>28575</xdr:rowOff>
    </xdr:from>
    <xdr:to>
      <xdr:col>20</xdr:col>
      <xdr:colOff>495300</xdr:colOff>
      <xdr:row>7</xdr:row>
      <xdr:rowOff>171450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5D74A32A-46EC-D91D-45A0-4B4DDE15FD2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6363950" y="228600"/>
              <a:ext cx="1828800" cy="134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295275</xdr:colOff>
      <xdr:row>5</xdr:row>
      <xdr:rowOff>85725</xdr:rowOff>
    </xdr:from>
    <xdr:to>
      <xdr:col>6</xdr:col>
      <xdr:colOff>338136</xdr:colOff>
      <xdr:row>10</xdr:row>
      <xdr:rowOff>85724</xdr:rowOff>
    </xdr:to>
    <xdr:graphicFrame macro="">
      <xdr:nvGraphicFramePr>
        <xdr:cNvPr id="2" name="Chart 1">
          <a:extLst>
            <a:ext uri="{FF2B5EF4-FFF2-40B4-BE49-F238E27FC236}">
              <a16:creationId xmlns:a16="http://schemas.microsoft.com/office/drawing/2014/main" id="{C3392FF3-CB5C-3FD1-6C89-AA832A5412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38100</xdr:colOff>
      <xdr:row>3</xdr:row>
      <xdr:rowOff>19050</xdr:rowOff>
    </xdr:from>
    <xdr:to>
      <xdr:col>10</xdr:col>
      <xdr:colOff>495300</xdr:colOff>
      <xdr:row>9</xdr:row>
      <xdr:rowOff>152400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283C3626-A075-94EE-D79D-78F02A7E470B}"/>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800850" y="619125"/>
              <a:ext cx="1828800" cy="1333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1852612</xdr:colOff>
      <xdr:row>29</xdr:row>
      <xdr:rowOff>9526</xdr:rowOff>
    </xdr:from>
    <xdr:to>
      <xdr:col>9</xdr:col>
      <xdr:colOff>666750</xdr:colOff>
      <xdr:row>36</xdr:row>
      <xdr:rowOff>85725</xdr:rowOff>
    </xdr:to>
    <xdr:graphicFrame macro="">
      <xdr:nvGraphicFramePr>
        <xdr:cNvPr id="4" name="Chart 3">
          <a:extLst>
            <a:ext uri="{FF2B5EF4-FFF2-40B4-BE49-F238E27FC236}">
              <a16:creationId xmlns:a16="http://schemas.microsoft.com/office/drawing/2014/main" id="{6509A4DE-B435-B3E0-ED65-FD0899282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0</xdr:colOff>
      <xdr:row>3</xdr:row>
      <xdr:rowOff>19050</xdr:rowOff>
    </xdr:from>
    <xdr:to>
      <xdr:col>14</xdr:col>
      <xdr:colOff>457200</xdr:colOff>
      <xdr:row>16</xdr:row>
      <xdr:rowOff>85725</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C763BCFB-0D2E-D528-A8FD-C48B40A4CE6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505950" y="619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390525</xdr:colOff>
      <xdr:row>18</xdr:row>
      <xdr:rowOff>171450</xdr:rowOff>
    </xdr:from>
    <xdr:to>
      <xdr:col>14</xdr:col>
      <xdr:colOff>161925</xdr:colOff>
      <xdr:row>32</xdr:row>
      <xdr:rowOff>38100</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940E34A8-2BA6-5C1B-B5E3-75EC234CFBF0}"/>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9267825" y="37719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466725</xdr:colOff>
      <xdr:row>18</xdr:row>
      <xdr:rowOff>161925</xdr:rowOff>
    </xdr:from>
    <xdr:to>
      <xdr:col>17</xdr:col>
      <xdr:colOff>238125</xdr:colOff>
      <xdr:row>32</xdr:row>
      <xdr:rowOff>28575</xdr:rowOff>
    </xdr:to>
    <mc:AlternateContent xmlns:mc="http://schemas.openxmlformats.org/markup-compatibility/2006">
      <mc:Choice xmlns:a14="http://schemas.microsoft.com/office/drawing/2010/main" Requires="a14">
        <xdr:graphicFrame macro="">
          <xdr:nvGraphicFramePr>
            <xdr:cNvPr id="3" name="Gender 2">
              <a:extLst>
                <a:ext uri="{FF2B5EF4-FFF2-40B4-BE49-F238E27FC236}">
                  <a16:creationId xmlns:a16="http://schemas.microsoft.com/office/drawing/2014/main" id="{198B5559-1893-DA76-5E33-2805D8235740}"/>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dr:sp macro="" textlink="">
          <xdr:nvSpPr>
            <xdr:cNvPr id="0" name=""/>
            <xdr:cNvSpPr>
              <a:spLocks noTextEdit="1"/>
            </xdr:cNvSpPr>
          </xdr:nvSpPr>
          <xdr:spPr>
            <a:xfrm>
              <a:off x="11401425" y="37623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419100</xdr:colOff>
      <xdr:row>22</xdr:row>
      <xdr:rowOff>142875</xdr:rowOff>
    </xdr:from>
    <xdr:to>
      <xdr:col>10</xdr:col>
      <xdr:colOff>23812</xdr:colOff>
      <xdr:row>33</xdr:row>
      <xdr:rowOff>47624</xdr:rowOff>
    </xdr:to>
    <xdr:graphicFrame macro="">
      <xdr:nvGraphicFramePr>
        <xdr:cNvPr id="4" name="Chart 3">
          <a:extLst>
            <a:ext uri="{FF2B5EF4-FFF2-40B4-BE49-F238E27FC236}">
              <a16:creationId xmlns:a16="http://schemas.microsoft.com/office/drawing/2014/main" id="{17C5EA89-3E22-1E15-1DE7-60E57C4481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33337</xdr:colOff>
      <xdr:row>3</xdr:row>
      <xdr:rowOff>28575</xdr:rowOff>
    </xdr:from>
    <xdr:to>
      <xdr:col>11</xdr:col>
      <xdr:colOff>490537</xdr:colOff>
      <xdr:row>16</xdr:row>
      <xdr:rowOff>171450</xdr:rowOff>
    </xdr:to>
    <xdr:graphicFrame macro="">
      <xdr:nvGraphicFramePr>
        <xdr:cNvPr id="2" name="Chart 1">
          <a:extLst>
            <a:ext uri="{FF2B5EF4-FFF2-40B4-BE49-F238E27FC236}">
              <a16:creationId xmlns:a16="http://schemas.microsoft.com/office/drawing/2014/main" id="{937C0D54-D0BE-4188-885B-2059E6F076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661987</xdr:colOff>
      <xdr:row>2</xdr:row>
      <xdr:rowOff>85725</xdr:rowOff>
    </xdr:from>
    <xdr:to>
      <xdr:col>13</xdr:col>
      <xdr:colOff>433387</xdr:colOff>
      <xdr:row>16</xdr:row>
      <xdr:rowOff>28575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976753A-E6D5-D041-E4E9-F59B14B599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8081962" y="4857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9</xdr:col>
      <xdr:colOff>280987</xdr:colOff>
      <xdr:row>19</xdr:row>
      <xdr:rowOff>57150</xdr:rowOff>
    </xdr:from>
    <xdr:to>
      <xdr:col>16</xdr:col>
      <xdr:colOff>52387</xdr:colOff>
      <xdr:row>33</xdr:row>
      <xdr:rowOff>0</xdr:rowOff>
    </xdr:to>
    <xdr:graphicFrame macro="">
      <xdr:nvGraphicFramePr>
        <xdr:cNvPr id="2" name="Chart 1">
          <a:extLst>
            <a:ext uri="{FF2B5EF4-FFF2-40B4-BE49-F238E27FC236}">
              <a16:creationId xmlns:a16="http://schemas.microsoft.com/office/drawing/2014/main" id="{8D130527-C5D9-831B-8146-108F2D0A3A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12</xdr:col>
      <xdr:colOff>80962</xdr:colOff>
      <xdr:row>19</xdr:row>
      <xdr:rowOff>57150</xdr:rowOff>
    </xdr:from>
    <xdr:to>
      <xdr:col>18</xdr:col>
      <xdr:colOff>538162</xdr:colOff>
      <xdr:row>33</xdr:row>
      <xdr:rowOff>0</xdr:rowOff>
    </xdr:to>
    <xdr:graphicFrame macro="">
      <xdr:nvGraphicFramePr>
        <xdr:cNvPr id="2" name="Chart 1">
          <a:extLst>
            <a:ext uri="{FF2B5EF4-FFF2-40B4-BE49-F238E27FC236}">
              <a16:creationId xmlns:a16="http://schemas.microsoft.com/office/drawing/2014/main" id="{10ECEAF6-DB49-3A8A-AE4A-DFFD771706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628650</xdr:colOff>
      <xdr:row>19</xdr:row>
      <xdr:rowOff>85725</xdr:rowOff>
    </xdr:from>
    <xdr:to>
      <xdr:col>11</xdr:col>
      <xdr:colOff>400050</xdr:colOff>
      <xdr:row>32</xdr:row>
      <xdr:rowOff>152400</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DD4995A7-327B-B821-9328-8EC99A8B995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467600" y="38862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590550</xdr:colOff>
      <xdr:row>19</xdr:row>
      <xdr:rowOff>95250</xdr:rowOff>
    </xdr:from>
    <xdr:to>
      <xdr:col>8</xdr:col>
      <xdr:colOff>361950</xdr:colOff>
      <xdr:row>32</xdr:row>
      <xdr:rowOff>161925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B9E43B10-32B0-D914-DF51-68CC5744AC8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5372100" y="38957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11</xdr:col>
      <xdr:colOff>166687</xdr:colOff>
      <xdr:row>19</xdr:row>
      <xdr:rowOff>57150</xdr:rowOff>
    </xdr:from>
    <xdr:to>
      <xdr:col>17</xdr:col>
      <xdr:colOff>623887</xdr:colOff>
      <xdr:row>33</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3F0336EB-1BE6-E277-4BCA-4F70E95014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663112" y="38576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editAs="oneCell">
    <xdr:from>
      <xdr:col>4</xdr:col>
      <xdr:colOff>6889</xdr:colOff>
      <xdr:row>14</xdr:row>
      <xdr:rowOff>131445</xdr:rowOff>
    </xdr:from>
    <xdr:to>
      <xdr:col>4</xdr:col>
      <xdr:colOff>340725</xdr:colOff>
      <xdr:row>16</xdr:row>
      <xdr:rowOff>58792</xdr:rowOff>
    </xdr:to>
    <xdr:pic>
      <xdr:nvPicPr>
        <xdr:cNvPr id="2" name="Picture 1">
          <a:extLst>
            <a:ext uri="{FF2B5EF4-FFF2-40B4-BE49-F238E27FC236}">
              <a16:creationId xmlns:a16="http://schemas.microsoft.com/office/drawing/2014/main" id="{C1349F3F-2DB1-4B05-8285-92234304968D}"/>
            </a:ext>
          </a:extLst>
        </xdr:cNvPr>
        <xdr:cNvPicPr>
          <a:picLocks noChangeAspect="1"/>
        </xdr:cNvPicPr>
      </xdr:nvPicPr>
      <xdr:blipFill>
        <a:blip xmlns:r="http://schemas.openxmlformats.org/officeDocument/2006/relationships" r:embed="rId1"/>
        <a:stretch>
          <a:fillRect/>
        </a:stretch>
      </xdr:blipFill>
      <xdr:spPr>
        <a:xfrm>
          <a:off x="2689129" y="2905125"/>
          <a:ext cx="333836" cy="323587"/>
        </a:xfrm>
        <a:prstGeom prst="rect">
          <a:avLst/>
        </a:prstGeom>
      </xdr:spPr>
    </xdr:pic>
    <xdr:clientData/>
  </xdr:twoCellAnchor>
  <xdr:twoCellAnchor editAs="oneCell">
    <xdr:from>
      <xdr:col>8</xdr:col>
      <xdr:colOff>521336</xdr:colOff>
      <xdr:row>14</xdr:row>
      <xdr:rowOff>70486</xdr:rowOff>
    </xdr:from>
    <xdr:to>
      <xdr:col>9</xdr:col>
      <xdr:colOff>199001</xdr:colOff>
      <xdr:row>15</xdr:row>
      <xdr:rowOff>185768</xdr:rowOff>
    </xdr:to>
    <xdr:pic>
      <xdr:nvPicPr>
        <xdr:cNvPr id="3" name="Picture 2">
          <a:extLst>
            <a:ext uri="{FF2B5EF4-FFF2-40B4-BE49-F238E27FC236}">
              <a16:creationId xmlns:a16="http://schemas.microsoft.com/office/drawing/2014/main" id="{5E6B7E1C-9E55-4C51-BE6C-778F497485A3}"/>
            </a:ext>
          </a:extLst>
        </xdr:cNvPr>
        <xdr:cNvPicPr>
          <a:picLocks noChangeAspect="1"/>
        </xdr:cNvPicPr>
      </xdr:nvPicPr>
      <xdr:blipFill>
        <a:blip xmlns:r="http://schemas.openxmlformats.org/officeDocument/2006/relationships" r:embed="rId2"/>
        <a:stretch>
          <a:fillRect/>
        </a:stretch>
      </xdr:blipFill>
      <xdr:spPr>
        <a:xfrm>
          <a:off x="5885816" y="2844166"/>
          <a:ext cx="348225" cy="313402"/>
        </a:xfrm>
        <a:prstGeom prst="rect">
          <a:avLst/>
        </a:prstGeom>
      </xdr:spPr>
    </xdr:pic>
    <xdr:clientData/>
  </xdr:twoCellAnchor>
  <xdr:twoCellAnchor editAs="oneCell">
    <xdr:from>
      <xdr:col>10</xdr:col>
      <xdr:colOff>443866</xdr:colOff>
      <xdr:row>13</xdr:row>
      <xdr:rowOff>169546</xdr:rowOff>
    </xdr:from>
    <xdr:to>
      <xdr:col>11</xdr:col>
      <xdr:colOff>96545</xdr:colOff>
      <xdr:row>15</xdr:row>
      <xdr:rowOff>96545</xdr:rowOff>
    </xdr:to>
    <xdr:pic>
      <xdr:nvPicPr>
        <xdr:cNvPr id="4" name="Picture 3">
          <a:extLst>
            <a:ext uri="{FF2B5EF4-FFF2-40B4-BE49-F238E27FC236}">
              <a16:creationId xmlns:a16="http://schemas.microsoft.com/office/drawing/2014/main" id="{5B748259-0807-4F36-87BE-C74774DD2292}"/>
            </a:ext>
          </a:extLst>
        </xdr:cNvPr>
        <xdr:cNvPicPr>
          <a:picLocks noChangeAspect="1"/>
        </xdr:cNvPicPr>
      </xdr:nvPicPr>
      <xdr:blipFill>
        <a:blip xmlns:r="http://schemas.openxmlformats.org/officeDocument/2006/relationships" r:embed="rId3"/>
        <a:stretch>
          <a:fillRect/>
        </a:stretch>
      </xdr:blipFill>
      <xdr:spPr>
        <a:xfrm>
          <a:off x="7149466" y="2745106"/>
          <a:ext cx="323239" cy="323239"/>
        </a:xfrm>
        <a:prstGeom prst="rect">
          <a:avLst/>
        </a:prstGeom>
      </xdr:spPr>
    </xdr:pic>
    <xdr:clientData/>
  </xdr:twoCellAnchor>
  <xdr:twoCellAnchor editAs="oneCell">
    <xdr:from>
      <xdr:col>12</xdr:col>
      <xdr:colOff>296887</xdr:colOff>
      <xdr:row>14</xdr:row>
      <xdr:rowOff>142876</xdr:rowOff>
    </xdr:from>
    <xdr:to>
      <xdr:col>12</xdr:col>
      <xdr:colOff>593194</xdr:colOff>
      <xdr:row>16</xdr:row>
      <xdr:rowOff>21778</xdr:rowOff>
    </xdr:to>
    <xdr:pic>
      <xdr:nvPicPr>
        <xdr:cNvPr id="5" name="Picture 4">
          <a:extLst>
            <a:ext uri="{FF2B5EF4-FFF2-40B4-BE49-F238E27FC236}">
              <a16:creationId xmlns:a16="http://schemas.microsoft.com/office/drawing/2014/main" id="{D3CEAD07-F7C6-4969-B819-A106F7F8701B}"/>
            </a:ext>
          </a:extLst>
        </xdr:cNvPr>
        <xdr:cNvPicPr>
          <a:picLocks noChangeAspect="1"/>
        </xdr:cNvPicPr>
      </xdr:nvPicPr>
      <xdr:blipFill>
        <a:blip xmlns:r="http://schemas.openxmlformats.org/officeDocument/2006/relationships" r:embed="rId4"/>
        <a:stretch>
          <a:fillRect/>
        </a:stretch>
      </xdr:blipFill>
      <xdr:spPr>
        <a:xfrm>
          <a:off x="8343607" y="2916556"/>
          <a:ext cx="296307" cy="275142"/>
        </a:xfrm>
        <a:prstGeom prst="rect">
          <a:avLst/>
        </a:prstGeom>
      </xdr:spPr>
    </xdr:pic>
    <xdr:clientData/>
  </xdr:twoCellAnchor>
  <xdr:twoCellAnchor editAs="oneCell">
    <xdr:from>
      <xdr:col>6</xdr:col>
      <xdr:colOff>436246</xdr:colOff>
      <xdr:row>14</xdr:row>
      <xdr:rowOff>85726</xdr:rowOff>
    </xdr:from>
    <xdr:to>
      <xdr:col>7</xdr:col>
      <xdr:colOff>183833</xdr:colOff>
      <xdr:row>16</xdr:row>
      <xdr:rowOff>107633</xdr:rowOff>
    </xdr:to>
    <xdr:pic>
      <xdr:nvPicPr>
        <xdr:cNvPr id="6" name="Picture 5">
          <a:extLst>
            <a:ext uri="{FF2B5EF4-FFF2-40B4-BE49-F238E27FC236}">
              <a16:creationId xmlns:a16="http://schemas.microsoft.com/office/drawing/2014/main" id="{089D9342-1C26-4941-B1AD-48EDF58DAA1D}"/>
            </a:ext>
          </a:extLst>
        </xdr:cNvPr>
        <xdr:cNvPicPr>
          <a:picLocks noChangeAspect="1"/>
        </xdr:cNvPicPr>
      </xdr:nvPicPr>
      <xdr:blipFill>
        <a:blip xmlns:r="http://schemas.openxmlformats.org/officeDocument/2006/relationships" r:embed="rId5"/>
        <a:stretch>
          <a:fillRect/>
        </a:stretch>
      </xdr:blipFill>
      <xdr:spPr>
        <a:xfrm>
          <a:off x="4459606" y="2859406"/>
          <a:ext cx="418147" cy="418147"/>
        </a:xfrm>
        <a:prstGeom prst="rect">
          <a:avLst/>
        </a:prstGeom>
      </xdr:spPr>
    </xdr:pic>
    <xdr:clientData/>
  </xdr:twoCellAnchor>
  <xdr:twoCellAnchor editAs="oneCell">
    <xdr:from>
      <xdr:col>1</xdr:col>
      <xdr:colOff>0</xdr:colOff>
      <xdr:row>10</xdr:row>
      <xdr:rowOff>56540</xdr:rowOff>
    </xdr:from>
    <xdr:to>
      <xdr:col>1</xdr:col>
      <xdr:colOff>533400</xdr:colOff>
      <xdr:row>12</xdr:row>
      <xdr:rowOff>195505</xdr:rowOff>
    </xdr:to>
    <xdr:pic>
      <xdr:nvPicPr>
        <xdr:cNvPr id="7" name="Picture 6">
          <a:extLst>
            <a:ext uri="{FF2B5EF4-FFF2-40B4-BE49-F238E27FC236}">
              <a16:creationId xmlns:a16="http://schemas.microsoft.com/office/drawing/2014/main" id="{ADFFDBFF-5422-403D-9959-9E899CA9D3EF}"/>
            </a:ext>
          </a:extLst>
        </xdr:cNvPr>
        <xdr:cNvPicPr>
          <a:picLocks noChangeAspect="1"/>
        </xdr:cNvPicPr>
      </xdr:nvPicPr>
      <xdr:blipFill>
        <a:blip xmlns:r="http://schemas.openxmlformats.org/officeDocument/2006/relationships" r:embed="rId6"/>
        <a:stretch>
          <a:fillRect/>
        </a:stretch>
      </xdr:blipFill>
      <xdr:spPr>
        <a:xfrm>
          <a:off x="685800" y="2056790"/>
          <a:ext cx="533400" cy="539015"/>
        </a:xfrm>
        <a:prstGeom prst="rect">
          <a:avLst/>
        </a:prstGeom>
      </xdr:spPr>
    </xdr:pic>
    <xdr:clientData/>
  </xdr:twoCellAnchor>
  <xdr:twoCellAnchor editAs="oneCell">
    <xdr:from>
      <xdr:col>5</xdr:col>
      <xdr:colOff>144780</xdr:colOff>
      <xdr:row>8</xdr:row>
      <xdr:rowOff>22860</xdr:rowOff>
    </xdr:from>
    <xdr:to>
      <xdr:col>6</xdr:col>
      <xdr:colOff>130835</xdr:colOff>
      <xdr:row>11</xdr:row>
      <xdr:rowOff>85115</xdr:rowOff>
    </xdr:to>
    <xdr:pic>
      <xdr:nvPicPr>
        <xdr:cNvPr id="8" name="Picture 7">
          <a:extLst>
            <a:ext uri="{FF2B5EF4-FFF2-40B4-BE49-F238E27FC236}">
              <a16:creationId xmlns:a16="http://schemas.microsoft.com/office/drawing/2014/main" id="{FB470ACD-6BBB-4755-B414-E548AB6C553B}"/>
            </a:ext>
          </a:extLst>
        </xdr:cNvPr>
        <xdr:cNvPicPr>
          <a:picLocks noChangeAspect="1"/>
        </xdr:cNvPicPr>
      </xdr:nvPicPr>
      <xdr:blipFill>
        <a:blip xmlns:r="http://schemas.openxmlformats.org/officeDocument/2006/relationships" r:embed="rId7"/>
        <a:stretch>
          <a:fillRect/>
        </a:stretch>
      </xdr:blipFill>
      <xdr:spPr>
        <a:xfrm>
          <a:off x="3497580" y="1607820"/>
          <a:ext cx="656615" cy="656615"/>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refreshedDate="45116.687370717591" createdVersion="8" refreshedVersion="8" minRefreshableVersion="3" recordCount="1470" xr:uid="{EA65F9C6-B31C-43A0-9251-C41991F7D5DE}">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322138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4E698-F253-4266-8963-610929A59B92}" name="KPI"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31640E-E763-416B-87C6-C0D9FB35AA36}" name="Rating"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64"/>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7AA717-536F-482D-827B-2FC7DBBBD180}" name="Gender"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70B9BD8-EB1C-4FE3-9FFB-D1B333802846}" name="Education by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A8EF04-2377-4640-85E5-AC12F786E7AE}" name="Attrition by Job Rol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819100A-67A6-4BD4-B4E8-67DA9AFC42BA}" name="Dept Attrition"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EC99B9E-03BA-4071-A456-4E10468831AA}" name="Attrition by Age"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80AF91-8406-4F34-86DD-9AFE028EA172}" name="Martial Status"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h="1" x="5"/>
        <item x="0"/>
        <item h="1" x="3"/>
        <item h="1" x="2"/>
        <item h="1" x="1"/>
        <item h="1"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BA30ED6-F5A4-4898-902C-80759AB30015}" sourceName="Gender">
  <pivotTables>
    <pivotTable tabId="10" name="Gender"/>
    <pivotTable tabId="14" name="Attrition by Age"/>
    <pivotTable tabId="12" name="Attrition by Job Role"/>
    <pivotTable tabId="13" name="Dept Attrition"/>
    <pivotTable tabId="11" name="Education by Attrition"/>
    <pivotTable tabId="8" name="KPI"/>
    <pivotTable tabId="15" name="Martial Status"/>
    <pivotTable tabId="9" name="Rating"/>
  </pivotTables>
  <data>
    <tabular pivotCacheId="113221380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C3E0424A-ADE1-44E3-8A2B-8807227C72A0}" sourceName="Department">
  <pivotTables>
    <pivotTable tabId="14" name="Attrition by Age"/>
    <pivotTable tabId="12" name="Attrition by Job Role"/>
    <pivotTable tabId="13" name="Dept Attrition"/>
    <pivotTable tabId="11" name="Education by Attrition"/>
    <pivotTable tabId="10" name="Gender"/>
    <pivotTable tabId="8" name="KPI"/>
    <pivotTable tabId="15" name="Martial Status"/>
    <pivotTable tabId="9" name="Rating"/>
  </pivotTables>
  <data>
    <tabular pivotCacheId="113221380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FE21A56-0D77-426B-A8F9-C6875BC1F995}" sourceName="Education Field">
  <pivotTables>
    <pivotTable tabId="14" name="Attrition by Age"/>
    <pivotTable tabId="12" name="Attrition by Job Role"/>
    <pivotTable tabId="13" name="Dept Attrition"/>
    <pivotTable tabId="11" name="Education by Attrition"/>
    <pivotTable tabId="10" name="Gender"/>
    <pivotTable tabId="8" name="KPI"/>
    <pivotTable tabId="15" name="Martial Status"/>
    <pivotTable tabId="9" name="Rating"/>
  </pivotTables>
  <data>
    <tabular pivotCacheId="1132213805">
      <items count="6">
        <i x="5"/>
        <i x="0" s="1"/>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F9D5064-B75D-4872-B740-551CA16D922B}" cache="Slicer_Gender2" caption="Gender" columnCount="2" style="Slicer2" rowHeight="257175"/>
  <slicer name="Department 1" xr10:uid="{7E6183C6-86EC-45AF-A580-57F5F1791059}" cache="Slicer_Department" style="Slicer2" rowHeight="257175"/>
  <slicer name="Education Field 3" xr10:uid="{23836DF7-6294-4D63-B1AD-34765EAD5027}" cache="Slicer_Education_Field2" style="Slicer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DBF7BD1-50BC-4A0A-9F48-3D1E43E7FB77}" cache="Slicer_Gender2" caption="Gender"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D071D8BC-07A2-4701-80D5-4AD067E44104}" cache="Slicer_Gender2" caption="Gender" rowHeight="257175"/>
  <slicer name="Education Field" xr10:uid="{820A8752-29AD-4208-817B-D5C54858CF58}"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48A7638-ACF5-406D-85F0-0FAEA28615AB}" cache="Slicer_Gender2" caption="Gender" rowHeight="257175"/>
  <slicer name="Education Field 1" xr10:uid="{B5C46455-679E-4EB7-BC44-238E069F6753}"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B9B0A7F-99D8-4866-84B0-2E2BE0B54EBF}" cache="Slicer_Department" caption="Department" rowHeight="257175"/>
  <slicer name="Education Field 2" xr10:uid="{F5B870BC-54DD-4169-8892-095B175E3582}" cache="Slicer_Education_Field2" caption="Education Fiel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showGridLines="0" tabSelected="1" zoomScaleNormal="100" workbookViewId="0">
      <selection activeCell="AA36" sqref="AA36"/>
    </sheetView>
  </sheetViews>
  <sheetFormatPr defaultRowHeight="15.75" x14ac:dyDescent="0.25"/>
  <cols>
    <col min="1" max="16384" width="9" style="6"/>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C20" sqref="C20"/>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EFAE5-BB39-4D75-838E-E30537F65630}">
  <dimension ref="A3:E8"/>
  <sheetViews>
    <sheetView workbookViewId="0">
      <selection activeCell="K17" sqref="K17"/>
    </sheetView>
  </sheetViews>
  <sheetFormatPr defaultRowHeight="15.75" x14ac:dyDescent="0.25"/>
  <cols>
    <col min="1" max="1" width="25" bestFit="1" customWidth="1"/>
    <col min="2" max="2" width="23.375" bestFit="1" customWidth="1"/>
    <col min="3" max="3" width="14" bestFit="1" customWidth="1"/>
    <col min="4" max="4" width="19.25" customWidth="1"/>
    <col min="5" max="5" width="15.625" customWidth="1"/>
  </cols>
  <sheetData>
    <row r="3" spans="1:5" x14ac:dyDescent="0.25">
      <c r="A3" t="s">
        <v>1556</v>
      </c>
      <c r="B3" t="s">
        <v>1557</v>
      </c>
      <c r="C3" t="s">
        <v>1558</v>
      </c>
    </row>
    <row r="4" spans="1:5" x14ac:dyDescent="0.25">
      <c r="A4" s="8">
        <v>606</v>
      </c>
      <c r="B4" s="8">
        <v>89</v>
      </c>
      <c r="C4" s="8">
        <v>37.10726072607261</v>
      </c>
    </row>
    <row r="7" spans="1:5" x14ac:dyDescent="0.25">
      <c r="A7" t="s">
        <v>1559</v>
      </c>
      <c r="B7" t="s">
        <v>1560</v>
      </c>
      <c r="C7" t="s">
        <v>1561</v>
      </c>
      <c r="D7" t="s">
        <v>1562</v>
      </c>
      <c r="E7" t="s">
        <v>1563</v>
      </c>
    </row>
    <row r="8" spans="1:5" x14ac:dyDescent="0.25">
      <c r="A8">
        <f>GETPIVOTDATA("Count of Employee Number",$A$3)</f>
        <v>606</v>
      </c>
      <c r="B8">
        <f>GETPIVOTDATA("Sum of CF_attrition count",$A$3)</f>
        <v>89</v>
      </c>
      <c r="C8" s="5">
        <f>GETPIVOTDATA("Average of Age",$A$3)</f>
        <v>37.10726072607261</v>
      </c>
      <c r="D8">
        <f>A8-B8</f>
        <v>517</v>
      </c>
      <c r="E8" s="3">
        <f>B8/A8</f>
        <v>0.14686468646864687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CD0F4-0DD5-49F4-A4DA-672349499627}">
  <dimension ref="A3:C9"/>
  <sheetViews>
    <sheetView workbookViewId="0">
      <selection activeCell="F25" sqref="F25"/>
    </sheetView>
  </sheetViews>
  <sheetFormatPr defaultRowHeight="15.75" x14ac:dyDescent="0.25"/>
  <cols>
    <col min="1" max="1" width="24.375" bestFit="1" customWidth="1"/>
    <col min="2" max="2" width="10.375" customWidth="1"/>
  </cols>
  <sheetData>
    <row r="3" spans="1:3" x14ac:dyDescent="0.25">
      <c r="A3" t="s">
        <v>1564</v>
      </c>
    </row>
    <row r="4" spans="1:3" x14ac:dyDescent="0.25">
      <c r="A4" s="4">
        <v>2.1155115511551155</v>
      </c>
    </row>
    <row r="8" spans="1:3" x14ac:dyDescent="0.25">
      <c r="A8" t="s">
        <v>1565</v>
      </c>
      <c r="B8" s="7">
        <f>GETPIVOTDATA("Job Satisfaction",$A$3)</f>
        <v>2.1155115511551155</v>
      </c>
      <c r="C8">
        <f>B8/4</f>
        <v>0.52887788778877887</v>
      </c>
    </row>
    <row r="9" spans="1:3" x14ac:dyDescent="0.25">
      <c r="A9" t="s">
        <v>1566</v>
      </c>
      <c r="B9" s="7">
        <f>4-GETPIVOTDATA("Job Satisfaction",$A$3)</f>
        <v>1.8844884488448845</v>
      </c>
      <c r="C9">
        <f>B9/4</f>
        <v>0.47112211221122113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534E-7A7E-4D3E-8978-BB8FE0896A88}">
  <dimension ref="A3:C12"/>
  <sheetViews>
    <sheetView workbookViewId="0">
      <selection activeCell="C11" sqref="C11:C12"/>
    </sheetView>
  </sheetViews>
  <sheetFormatPr defaultRowHeight="15.75" x14ac:dyDescent="0.25"/>
  <cols>
    <col min="1" max="1" width="12.375" bestFit="1" customWidth="1"/>
    <col min="2" max="2" width="23.125" bestFit="1" customWidth="1"/>
  </cols>
  <sheetData>
    <row r="3" spans="1:3" x14ac:dyDescent="0.25">
      <c r="A3" s="1" t="s">
        <v>1554</v>
      </c>
      <c r="B3" t="s">
        <v>1567</v>
      </c>
    </row>
    <row r="4" spans="1:3" x14ac:dyDescent="0.25">
      <c r="A4" s="2" t="s">
        <v>51</v>
      </c>
      <c r="B4" s="8">
        <v>240</v>
      </c>
    </row>
    <row r="5" spans="1:3" x14ac:dyDescent="0.25">
      <c r="A5" s="2" t="s">
        <v>62</v>
      </c>
      <c r="B5" s="8">
        <v>366</v>
      </c>
    </row>
    <row r="6" spans="1:3" x14ac:dyDescent="0.25">
      <c r="A6" s="2" t="s">
        <v>1555</v>
      </c>
      <c r="B6" s="8">
        <v>606</v>
      </c>
    </row>
    <row r="11" spans="1:3" x14ac:dyDescent="0.25">
      <c r="A11" t="s">
        <v>51</v>
      </c>
      <c r="B11">
        <f>IFERROR(GETPIVOTDATA("Employee Count",$A$3,"Gender","Female"),0)</f>
        <v>240</v>
      </c>
      <c r="C11" s="9">
        <f>IFERROR(B11/($B$11+B12),0)</f>
        <v>0.39603960396039606</v>
      </c>
    </row>
    <row r="12" spans="1:3" x14ac:dyDescent="0.25">
      <c r="A12" t="s">
        <v>62</v>
      </c>
      <c r="B12">
        <f>IFERROR(GETPIVOTDATA("Employee Count",$A$3,"Gender","Male"),0)</f>
        <v>366</v>
      </c>
      <c r="C12" s="9">
        <f>IFERROR(B12/($B$12+B11),0)</f>
        <v>0.60396039603960394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92A67-6755-4817-87F4-C09ED927DB90}">
  <dimension ref="A3:B9"/>
  <sheetViews>
    <sheetView topLeftCell="A3" workbookViewId="0">
      <selection activeCell="R11" sqref="R11"/>
    </sheetView>
  </sheetViews>
  <sheetFormatPr defaultRowHeight="15.75" x14ac:dyDescent="0.25"/>
  <cols>
    <col min="1" max="1" width="16.125" bestFit="1" customWidth="1"/>
    <col min="2" max="2" width="23.375" bestFit="1" customWidth="1"/>
  </cols>
  <sheetData>
    <row r="3" spans="1:2" x14ac:dyDescent="0.25">
      <c r="A3" s="1" t="s">
        <v>1554</v>
      </c>
      <c r="B3" t="s">
        <v>1557</v>
      </c>
    </row>
    <row r="4" spans="1:2" x14ac:dyDescent="0.25">
      <c r="A4" s="2" t="s">
        <v>134</v>
      </c>
      <c r="B4" s="8">
        <v>1</v>
      </c>
    </row>
    <row r="5" spans="1:2" x14ac:dyDescent="0.25">
      <c r="A5" s="2" t="s">
        <v>65</v>
      </c>
      <c r="B5" s="8">
        <v>8</v>
      </c>
    </row>
    <row r="6" spans="1:2" x14ac:dyDescent="0.25">
      <c r="A6" s="2" t="s">
        <v>55</v>
      </c>
      <c r="B6" s="8">
        <v>18</v>
      </c>
    </row>
    <row r="7" spans="1:2" x14ac:dyDescent="0.25">
      <c r="A7" s="2" t="s">
        <v>71</v>
      </c>
      <c r="B7" s="8">
        <v>25</v>
      </c>
    </row>
    <row r="8" spans="1:2" x14ac:dyDescent="0.25">
      <c r="A8" s="2" t="s">
        <v>77</v>
      </c>
      <c r="B8" s="8">
        <v>37</v>
      </c>
    </row>
    <row r="9" spans="1:2" x14ac:dyDescent="0.25">
      <c r="A9" s="2" t="s">
        <v>1555</v>
      </c>
      <c r="B9" s="8">
        <v>89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53C8E-8D17-44D8-A737-C8CF4995AD4A}">
  <dimension ref="A3:F13"/>
  <sheetViews>
    <sheetView workbookViewId="0">
      <selection activeCell="R14" sqref="R14"/>
    </sheetView>
  </sheetViews>
  <sheetFormatPr defaultRowHeight="15.75" x14ac:dyDescent="0.25"/>
  <cols>
    <col min="1" max="1" width="22.875" bestFit="1" customWidth="1"/>
    <col min="2" max="2" width="23.375" bestFit="1" customWidth="1"/>
    <col min="5" max="5" width="24.125" customWidth="1"/>
  </cols>
  <sheetData>
    <row r="3" spans="1:6" x14ac:dyDescent="0.25">
      <c r="A3" s="1" t="s">
        <v>1554</v>
      </c>
      <c r="B3" t="s">
        <v>1557</v>
      </c>
      <c r="E3" t="s">
        <v>9</v>
      </c>
      <c r="F3" t="s">
        <v>0</v>
      </c>
    </row>
    <row r="4" spans="1:6" x14ac:dyDescent="0.25">
      <c r="A4" s="2" t="s">
        <v>83</v>
      </c>
      <c r="B4" s="8">
        <v>2</v>
      </c>
      <c r="E4" t="str">
        <f>A4</f>
        <v>Healthcare Representative</v>
      </c>
      <c r="F4">
        <f>GETPIVOTDATA("CF_attrition count",$A$3,"Job Role",A4)</f>
        <v>2</v>
      </c>
    </row>
    <row r="5" spans="1:6" x14ac:dyDescent="0.25">
      <c r="A5" s="2" t="s">
        <v>163</v>
      </c>
      <c r="B5" s="8">
        <v>1</v>
      </c>
      <c r="E5" t="str">
        <f t="shared" ref="E5:E12" si="0">A5</f>
        <v>Human Resources</v>
      </c>
      <c r="F5">
        <f t="shared" ref="F5:F12" si="1">GETPIVOTDATA("CF_attrition count",$A$3,"Job Role",A5)</f>
        <v>1</v>
      </c>
    </row>
    <row r="6" spans="1:6" x14ac:dyDescent="0.25">
      <c r="A6" s="2" t="s">
        <v>68</v>
      </c>
      <c r="B6" s="8">
        <v>33</v>
      </c>
      <c r="E6" t="str">
        <f t="shared" si="0"/>
        <v>Laboratory Technician</v>
      </c>
      <c r="F6">
        <f t="shared" si="1"/>
        <v>33</v>
      </c>
    </row>
    <row r="7" spans="1:6" x14ac:dyDescent="0.25">
      <c r="A7" s="2" t="s">
        <v>95</v>
      </c>
      <c r="B7" s="8">
        <v>1</v>
      </c>
      <c r="E7" t="str">
        <f t="shared" si="0"/>
        <v>Manager</v>
      </c>
      <c r="F7">
        <f t="shared" si="1"/>
        <v>1</v>
      </c>
    </row>
    <row r="8" spans="1:6" x14ac:dyDescent="0.25">
      <c r="A8" s="2" t="s">
        <v>81</v>
      </c>
      <c r="B8" s="8">
        <v>4</v>
      </c>
      <c r="E8" t="str">
        <f t="shared" si="0"/>
        <v>Manufacturing Director</v>
      </c>
      <c r="F8">
        <f t="shared" si="1"/>
        <v>4</v>
      </c>
    </row>
    <row r="9" spans="1:6" x14ac:dyDescent="0.25">
      <c r="A9" s="2" t="s">
        <v>101</v>
      </c>
      <c r="B9" s="8">
        <v>1</v>
      </c>
      <c r="E9" t="str">
        <f t="shared" si="0"/>
        <v>Research Director</v>
      </c>
      <c r="F9">
        <f t="shared" si="1"/>
        <v>1</v>
      </c>
    </row>
    <row r="10" spans="1:6" x14ac:dyDescent="0.25">
      <c r="A10" s="2" t="s">
        <v>63</v>
      </c>
      <c r="B10" s="8">
        <v>18</v>
      </c>
      <c r="E10" t="str">
        <f t="shared" si="0"/>
        <v>Research Scientist</v>
      </c>
      <c r="F10">
        <f t="shared" si="1"/>
        <v>18</v>
      </c>
    </row>
    <row r="11" spans="1:6" x14ac:dyDescent="0.25">
      <c r="A11" s="2" t="s">
        <v>52</v>
      </c>
      <c r="B11" s="8">
        <v>20</v>
      </c>
      <c r="E11" t="str">
        <f t="shared" si="0"/>
        <v>Sales Executive</v>
      </c>
      <c r="F11">
        <f t="shared" si="1"/>
        <v>20</v>
      </c>
    </row>
    <row r="12" spans="1:6" x14ac:dyDescent="0.25">
      <c r="A12" s="2" t="s">
        <v>99</v>
      </c>
      <c r="B12" s="8">
        <v>9</v>
      </c>
      <c r="E12" t="str">
        <f t="shared" si="0"/>
        <v>Sales Representative</v>
      </c>
      <c r="F12">
        <f t="shared" si="1"/>
        <v>9</v>
      </c>
    </row>
    <row r="13" spans="1:6" x14ac:dyDescent="0.25">
      <c r="A13" s="2" t="s">
        <v>1555</v>
      </c>
      <c r="B13" s="8">
        <v>89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E5EC-90E1-43C8-94F1-9A3CBF14BE46}">
  <dimension ref="A3:B7"/>
  <sheetViews>
    <sheetView workbookViewId="0">
      <selection activeCell="B5" sqref="B5"/>
    </sheetView>
  </sheetViews>
  <sheetFormatPr defaultRowHeight="15.75" x14ac:dyDescent="0.25"/>
  <cols>
    <col min="1" max="1" width="12.375" bestFit="1" customWidth="1"/>
    <col min="2" max="2" width="23.375" bestFit="1" customWidth="1"/>
  </cols>
  <sheetData>
    <row r="3" spans="1:2" x14ac:dyDescent="0.25">
      <c r="A3" s="1" t="s">
        <v>1554</v>
      </c>
      <c r="B3" t="s">
        <v>1557</v>
      </c>
    </row>
    <row r="4" spans="1:2" x14ac:dyDescent="0.25">
      <c r="A4" s="2" t="s">
        <v>161</v>
      </c>
      <c r="B4" s="10">
        <v>1.1235955056179775E-2</v>
      </c>
    </row>
    <row r="5" spans="1:2" x14ac:dyDescent="0.25">
      <c r="A5" s="2" t="s">
        <v>60</v>
      </c>
      <c r="B5" s="10">
        <v>0.6629213483146067</v>
      </c>
    </row>
    <row r="6" spans="1:2" x14ac:dyDescent="0.25">
      <c r="A6" s="2" t="s">
        <v>48</v>
      </c>
      <c r="B6" s="10">
        <v>0.3258426966292135</v>
      </c>
    </row>
    <row r="7" spans="1:2" x14ac:dyDescent="0.25">
      <c r="A7" s="2" t="s">
        <v>1555</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5E046-ACA5-49BC-B1C4-C2BCB58224A2}">
  <dimension ref="A3:B9"/>
  <sheetViews>
    <sheetView workbookViewId="0">
      <selection activeCell="B6" sqref="B6"/>
    </sheetView>
  </sheetViews>
  <sheetFormatPr defaultRowHeight="15.75" x14ac:dyDescent="0.25"/>
  <cols>
    <col min="1" max="1" width="12.375" bestFit="1" customWidth="1"/>
    <col min="2" max="2" width="23.375" bestFit="1" customWidth="1"/>
  </cols>
  <sheetData>
    <row r="3" spans="1:2" x14ac:dyDescent="0.25">
      <c r="A3" s="1" t="s">
        <v>1554</v>
      </c>
      <c r="B3" t="s">
        <v>1557</v>
      </c>
    </row>
    <row r="4" spans="1:2" x14ac:dyDescent="0.25">
      <c r="A4" s="2" t="s">
        <v>69</v>
      </c>
      <c r="B4" s="8">
        <v>39</v>
      </c>
    </row>
    <row r="5" spans="1:2" x14ac:dyDescent="0.25">
      <c r="A5" s="2" t="s">
        <v>46</v>
      </c>
      <c r="B5" s="8">
        <v>20</v>
      </c>
    </row>
    <row r="6" spans="1:2" x14ac:dyDescent="0.25">
      <c r="A6" s="2" t="s">
        <v>92</v>
      </c>
      <c r="B6" s="8">
        <v>14</v>
      </c>
    </row>
    <row r="7" spans="1:2" x14ac:dyDescent="0.25">
      <c r="A7" s="2" t="s">
        <v>58</v>
      </c>
      <c r="B7" s="8">
        <v>12</v>
      </c>
    </row>
    <row r="8" spans="1:2" x14ac:dyDescent="0.25">
      <c r="A8" s="2" t="s">
        <v>75</v>
      </c>
      <c r="B8" s="8">
        <v>4</v>
      </c>
    </row>
    <row r="9" spans="1:2" x14ac:dyDescent="0.25">
      <c r="A9" s="2" t="s">
        <v>1555</v>
      </c>
      <c r="B9" s="8">
        <v>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DB09A-EDED-4366-B23C-AFFD7006FCBC}">
  <dimension ref="A3:F7"/>
  <sheetViews>
    <sheetView workbookViewId="0">
      <selection activeCell="B5" sqref="B5"/>
    </sheetView>
  </sheetViews>
  <sheetFormatPr defaultRowHeight="15.75" x14ac:dyDescent="0.25"/>
  <cols>
    <col min="1" max="1" width="12.375" bestFit="1" customWidth="1"/>
    <col min="2" max="2" width="16.375" bestFit="1" customWidth="1"/>
    <col min="5" max="5" width="21" customWidth="1"/>
    <col min="6" max="6" width="11.875" customWidth="1"/>
  </cols>
  <sheetData>
    <row r="3" spans="1:6" x14ac:dyDescent="0.25">
      <c r="A3" s="1" t="s">
        <v>1554</v>
      </c>
      <c r="B3" t="s">
        <v>1568</v>
      </c>
      <c r="E3" t="s">
        <v>10</v>
      </c>
      <c r="F3" t="s">
        <v>0</v>
      </c>
    </row>
    <row r="4" spans="1:6" x14ac:dyDescent="0.25">
      <c r="A4" s="2" t="s">
        <v>79</v>
      </c>
      <c r="B4" s="8">
        <v>134</v>
      </c>
      <c r="E4" t="str">
        <f>A4</f>
        <v>Divorced</v>
      </c>
      <c r="F4">
        <f>GETPIVOTDATA("Attrition",$A$3,"Marital Status",A4)</f>
        <v>134</v>
      </c>
    </row>
    <row r="5" spans="1:6" x14ac:dyDescent="0.25">
      <c r="A5" s="2" t="s">
        <v>53</v>
      </c>
      <c r="B5" s="8">
        <v>201</v>
      </c>
      <c r="E5" t="str">
        <f>A5</f>
        <v>Single</v>
      </c>
      <c r="F5">
        <f>GETPIVOTDATA("Attrition",$A$3,"Marital Status",A5)</f>
        <v>201</v>
      </c>
    </row>
    <row r="6" spans="1:6" x14ac:dyDescent="0.25">
      <c r="A6" s="2" t="s">
        <v>64</v>
      </c>
      <c r="B6" s="8">
        <v>271</v>
      </c>
      <c r="E6" t="str">
        <f>A6</f>
        <v>Married</v>
      </c>
      <c r="F6">
        <f>GETPIVOTDATA("Attrition",$A$3,"Marital Status",A6)</f>
        <v>271</v>
      </c>
    </row>
    <row r="7" spans="1:6" x14ac:dyDescent="0.25">
      <c r="A7" s="2" t="s">
        <v>1555</v>
      </c>
      <c r="B7" s="8">
        <v>606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B5C6D-3E45-49BB-88D8-70FB2A0B4779}">
  <dimension ref="A1"/>
  <sheetViews>
    <sheetView workbookViewId="0">
      <selection activeCell="C35" sqref="C35"/>
    </sheetView>
  </sheetViews>
  <sheetFormatPr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KPI</vt:lpstr>
      <vt:lpstr>Rating</vt:lpstr>
      <vt:lpstr>Gender</vt:lpstr>
      <vt:lpstr>Education by Attrition</vt:lpstr>
      <vt:lpstr>Attrition by Job Role</vt:lpstr>
      <vt:lpstr>Dept Attrition</vt:lpstr>
      <vt:lpstr>Attrition by Age</vt:lpstr>
      <vt:lpstr>Marital Status</vt:lpstr>
      <vt:lpstr>Images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Chris</cp:lastModifiedBy>
  <dcterms:created xsi:type="dcterms:W3CDTF">2022-12-29T16:02:46Z</dcterms:created>
  <dcterms:modified xsi:type="dcterms:W3CDTF">2023-07-12T03:28:32Z</dcterms:modified>
</cp:coreProperties>
</file>