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95" windowHeight="9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0" i="2"/>
  <c r="H30"/>
  <c r="I30"/>
  <c r="G31"/>
  <c r="H31"/>
  <c r="I31"/>
  <c r="H29"/>
  <c r="I29"/>
  <c r="G29"/>
  <c r="I26"/>
  <c r="I25"/>
  <c r="H26"/>
  <c r="H25"/>
  <c r="G26"/>
  <c r="G25"/>
  <c r="I24"/>
  <c r="H24"/>
  <c r="G24"/>
  <c r="M19"/>
  <c r="N19"/>
  <c r="O19"/>
  <c r="N16"/>
  <c r="O16"/>
  <c r="P16"/>
  <c r="N17"/>
  <c r="O17"/>
  <c r="P17"/>
  <c r="N18"/>
  <c r="O18"/>
  <c r="P18"/>
  <c r="M17"/>
  <c r="M18"/>
  <c r="M16"/>
  <c r="M5" i="1"/>
  <c r="P9"/>
  <c r="M7"/>
  <c r="P6"/>
  <c r="F13"/>
  <c r="G7"/>
</calcChain>
</file>

<file path=xl/sharedStrings.xml><?xml version="1.0" encoding="utf-8"?>
<sst xmlns="http://schemas.openxmlformats.org/spreadsheetml/2006/main" count="141" uniqueCount="112">
  <si>
    <t>95% CI</t>
  </si>
  <si>
    <t>mean-2SE</t>
  </si>
  <si>
    <t>mean+2SE</t>
  </si>
  <si>
    <t>Mean</t>
  </si>
  <si>
    <t>SE</t>
  </si>
  <si>
    <t>std/sqrt(n)</t>
  </si>
  <si>
    <t>Rule</t>
  </si>
  <si>
    <t>630 should not be part of CI</t>
  </si>
  <si>
    <t>reject null hypothesis</t>
  </si>
  <si>
    <t>Z statistic</t>
  </si>
  <si>
    <t>abs(Z)&gt;1.68</t>
  </si>
  <si>
    <t>abs(z)&gt;1.96</t>
  </si>
  <si>
    <t>abs(Z)&gt;2.54</t>
  </si>
  <si>
    <t>z=(x-u)/SE</t>
  </si>
  <si>
    <t>p(Z&lt;-3.64)</t>
  </si>
  <si>
    <t>p(z&lt;-1.63)</t>
  </si>
  <si>
    <t>95% confidence</t>
  </si>
  <si>
    <t>p values &lt;0.05</t>
  </si>
  <si>
    <t>H0</t>
  </si>
  <si>
    <t>Ha</t>
  </si>
  <si>
    <t>p-value</t>
  </si>
  <si>
    <t>p(Z&lt;-1.63)</t>
  </si>
  <si>
    <t>H0: Sample_avg = 50</t>
  </si>
  <si>
    <t>Ha: Sample_avg&gt;50</t>
  </si>
  <si>
    <t>Comparing sample mean with hypothetical value?</t>
  </si>
  <si>
    <t>One sample t-test/z-test</t>
  </si>
  <si>
    <t>latest month usage</t>
  </si>
  <si>
    <t>p-value is low, you can reject null hypothesis</t>
  </si>
  <si>
    <t>Dependent sample</t>
  </si>
  <si>
    <t>Paired sample</t>
  </si>
  <si>
    <t>Sample</t>
  </si>
  <si>
    <t>Pre-event</t>
  </si>
  <si>
    <t>Post-event</t>
  </si>
  <si>
    <t>H0: avg_pre_usage = avg_post_usage</t>
  </si>
  <si>
    <t>Ha: avg_pre_usage&lt;avg_post_usage</t>
  </si>
  <si>
    <t>paired t-test</t>
  </si>
  <si>
    <t>H0: avg_males = avg_females</t>
  </si>
  <si>
    <t>Ha: avg_males&lt;&gt;avg_females</t>
  </si>
  <si>
    <t>Independent samples</t>
  </si>
  <si>
    <t>Indepednet sample t-test</t>
  </si>
  <si>
    <t>two samples</t>
  </si>
  <si>
    <t>one sample</t>
  </si>
  <si>
    <t>multiple samples</t>
  </si>
  <si>
    <t>s1</t>
  </si>
  <si>
    <t>s2</t>
  </si>
  <si>
    <t>s3</t>
  </si>
  <si>
    <t>H0: s1_avg=s2_avg_s3_avg</t>
  </si>
  <si>
    <t>Ha: atleast one avg should be different from others</t>
  </si>
  <si>
    <t>ANOVA</t>
  </si>
  <si>
    <t>F-Test</t>
  </si>
  <si>
    <t>F-distribution</t>
  </si>
  <si>
    <t>t-distribution</t>
  </si>
  <si>
    <t>F-tables</t>
  </si>
  <si>
    <t>t-tables</t>
  </si>
  <si>
    <t>relationship between categorical variable &amp; numerical variable</t>
  </si>
  <si>
    <t>Two categorical variables</t>
  </si>
  <si>
    <t>H0: there is no relationship</t>
  </si>
  <si>
    <t>Ha: there is relationship</t>
  </si>
  <si>
    <t>chi-squre test</t>
  </si>
  <si>
    <t>x^2-distribution</t>
  </si>
  <si>
    <t>X^2-tables</t>
  </si>
  <si>
    <t>Two numerical variables</t>
  </si>
  <si>
    <t>correlation test</t>
  </si>
  <si>
    <t>linear relationship</t>
  </si>
  <si>
    <t>Distributions, statistics, hypothesis testing …..</t>
  </si>
  <si>
    <t>scify</t>
  </si>
  <si>
    <t>Basic python</t>
  </si>
  <si>
    <t>re</t>
  </si>
  <si>
    <t>math</t>
  </si>
  <si>
    <t>numpy</t>
  </si>
  <si>
    <t>pandas</t>
  </si>
  <si>
    <t>datetime</t>
  </si>
  <si>
    <t>string</t>
  </si>
  <si>
    <t>Distribution</t>
  </si>
  <si>
    <t>estimation</t>
  </si>
  <si>
    <t xml:space="preserve">random generation </t>
  </si>
  <si>
    <t>statistical tests</t>
  </si>
  <si>
    <t>DW</t>
  </si>
  <si>
    <t>distribution - tests to help to check whether following specific distribution</t>
  </si>
  <si>
    <t>stats</t>
  </si>
  <si>
    <t>ttest_1samp</t>
  </si>
  <si>
    <t>ttest_rel</t>
  </si>
  <si>
    <t>ttest_ind</t>
  </si>
  <si>
    <t>f_oneway</t>
  </si>
  <si>
    <t>chi2_contingency</t>
  </si>
  <si>
    <t>pearsonr</t>
  </si>
  <si>
    <t>Paired sample t-test</t>
  </si>
  <si>
    <t>One samplet- test</t>
  </si>
  <si>
    <t>independent sample t-test</t>
  </si>
  <si>
    <t>chi-squre</t>
  </si>
  <si>
    <t>scipy</t>
  </si>
  <si>
    <t>t-value</t>
  </si>
  <si>
    <t>correlation coefficient</t>
  </si>
  <si>
    <t>Test statistic</t>
  </si>
  <si>
    <t>test</t>
  </si>
  <si>
    <t>method</t>
  </si>
  <si>
    <t>class</t>
  </si>
  <si>
    <t>module</t>
  </si>
  <si>
    <t>H0: pre-post=0</t>
  </si>
  <si>
    <t>Ha: pre-post&lt;0</t>
  </si>
  <si>
    <t>std</t>
  </si>
  <si>
    <t>F= std(60,68,56)/total std</t>
  </si>
  <si>
    <t>region</t>
  </si>
  <si>
    <t>All</t>
  </si>
  <si>
    <t>segment</t>
  </si>
  <si>
    <t>Expected value</t>
  </si>
  <si>
    <t>Actual</t>
  </si>
  <si>
    <t>chisqure = sum(squres(expected-actual))/n</t>
  </si>
  <si>
    <t>Q1</t>
  </si>
  <si>
    <t>Q2</t>
  </si>
  <si>
    <t>pearson</t>
  </si>
  <si>
    <t>spearmank rank correlation</t>
  </si>
</sst>
</file>

<file path=xl/styles.xml><?xml version="1.0" encoding="utf-8"?>
<styleSheet xmlns="http://schemas.openxmlformats.org/spreadsheetml/2006/main">
  <numFmts count="4">
    <numFmt numFmtId="166" formatCode="0.0000%"/>
    <numFmt numFmtId="167" formatCode="0.00000%"/>
    <numFmt numFmtId="168" formatCode="0.000000%"/>
    <numFmt numFmtId="189" formatCode="0.0000000000000000000000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89" fontId="0" fillId="0" borderId="0" xfId="1" applyNumberFormat="1" applyFont="1"/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right" vertical="top" wrapText="1"/>
    </xf>
    <xf numFmtId="0" fontId="3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right" vertical="center" wrapText="1"/>
    </xf>
    <xf numFmtId="9" fontId="3" fillId="3" borderId="0" xfId="1" applyFont="1" applyFill="1" applyAlignment="1">
      <alignment horizontal="right" vertical="center" wrapText="1"/>
    </xf>
    <xf numFmtId="9" fontId="3" fillId="2" borderId="0" xfId="0" applyNumberFormat="1" applyFont="1" applyFill="1" applyAlignment="1">
      <alignment horizontal="right" vertical="center" wrapText="1"/>
    </xf>
    <xf numFmtId="9" fontId="3" fillId="2" borderId="0" xfId="1" applyFont="1" applyFill="1" applyAlignment="1">
      <alignment horizontal="right" vertical="center" wrapText="1"/>
    </xf>
    <xf numFmtId="168" fontId="3" fillId="3" borderId="0" xfId="0" applyNumberFormat="1" applyFont="1" applyFill="1" applyAlignment="1">
      <alignment horizontal="right" vertical="center" wrapText="1"/>
    </xf>
    <xf numFmtId="167" fontId="3" fillId="3" borderId="0" xfId="0" applyNumberFormat="1" applyFont="1" applyFill="1" applyAlignment="1">
      <alignment horizontal="right" vertical="center" wrapText="1"/>
    </xf>
    <xf numFmtId="168" fontId="3" fillId="2" borderId="0" xfId="0" applyNumberFormat="1" applyFont="1" applyFill="1" applyAlignment="1">
      <alignment horizontal="right" vertical="center" wrapText="1"/>
    </xf>
    <xf numFmtId="167" fontId="3" fillId="2" borderId="0" xfId="0" applyNumberFormat="1" applyFont="1" applyFill="1" applyAlignment="1">
      <alignment horizontal="right" vertical="center" wrapText="1"/>
    </xf>
    <xf numFmtId="166" fontId="3" fillId="3" borderId="0" xfId="0" applyNumberFormat="1" applyFont="1" applyFill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72"/>
  <sheetViews>
    <sheetView tabSelected="1" zoomScale="140" zoomScaleNormal="140" workbookViewId="0">
      <selection activeCell="C34" sqref="C34"/>
    </sheetView>
  </sheetViews>
  <sheetFormatPr defaultRowHeight="15"/>
  <cols>
    <col min="8" max="8" width="35" bestFit="1" customWidth="1"/>
    <col min="9" max="9" width="13.140625" customWidth="1"/>
  </cols>
  <sheetData>
    <row r="2" spans="4:16">
      <c r="G2">
        <v>630</v>
      </c>
    </row>
    <row r="4" spans="4:16">
      <c r="D4" t="s">
        <v>0</v>
      </c>
      <c r="F4" t="s">
        <v>1</v>
      </c>
      <c r="H4" t="s">
        <v>2</v>
      </c>
    </row>
    <row r="5" spans="4:16">
      <c r="F5">
        <v>640</v>
      </c>
      <c r="H5">
        <v>700</v>
      </c>
      <c r="L5" t="s">
        <v>13</v>
      </c>
      <c r="M5">
        <f>(92-93.6)/M7</f>
        <v>-1.6321433084739965</v>
      </c>
      <c r="O5" t="s">
        <v>14</v>
      </c>
      <c r="P5" s="2">
        <v>2.9999999999999997E-4</v>
      </c>
    </row>
    <row r="6" spans="4:16">
      <c r="E6" t="s">
        <v>3</v>
      </c>
      <c r="F6">
        <v>670</v>
      </c>
      <c r="P6" s="3">
        <f>1-P5</f>
        <v>0.99970000000000003</v>
      </c>
    </row>
    <row r="7" spans="4:16">
      <c r="E7" t="s">
        <v>4</v>
      </c>
      <c r="F7" t="s">
        <v>5</v>
      </c>
      <c r="G7">
        <f>58/SQRT(15)</f>
        <v>14.975535605335345</v>
      </c>
      <c r="L7" t="s">
        <v>4</v>
      </c>
      <c r="M7">
        <f>3.1/SQRT(10)</f>
        <v>0.98030607465219755</v>
      </c>
    </row>
    <row r="8" spans="4:16">
      <c r="O8" t="s">
        <v>15</v>
      </c>
      <c r="P8">
        <v>0.3</v>
      </c>
    </row>
    <row r="9" spans="4:16">
      <c r="D9" t="s">
        <v>6</v>
      </c>
      <c r="E9" t="s">
        <v>7</v>
      </c>
      <c r="H9" t="s">
        <v>8</v>
      </c>
      <c r="P9">
        <f>1-P8</f>
        <v>0.7</v>
      </c>
    </row>
    <row r="11" spans="4:16">
      <c r="M11" t="s">
        <v>21</v>
      </c>
      <c r="O11" t="s">
        <v>16</v>
      </c>
    </row>
    <row r="12" spans="4:16">
      <c r="F12">
        <v>630</v>
      </c>
      <c r="P12" t="s">
        <v>17</v>
      </c>
    </row>
    <row r="13" spans="4:16">
      <c r="E13" t="s">
        <v>9</v>
      </c>
      <c r="F13">
        <f>(630-670)/15</f>
        <v>-2.6666666666666665</v>
      </c>
    </row>
    <row r="14" spans="4:16">
      <c r="G14" s="1">
        <v>0.9</v>
      </c>
      <c r="H14">
        <v>1.68</v>
      </c>
      <c r="I14" t="s">
        <v>10</v>
      </c>
    </row>
    <row r="15" spans="4:16">
      <c r="G15" s="1">
        <v>0.95</v>
      </c>
      <c r="H15">
        <v>1.96</v>
      </c>
      <c r="I15" t="s">
        <v>11</v>
      </c>
    </row>
    <row r="16" spans="4:16">
      <c r="G16" s="1">
        <v>0.99</v>
      </c>
      <c r="H16">
        <v>2.54</v>
      </c>
      <c r="I16" t="s">
        <v>12</v>
      </c>
    </row>
    <row r="18" spans="2:12">
      <c r="D18" t="s">
        <v>18</v>
      </c>
    </row>
    <row r="19" spans="2:12">
      <c r="D19" t="s">
        <v>19</v>
      </c>
    </row>
    <row r="20" spans="2:12">
      <c r="D20" t="s">
        <v>20</v>
      </c>
    </row>
    <row r="22" spans="2:12">
      <c r="C22" t="s">
        <v>26</v>
      </c>
    </row>
    <row r="23" spans="2:12">
      <c r="B23" t="s">
        <v>41</v>
      </c>
      <c r="C23" t="s">
        <v>24</v>
      </c>
      <c r="H23" t="s">
        <v>25</v>
      </c>
      <c r="J23" t="s">
        <v>51</v>
      </c>
      <c r="L23" t="s">
        <v>53</v>
      </c>
    </row>
    <row r="24" spans="2:12">
      <c r="C24" t="s">
        <v>22</v>
      </c>
    </row>
    <row r="25" spans="2:12">
      <c r="C25" t="s">
        <v>23</v>
      </c>
    </row>
    <row r="27" spans="2:12">
      <c r="C27" t="s">
        <v>27</v>
      </c>
    </row>
    <row r="29" spans="2:12">
      <c r="B29" t="s">
        <v>40</v>
      </c>
      <c r="C29" t="s">
        <v>28</v>
      </c>
      <c r="E29" t="s">
        <v>29</v>
      </c>
      <c r="H29" t="s">
        <v>35</v>
      </c>
      <c r="J29" t="s">
        <v>51</v>
      </c>
      <c r="L29" t="s">
        <v>53</v>
      </c>
    </row>
    <row r="31" spans="2:12">
      <c r="D31" t="s">
        <v>30</v>
      </c>
      <c r="E31" t="s">
        <v>31</v>
      </c>
      <c r="F31" t="s">
        <v>32</v>
      </c>
    </row>
    <row r="33" spans="2:14">
      <c r="C33" t="s">
        <v>33</v>
      </c>
      <c r="G33" t="s">
        <v>98</v>
      </c>
    </row>
    <row r="34" spans="2:14">
      <c r="C34" t="s">
        <v>34</v>
      </c>
      <c r="G34" t="s">
        <v>99</v>
      </c>
    </row>
    <row r="36" spans="2:14">
      <c r="B36" t="s">
        <v>40</v>
      </c>
      <c r="C36" t="s">
        <v>38</v>
      </c>
      <c r="H36" t="s">
        <v>39</v>
      </c>
      <c r="J36" t="s">
        <v>51</v>
      </c>
      <c r="L36" t="s">
        <v>53</v>
      </c>
    </row>
    <row r="37" spans="2:14">
      <c r="C37" t="s">
        <v>36</v>
      </c>
    </row>
    <row r="38" spans="2:14">
      <c r="C38" t="s">
        <v>37</v>
      </c>
    </row>
    <row r="41" spans="2:14">
      <c r="B41" t="s">
        <v>42</v>
      </c>
      <c r="C41" t="s">
        <v>43</v>
      </c>
      <c r="D41" t="s">
        <v>44</v>
      </c>
      <c r="E41" t="s">
        <v>45</v>
      </c>
      <c r="H41" t="s">
        <v>48</v>
      </c>
      <c r="I41" t="s">
        <v>49</v>
      </c>
      <c r="J41" t="s">
        <v>50</v>
      </c>
      <c r="L41" t="s">
        <v>52</v>
      </c>
      <c r="N41" t="s">
        <v>54</v>
      </c>
    </row>
    <row r="42" spans="2:14">
      <c r="C42" t="s">
        <v>46</v>
      </c>
    </row>
    <row r="43" spans="2:14">
      <c r="C43" t="s">
        <v>47</v>
      </c>
    </row>
    <row r="46" spans="2:14">
      <c r="B46" t="s">
        <v>55</v>
      </c>
    </row>
    <row r="48" spans="2:14">
      <c r="C48" t="s">
        <v>56</v>
      </c>
      <c r="H48" t="s">
        <v>58</v>
      </c>
      <c r="J48" t="s">
        <v>59</v>
      </c>
      <c r="L48" t="s">
        <v>60</v>
      </c>
    </row>
    <row r="49" spans="2:16">
      <c r="C49" t="s">
        <v>57</v>
      </c>
    </row>
    <row r="52" spans="2:16">
      <c r="B52" t="s">
        <v>61</v>
      </c>
      <c r="E52" t="s">
        <v>63</v>
      </c>
    </row>
    <row r="54" spans="2:16">
      <c r="C54" t="s">
        <v>56</v>
      </c>
      <c r="H54" t="s">
        <v>62</v>
      </c>
      <c r="J54" t="s">
        <v>51</v>
      </c>
      <c r="L54" t="s">
        <v>53</v>
      </c>
    </row>
    <row r="55" spans="2:16">
      <c r="C55" t="s">
        <v>57</v>
      </c>
      <c r="N55" t="s">
        <v>66</v>
      </c>
      <c r="P55" t="s">
        <v>67</v>
      </c>
    </row>
    <row r="56" spans="2:16">
      <c r="P56" t="s">
        <v>68</v>
      </c>
    </row>
    <row r="57" spans="2:16">
      <c r="P57" t="s">
        <v>71</v>
      </c>
    </row>
    <row r="58" spans="2:16">
      <c r="B58" t="s">
        <v>64</v>
      </c>
      <c r="I58" t="s">
        <v>90</v>
      </c>
      <c r="N58" t="s">
        <v>69</v>
      </c>
      <c r="P58" t="s">
        <v>72</v>
      </c>
    </row>
    <row r="59" spans="2:16">
      <c r="N59" t="s">
        <v>70</v>
      </c>
    </row>
    <row r="60" spans="2:16">
      <c r="E60" t="s">
        <v>73</v>
      </c>
      <c r="G60" t="s">
        <v>74</v>
      </c>
      <c r="I60" t="s">
        <v>77</v>
      </c>
      <c r="N60" t="s">
        <v>65</v>
      </c>
    </row>
    <row r="61" spans="2:16">
      <c r="G61" t="s">
        <v>75</v>
      </c>
    </row>
    <row r="62" spans="2:16">
      <c r="G62" t="s">
        <v>76</v>
      </c>
    </row>
    <row r="63" spans="2:16">
      <c r="G63" t="s">
        <v>78</v>
      </c>
    </row>
    <row r="64" spans="2:16">
      <c r="D64" t="s">
        <v>97</v>
      </c>
      <c r="E64" t="s">
        <v>96</v>
      </c>
      <c r="F64" t="s">
        <v>95</v>
      </c>
      <c r="H64" t="s">
        <v>94</v>
      </c>
      <c r="I64" t="s">
        <v>93</v>
      </c>
    </row>
    <row r="65" spans="4:9">
      <c r="D65" t="s">
        <v>90</v>
      </c>
      <c r="E65" t="s">
        <v>79</v>
      </c>
      <c r="F65" t="s">
        <v>80</v>
      </c>
      <c r="H65" t="s">
        <v>87</v>
      </c>
      <c r="I65" t="s">
        <v>91</v>
      </c>
    </row>
    <row r="66" spans="4:9">
      <c r="F66" t="s">
        <v>81</v>
      </c>
      <c r="H66" t="s">
        <v>86</v>
      </c>
      <c r="I66" t="s">
        <v>91</v>
      </c>
    </row>
    <row r="67" spans="4:9">
      <c r="F67" t="s">
        <v>82</v>
      </c>
      <c r="H67" t="s">
        <v>88</v>
      </c>
      <c r="I67" t="s">
        <v>91</v>
      </c>
    </row>
    <row r="68" spans="4:9">
      <c r="F68" t="s">
        <v>83</v>
      </c>
      <c r="H68" t="s">
        <v>48</v>
      </c>
      <c r="I68" t="s">
        <v>49</v>
      </c>
    </row>
    <row r="69" spans="4:9">
      <c r="F69" t="s">
        <v>84</v>
      </c>
      <c r="H69" t="s">
        <v>89</v>
      </c>
      <c r="I69" t="s">
        <v>89</v>
      </c>
    </row>
    <row r="70" spans="4:9">
      <c r="F70" t="s">
        <v>85</v>
      </c>
      <c r="H70" t="s">
        <v>62</v>
      </c>
      <c r="I70" t="s">
        <v>92</v>
      </c>
    </row>
    <row r="72" spans="4:9">
      <c r="H72" s="4">
        <v>2.4900000000000001E-26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3:P31"/>
  <sheetViews>
    <sheetView topLeftCell="A15" zoomScale="140" zoomScaleNormal="140" workbookViewId="0">
      <selection activeCell="G29" sqref="G29:I31"/>
    </sheetView>
  </sheetViews>
  <sheetFormatPr defaultRowHeight="15"/>
  <cols>
    <col min="7" max="8" width="11" bestFit="1" customWidth="1"/>
    <col min="9" max="9" width="10" bestFit="1" customWidth="1"/>
  </cols>
  <sheetData>
    <row r="3" spans="6:16">
      <c r="F3">
        <v>200</v>
      </c>
    </row>
    <row r="4" spans="6:16">
      <c r="H4" t="s">
        <v>100</v>
      </c>
    </row>
    <row r="5" spans="6:16">
      <c r="F5">
        <v>63</v>
      </c>
      <c r="H5">
        <v>11.24</v>
      </c>
    </row>
    <row r="7" spans="6:16">
      <c r="F7" t="s">
        <v>43</v>
      </c>
      <c r="G7" t="s">
        <v>44</v>
      </c>
      <c r="H7" t="s">
        <v>45</v>
      </c>
    </row>
    <row r="8" spans="6:16">
      <c r="F8">
        <v>60</v>
      </c>
      <c r="G8">
        <v>68</v>
      </c>
      <c r="H8">
        <v>56</v>
      </c>
    </row>
    <row r="11" spans="6:16">
      <c r="G11" t="s">
        <v>101</v>
      </c>
    </row>
    <row r="12" spans="6:16">
      <c r="L12" t="s">
        <v>106</v>
      </c>
    </row>
    <row r="14" spans="6:16">
      <c r="F14" s="5" t="s">
        <v>102</v>
      </c>
      <c r="G14" s="5">
        <v>1</v>
      </c>
      <c r="H14" s="5">
        <v>2</v>
      </c>
      <c r="I14" s="5">
        <v>3</v>
      </c>
      <c r="J14" s="5" t="s">
        <v>103</v>
      </c>
      <c r="L14" s="5" t="s">
        <v>102</v>
      </c>
      <c r="M14" s="5">
        <v>1</v>
      </c>
      <c r="N14" s="5">
        <v>2</v>
      </c>
      <c r="O14" s="5">
        <v>3</v>
      </c>
      <c r="P14" s="5" t="s">
        <v>103</v>
      </c>
    </row>
    <row r="15" spans="6:16">
      <c r="F15" s="5" t="s">
        <v>104</v>
      </c>
      <c r="G15" s="5"/>
      <c r="H15" s="5"/>
      <c r="I15" s="5"/>
      <c r="J15" s="5"/>
      <c r="L15" s="5" t="s">
        <v>104</v>
      </c>
      <c r="M15" s="5"/>
      <c r="N15" s="5"/>
      <c r="O15" s="5"/>
      <c r="P15" s="5"/>
    </row>
    <row r="16" spans="6:16">
      <c r="F16" s="6">
        <v>1</v>
      </c>
      <c r="G16" s="7">
        <v>16</v>
      </c>
      <c r="H16" s="7">
        <v>20</v>
      </c>
      <c r="I16" s="7">
        <v>9</v>
      </c>
      <c r="J16" s="7">
        <v>45</v>
      </c>
      <c r="L16" s="6">
        <v>1</v>
      </c>
      <c r="M16" s="10">
        <f>G16/$J$19</f>
        <v>0.08</v>
      </c>
      <c r="N16" s="10">
        <f t="shared" ref="N16:P18" si="0">H16/$J$19</f>
        <v>0.1</v>
      </c>
      <c r="O16" s="10">
        <f t="shared" si="0"/>
        <v>4.4999999999999998E-2</v>
      </c>
      <c r="P16" s="10">
        <f t="shared" si="0"/>
        <v>0.22500000000000001</v>
      </c>
    </row>
    <row r="17" spans="4:16">
      <c r="F17" s="8">
        <v>2</v>
      </c>
      <c r="G17" s="9">
        <v>19</v>
      </c>
      <c r="H17" s="9">
        <v>44</v>
      </c>
      <c r="I17" s="9">
        <v>42</v>
      </c>
      <c r="J17" s="9">
        <v>105</v>
      </c>
      <c r="L17" s="8">
        <v>2</v>
      </c>
      <c r="M17" s="10">
        <f t="shared" ref="M17:M18" si="1">G17/$J$19</f>
        <v>9.5000000000000001E-2</v>
      </c>
      <c r="N17" s="10">
        <f t="shared" si="0"/>
        <v>0.22</v>
      </c>
      <c r="O17" s="10">
        <f t="shared" si="0"/>
        <v>0.21</v>
      </c>
      <c r="P17" s="10">
        <f t="shared" si="0"/>
        <v>0.52500000000000002</v>
      </c>
    </row>
    <row r="18" spans="4:16">
      <c r="F18" s="6">
        <v>3</v>
      </c>
      <c r="G18" s="7">
        <v>12</v>
      </c>
      <c r="H18" s="7">
        <v>31</v>
      </c>
      <c r="I18" s="7">
        <v>7</v>
      </c>
      <c r="J18" s="7">
        <v>50</v>
      </c>
      <c r="L18" s="6">
        <v>3</v>
      </c>
      <c r="M18" s="10">
        <f t="shared" si="1"/>
        <v>0.06</v>
      </c>
      <c r="N18" s="10">
        <f t="shared" si="0"/>
        <v>0.155</v>
      </c>
      <c r="O18" s="10">
        <f t="shared" si="0"/>
        <v>3.5000000000000003E-2</v>
      </c>
      <c r="P18" s="10">
        <f t="shared" si="0"/>
        <v>0.25</v>
      </c>
    </row>
    <row r="19" spans="4:16">
      <c r="F19" s="8" t="s">
        <v>103</v>
      </c>
      <c r="G19" s="9">
        <v>47</v>
      </c>
      <c r="H19" s="9">
        <v>95</v>
      </c>
      <c r="I19" s="9">
        <v>58</v>
      </c>
      <c r="J19" s="9">
        <v>200</v>
      </c>
      <c r="L19" s="8" t="s">
        <v>103</v>
      </c>
      <c r="M19" s="10">
        <f t="shared" ref="M19" si="2">G19/$J$19</f>
        <v>0.23499999999999999</v>
      </c>
      <c r="N19" s="10">
        <f t="shared" ref="N19" si="3">H19/$J$19</f>
        <v>0.47499999999999998</v>
      </c>
      <c r="O19" s="10">
        <f t="shared" ref="O19" si="4">I19/$J$19</f>
        <v>0.28999999999999998</v>
      </c>
      <c r="P19" s="11">
        <v>1</v>
      </c>
    </row>
    <row r="22" spans="4:16">
      <c r="F22" s="5" t="s">
        <v>102</v>
      </c>
      <c r="G22" s="5">
        <v>1</v>
      </c>
      <c r="H22" s="5">
        <v>2</v>
      </c>
      <c r="I22" s="5">
        <v>3</v>
      </c>
      <c r="J22" s="5" t="s">
        <v>103</v>
      </c>
    </row>
    <row r="23" spans="4:16">
      <c r="F23" s="5" t="s">
        <v>104</v>
      </c>
      <c r="G23" s="5"/>
      <c r="H23" s="5"/>
      <c r="I23" s="5"/>
      <c r="J23" s="5"/>
    </row>
    <row r="24" spans="4:16">
      <c r="D24" t="s">
        <v>105</v>
      </c>
      <c r="F24" s="6">
        <v>1</v>
      </c>
      <c r="G24" s="13">
        <f>J24*G27</f>
        <v>5.2874999999999998E-2</v>
      </c>
      <c r="H24" s="13">
        <f>J24*H27</f>
        <v>0.106875</v>
      </c>
      <c r="I24" s="14">
        <f>J24*I27</f>
        <v>6.5250000000000002E-2</v>
      </c>
      <c r="J24" s="10">
        <v>0.22500000000000001</v>
      </c>
      <c r="L24" t="s">
        <v>107</v>
      </c>
    </row>
    <row r="25" spans="4:16">
      <c r="F25" s="8">
        <v>2</v>
      </c>
      <c r="G25" s="15">
        <f>G27*J25</f>
        <v>0.123375</v>
      </c>
      <c r="H25" s="15">
        <f>H27*J25</f>
        <v>0.24937499999999999</v>
      </c>
      <c r="I25" s="16">
        <f>I27*J25</f>
        <v>0.15225</v>
      </c>
      <c r="J25" s="12">
        <v>0.52500000000000002</v>
      </c>
    </row>
    <row r="26" spans="4:16">
      <c r="F26" s="6">
        <v>3</v>
      </c>
      <c r="G26" s="14">
        <f>G27*J26</f>
        <v>5.8749999999999997E-2</v>
      </c>
      <c r="H26" s="14">
        <f>H27*J26</f>
        <v>0.11874999999999999</v>
      </c>
      <c r="I26" s="17">
        <f>I27*J26</f>
        <v>7.2499999999999995E-2</v>
      </c>
      <c r="J26" s="10">
        <v>0.25</v>
      </c>
    </row>
    <row r="27" spans="4:16">
      <c r="F27" s="8" t="s">
        <v>103</v>
      </c>
      <c r="G27" s="12">
        <v>0.23499999999999999</v>
      </c>
      <c r="H27" s="12">
        <v>0.47499999999999998</v>
      </c>
      <c r="I27" s="12">
        <v>0.28999999999999998</v>
      </c>
      <c r="J27" s="9">
        <v>200</v>
      </c>
    </row>
    <row r="29" spans="4:16">
      <c r="G29">
        <f>G24*200</f>
        <v>10.574999999999999</v>
      </c>
      <c r="H29">
        <f t="shared" ref="H29:I29" si="5">H24*200</f>
        <v>21.375</v>
      </c>
      <c r="I29">
        <f t="shared" si="5"/>
        <v>13.05</v>
      </c>
    </row>
    <row r="30" spans="4:16">
      <c r="G30">
        <f t="shared" ref="G30:I30" si="6">G25*200</f>
        <v>24.675000000000001</v>
      </c>
      <c r="H30">
        <f t="shared" si="6"/>
        <v>49.875</v>
      </c>
      <c r="I30">
        <f t="shared" si="6"/>
        <v>30.45</v>
      </c>
    </row>
    <row r="31" spans="4:16">
      <c r="G31">
        <f t="shared" ref="G31:I31" si="7">G26*200</f>
        <v>11.75</v>
      </c>
      <c r="H31">
        <f t="shared" si="7"/>
        <v>23.75</v>
      </c>
      <c r="I31">
        <f t="shared" si="7"/>
        <v>14.499999999999998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5"/>
  <sheetViews>
    <sheetView zoomScale="130" zoomScaleNormal="130" workbookViewId="0">
      <selection activeCell="F7" sqref="F7"/>
    </sheetView>
  </sheetViews>
  <sheetFormatPr defaultRowHeight="15"/>
  <cols>
    <col min="5" max="5" width="16" customWidth="1"/>
    <col min="6" max="6" width="27.85546875" customWidth="1"/>
  </cols>
  <sheetData>
    <row r="2" spans="2:6">
      <c r="C2" t="s">
        <v>108</v>
      </c>
      <c r="D2" t="s">
        <v>109</v>
      </c>
      <c r="E2" t="s">
        <v>110</v>
      </c>
      <c r="F2" t="s">
        <v>111</v>
      </c>
    </row>
    <row r="3" spans="2:6">
      <c r="B3">
        <v>1</v>
      </c>
      <c r="C3">
        <v>8</v>
      </c>
      <c r="D3">
        <v>7</v>
      </c>
    </row>
    <row r="4" spans="2:6">
      <c r="B4">
        <v>2</v>
      </c>
    </row>
    <row r="5" spans="2:6"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2017-10-08T09:00:32Z</dcterms:created>
  <dcterms:modified xsi:type="dcterms:W3CDTF">2017-10-08T11:35:39Z</dcterms:modified>
</cp:coreProperties>
</file>