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E7FA1D2E-4123-4F27-BAEB-091B634112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estion 3 - 2 Crackers" sheetId="18" r:id="rId1"/>
    <sheet name="Question 3 - 2 Cookies" sheetId="17" r:id="rId2"/>
    <sheet name="Question 3 - 2 Bars" sheetId="16" r:id="rId3"/>
    <sheet name="Question 3 - 1" sheetId="15" r:id="rId4"/>
    <sheet name="Question 2 - 13" sheetId="14" r:id="rId5"/>
    <sheet name="Question 2 - 12" sheetId="13" r:id="rId6"/>
    <sheet name="Question 2 - 11" sheetId="12" r:id="rId7"/>
    <sheet name="Question 2 - 10" sheetId="11" r:id="rId8"/>
    <sheet name="Question 2 - 9" sheetId="10" r:id="rId9"/>
    <sheet name="Question 2 - 8" sheetId="9" r:id="rId10"/>
    <sheet name="Question 2 - 7" sheetId="8" r:id="rId11"/>
    <sheet name="Question 2 - 6" sheetId="7" r:id="rId12"/>
    <sheet name="Question 2 - 5" sheetId="6" r:id="rId13"/>
    <sheet name="Question 2 - 4" sheetId="5" r:id="rId14"/>
    <sheet name="Question 2 - 3" sheetId="4" r:id="rId15"/>
    <sheet name="Question 2 - 2" sheetId="3" r:id="rId16"/>
    <sheet name="Question 2 - 1" sheetId="2" r:id="rId17"/>
    <sheet name="Question 1" sheetId="1" r:id="rId18"/>
  </sheets>
  <definedNames>
    <definedName name="_xlnm._FilterDatabase" localSheetId="17" hidden="1">'Question 1'!$E$15:$E$27</definedName>
    <definedName name="_xlnm._FilterDatabase" localSheetId="16" hidden="1">'Question 2 - 1'!$B$1:$D$44</definedName>
    <definedName name="_xlnm._FilterDatabase" localSheetId="7" hidden="1">'Question 2 - 10'!$E$15:$E$27</definedName>
    <definedName name="_xlnm._FilterDatabase" localSheetId="6" hidden="1">'Question 2 - 11'!$E$15:$E$27</definedName>
    <definedName name="_xlnm._FilterDatabase" localSheetId="5" hidden="1">'Question 2 - 12'!$E$15:$E$27</definedName>
    <definedName name="_xlnm._FilterDatabase" localSheetId="4" hidden="1">'Question 2 - 13'!$E$15:$E$27</definedName>
    <definedName name="_xlnm._FilterDatabase" localSheetId="15" hidden="1">'Question 2 - 2'!$E$15:$E$27</definedName>
    <definedName name="_xlnm._FilterDatabase" localSheetId="14" hidden="1">'Question 2 - 3'!$E$15:$E$27</definedName>
    <definedName name="_xlnm._FilterDatabase" localSheetId="13" hidden="1">'Question 2 - 4'!$E$15:$E$27</definedName>
    <definedName name="_xlnm._FilterDatabase" localSheetId="12" hidden="1">'Question 2 - 5'!$E$15:$E$27</definedName>
    <definedName name="_xlnm._FilterDatabase" localSheetId="11" hidden="1">'Question 2 - 6'!$E$15:$E$27</definedName>
    <definedName name="_xlnm._FilterDatabase" localSheetId="10" hidden="1">'Question 2 - 7'!$E$15:$E$27</definedName>
    <definedName name="_xlnm._FilterDatabase" localSheetId="9" hidden="1">'Question 2 - 8'!$E$15:$E$27</definedName>
    <definedName name="_xlnm._FilterDatabase" localSheetId="8" hidden="1">'Question 2 - 9'!$E$15:$E$27</definedName>
    <definedName name="_xlnm._FilterDatabase" localSheetId="3" hidden="1">'Question 3 - 1'!$B$1:$B$44</definedName>
    <definedName name="_xlnm._FilterDatabase" localSheetId="2" hidden="1">'Question 3 - 2 Bars'!$D$1:$D$44</definedName>
    <definedName name="_xlnm._FilterDatabase" localSheetId="1" hidden="1">'Question 3 - 2 Cookies'!$D$1:$D$44</definedName>
    <definedName name="_xlnm._FilterDatabase" localSheetId="0" hidden="1">'Question 3 - 2 Crackers'!$D$1:$D$44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8" l="1"/>
  <c r="H12" i="18"/>
  <c r="H11" i="18"/>
  <c r="H10" i="18"/>
  <c r="H9" i="18"/>
  <c r="H8" i="18"/>
  <c r="H7" i="18"/>
  <c r="H6" i="18"/>
  <c r="H5" i="18"/>
  <c r="H4" i="18"/>
  <c r="H3" i="18"/>
  <c r="H2" i="18"/>
  <c r="H13" i="17"/>
  <c r="H12" i="17"/>
  <c r="H11" i="17"/>
  <c r="H10" i="17"/>
  <c r="H9" i="17"/>
  <c r="H8" i="17"/>
  <c r="H7" i="17"/>
  <c r="H6" i="17"/>
  <c r="H5" i="17"/>
  <c r="H4" i="17"/>
  <c r="H3" i="17"/>
  <c r="H2" i="17"/>
  <c r="H13" i="16"/>
  <c r="H12" i="16"/>
  <c r="H11" i="16"/>
  <c r="H10" i="16"/>
  <c r="H9" i="16"/>
  <c r="H8" i="16"/>
  <c r="H7" i="16"/>
  <c r="H6" i="16"/>
  <c r="H5" i="16"/>
  <c r="H4" i="16"/>
  <c r="H3" i="16"/>
  <c r="H2" i="16"/>
  <c r="H13" i="15"/>
  <c r="H12" i="15"/>
  <c r="H11" i="15"/>
  <c r="H10" i="15"/>
  <c r="H9" i="15"/>
  <c r="H8" i="15"/>
  <c r="H7" i="15"/>
  <c r="H6" i="15"/>
  <c r="H5" i="15"/>
  <c r="H4" i="15"/>
  <c r="H3" i="15"/>
  <c r="H2" i="15"/>
  <c r="L2" i="13"/>
  <c r="L2" i="14"/>
  <c r="H13" i="14"/>
  <c r="H12" i="14"/>
  <c r="H11" i="14"/>
  <c r="H10" i="14"/>
  <c r="H9" i="14"/>
  <c r="H8" i="14"/>
  <c r="H7" i="14"/>
  <c r="H6" i="14"/>
  <c r="H5" i="14"/>
  <c r="H4" i="14"/>
  <c r="H3" i="14"/>
  <c r="H2" i="14"/>
  <c r="H13" i="13"/>
  <c r="H12" i="13"/>
  <c r="H11" i="13"/>
  <c r="H10" i="13"/>
  <c r="H9" i="13"/>
  <c r="H8" i="13"/>
  <c r="H7" i="13"/>
  <c r="H6" i="13"/>
  <c r="H5" i="13"/>
  <c r="H4" i="13"/>
  <c r="H3" i="13"/>
  <c r="H2" i="13"/>
  <c r="L2" i="12"/>
  <c r="H13" i="12"/>
  <c r="H12" i="12"/>
  <c r="H11" i="12"/>
  <c r="H10" i="12"/>
  <c r="H9" i="12"/>
  <c r="H8" i="12"/>
  <c r="H7" i="12"/>
  <c r="H6" i="12"/>
  <c r="H5" i="12"/>
  <c r="H4" i="12"/>
  <c r="H3" i="12"/>
  <c r="H2" i="12"/>
  <c r="L2" i="10"/>
  <c r="L2" i="11"/>
  <c r="H13" i="11"/>
  <c r="H12" i="11"/>
  <c r="H11" i="11"/>
  <c r="H10" i="11"/>
  <c r="H9" i="11"/>
  <c r="H8" i="11"/>
  <c r="H7" i="11"/>
  <c r="H6" i="11"/>
  <c r="H5" i="11"/>
  <c r="H4" i="11"/>
  <c r="H3" i="11"/>
  <c r="H2" i="11"/>
  <c r="H13" i="10"/>
  <c r="H12" i="10"/>
  <c r="H11" i="10"/>
  <c r="H10" i="10"/>
  <c r="H9" i="10"/>
  <c r="H8" i="10"/>
  <c r="H7" i="10"/>
  <c r="H6" i="10"/>
  <c r="H5" i="10"/>
  <c r="H4" i="10"/>
  <c r="H3" i="10"/>
  <c r="H2" i="10"/>
  <c r="L2" i="9"/>
  <c r="H13" i="9"/>
  <c r="H12" i="9"/>
  <c r="H11" i="9"/>
  <c r="H10" i="9"/>
  <c r="H9" i="9"/>
  <c r="H8" i="9"/>
  <c r="H7" i="9"/>
  <c r="H6" i="9"/>
  <c r="H5" i="9"/>
  <c r="H4" i="9"/>
  <c r="H3" i="9"/>
  <c r="H2" i="9"/>
  <c r="L2" i="8"/>
  <c r="H13" i="8"/>
  <c r="H12" i="8"/>
  <c r="H11" i="8"/>
  <c r="H10" i="8"/>
  <c r="H9" i="8"/>
  <c r="H8" i="8"/>
  <c r="H7" i="8"/>
  <c r="H6" i="8"/>
  <c r="H5" i="8"/>
  <c r="H4" i="8"/>
  <c r="H3" i="8"/>
  <c r="H2" i="8"/>
  <c r="M3" i="7"/>
  <c r="M2" i="7"/>
  <c r="H13" i="7"/>
  <c r="H12" i="7"/>
  <c r="H11" i="7"/>
  <c r="H10" i="7"/>
  <c r="H9" i="7"/>
  <c r="H8" i="7"/>
  <c r="H7" i="7"/>
  <c r="H6" i="7"/>
  <c r="H5" i="7"/>
  <c r="H4" i="7"/>
  <c r="H3" i="7"/>
  <c r="H2" i="7"/>
  <c r="L2" i="6"/>
  <c r="H13" i="6"/>
  <c r="H12" i="6"/>
  <c r="H11" i="6"/>
  <c r="H10" i="6"/>
  <c r="H9" i="6"/>
  <c r="H8" i="6"/>
  <c r="H7" i="6"/>
  <c r="H6" i="6"/>
  <c r="H5" i="6"/>
  <c r="H4" i="6"/>
  <c r="H3" i="6"/>
  <c r="H2" i="6"/>
  <c r="L2" i="5"/>
  <c r="H13" i="5"/>
  <c r="H12" i="5"/>
  <c r="H11" i="5"/>
  <c r="H10" i="5"/>
  <c r="H9" i="5"/>
  <c r="H8" i="5"/>
  <c r="H7" i="5"/>
  <c r="H6" i="5"/>
  <c r="H5" i="5"/>
  <c r="H4" i="5"/>
  <c r="H3" i="5"/>
  <c r="H2" i="5"/>
  <c r="L4" i="4"/>
  <c r="L2" i="4"/>
  <c r="H13" i="4"/>
  <c r="H12" i="4"/>
  <c r="H11" i="4"/>
  <c r="H10" i="4"/>
  <c r="H9" i="4"/>
  <c r="H8" i="4"/>
  <c r="H7" i="4"/>
  <c r="H6" i="4"/>
  <c r="H5" i="4"/>
  <c r="H4" i="4"/>
  <c r="H3" i="4"/>
  <c r="H2" i="4"/>
  <c r="H13" i="3"/>
  <c r="H12" i="3"/>
  <c r="H11" i="3"/>
  <c r="H10" i="3"/>
  <c r="H9" i="3"/>
  <c r="H8" i="3"/>
  <c r="H7" i="3"/>
  <c r="H6" i="3"/>
  <c r="H5" i="3"/>
  <c r="H4" i="3"/>
  <c r="H3" i="3"/>
  <c r="H2" i="3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<sst xmlns="http://schemas.openxmlformats.org/spreadsheetml/2006/main" count="1237" uniqueCount="39">
  <si>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</si>
  <si>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</si>
  <si>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</si>
  <si>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</si>
  <si>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</si>
  <si>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</si>
  <si>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</si>
  <si>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</si>
  <si>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</si>
  <si>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</si>
  <si>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</si>
  <si>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</si>
  <si>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1.77</t>
  </si>
  <si>
    <t>Crackers</t>
  </si>
  <si>
    <t>Whole Wheat</t>
  </si>
  <si>
    <t>3.49</t>
  </si>
  <si>
    <t>West</t>
  </si>
  <si>
    <t>Los Angeles</t>
  </si>
  <si>
    <t>Cookies</t>
  </si>
  <si>
    <t>Chocolate Chips</t>
  </si>
  <si>
    <t>1.87</t>
  </si>
  <si>
    <t>New York</t>
  </si>
  <si>
    <t>Arrowroot</t>
  </si>
  <si>
    <t>2.18</t>
  </si>
  <si>
    <t>Snacks</t>
  </si>
  <si>
    <t>Potato Chips</t>
  </si>
  <si>
    <t>1.35</t>
  </si>
  <si>
    <t>Total price of bars if unit price is more than 100</t>
  </si>
  <si>
    <t>Quantity COunt of Bars if Price &lt; 150</t>
  </si>
  <si>
    <t>Average Price Cookies and Crackers</t>
  </si>
  <si>
    <t xml:space="preserve">Count Quantity for crakers </t>
  </si>
  <si>
    <t>Average Price Whole Wheat</t>
  </si>
  <si>
    <t>Total Price of all Cookies - Choclate Chips</t>
  </si>
  <si>
    <t>Total Price All Vegitables</t>
  </si>
  <si>
    <t>Min Quantity in Products</t>
  </si>
  <si>
    <t>Max Quantity in Products</t>
  </si>
  <si>
    <t>Total Price In Boston</t>
  </si>
  <si>
    <t>Sales in West</t>
  </si>
  <si>
    <t>Total Price In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</si>
</sst>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(Crackers)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3 - 2 Crackers'!$H$2:$H$10</c:f>
              <c:numCache>
                <c:formatCode>General</c:formatCode>
                <c:ptCount val="2"/>
                <c:pt idx="0">
                  <c:v>303.63</c:v>
                </c:pt>
                <c:pt idx="1">
                  <c:v>520.01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290-BAFB-31E1C39D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85143"/>
        <c:axId val="1424117735"/>
      </c:barChart>
      <c:catAx>
        <c:axId val="532285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17735"/>
        <c:crosses val="autoZero"/>
        <c:auto val="1"/>
        <c:lblAlgn val="ctr"/>
        <c:lblOffset val="100"/>
        <c:noMultiLvlLbl val="0"/>
      </c:catAx>
      <c:valAx>
        <c:axId val="142411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(Bars)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3 - 2 Cookies'!$H$2:$H$10</c:f>
              <c:numCache>
                <c:formatCode>General</c:formatCode>
                <c:ptCount val="3"/>
                <c:pt idx="0">
                  <c:v>108.46000000000001</c:v>
                </c:pt>
                <c:pt idx="1">
                  <c:v>153.34</c:v>
                </c:pt>
                <c:pt idx="2">
                  <c:v>82.84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206-93C5-A245E25B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85143"/>
        <c:axId val="1424117735"/>
      </c:barChart>
      <c:catAx>
        <c:axId val="532285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17735"/>
        <c:crosses val="autoZero"/>
        <c:auto val="1"/>
        <c:lblAlgn val="ctr"/>
        <c:lblOffset val="100"/>
        <c:noMultiLvlLbl val="0"/>
      </c:catAx>
      <c:valAx>
        <c:axId val="142411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(Bars)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3 - 2 Bars'!$H$2:$H$10</c:f>
              <c:numCache>
                <c:formatCode>General</c:formatCode>
                <c:ptCount val="4"/>
                <c:pt idx="0">
                  <c:v>58.410000000000004</c:v>
                </c:pt>
                <c:pt idx="1">
                  <c:v>95.58</c:v>
                </c:pt>
                <c:pt idx="2">
                  <c:v>90.27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3-415E-BF9D-C1FC4CE7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85143"/>
        <c:axId val="1424117735"/>
      </c:barChart>
      <c:catAx>
        <c:axId val="532285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17735"/>
        <c:crosses val="autoZero"/>
        <c:auto val="1"/>
        <c:lblAlgn val="ctr"/>
        <c:lblOffset val="100"/>
        <c:noMultiLvlLbl val="0"/>
      </c:catAx>
      <c:valAx>
        <c:axId val="142411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East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3 - 1'!$H$2:$H$13</c:f>
              <c:numCache>
                <c:formatCode>General</c:formatCode>
                <c:ptCount val="10"/>
                <c:pt idx="0">
                  <c:v>58.410000000000004</c:v>
                </c:pt>
                <c:pt idx="1">
                  <c:v>303.63</c:v>
                </c:pt>
                <c:pt idx="2">
                  <c:v>153.34</c:v>
                </c:pt>
                <c:pt idx="3">
                  <c:v>82.84</c:v>
                </c:pt>
                <c:pt idx="4">
                  <c:v>95.58</c:v>
                </c:pt>
                <c:pt idx="5">
                  <c:v>520.01</c:v>
                </c:pt>
                <c:pt idx="6">
                  <c:v>177</c:v>
                </c:pt>
                <c:pt idx="7">
                  <c:v>37.800000000000004</c:v>
                </c:pt>
                <c:pt idx="8">
                  <c:v>78.48</c:v>
                </c:pt>
                <c:pt idx="9">
                  <c:v>57.970000000000006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9-41B7-9D61-13E5680F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51239"/>
        <c:axId val="1424123351"/>
      </c:barChart>
      <c:catAx>
        <c:axId val="451851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23351"/>
        <c:crosses val="autoZero"/>
        <c:auto val="1"/>
        <c:lblAlgn val="ctr"/>
        <c:lblOffset val="100"/>
        <c:noMultiLvlLbl val="0"/>
      </c:catAx>
      <c:valAx>
        <c:axId val="142412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1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45</xdr:row>
      <xdr:rowOff>95250</xdr:rowOff>
    </xdr:from>
    <xdr:to>
      <xdr:col>4</xdr:col>
      <xdr:colOff>1247775</xdr:colOff>
      <xdr:row>60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DDA3A11-6F62-4200-A85F-FF8E6EE6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45</xdr:row>
      <xdr:rowOff>95250</xdr:rowOff>
    </xdr:from>
    <xdr:to>
      <xdr:col>4</xdr:col>
      <xdr:colOff>1247775</xdr:colOff>
      <xdr:row>60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568B032-AE3A-44EB-8A84-9B20BEFE6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45</xdr:row>
      <xdr:rowOff>95250</xdr:rowOff>
    </xdr:from>
    <xdr:to>
      <xdr:col>4</xdr:col>
      <xdr:colOff>1247775</xdr:colOff>
      <xdr:row>60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F3F80-4D0C-CBC8-F33A-3E59BA96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104775</xdr:rowOff>
    </xdr:from>
    <xdr:to>
      <xdr:col>14</xdr:col>
      <xdr:colOff>123825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81FBE-647B-34AA-E698-A6A3B36DE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10A1-EB95-4543-BBFD-84E49B2C9475}">
  <sheetPr filterMode="1"/>
  <dimension ref="A1:H44"/>
  <sheetViews>
    <sheetView tabSelected="1" workbookViewId="0"/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 hidden="1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 hidden="1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 hidden="1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 hidden="1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 hidden="1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 hidden="1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 hidden="1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 hidden="1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 hidden="1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 hidden="1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 hidden="1">
      <c r="H14" s="2"/>
    </row>
    <row r="15" spans="1:8" hidden="1">
      <c r="A15" s="1"/>
      <c r="B15" s="1"/>
      <c r="C15" s="1"/>
      <c r="D15" s="1"/>
      <c r="E15" s="1"/>
      <c r="F15" s="1"/>
      <c r="G15" s="1"/>
      <c r="H15" s="1"/>
    </row>
    <row r="16" spans="1:8" hidden="1">
      <c r="A16" s="3"/>
      <c r="B16" s="2"/>
      <c r="C16" s="2"/>
      <c r="D16" s="2"/>
      <c r="E16" s="2"/>
      <c r="F16" s="2"/>
      <c r="G16" s="2"/>
      <c r="H16" s="2"/>
    </row>
    <row r="17" spans="1:8" hidden="1">
      <c r="A17" s="3"/>
      <c r="B17" s="2"/>
      <c r="C17" s="2"/>
      <c r="D17" s="2"/>
      <c r="E17" s="2"/>
      <c r="F17" s="2"/>
      <c r="G17" s="2"/>
      <c r="H17" s="2"/>
    </row>
    <row r="18" spans="1:8" hidden="1">
      <c r="A18" s="3"/>
      <c r="B18" s="2"/>
      <c r="C18" s="2"/>
      <c r="D18" s="2"/>
      <c r="E18" s="2"/>
      <c r="F18" s="2"/>
      <c r="G18" s="2"/>
      <c r="H18" s="2"/>
    </row>
    <row r="19" spans="1:8" hidden="1">
      <c r="A19" s="3"/>
      <c r="B19" s="2"/>
      <c r="C19" s="2"/>
      <c r="D19" s="2"/>
      <c r="E19" s="2"/>
      <c r="F19" s="2"/>
      <c r="G19" s="2"/>
      <c r="H19" s="2"/>
    </row>
    <row r="20" spans="1:8" hidden="1">
      <c r="A20" s="3"/>
      <c r="B20" s="2"/>
      <c r="C20" s="2"/>
      <c r="D20" s="2"/>
      <c r="E20" s="2"/>
      <c r="F20" s="2"/>
      <c r="G20" s="2"/>
      <c r="H20" s="2"/>
    </row>
    <row r="21" spans="1:8" hidden="1">
      <c r="A21" s="3"/>
      <c r="B21" s="2"/>
      <c r="C21" s="2"/>
      <c r="D21" s="2"/>
      <c r="E21" s="2"/>
      <c r="F21" s="2"/>
      <c r="G21" s="2"/>
      <c r="H21" s="2"/>
    </row>
    <row r="22" spans="1:8" hidden="1">
      <c r="A22" s="3"/>
      <c r="B22" s="2"/>
      <c r="C22" s="2"/>
      <c r="D22" s="2"/>
      <c r="E22" s="2"/>
      <c r="F22" s="2"/>
      <c r="G22" s="2"/>
      <c r="H22" s="2"/>
    </row>
    <row r="23" spans="1:8" hidden="1">
      <c r="A23" s="3"/>
      <c r="B23" s="2"/>
      <c r="C23" s="2"/>
      <c r="D23" s="2"/>
      <c r="E23" s="2"/>
      <c r="F23" s="2"/>
      <c r="G23" s="2"/>
      <c r="H23" s="2"/>
    </row>
    <row r="24" spans="1:8" hidden="1">
      <c r="A24" s="3"/>
      <c r="B24" s="2"/>
      <c r="C24" s="2"/>
      <c r="D24" s="2"/>
      <c r="E24" s="2"/>
      <c r="F24" s="2"/>
      <c r="G24" s="2"/>
      <c r="H24" s="2"/>
    </row>
    <row r="25" spans="1:8" hidden="1">
      <c r="A25" s="3"/>
      <c r="B25" s="2"/>
      <c r="C25" s="2"/>
      <c r="D25" s="2"/>
      <c r="E25" s="2"/>
      <c r="F25" s="2"/>
      <c r="G25" s="2"/>
      <c r="H25" s="2"/>
    </row>
    <row r="26" spans="1:8" hidden="1">
      <c r="A26" s="3"/>
      <c r="B26" s="2"/>
      <c r="C26" s="2"/>
      <c r="D26" s="2"/>
      <c r="E26" s="2"/>
      <c r="F26" s="2"/>
      <c r="G26" s="2"/>
      <c r="H26" s="2"/>
    </row>
    <row r="27" spans="1:8" hidden="1">
      <c r="A27" s="3"/>
      <c r="B27" s="2"/>
      <c r="C27" s="2"/>
      <c r="D27" s="2"/>
      <c r="E27" s="2"/>
      <c r="F27" s="2"/>
      <c r="G27" s="2"/>
      <c r="H27" s="2"/>
    </row>
    <row r="28" spans="1:8" hidden="1"/>
    <row r="29" spans="1:8" hidden="1"/>
    <row r="30" spans="1:8" hidden="1"/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autoFilter ref="D1:D44" xr:uid="{21320E26-2D66-4EC7-B32B-B55D215D5D2D}">
    <filterColumn colId="0">
      <filters>
        <filter val="Crackers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0241-E524-4CFB-B1C1-83046FF7C8D7}">
  <dimension ref="A1:L27"/>
  <sheetViews>
    <sheetView workbookViewId="0">
      <selection activeCell="L2" sqref="L2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32</v>
      </c>
      <c r="L2">
        <f>SUMIFS(H:H,D:D,"Cookies",E:E,"Chocolate Chips")</f>
        <v>319.77000000000004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1D65-55E8-4CA1-B756-62C48B3D83CF}">
  <dimension ref="A1:L27"/>
  <sheetViews>
    <sheetView workbookViewId="0">
      <selection activeCell="L2" sqref="L2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16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33</v>
      </c>
      <c r="L2">
        <f>SUMIF(E:E,"Carrot",H:H)</f>
        <v>421.26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F556-06BF-4F77-A8E3-4B67AFE23272}">
  <dimension ref="A1:M27"/>
  <sheetViews>
    <sheetView workbookViewId="0">
      <selection activeCell="M4" sqref="M4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3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34</v>
      </c>
      <c r="M2">
        <f>MIN(F2:F13)</f>
        <v>28</v>
      </c>
    </row>
    <row r="3" spans="1:13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  <c r="J3" t="s">
        <v>35</v>
      </c>
      <c r="M3">
        <f>MAX(F2:F13)</f>
        <v>149</v>
      </c>
    </row>
    <row r="4" spans="1:13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3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3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3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3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3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3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3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3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3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3">
      <c r="H14" s="2"/>
    </row>
    <row r="15" spans="1:13">
      <c r="A15" s="1"/>
      <c r="B15" s="1"/>
      <c r="C15" s="1"/>
      <c r="D15" s="1"/>
      <c r="E15" s="1"/>
      <c r="F15" s="1"/>
      <c r="G15" s="1"/>
      <c r="H15" s="1"/>
    </row>
    <row r="16" spans="1:13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FD26-65A6-442F-ABC4-FCFCB9B03817}">
  <dimension ref="A1:L27"/>
  <sheetViews>
    <sheetView workbookViewId="0">
      <selection activeCell="L2" sqref="L2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36</v>
      </c>
      <c r="L2">
        <f>SUMIFS(H:H,C:C,"Boston", H:H,"&gt;20")</f>
        <v>1196.92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4CF3-19B9-44BE-8423-CC73EE25862E}">
  <sheetPr>
    <tabColor rgb="FFC00000"/>
  </sheetPr>
  <dimension ref="A1:L27"/>
  <sheetViews>
    <sheetView workbookViewId="0">
      <selection activeCell="L2" sqref="L2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37</v>
      </c>
      <c r="L2">
        <f>LOOKUP("West", C2:C13,H2:H13)</f>
        <v>57.970000000000006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486D-CF17-4694-9357-DB6FFF682FE6}">
  <dimension ref="A1:L27"/>
  <sheetViews>
    <sheetView workbookViewId="0">
      <selection activeCell="J4" sqref="J4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36</v>
      </c>
      <c r="L2">
        <f>SUMIF(C:C,"Boston",H:H)</f>
        <v>1196.92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  <c r="J4" t="s">
        <v>38</v>
      </c>
      <c r="L4">
        <f>SUMIF(C:C,"New York",H:H)</f>
        <v>368.14000000000004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0B6F-F8E2-4C20-A7C2-6CF8A438D618}">
  <dimension ref="A1:H27"/>
  <sheetViews>
    <sheetView workbookViewId="0">
      <selection activeCell="H2" sqref="H2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>
      <c r="H14" s="2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B466-8ECE-424B-B617-A2C1DCC661EA}">
  <dimension ref="A1:H27"/>
  <sheetViews>
    <sheetView workbookViewId="0">
      <selection activeCell="D53" sqref="D53"/>
    </sheetView>
  </sheetViews>
  <sheetFormatPr defaultRowHeight="15"/>
  <cols>
    <col min="1" max="1" width="13.5703125" customWidth="1"/>
    <col min="3" max="3" width="14.7109375" customWidth="1"/>
    <col min="4" max="4" width="23.140625" customWidth="1"/>
    <col min="5" max="5" width="1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>
      <c r="A2" s="3">
        <v>43831</v>
      </c>
      <c r="B2" s="2" t="s">
        <v>8</v>
      </c>
      <c r="C2" s="2" t="s">
        <v>9</v>
      </c>
      <c r="D2" s="2" t="s">
        <v>11</v>
      </c>
      <c r="E2" s="2" t="s">
        <v>10</v>
      </c>
      <c r="F2" s="2">
        <v>33</v>
      </c>
      <c r="G2" s="2" t="s">
        <v>12</v>
      </c>
      <c r="H2" s="2">
        <f>F2*G2</f>
        <v>58.410000000000004</v>
      </c>
    </row>
    <row r="3" spans="1:8">
      <c r="A3" s="3">
        <v>43834</v>
      </c>
      <c r="B3" s="2" t="s">
        <v>8</v>
      </c>
      <c r="C3" s="2" t="s">
        <v>9</v>
      </c>
      <c r="D3" s="2" t="s">
        <v>14</v>
      </c>
      <c r="E3" s="2" t="s">
        <v>13</v>
      </c>
      <c r="F3" s="2">
        <v>87</v>
      </c>
      <c r="G3" s="2" t="s">
        <v>15</v>
      </c>
      <c r="H3" s="2">
        <f t="shared" ref="H3:H13" si="0">F3*G3</f>
        <v>303.63</v>
      </c>
    </row>
    <row r="4" spans="1:8">
      <c r="A4" s="3">
        <v>43837</v>
      </c>
      <c r="B4" s="2" t="s">
        <v>16</v>
      </c>
      <c r="C4" s="2" t="s">
        <v>17</v>
      </c>
      <c r="D4" s="2" t="s">
        <v>19</v>
      </c>
      <c r="E4" s="2" t="s">
        <v>18</v>
      </c>
      <c r="F4" s="2">
        <v>58</v>
      </c>
      <c r="G4" s="2" t="s">
        <v>20</v>
      </c>
      <c r="H4" s="2">
        <f t="shared" si="0"/>
        <v>108.46000000000001</v>
      </c>
    </row>
    <row r="5" spans="1:8">
      <c r="A5" s="3">
        <v>43840</v>
      </c>
      <c r="B5" s="2" t="s">
        <v>8</v>
      </c>
      <c r="C5" s="2" t="s">
        <v>21</v>
      </c>
      <c r="D5" s="2" t="s">
        <v>19</v>
      </c>
      <c r="E5" s="2" t="s">
        <v>18</v>
      </c>
      <c r="F5" s="2">
        <v>82</v>
      </c>
      <c r="G5" s="2" t="s">
        <v>20</v>
      </c>
      <c r="H5" s="2">
        <f t="shared" si="0"/>
        <v>153.34</v>
      </c>
    </row>
    <row r="6" spans="1:8">
      <c r="A6" s="3">
        <v>43843</v>
      </c>
      <c r="B6" s="2" t="s">
        <v>8</v>
      </c>
      <c r="C6" s="2" t="s">
        <v>9</v>
      </c>
      <c r="D6" s="2" t="s">
        <v>22</v>
      </c>
      <c r="E6" s="2" t="s">
        <v>18</v>
      </c>
      <c r="F6" s="2">
        <v>38</v>
      </c>
      <c r="G6" s="2" t="s">
        <v>23</v>
      </c>
      <c r="H6" s="2">
        <f t="shared" si="0"/>
        <v>82.84</v>
      </c>
    </row>
    <row r="7" spans="1:8">
      <c r="A7" s="3">
        <v>43846</v>
      </c>
      <c r="B7" s="2" t="s">
        <v>8</v>
      </c>
      <c r="C7" s="2" t="s">
        <v>9</v>
      </c>
      <c r="D7" s="2" t="s">
        <v>11</v>
      </c>
      <c r="E7" s="2" t="s">
        <v>10</v>
      </c>
      <c r="F7" s="2">
        <v>54</v>
      </c>
      <c r="G7" s="2" t="s">
        <v>12</v>
      </c>
      <c r="H7" s="2">
        <f t="shared" si="0"/>
        <v>95.58</v>
      </c>
    </row>
    <row r="8" spans="1:8">
      <c r="A8" s="3">
        <v>43849</v>
      </c>
      <c r="B8" s="2" t="s">
        <v>8</v>
      </c>
      <c r="C8" s="2" t="s">
        <v>9</v>
      </c>
      <c r="D8" s="2" t="s">
        <v>14</v>
      </c>
      <c r="E8" s="2" t="s">
        <v>13</v>
      </c>
      <c r="F8" s="2">
        <v>149</v>
      </c>
      <c r="G8" s="2" t="s">
        <v>15</v>
      </c>
      <c r="H8" s="2">
        <f t="shared" si="0"/>
        <v>520.01</v>
      </c>
    </row>
    <row r="9" spans="1:8">
      <c r="A9" s="3">
        <v>43852</v>
      </c>
      <c r="B9" s="2" t="s">
        <v>16</v>
      </c>
      <c r="C9" s="2" t="s">
        <v>17</v>
      </c>
      <c r="D9" s="2" t="s">
        <v>11</v>
      </c>
      <c r="E9" s="2" t="s">
        <v>10</v>
      </c>
      <c r="F9" s="2">
        <v>51</v>
      </c>
      <c r="G9" s="2" t="s">
        <v>12</v>
      </c>
      <c r="H9" s="2">
        <f t="shared" si="0"/>
        <v>90.27</v>
      </c>
    </row>
    <row r="10" spans="1:8">
      <c r="A10" s="3">
        <v>43855</v>
      </c>
      <c r="B10" s="2" t="s">
        <v>8</v>
      </c>
      <c r="C10" s="2" t="s">
        <v>21</v>
      </c>
      <c r="D10" s="2" t="s">
        <v>11</v>
      </c>
      <c r="E10" s="2" t="s">
        <v>10</v>
      </c>
      <c r="F10" s="2">
        <v>100</v>
      </c>
      <c r="G10" s="2" t="s">
        <v>12</v>
      </c>
      <c r="H10" s="2">
        <f t="shared" si="0"/>
        <v>177</v>
      </c>
    </row>
    <row r="11" spans="1:8">
      <c r="A11" s="3">
        <v>43858</v>
      </c>
      <c r="B11" s="2" t="s">
        <v>8</v>
      </c>
      <c r="C11" s="2" t="s">
        <v>21</v>
      </c>
      <c r="D11" s="2" t="s">
        <v>25</v>
      </c>
      <c r="E11" s="2" t="s">
        <v>24</v>
      </c>
      <c r="F11" s="2">
        <v>28</v>
      </c>
      <c r="G11" s="2" t="s">
        <v>26</v>
      </c>
      <c r="H11" s="2">
        <f t="shared" si="0"/>
        <v>37.800000000000004</v>
      </c>
    </row>
    <row r="12" spans="1:8">
      <c r="A12" s="3">
        <v>43861</v>
      </c>
      <c r="B12" s="2" t="s">
        <v>8</v>
      </c>
      <c r="C12" s="2" t="s">
        <v>9</v>
      </c>
      <c r="D12" s="2" t="s">
        <v>22</v>
      </c>
      <c r="E12" s="2" t="s">
        <v>18</v>
      </c>
      <c r="F12" s="2">
        <v>36</v>
      </c>
      <c r="G12" s="2" t="s">
        <v>23</v>
      </c>
      <c r="H12" s="2">
        <f t="shared" si="0"/>
        <v>78.48</v>
      </c>
    </row>
    <row r="13" spans="1:8">
      <c r="A13" s="3">
        <v>43864</v>
      </c>
      <c r="B13" s="2" t="s">
        <v>8</v>
      </c>
      <c r="C13" s="2" t="s">
        <v>9</v>
      </c>
      <c r="D13" s="2" t="s">
        <v>19</v>
      </c>
      <c r="E13" s="2" t="s">
        <v>18</v>
      </c>
      <c r="F13" s="2">
        <v>31</v>
      </c>
      <c r="G13" s="2" t="s">
        <v>20</v>
      </c>
      <c r="H13" s="2">
        <f t="shared" si="0"/>
        <v>57.970000000000006</v>
      </c>
    </row>
    <row r="14" spans="1:8">
      <c r="H14" s="2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autoFilter ref="B1:D44" xr:uid="{312EB466-8ECE-424B-B617-A2C1DCC661EA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sqref="A1:XFD1"/>
    </sheetView>
  </sheetViews>
  <sheetFormatPr defaultRowHeight="15"/>
  <cols>
    <col min="1" max="1" width="13.5703125" customWidth="1"/>
    <col min="3" max="4" width="14.7109375" customWidth="1"/>
    <col min="5" max="5" width="23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>
      <c r="H14" s="2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D00-A687-4095-B2DD-A99B9E82F7A3}">
  <sheetPr filterMode="1"/>
  <dimension ref="A1:H44"/>
  <sheetViews>
    <sheetView workbookViewId="0"/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 hidden="1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 hidden="1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 hidden="1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 hidden="1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 hidden="1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 hidden="1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 hidden="1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 hidden="1">
      <c r="H14" s="2"/>
    </row>
    <row r="15" spans="1:8" hidden="1">
      <c r="A15" s="1"/>
      <c r="B15" s="1"/>
      <c r="C15" s="1"/>
      <c r="D15" s="1"/>
      <c r="E15" s="1"/>
      <c r="F15" s="1"/>
      <c r="G15" s="1"/>
      <c r="H15" s="1"/>
    </row>
    <row r="16" spans="1:8" hidden="1">
      <c r="A16" s="3"/>
      <c r="B16" s="2"/>
      <c r="C16" s="2"/>
      <c r="D16" s="2"/>
      <c r="E16" s="2"/>
      <c r="F16" s="2"/>
      <c r="G16" s="2"/>
      <c r="H16" s="2"/>
    </row>
    <row r="17" spans="1:8" hidden="1">
      <c r="A17" s="3"/>
      <c r="B17" s="2"/>
      <c r="C17" s="2"/>
      <c r="D17" s="2"/>
      <c r="E17" s="2"/>
      <c r="F17" s="2"/>
      <c r="G17" s="2"/>
      <c r="H17" s="2"/>
    </row>
    <row r="18" spans="1:8" hidden="1">
      <c r="A18" s="3"/>
      <c r="B18" s="2"/>
      <c r="C18" s="2"/>
      <c r="D18" s="2"/>
      <c r="E18" s="2"/>
      <c r="F18" s="2"/>
      <c r="G18" s="2"/>
      <c r="H18" s="2"/>
    </row>
    <row r="19" spans="1:8" hidden="1">
      <c r="A19" s="3"/>
      <c r="B19" s="2"/>
      <c r="C19" s="2"/>
      <c r="D19" s="2"/>
      <c r="E19" s="2"/>
      <c r="F19" s="2"/>
      <c r="G19" s="2"/>
      <c r="H19" s="2"/>
    </row>
    <row r="20" spans="1:8" hidden="1">
      <c r="A20" s="3"/>
      <c r="B20" s="2"/>
      <c r="C20" s="2"/>
      <c r="D20" s="2"/>
      <c r="E20" s="2"/>
      <c r="F20" s="2"/>
      <c r="G20" s="2"/>
      <c r="H20" s="2"/>
    </row>
    <row r="21" spans="1:8" hidden="1">
      <c r="A21" s="3"/>
      <c r="B21" s="2"/>
      <c r="C21" s="2"/>
      <c r="D21" s="2"/>
      <c r="E21" s="2"/>
      <c r="F21" s="2"/>
      <c r="G21" s="2"/>
      <c r="H21" s="2"/>
    </row>
    <row r="22" spans="1:8" hidden="1">
      <c r="A22" s="3"/>
      <c r="B22" s="2"/>
      <c r="C22" s="2"/>
      <c r="D22" s="2"/>
      <c r="E22" s="2"/>
      <c r="F22" s="2"/>
      <c r="G22" s="2"/>
      <c r="H22" s="2"/>
    </row>
    <row r="23" spans="1:8" hidden="1">
      <c r="A23" s="3"/>
      <c r="B23" s="2"/>
      <c r="C23" s="2"/>
      <c r="D23" s="2"/>
      <c r="E23" s="2"/>
      <c r="F23" s="2"/>
      <c r="G23" s="2"/>
      <c r="H23" s="2"/>
    </row>
    <row r="24" spans="1:8" hidden="1">
      <c r="A24" s="3"/>
      <c r="B24" s="2"/>
      <c r="C24" s="2"/>
      <c r="D24" s="2"/>
      <c r="E24" s="2"/>
      <c r="F24" s="2"/>
      <c r="G24" s="2"/>
      <c r="H24" s="2"/>
    </row>
    <row r="25" spans="1:8" hidden="1">
      <c r="A25" s="3"/>
      <c r="B25" s="2"/>
      <c r="C25" s="2"/>
      <c r="D25" s="2"/>
      <c r="E25" s="2"/>
      <c r="F25" s="2"/>
      <c r="G25" s="2"/>
      <c r="H25" s="2"/>
    </row>
    <row r="26" spans="1:8" hidden="1">
      <c r="A26" s="3"/>
      <c r="B26" s="2"/>
      <c r="C26" s="2"/>
      <c r="D26" s="2"/>
      <c r="E26" s="2"/>
      <c r="F26" s="2"/>
      <c r="G26" s="2"/>
      <c r="H26" s="2"/>
    </row>
    <row r="27" spans="1:8" hidden="1">
      <c r="A27" s="3"/>
      <c r="B27" s="2"/>
      <c r="C27" s="2"/>
      <c r="D27" s="2"/>
      <c r="E27" s="2"/>
      <c r="F27" s="2"/>
      <c r="G27" s="2"/>
      <c r="H27" s="2"/>
    </row>
    <row r="28" spans="1:8" hidden="1"/>
    <row r="29" spans="1:8" hidden="1"/>
    <row r="30" spans="1:8" hidden="1"/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autoFilter ref="D1:D44" xr:uid="{21320E26-2D66-4EC7-B32B-B55D215D5D2D}">
    <filterColumn colId="0">
      <filters>
        <filter val="Cookie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0E26-2D66-4EC7-B32B-B55D215D5D2D}">
  <sheetPr filterMode="1"/>
  <dimension ref="A1:H44"/>
  <sheetViews>
    <sheetView workbookViewId="0">
      <selection activeCell="H4" sqref="H4:H13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 hidden="1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 hidden="1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 hidden="1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 hidden="1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 hidden="1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 hidden="1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 hidden="1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 hidden="1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 hidden="1">
      <c r="H14" s="2"/>
    </row>
    <row r="15" spans="1:8" hidden="1">
      <c r="A15" s="1"/>
      <c r="B15" s="1"/>
      <c r="C15" s="1"/>
      <c r="D15" s="1"/>
      <c r="E15" s="1"/>
      <c r="F15" s="1"/>
      <c r="G15" s="1"/>
      <c r="H15" s="1"/>
    </row>
    <row r="16" spans="1:8" hidden="1">
      <c r="A16" s="3"/>
      <c r="B16" s="2"/>
      <c r="C16" s="2"/>
      <c r="D16" s="2"/>
      <c r="E16" s="2"/>
      <c r="F16" s="2"/>
      <c r="G16" s="2"/>
      <c r="H16" s="2"/>
    </row>
    <row r="17" spans="1:8" hidden="1">
      <c r="A17" s="3"/>
      <c r="B17" s="2"/>
      <c r="C17" s="2"/>
      <c r="D17" s="2"/>
      <c r="E17" s="2"/>
      <c r="F17" s="2"/>
      <c r="G17" s="2"/>
      <c r="H17" s="2"/>
    </row>
    <row r="18" spans="1:8" hidden="1">
      <c r="A18" s="3"/>
      <c r="B18" s="2"/>
      <c r="C18" s="2"/>
      <c r="D18" s="2"/>
      <c r="E18" s="2"/>
      <c r="F18" s="2"/>
      <c r="G18" s="2"/>
      <c r="H18" s="2"/>
    </row>
    <row r="19" spans="1:8" hidden="1">
      <c r="A19" s="3"/>
      <c r="B19" s="2"/>
      <c r="C19" s="2"/>
      <c r="D19" s="2"/>
      <c r="E19" s="2"/>
      <c r="F19" s="2"/>
      <c r="G19" s="2"/>
      <c r="H19" s="2"/>
    </row>
    <row r="20" spans="1:8" hidden="1">
      <c r="A20" s="3"/>
      <c r="B20" s="2"/>
      <c r="C20" s="2"/>
      <c r="D20" s="2"/>
      <c r="E20" s="2"/>
      <c r="F20" s="2"/>
      <c r="G20" s="2"/>
      <c r="H20" s="2"/>
    </row>
    <row r="21" spans="1:8" hidden="1">
      <c r="A21" s="3"/>
      <c r="B21" s="2"/>
      <c r="C21" s="2"/>
      <c r="D21" s="2"/>
      <c r="E21" s="2"/>
      <c r="F21" s="2"/>
      <c r="G21" s="2"/>
      <c r="H21" s="2"/>
    </row>
    <row r="22" spans="1:8" hidden="1">
      <c r="A22" s="3"/>
      <c r="B22" s="2"/>
      <c r="C22" s="2"/>
      <c r="D22" s="2"/>
      <c r="E22" s="2"/>
      <c r="F22" s="2"/>
      <c r="G22" s="2"/>
      <c r="H22" s="2"/>
    </row>
    <row r="23" spans="1:8" hidden="1">
      <c r="A23" s="3"/>
      <c r="B23" s="2"/>
      <c r="C23" s="2"/>
      <c r="D23" s="2"/>
      <c r="E23" s="2"/>
      <c r="F23" s="2"/>
      <c r="G23" s="2"/>
      <c r="H23" s="2"/>
    </row>
    <row r="24" spans="1:8" hidden="1">
      <c r="A24" s="3"/>
      <c r="B24" s="2"/>
      <c r="C24" s="2"/>
      <c r="D24" s="2"/>
      <c r="E24" s="2"/>
      <c r="F24" s="2"/>
      <c r="G24" s="2"/>
      <c r="H24" s="2"/>
    </row>
    <row r="25" spans="1:8" hidden="1">
      <c r="A25" s="3"/>
      <c r="B25" s="2"/>
      <c r="C25" s="2"/>
      <c r="D25" s="2"/>
      <c r="E25" s="2"/>
      <c r="F25" s="2"/>
      <c r="G25" s="2"/>
      <c r="H25" s="2"/>
    </row>
    <row r="26" spans="1:8" hidden="1">
      <c r="A26" s="3"/>
      <c r="B26" s="2"/>
      <c r="C26" s="2"/>
      <c r="D26" s="2"/>
      <c r="E26" s="2"/>
      <c r="F26" s="2"/>
      <c r="G26" s="2"/>
      <c r="H26" s="2"/>
    </row>
    <row r="27" spans="1:8" hidden="1">
      <c r="A27" s="3"/>
      <c r="B27" s="2"/>
      <c r="C27" s="2"/>
      <c r="D27" s="2"/>
      <c r="E27" s="2"/>
      <c r="F27" s="2"/>
      <c r="G27" s="2"/>
      <c r="H27" s="2"/>
    </row>
    <row r="28" spans="1:8" hidden="1"/>
    <row r="29" spans="1:8" hidden="1"/>
    <row r="30" spans="1:8" hidden="1"/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autoFilter ref="D1:D44" xr:uid="{21320E26-2D66-4EC7-B32B-B55D215D5D2D}">
    <filterColumn colId="0">
      <filters>
        <filter val="Bars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D804-26EF-4C4B-9CA2-DBD89258490C}">
  <sheetPr filterMode="1"/>
  <dimension ref="A1:H44"/>
  <sheetViews>
    <sheetView workbookViewId="0">
      <selection activeCell="H2" sqref="H2:H13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</row>
    <row r="3" spans="1:8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8" hidden="1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8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8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8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8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8" hidden="1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8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8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8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8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8" hidden="1">
      <c r="H14" s="2"/>
    </row>
    <row r="15" spans="1:8" hidden="1">
      <c r="A15" s="1"/>
      <c r="B15" s="1"/>
      <c r="C15" s="1"/>
      <c r="D15" s="1"/>
      <c r="E15" s="1"/>
      <c r="F15" s="1"/>
      <c r="G15" s="1"/>
      <c r="H15" s="1"/>
    </row>
    <row r="16" spans="1:8" hidden="1">
      <c r="A16" s="3"/>
      <c r="B16" s="2"/>
      <c r="C16" s="2"/>
      <c r="D16" s="2"/>
      <c r="E16" s="2"/>
      <c r="F16" s="2"/>
      <c r="G16" s="2"/>
      <c r="H16" s="2"/>
    </row>
    <row r="17" spans="1:8" hidden="1">
      <c r="A17" s="3"/>
      <c r="B17" s="2"/>
      <c r="C17" s="2"/>
      <c r="D17" s="2"/>
      <c r="E17" s="2"/>
      <c r="F17" s="2"/>
      <c r="G17" s="2"/>
      <c r="H17" s="2"/>
    </row>
    <row r="18" spans="1:8" hidden="1">
      <c r="A18" s="3"/>
      <c r="B18" s="2"/>
      <c r="C18" s="2"/>
      <c r="D18" s="2"/>
      <c r="E18" s="2"/>
      <c r="F18" s="2"/>
      <c r="G18" s="2"/>
      <c r="H18" s="2"/>
    </row>
    <row r="19" spans="1:8" hidden="1">
      <c r="A19" s="3"/>
      <c r="B19" s="2"/>
      <c r="C19" s="2"/>
      <c r="D19" s="2"/>
      <c r="E19" s="2"/>
      <c r="F19" s="2"/>
      <c r="G19" s="2"/>
      <c r="H19" s="2"/>
    </row>
    <row r="20" spans="1:8" hidden="1">
      <c r="A20" s="3"/>
      <c r="B20" s="2"/>
      <c r="C20" s="2"/>
      <c r="D20" s="2"/>
      <c r="E20" s="2"/>
      <c r="F20" s="2"/>
      <c r="G20" s="2"/>
      <c r="H20" s="2"/>
    </row>
    <row r="21" spans="1:8" hidden="1">
      <c r="A21" s="3"/>
      <c r="B21" s="2"/>
      <c r="C21" s="2"/>
      <c r="D21" s="2"/>
      <c r="E21" s="2"/>
      <c r="F21" s="2"/>
      <c r="G21" s="2"/>
      <c r="H21" s="2"/>
    </row>
    <row r="22" spans="1:8" hidden="1">
      <c r="A22" s="3"/>
      <c r="B22" s="2"/>
      <c r="C22" s="2"/>
      <c r="D22" s="2"/>
      <c r="E22" s="2"/>
      <c r="F22" s="2"/>
      <c r="G22" s="2"/>
      <c r="H22" s="2"/>
    </row>
    <row r="23" spans="1:8" hidden="1">
      <c r="A23" s="3"/>
      <c r="B23" s="2"/>
      <c r="C23" s="2"/>
      <c r="D23" s="2"/>
      <c r="E23" s="2"/>
      <c r="F23" s="2"/>
      <c r="G23" s="2"/>
      <c r="H23" s="2"/>
    </row>
    <row r="24" spans="1:8" hidden="1">
      <c r="A24" s="3"/>
      <c r="B24" s="2"/>
      <c r="C24" s="2"/>
      <c r="D24" s="2"/>
      <c r="E24" s="2"/>
      <c r="F24" s="2"/>
      <c r="G24" s="2"/>
      <c r="H24" s="2"/>
    </row>
    <row r="25" spans="1:8" hidden="1">
      <c r="A25" s="3"/>
      <c r="B25" s="2"/>
      <c r="C25" s="2"/>
      <c r="D25" s="2"/>
      <c r="E25" s="2"/>
      <c r="F25" s="2"/>
      <c r="G25" s="2"/>
      <c r="H25" s="2"/>
    </row>
    <row r="26" spans="1:8" hidden="1">
      <c r="A26" s="3"/>
      <c r="B26" s="2"/>
      <c r="C26" s="2"/>
      <c r="D26" s="2"/>
      <c r="E26" s="2"/>
      <c r="F26" s="2"/>
      <c r="G26" s="2"/>
      <c r="H26" s="2"/>
    </row>
    <row r="27" spans="1:8" hidden="1">
      <c r="A27" s="3"/>
      <c r="B27" s="2"/>
      <c r="C27" s="2"/>
      <c r="D27" s="2"/>
      <c r="E27" s="2"/>
      <c r="F27" s="2"/>
      <c r="G27" s="2"/>
      <c r="H27" s="2"/>
    </row>
    <row r="28" spans="1:8" hidden="1"/>
    <row r="29" spans="1:8" hidden="1"/>
    <row r="30" spans="1:8" hidden="1"/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autoFilter ref="B1:B44" xr:uid="{1504D804-26EF-4C4B-9CA2-DBD89258490C}">
    <filterColumn colId="0">
      <filters>
        <filter val="East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2033-9F79-4F99-959D-B792B19861E9}">
  <dimension ref="A1:L27"/>
  <sheetViews>
    <sheetView workbookViewId="0">
      <selection activeCell="K6" sqref="K6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27</v>
      </c>
      <c r="L2">
        <f>SUMIFS(H:H, D:D, "Bars", G:G,"&gt;100")</f>
        <v>0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50BB-479D-42C7-A96E-201D13B9C13A}">
  <dimension ref="A1:L27"/>
  <sheetViews>
    <sheetView workbookViewId="0">
      <selection activeCell="L2" sqref="L2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28</v>
      </c>
      <c r="L2">
        <f>SUMIFS(F:F, D:D, "Bars", G:G,"&lt;150")</f>
        <v>0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8971-93A4-4C5C-9C72-6A5649EF8768}">
  <dimension ref="A1:L27"/>
  <sheetViews>
    <sheetView workbookViewId="0">
      <selection activeCell="G2" sqref="G2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29</v>
      </c>
      <c r="L2" t="e">
        <f>AVERAGEIFS(G:G, D:D,"Cookies",D:D,"Crackers")</f>
        <v>#DIV/0!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3F6F-9E8E-4989-9E48-400CB72DCE62}">
  <dimension ref="A1:L27"/>
  <sheetViews>
    <sheetView workbookViewId="0">
      <selection activeCell="K11" sqref="K11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30</v>
      </c>
      <c r="L2">
        <f>SUMIF(D:D,"Crackers",F:F)</f>
        <v>236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4C5-69E1-437F-A7A1-AF7891835D8B}">
  <dimension ref="A1:L27"/>
  <sheetViews>
    <sheetView workbookViewId="0">
      <selection activeCell="J2" sqref="J2"/>
    </sheetView>
  </sheetViews>
  <sheetFormatPr defaultRowHeight="15"/>
  <cols>
    <col min="1" max="1" width="13.5703125" customWidth="1"/>
    <col min="3" max="4" width="14.7109375" customWidth="1"/>
    <col min="5" max="5" width="23.140625" customWidth="1"/>
    <col min="11" max="11" width="2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3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 t="s">
        <v>12</v>
      </c>
      <c r="H2" s="2">
        <f>F2*G2</f>
        <v>58.410000000000004</v>
      </c>
      <c r="J2" t="s">
        <v>31</v>
      </c>
      <c r="L2" t="e">
        <f>AVERAGEIFS(G:G,E:E,"Whole Wheat")</f>
        <v>#DIV/0!</v>
      </c>
    </row>
    <row r="3" spans="1:12">
      <c r="A3" s="3">
        <v>43834</v>
      </c>
      <c r="B3" s="2" t="s">
        <v>8</v>
      </c>
      <c r="C3" s="2" t="s">
        <v>9</v>
      </c>
      <c r="D3" s="2" t="s">
        <v>13</v>
      </c>
      <c r="E3" s="2" t="s">
        <v>14</v>
      </c>
      <c r="F3" s="2">
        <v>87</v>
      </c>
      <c r="G3" s="2" t="s">
        <v>15</v>
      </c>
      <c r="H3" s="2">
        <f t="shared" ref="H3:H13" si="0">F3*G3</f>
        <v>303.63</v>
      </c>
    </row>
    <row r="4" spans="1:12">
      <c r="A4" s="3">
        <v>43837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58</v>
      </c>
      <c r="G4" s="2" t="s">
        <v>20</v>
      </c>
      <c r="H4" s="2">
        <f t="shared" si="0"/>
        <v>108.46000000000001</v>
      </c>
    </row>
    <row r="5" spans="1:12">
      <c r="A5" s="3">
        <v>43840</v>
      </c>
      <c r="B5" s="2" t="s">
        <v>8</v>
      </c>
      <c r="C5" s="2" t="s">
        <v>21</v>
      </c>
      <c r="D5" s="2" t="s">
        <v>18</v>
      </c>
      <c r="E5" s="2" t="s">
        <v>19</v>
      </c>
      <c r="F5" s="2">
        <v>82</v>
      </c>
      <c r="G5" s="2" t="s">
        <v>20</v>
      </c>
      <c r="H5" s="2">
        <f t="shared" si="0"/>
        <v>153.34</v>
      </c>
    </row>
    <row r="6" spans="1:12">
      <c r="A6" s="3">
        <v>43843</v>
      </c>
      <c r="B6" s="2" t="s">
        <v>8</v>
      </c>
      <c r="C6" s="2" t="s">
        <v>9</v>
      </c>
      <c r="D6" s="2" t="s">
        <v>18</v>
      </c>
      <c r="E6" s="2" t="s">
        <v>22</v>
      </c>
      <c r="F6" s="2">
        <v>38</v>
      </c>
      <c r="G6" s="2" t="s">
        <v>23</v>
      </c>
      <c r="H6" s="2">
        <f t="shared" si="0"/>
        <v>82.84</v>
      </c>
    </row>
    <row r="7" spans="1:12">
      <c r="A7" s="3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 t="s">
        <v>12</v>
      </c>
      <c r="H7" s="2">
        <f t="shared" si="0"/>
        <v>95.58</v>
      </c>
    </row>
    <row r="8" spans="1:12">
      <c r="A8" s="3">
        <v>43849</v>
      </c>
      <c r="B8" s="2" t="s">
        <v>8</v>
      </c>
      <c r="C8" s="2" t="s">
        <v>9</v>
      </c>
      <c r="D8" s="2" t="s">
        <v>13</v>
      </c>
      <c r="E8" s="2" t="s">
        <v>14</v>
      </c>
      <c r="F8" s="2">
        <v>149</v>
      </c>
      <c r="G8" s="2" t="s">
        <v>15</v>
      </c>
      <c r="H8" s="2">
        <f t="shared" si="0"/>
        <v>520.01</v>
      </c>
    </row>
    <row r="9" spans="1:12">
      <c r="A9" s="3">
        <v>43852</v>
      </c>
      <c r="B9" s="2" t="s">
        <v>16</v>
      </c>
      <c r="C9" s="2" t="s">
        <v>17</v>
      </c>
      <c r="D9" s="2" t="s">
        <v>10</v>
      </c>
      <c r="E9" s="2" t="s">
        <v>11</v>
      </c>
      <c r="F9" s="2">
        <v>51</v>
      </c>
      <c r="G9" s="2" t="s">
        <v>12</v>
      </c>
      <c r="H9" s="2">
        <f t="shared" si="0"/>
        <v>90.27</v>
      </c>
    </row>
    <row r="10" spans="1:12">
      <c r="A10" s="3">
        <v>43855</v>
      </c>
      <c r="B10" s="2" t="s">
        <v>8</v>
      </c>
      <c r="C10" s="2" t="s">
        <v>21</v>
      </c>
      <c r="D10" s="2" t="s">
        <v>10</v>
      </c>
      <c r="E10" s="2" t="s">
        <v>11</v>
      </c>
      <c r="F10" s="2">
        <v>100</v>
      </c>
      <c r="G10" s="2" t="s">
        <v>12</v>
      </c>
      <c r="H10" s="2">
        <f t="shared" si="0"/>
        <v>177</v>
      </c>
    </row>
    <row r="11" spans="1:12">
      <c r="A11" s="3">
        <v>43858</v>
      </c>
      <c r="B11" s="2" t="s">
        <v>8</v>
      </c>
      <c r="C11" s="2" t="s">
        <v>21</v>
      </c>
      <c r="D11" s="2" t="s">
        <v>24</v>
      </c>
      <c r="E11" s="2" t="s">
        <v>25</v>
      </c>
      <c r="F11" s="2">
        <v>28</v>
      </c>
      <c r="G11" s="2" t="s">
        <v>26</v>
      </c>
      <c r="H11" s="2">
        <f t="shared" si="0"/>
        <v>37.800000000000004</v>
      </c>
    </row>
    <row r="12" spans="1:12">
      <c r="A12" s="3">
        <v>43861</v>
      </c>
      <c r="B12" s="2" t="s">
        <v>8</v>
      </c>
      <c r="C12" s="2" t="s">
        <v>9</v>
      </c>
      <c r="D12" s="2" t="s">
        <v>18</v>
      </c>
      <c r="E12" s="2" t="s">
        <v>22</v>
      </c>
      <c r="F12" s="2">
        <v>36</v>
      </c>
      <c r="G12" s="2" t="s">
        <v>23</v>
      </c>
      <c r="H12" s="2">
        <f t="shared" si="0"/>
        <v>78.48</v>
      </c>
    </row>
    <row r="13" spans="1:12">
      <c r="A13" s="3">
        <v>43864</v>
      </c>
      <c r="B13" s="2" t="s">
        <v>8</v>
      </c>
      <c r="C13" s="2" t="s">
        <v>9</v>
      </c>
      <c r="D13" s="2" t="s">
        <v>18</v>
      </c>
      <c r="E13" s="2" t="s">
        <v>19</v>
      </c>
      <c r="F13" s="2">
        <v>31</v>
      </c>
      <c r="G13" s="2" t="s">
        <v>20</v>
      </c>
      <c r="H13" s="2">
        <f t="shared" si="0"/>
        <v>57.970000000000006</v>
      </c>
    </row>
    <row r="14" spans="1:12">
      <c r="H14" s="2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3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3"/>
      <c r="B22" s="2"/>
      <c r="C22" s="2"/>
      <c r="D22" s="2"/>
      <c r="E22" s="2"/>
      <c r="F22" s="2"/>
      <c r="G22" s="2"/>
      <c r="H22" s="2"/>
    </row>
    <row r="23" spans="1:8">
      <c r="A23" s="3"/>
      <c r="B23" s="2"/>
      <c r="C23" s="2"/>
      <c r="D23" s="2"/>
      <c r="E23" s="2"/>
      <c r="F23" s="2"/>
      <c r="G23" s="2"/>
      <c r="H23" s="2"/>
    </row>
    <row r="24" spans="1:8">
      <c r="A24" s="3"/>
      <c r="B24" s="2"/>
      <c r="C24" s="2"/>
      <c r="D24" s="2"/>
      <c r="E24" s="2"/>
      <c r="F24" s="2"/>
      <c r="G24" s="2"/>
      <c r="H24" s="2"/>
    </row>
    <row r="25" spans="1:8">
      <c r="A25" s="3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2022-04-28T19:14:48Z</dcterms:created>
  <dcterms:modified xsi:type="dcterms:W3CDTF">2022-04-28T21:12:45Z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2022-04-28T19:14:55Z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06a70192-149d-46dd-8ef4-6f1445b399de</vt:lpwstr>
  </property>
  <property fmtid="{D5CDD505-2E9C-101B-9397-08002B2CF9AE}" pid="8" name="MSIP_Label_cdde0556-1f76-452e-9e94-03158f226e4e_ContentBits">
    <vt:lpwstr>0</vt:lpwstr>
  </property>
</Properties>
</file>