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S:\UW Commercial\COMMERCIAL DEPARTMENT\11 Portfolio Teams\Underwriting\Endorsements\S\Swanib Cables\"/>
    </mc:Choice>
  </mc:AlternateContent>
  <xr:revisionPtr revIDLastSave="0" documentId="13_ncr:1_{52D06110-391B-4D8B-BC5F-9616B4427CF7}" xr6:coauthVersionLast="47" xr6:coauthVersionMax="47" xr10:uidLastSave="{00000000-0000-0000-0000-000000000000}"/>
  <bookViews>
    <workbookView xWindow="-120" yWindow="-120" windowWidth="24240" windowHeight="13140" xr2:uid="{00000000-000D-0000-FFFF-FFFF00000000}"/>
  </bookViews>
  <sheets>
    <sheet name="Commercial RI Tool Calculator"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5" l="1"/>
  <c r="I46" i="5"/>
  <c r="G31" i="5" l="1"/>
  <c r="G29" i="5"/>
  <c r="I29" i="5" s="1"/>
  <c r="I28" i="5"/>
  <c r="I35" i="5"/>
  <c r="I31" i="5"/>
  <c r="I45" i="5"/>
  <c r="I44" i="5"/>
  <c r="I27" i="5"/>
  <c r="I30" i="5"/>
  <c r="I26" i="5"/>
  <c r="I47" i="5" l="1"/>
  <c r="I36" i="5"/>
  <c r="I32" i="5"/>
  <c r="I3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Geon Ellis</author>
  </authors>
  <commentList>
    <comment ref="D5" authorId="0" shapeId="0" xr:uid="{00000000-0006-0000-0100-000001000000}">
      <text>
        <r>
          <rPr>
            <sz val="8"/>
            <color indexed="81"/>
            <rFont val="Tahoma"/>
            <family val="2"/>
          </rPr>
          <t>The NAME as displayed on the FIA DOCUMENTS and in which the policy is issued.</t>
        </r>
      </text>
    </comment>
    <comment ref="D6" authorId="1" shapeId="0" xr:uid="{00000000-0006-0000-0100-000002000000}">
      <text>
        <r>
          <rPr>
            <sz val="8"/>
            <color indexed="81"/>
            <rFont val="Tahoma"/>
            <family val="2"/>
          </rPr>
          <t xml:space="preserve">The CLIENT NUMBER as displayed on I90 when policy is captured </t>
        </r>
      </text>
    </comment>
    <comment ref="D7" authorId="1" shapeId="0" xr:uid="{00000000-0006-0000-0100-000003000000}">
      <text>
        <r>
          <rPr>
            <sz val="8"/>
            <color indexed="81"/>
            <rFont val="Tahoma"/>
            <family val="2"/>
          </rPr>
          <t>Make sure that you type the CORRECT 
MAIN POLICY number when policy is captured</t>
        </r>
      </text>
    </comment>
    <comment ref="D8" authorId="0" shapeId="0" xr:uid="{00000000-0006-0000-0100-000004000000}">
      <text>
        <r>
          <rPr>
            <sz val="8"/>
            <color indexed="81"/>
            <rFont val="Tahoma"/>
            <family val="2"/>
          </rPr>
          <t>A complete  and exact description of what type of business it is. 
Eg. Property Owners - Building used as Offices and Flats.</t>
        </r>
      </text>
    </comment>
    <comment ref="D10" authorId="0" shapeId="0" xr:uid="{00000000-0006-0000-0100-000005000000}">
      <text>
        <r>
          <rPr>
            <sz val="8"/>
            <color indexed="81"/>
            <rFont val="Tahoma"/>
            <family val="2"/>
          </rPr>
          <t xml:space="preserve">Select the limit code used on the policy </t>
        </r>
      </text>
    </comment>
    <comment ref="D12" authorId="0" shapeId="0" xr:uid="{00000000-0006-0000-0100-000006000000}">
      <text>
        <r>
          <rPr>
            <sz val="8"/>
            <color indexed="81"/>
            <rFont val="Tahoma"/>
            <family val="2"/>
          </rPr>
          <t>Make sure that you use the CORRECT Effective date or Inception date and type out the date. Eg 14 Mar 2023.</t>
        </r>
      </text>
    </comment>
    <comment ref="D13" authorId="0" shapeId="0" xr:uid="{00000000-0006-0000-0100-000007000000}">
      <text>
        <r>
          <rPr>
            <sz val="8"/>
            <color indexed="81"/>
            <rFont val="Tahoma"/>
            <family val="2"/>
          </rPr>
          <t>This date must be the day before renewal date so that the Main Policy and the RI policy will have the same period. Type out the date. Eg 14 Mar 2023.</t>
        </r>
      </text>
    </comment>
    <comment ref="D14" authorId="0" shapeId="0" xr:uid="{00000000-0006-0000-0100-000008000000}">
      <text>
        <r>
          <rPr>
            <sz val="8"/>
            <color indexed="81"/>
            <rFont val="Tahoma"/>
            <family val="2"/>
          </rPr>
          <t>Erf nr, Street name or Farm address.</t>
        </r>
      </text>
    </comment>
    <comment ref="C15" authorId="1" shapeId="0" xr:uid="{00000000-0006-0000-0100-000009000000}">
      <text>
        <r>
          <rPr>
            <sz val="8"/>
            <color indexed="81"/>
            <rFont val="Tahoma"/>
            <family val="2"/>
          </rPr>
          <t>If town is not listed under Area 1, search under Area 2 or 3. If the town is not listed use the nearest town in the district.</t>
        </r>
      </text>
    </comment>
    <comment ref="H25" authorId="1" shapeId="0" xr:uid="{00000000-0006-0000-0100-00000A000000}">
      <text>
        <r>
          <rPr>
            <b/>
            <sz val="8"/>
            <color indexed="81"/>
            <rFont val="Tahoma"/>
            <family val="2"/>
          </rPr>
          <t xml:space="preserve">N$1,000 </t>
        </r>
        <r>
          <rPr>
            <sz val="8"/>
            <color indexed="81"/>
            <rFont val="Tahoma"/>
            <family val="2"/>
          </rPr>
          <t>is included cover and needs to be adjusted when additional cover is bought</t>
        </r>
      </text>
    </comment>
    <comment ref="I25" authorId="1" shapeId="0" xr:uid="{CE163C17-7B5F-478C-8F5C-6912BB00DE6F}">
      <text>
        <r>
          <rPr>
            <sz val="9"/>
            <color indexed="81"/>
            <rFont val="Tahoma"/>
            <family val="2"/>
          </rPr>
          <t xml:space="preserve">The </t>
        </r>
        <r>
          <rPr>
            <b/>
            <sz val="9"/>
            <color indexed="81"/>
            <rFont val="Tahoma"/>
            <family val="2"/>
          </rPr>
          <t>RI Tool</t>
        </r>
        <r>
          <rPr>
            <sz val="9"/>
            <color indexed="81"/>
            <rFont val="Tahoma"/>
            <family val="2"/>
          </rPr>
          <t xml:space="preserve"> will test the SI exposure, against the </t>
        </r>
        <r>
          <rPr>
            <b/>
            <sz val="9"/>
            <color indexed="81"/>
            <rFont val="Tahoma"/>
            <family val="2"/>
          </rPr>
          <t xml:space="preserve">Treaty Limit + 12.5% NamibRe Cession + VAT  </t>
        </r>
      </text>
    </comment>
    <comment ref="E26" authorId="0" shapeId="0" xr:uid="{00000000-0006-0000-0100-00000B000000}">
      <text>
        <r>
          <rPr>
            <sz val="8"/>
            <color indexed="81"/>
            <rFont val="Tahoma"/>
            <family val="2"/>
          </rPr>
          <t>Add up Building + Rent + Plant + Stock + Miscellaneous +
Livestock FIRE only.</t>
        </r>
      </text>
    </comment>
    <comment ref="E29" authorId="0" shapeId="0" xr:uid="{00000000-0006-0000-0100-00000C000000}">
      <text>
        <r>
          <rPr>
            <b/>
            <sz val="8"/>
            <color indexed="81"/>
            <rFont val="Tahoma"/>
            <family val="2"/>
          </rPr>
          <t>BUILDING</t>
        </r>
        <r>
          <rPr>
            <sz val="8"/>
            <color indexed="81"/>
            <rFont val="Tahoma"/>
            <family val="2"/>
          </rPr>
          <t xml:space="preserve"> - Only sum insured of Building.</t>
        </r>
      </text>
    </comment>
    <comment ref="F29" authorId="0" shapeId="0" xr:uid="{00000000-0006-0000-0100-00000D000000}">
      <text>
        <r>
          <rPr>
            <b/>
            <sz val="8"/>
            <color indexed="81"/>
            <rFont val="Tahoma"/>
            <family val="2"/>
          </rPr>
          <t>CONTENTS</t>
        </r>
        <r>
          <rPr>
            <sz val="8"/>
            <color indexed="81"/>
            <rFont val="Tahoma"/>
            <family val="2"/>
          </rPr>
          <t xml:space="preserve"> - Only sum insured of
Contents of Building.</t>
        </r>
      </text>
    </comment>
    <comment ref="E30" authorId="0" shapeId="0" xr:uid="{00000000-0006-0000-0100-00000E000000}">
      <text>
        <r>
          <rPr>
            <b/>
            <sz val="8"/>
            <color indexed="81"/>
            <rFont val="Tahoma"/>
            <family val="2"/>
          </rPr>
          <t>ADD</t>
        </r>
        <r>
          <rPr>
            <sz val="8"/>
            <color indexed="81"/>
            <rFont val="Tahoma"/>
            <family val="2"/>
          </rPr>
          <t xml:space="preserve"> up Profit or Rentals or Revenue + AICOW + Rent + Fines &amp; Penalties.</t>
        </r>
      </text>
    </comment>
    <comment ref="E31" authorId="0" shapeId="0" xr:uid="{00000000-0006-0000-0100-00000F000000}">
      <text>
        <r>
          <rPr>
            <sz val="8"/>
            <color indexed="81"/>
            <rFont val="Tahoma"/>
            <family val="2"/>
          </rPr>
          <t>Sum insured of Contents + Documents.</t>
        </r>
        <r>
          <rPr>
            <b/>
            <sz val="8"/>
            <color indexed="10"/>
            <rFont val="Tahoma"/>
            <family val="2"/>
          </rPr>
          <t xml:space="preserve"> DO NOT</t>
        </r>
        <r>
          <rPr>
            <sz val="8"/>
            <color indexed="81"/>
            <rFont val="Tahoma"/>
            <family val="2"/>
          </rPr>
          <t xml:space="preserve"> ADD </t>
        </r>
        <r>
          <rPr>
            <b/>
            <sz val="8"/>
            <color indexed="81"/>
            <rFont val="Tahoma"/>
            <family val="2"/>
          </rPr>
          <t>THEFT</t>
        </r>
        <r>
          <rPr>
            <sz val="8"/>
            <color indexed="81"/>
            <rFont val="Tahoma"/>
            <family val="2"/>
          </rPr>
          <t xml:space="preserve"> amount.</t>
        </r>
      </text>
    </comment>
    <comment ref="E34" authorId="0" shapeId="0" xr:uid="{00000000-0006-0000-0100-000010000000}">
      <text>
        <r>
          <rPr>
            <sz val="8"/>
            <color indexed="81"/>
            <rFont val="Tahoma"/>
            <family val="2"/>
          </rPr>
          <t>Total sum insured of ALL items listed under</t>
        </r>
        <r>
          <rPr>
            <b/>
            <sz val="8"/>
            <color indexed="81"/>
            <rFont val="Tahoma"/>
            <family val="2"/>
          </rPr>
          <t xml:space="preserve"> Business All Risks</t>
        </r>
      </text>
    </comment>
    <comment ref="E35" authorId="0" shapeId="0" xr:uid="{00000000-0006-0000-0100-000011000000}">
      <text>
        <r>
          <rPr>
            <sz val="8"/>
            <color indexed="81"/>
            <rFont val="Tahoma"/>
            <family val="2"/>
          </rPr>
          <t xml:space="preserve">Total sum insured of ALL items listed under </t>
        </r>
        <r>
          <rPr>
            <b/>
            <sz val="8"/>
            <color indexed="81"/>
            <rFont val="Tahoma"/>
            <family val="2"/>
          </rPr>
          <t>Electronic Equipment</t>
        </r>
      </text>
    </comment>
    <comment ref="H43" authorId="1" shapeId="0" xr:uid="{00000000-0006-0000-0100-000012000000}">
      <text>
        <r>
          <rPr>
            <b/>
            <sz val="8"/>
            <color indexed="81"/>
            <rFont val="Tahoma"/>
            <family val="2"/>
          </rPr>
          <t>N$1,000</t>
        </r>
        <r>
          <rPr>
            <sz val="8"/>
            <color indexed="81"/>
            <rFont val="Tahoma"/>
            <family val="2"/>
          </rPr>
          <t xml:space="preserve"> is included cover and needs to be adjusted when additional cover is bought</t>
        </r>
      </text>
    </comment>
    <comment ref="E44" authorId="1" shapeId="0" xr:uid="{00000000-0006-0000-0100-000013000000}">
      <text>
        <r>
          <rPr>
            <sz val="8"/>
            <color indexed="81"/>
            <rFont val="Tahoma"/>
            <family val="2"/>
          </rPr>
          <t xml:space="preserve">Total sum insured of ALL items listed under </t>
        </r>
        <r>
          <rPr>
            <b/>
            <sz val="8"/>
            <color indexed="81"/>
            <rFont val="Tahoma"/>
            <family val="2"/>
          </rPr>
          <t>Machinery Breakdown</t>
        </r>
      </text>
    </comment>
  </commentList>
</comments>
</file>

<file path=xl/sharedStrings.xml><?xml version="1.0" encoding="utf-8"?>
<sst xmlns="http://schemas.openxmlformats.org/spreadsheetml/2006/main" count="154" uniqueCount="124">
  <si>
    <t>Standard</t>
  </si>
  <si>
    <t>Non Standard</t>
  </si>
  <si>
    <t>Decrease</t>
  </si>
  <si>
    <t>Area 1</t>
  </si>
  <si>
    <t>Walvis Bay</t>
  </si>
  <si>
    <t>Henties Bay</t>
  </si>
  <si>
    <t>Keetmanshoop</t>
  </si>
  <si>
    <t>Luderitz</t>
  </si>
  <si>
    <t>Mariental</t>
  </si>
  <si>
    <t>Okahandja</t>
  </si>
  <si>
    <t>Oranjemund</t>
  </si>
  <si>
    <t>Oshakati</t>
  </si>
  <si>
    <t>Otjiwarongo</t>
  </si>
  <si>
    <t>Rehoboth</t>
  </si>
  <si>
    <t>Swakopmund</t>
  </si>
  <si>
    <t>Tsumeb</t>
  </si>
  <si>
    <t>Select Instruction</t>
  </si>
  <si>
    <t xml:space="preserve">Windhoek </t>
  </si>
  <si>
    <t>N/A</t>
  </si>
  <si>
    <t>Select Construction</t>
  </si>
  <si>
    <t xml:space="preserve">Thatch </t>
  </si>
  <si>
    <t xml:space="preserve">Increase </t>
  </si>
  <si>
    <t>Area 2</t>
  </si>
  <si>
    <t>Area 3</t>
  </si>
  <si>
    <t>Bagani</t>
  </si>
  <si>
    <t>Arandis</t>
  </si>
  <si>
    <t>Aranos</t>
  </si>
  <si>
    <t>Ariamsvlei</t>
  </si>
  <si>
    <t>Aroab</t>
  </si>
  <si>
    <t>Aus</t>
  </si>
  <si>
    <t>Bethani</t>
  </si>
  <si>
    <t>Divundu</t>
  </si>
  <si>
    <t>Gibeon</t>
  </si>
  <si>
    <t>Gochas</t>
  </si>
  <si>
    <t>Grootfontein</t>
  </si>
  <si>
    <t>Grunau</t>
  </si>
  <si>
    <t>Helmeringhausen</t>
  </si>
  <si>
    <t>Kalkfeld</t>
  </si>
  <si>
    <t>Kalkrand</t>
  </si>
  <si>
    <t>Kamanjab</t>
  </si>
  <si>
    <t>Karasburg</t>
  </si>
  <si>
    <t>Karibib</t>
  </si>
  <si>
    <t>Katima Mulilo</t>
  </si>
  <si>
    <t>Khorixas</t>
  </si>
  <si>
    <t>Koes</t>
  </si>
  <si>
    <t>Kombat</t>
  </si>
  <si>
    <t>Leonardville</t>
  </si>
  <si>
    <t>Maltahohe</t>
  </si>
  <si>
    <t>Mondesa</t>
  </si>
  <si>
    <t>Ngweze</t>
  </si>
  <si>
    <t>Noordoewer</t>
  </si>
  <si>
    <t>Okakarara</t>
  </si>
  <si>
    <t>Omaruru</t>
  </si>
  <si>
    <t>Ombalantu</t>
  </si>
  <si>
    <t>Omitara</t>
  </si>
  <si>
    <t>Ondangwa</t>
  </si>
  <si>
    <t>Ongwediva</t>
  </si>
  <si>
    <t>Opuwa</t>
  </si>
  <si>
    <t>Otavi</t>
  </si>
  <si>
    <t>Outjo</t>
  </si>
  <si>
    <t>Rosh Pinah</t>
  </si>
  <si>
    <t>Ruacana</t>
  </si>
  <si>
    <t>Rundu</t>
  </si>
  <si>
    <t>Stampriet</t>
  </si>
  <si>
    <t>Tamariskia</t>
  </si>
  <si>
    <t>Tses</t>
  </si>
  <si>
    <t>Tsumkwe</t>
  </si>
  <si>
    <t>Uis</t>
  </si>
  <si>
    <t>Usakos</t>
  </si>
  <si>
    <t>Warmbad</t>
  </si>
  <si>
    <t>Witvlei</t>
  </si>
  <si>
    <t>Gobabis</t>
  </si>
  <si>
    <t>Instruction</t>
  </si>
  <si>
    <t>25% Rent</t>
  </si>
  <si>
    <t>CPC</t>
  </si>
  <si>
    <t>Insured</t>
  </si>
  <si>
    <t>Client Number</t>
  </si>
  <si>
    <t>Main Policy Number</t>
  </si>
  <si>
    <t>Business Description</t>
  </si>
  <si>
    <t>Limit Code</t>
  </si>
  <si>
    <t>Main Instruction</t>
  </si>
  <si>
    <t>Effective Date</t>
  </si>
  <si>
    <t>To Date</t>
  </si>
  <si>
    <t xml:space="preserve">Address </t>
  </si>
  <si>
    <t>Town or District</t>
  </si>
  <si>
    <t>Construction</t>
  </si>
  <si>
    <t xml:space="preserve">RI GFR Number </t>
  </si>
  <si>
    <t>Sub-Total</t>
  </si>
  <si>
    <t xml:space="preserve">Total </t>
  </si>
  <si>
    <t xml:space="preserve">RI GER Number </t>
  </si>
  <si>
    <t xml:space="preserve">Select Limit Code </t>
  </si>
  <si>
    <t>001</t>
  </si>
  <si>
    <t>002</t>
  </si>
  <si>
    <t>009</t>
  </si>
  <si>
    <t>New Business</t>
  </si>
  <si>
    <t>Endorsement</t>
  </si>
  <si>
    <t>Renewal</t>
  </si>
  <si>
    <t>Cancellation</t>
  </si>
  <si>
    <t xml:space="preserve">Unaltered </t>
  </si>
  <si>
    <t>Add New Class</t>
  </si>
  <si>
    <t>Delete Class</t>
  </si>
  <si>
    <t>Arrange RI if colour is RED</t>
  </si>
  <si>
    <t xml:space="preserve">Type the additional Policy Numbers if there are more Policies linked to this RI Number: </t>
  </si>
  <si>
    <t>010 Fire</t>
  </si>
  <si>
    <t xml:space="preserve">020 Accounts Receivable </t>
  </si>
  <si>
    <t>030 Accidental Damage</t>
  </si>
  <si>
    <t>050 Buildings Combined</t>
  </si>
  <si>
    <t>060 Business Interruption</t>
  </si>
  <si>
    <t>080 Office Contents</t>
  </si>
  <si>
    <t>940 Electronic Equipment</t>
  </si>
  <si>
    <t>900 Machinery Breakdown</t>
  </si>
  <si>
    <t>362 Business All Risk</t>
  </si>
  <si>
    <t>905 Deterioration of Stock</t>
  </si>
  <si>
    <t>910 Machinery Breakdown LOP</t>
  </si>
  <si>
    <t>Sum Insured (SI) (Incl VAT)</t>
  </si>
  <si>
    <t>Hollard Namibia  - Commercial Lines i90 RI Tool</t>
  </si>
  <si>
    <t>Total SI               (Incl VAT)</t>
  </si>
  <si>
    <t>SI Contents      (Incl VAT)</t>
  </si>
  <si>
    <t>SI Contents       (Incl VAT)</t>
  </si>
  <si>
    <t>(RI Tool V1 06/2023)</t>
  </si>
  <si>
    <t xml:space="preserve">Swanib Cables (PTY) LTD </t>
  </si>
  <si>
    <t xml:space="preserve">Stockist/ Supplier of Cables, Wiring &amp; Winding </t>
  </si>
  <si>
    <t xml:space="preserve">5 Nasmyth Street,       </t>
  </si>
  <si>
    <t>WK CMA 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</si>
</sst>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409]d\-mmm\-yyyy;@"/>
  </numFmts>
  <fonts count="14">
    <font>
      <sz val="10"/>
      <name val="Arial"/>
    </font>
    <font>
      <sz val="10"/>
      <name val="Arial"/>
    </font>
    <font>
      <sz val="8"/>
      <color indexed="81"/>
      <name val="Tahoma"/>
      <family val="2"/>
    </font>
    <font>
      <b/>
      <sz val="8"/>
      <color indexed="10"/>
      <name val="Tahoma"/>
      <family val="2"/>
    </font>
    <font>
      <b/>
      <sz val="12"/>
      <name val="Arial"/>
      <family val="2"/>
    </font>
    <font>
      <sz val="8"/>
      <name val="Arial"/>
      <family val="2"/>
    </font>
    <font>
      <sz val="12"/>
      <name val="Arial"/>
      <family val="2"/>
    </font>
    <font>
      <b/>
      <sz val="12"/>
      <name val="Optane"/>
    </font>
    <font>
      <b/>
      <sz val="26"/>
      <name val="Arial"/>
      <family val="2"/>
    </font>
    <font>
      <b/>
      <sz val="8"/>
      <color indexed="81"/>
      <name val="Tahoma"/>
      <family val="2"/>
    </font>
    <font>
      <b/>
      <sz val="12"/>
      <color rgb="FFFF0000"/>
      <name val="Arial"/>
      <family val="2"/>
    </font>
    <font>
      <sz val="9"/>
      <color indexed="81"/>
      <name val="Tahoma"/>
      <family val="2"/>
    </font>
    <font>
      <b/>
      <sz val="9"/>
      <color indexed="81"/>
      <name val="Tahoma"/>
      <family val="2"/>
    </font>
    <font>
      <i/>
      <sz val="8"/>
      <color theme="0" tint="-4.9989318521683403E-2"/>
      <name val="Arial"/>
      <family val="2"/>
    </font>
  </fonts>
  <fills count="6">
    <fill>
      <patternFill patternType="none"/>
    </fill>
    <fill>
      <patternFill patternType="gray125"/>
    </fill>
    <fill>
      <patternFill patternType="solid">
        <fgColor indexed="9"/>
        <bgColor indexed="64"/>
      </patternFill>
    </fill>
    <fill>
      <patternFill patternType="solid">
        <fgColor theme="7" tint="0.79998168889431442"/>
        <bgColor indexed="64"/>
      </patternFill>
    </fill>
    <fill>
      <patternFill patternType="solid">
        <fgColor theme="7" tint="-0.499984740745262"/>
        <bgColor indexed="64"/>
      </patternFill>
    </fill>
    <fill>
      <patternFill patternType="solid">
        <fgColor theme="7" tint="0.39997558519241921"/>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style="thin">
        <color indexed="64"/>
      </left>
      <right style="thin">
        <color indexed="64"/>
      </right>
      <top style="double">
        <color indexed="64"/>
      </top>
      <bottom style="double">
        <color indexed="64"/>
      </bottom>
      <diagonal/>
    </border>
  </borders>
  <cellStyleXfs count="2">
    <xf numFmtId="0" fontId="0" fillId="0" borderId="0"/>
    <xf numFmtId="164" fontId="1" fillId="0" borderId="0" applyFont="0" applyFill="0" applyBorder="0" applyAlignment="0" applyProtection="0"/>
  </cellStyleXfs>
  <cellXfs count="128">
    <xf numFmtId="0" fontId="0" fillId="0" borderId="0" xfId="0"/>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164" fontId="5" fillId="0" borderId="10" xfId="1" applyFont="1" applyBorder="1" applyAlignment="1" applyProtection="1">
      <alignment horizontal="left"/>
    </xf>
    <xf numFmtId="164" fontId="5" fillId="0" borderId="12" xfId="1" applyFont="1" applyBorder="1" applyAlignment="1" applyProtection="1">
      <alignment horizontal="left"/>
    </xf>
    <xf numFmtId="0" fontId="6" fillId="0" borderId="0" xfId="0" applyFont="1"/>
    <xf numFmtId="0" fontId="4" fillId="0" borderId="0" xfId="0" applyFont="1"/>
    <xf numFmtId="164" fontId="6" fillId="0" borderId="0" xfId="1" applyFont="1" applyProtection="1"/>
    <xf numFmtId="0" fontId="6" fillId="0" borderId="0" xfId="0" applyFont="1" applyAlignment="1">
      <alignment horizontal="left"/>
    </xf>
    <xf numFmtId="164" fontId="6" fillId="0" borderId="0" xfId="1" applyFont="1" applyFill="1" applyBorder="1" applyProtection="1"/>
    <xf numFmtId="0" fontId="4" fillId="2" borderId="0" xfId="0" applyFont="1" applyFill="1" applyProtection="1">
      <protection locked="0"/>
    </xf>
    <xf numFmtId="0" fontId="4" fillId="0" borderId="0" xfId="0" applyFont="1" applyAlignment="1">
      <alignment horizontal="left"/>
    </xf>
    <xf numFmtId="164" fontId="6" fillId="0" borderId="0" xfId="1" applyFont="1" applyFill="1" applyBorder="1" applyAlignment="1" applyProtection="1">
      <alignment horizontal="left"/>
    </xf>
    <xf numFmtId="165" fontId="7" fillId="0" borderId="0" xfId="0" applyNumberFormat="1" applyFont="1" applyAlignment="1">
      <alignment horizontal="left"/>
    </xf>
    <xf numFmtId="0" fontId="7" fillId="0" borderId="0" xfId="0" applyFont="1" applyAlignment="1">
      <alignment horizontal="left"/>
    </xf>
    <xf numFmtId="0" fontId="6" fillId="0" borderId="0" xfId="0" applyFont="1" applyAlignment="1" applyProtection="1">
      <alignment horizontal="left"/>
      <protection locked="0"/>
    </xf>
    <xf numFmtId="0" fontId="4" fillId="0" borderId="0" xfId="0" applyFont="1" applyAlignment="1">
      <alignment horizontal="center"/>
    </xf>
    <xf numFmtId="0" fontId="6" fillId="0" borderId="0" xfId="0" applyFont="1" applyAlignment="1">
      <alignment horizontal="center"/>
    </xf>
    <xf numFmtId="164" fontId="6" fillId="0" borderId="0" xfId="1" applyFont="1" applyAlignment="1" applyProtection="1">
      <alignment horizontal="center"/>
    </xf>
    <xf numFmtId="164" fontId="6" fillId="2" borderId="9" xfId="1" applyFont="1" applyFill="1" applyBorder="1" applyAlignment="1" applyProtection="1">
      <alignment horizontal="right"/>
      <protection locked="0"/>
    </xf>
    <xf numFmtId="164" fontId="6" fillId="2" borderId="9" xfId="1" applyFont="1" applyFill="1" applyBorder="1" applyProtection="1">
      <protection locked="0"/>
    </xf>
    <xf numFmtId="164" fontId="6" fillId="0" borderId="0" xfId="1" applyFont="1" applyBorder="1" applyProtection="1"/>
    <xf numFmtId="164" fontId="6" fillId="0" borderId="0" xfId="0" applyNumberFormat="1" applyFont="1"/>
    <xf numFmtId="164" fontId="6" fillId="0" borderId="0" xfId="1" applyFont="1" applyFill="1" applyProtection="1"/>
    <xf numFmtId="164" fontId="4" fillId="0" borderId="9" xfId="0" applyNumberFormat="1" applyFont="1" applyBorder="1"/>
    <xf numFmtId="164" fontId="4" fillId="0" borderId="9" xfId="1" applyFont="1" applyFill="1" applyBorder="1" applyProtection="1"/>
    <xf numFmtId="164" fontId="4" fillId="0" borderId="16" xfId="1" applyFont="1" applyFill="1" applyBorder="1" applyProtection="1"/>
    <xf numFmtId="0" fontId="6" fillId="2" borderId="0" xfId="0" applyFont="1" applyFill="1" applyProtection="1">
      <protection locked="0"/>
    </xf>
    <xf numFmtId="0" fontId="6" fillId="2" borderId="0" xfId="0" applyFont="1" applyFill="1" applyAlignment="1" applyProtection="1">
      <alignment wrapText="1"/>
      <protection locked="0"/>
    </xf>
    <xf numFmtId="0" fontId="4" fillId="3" borderId="9" xfId="0" applyFont="1" applyFill="1" applyBorder="1"/>
    <xf numFmtId="164" fontId="4" fillId="3" borderId="9" xfId="1" applyFont="1" applyFill="1" applyBorder="1" applyAlignment="1" applyProtection="1"/>
    <xf numFmtId="164" fontId="4" fillId="3" borderId="9" xfId="1" applyFont="1" applyFill="1" applyBorder="1" applyProtection="1"/>
    <xf numFmtId="0" fontId="6" fillId="4" borderId="9" xfId="0" applyFont="1" applyFill="1" applyBorder="1"/>
    <xf numFmtId="0" fontId="4" fillId="4" borderId="9" xfId="0" applyFont="1" applyFill="1" applyBorder="1"/>
    <xf numFmtId="0" fontId="4" fillId="3" borderId="9" xfId="0" applyFont="1" applyFill="1" applyBorder="1" applyAlignment="1">
      <alignment horizontal="left"/>
    </xf>
    <xf numFmtId="0" fontId="4" fillId="3" borderId="9" xfId="0" applyFont="1" applyFill="1" applyBorder="1" applyAlignment="1">
      <alignment vertical="center"/>
    </xf>
    <xf numFmtId="164" fontId="4" fillId="3" borderId="9" xfId="1" applyFont="1" applyFill="1" applyBorder="1" applyAlignment="1" applyProtection="1">
      <alignment vertical="center"/>
    </xf>
    <xf numFmtId="0" fontId="4" fillId="0" borderId="0" xfId="0" applyFont="1" applyAlignment="1">
      <alignment vertical="center"/>
    </xf>
    <xf numFmtId="0" fontId="6" fillId="0" borderId="0" xfId="0" applyFont="1" applyAlignment="1">
      <alignment vertical="center"/>
    </xf>
    <xf numFmtId="164" fontId="6" fillId="0" borderId="0" xfId="1" applyFont="1" applyAlignment="1" applyProtection="1">
      <alignment vertical="center"/>
    </xf>
    <xf numFmtId="0" fontId="6" fillId="0" borderId="0" xfId="0" applyFont="1" applyAlignment="1">
      <alignment horizontal="left" vertical="center"/>
    </xf>
    <xf numFmtId="164" fontId="10" fillId="0" borderId="0" xfId="1" applyFont="1" applyFill="1" applyBorder="1" applyAlignment="1" applyProtection="1">
      <protection locked="0"/>
    </xf>
    <xf numFmtId="164" fontId="6" fillId="4" borderId="9" xfId="1" applyFont="1" applyFill="1" applyBorder="1" applyProtection="1"/>
    <xf numFmtId="0" fontId="6" fillId="5" borderId="1" xfId="0" applyFont="1" applyFill="1" applyBorder="1"/>
    <xf numFmtId="0" fontId="6" fillId="5" borderId="4" xfId="0" applyFont="1" applyFill="1" applyBorder="1"/>
    <xf numFmtId="0" fontId="6" fillId="5" borderId="4" xfId="0" applyFont="1" applyFill="1" applyBorder="1" applyAlignment="1">
      <alignment vertical="center"/>
    </xf>
    <xf numFmtId="0" fontId="6" fillId="5" borderId="5" xfId="0" applyFont="1" applyFill="1" applyBorder="1"/>
    <xf numFmtId="0" fontId="6" fillId="5" borderId="4" xfId="0" applyFont="1" applyFill="1" applyBorder="1" applyAlignment="1">
      <alignment horizontal="center"/>
    </xf>
    <xf numFmtId="0" fontId="6" fillId="5" borderId="0" xfId="0" applyFont="1" applyFill="1"/>
    <xf numFmtId="0" fontId="4" fillId="5" borderId="0" xfId="0" applyFont="1" applyFill="1"/>
    <xf numFmtId="0" fontId="6" fillId="5" borderId="7" xfId="0" applyFont="1" applyFill="1" applyBorder="1"/>
    <xf numFmtId="0" fontId="6" fillId="5" borderId="6" xfId="0" applyFont="1" applyFill="1" applyBorder="1"/>
    <xf numFmtId="0" fontId="6" fillId="5" borderId="8" xfId="0" applyFont="1" applyFill="1" applyBorder="1"/>
    <xf numFmtId="164" fontId="10" fillId="5" borderId="6" xfId="1" applyFont="1" applyFill="1" applyBorder="1" applyAlignment="1" applyProtection="1">
      <alignment horizontal="center"/>
      <protection locked="0"/>
    </xf>
    <xf numFmtId="0" fontId="6" fillId="5" borderId="2" xfId="0" applyFont="1" applyFill="1" applyBorder="1"/>
    <xf numFmtId="0" fontId="6" fillId="5" borderId="7" xfId="0" applyFont="1" applyFill="1" applyBorder="1" applyAlignment="1">
      <alignment horizontal="left"/>
    </xf>
    <xf numFmtId="0" fontId="4" fillId="5" borderId="3" xfId="0" applyFont="1" applyFill="1" applyBorder="1" applyAlignment="1">
      <alignment horizontal="center"/>
    </xf>
    <xf numFmtId="164" fontId="10" fillId="5" borderId="7" xfId="1" applyFont="1" applyFill="1" applyBorder="1" applyAlignment="1" applyProtection="1">
      <protection locked="0"/>
    </xf>
    <xf numFmtId="164" fontId="4" fillId="5" borderId="0" xfId="1" applyFont="1" applyFill="1" applyBorder="1" applyAlignment="1" applyProtection="1">
      <alignment horizontal="right"/>
      <protection locked="0"/>
    </xf>
    <xf numFmtId="0" fontId="4" fillId="5" borderId="0" xfId="0" applyFont="1" applyFill="1" applyAlignment="1">
      <alignment horizontal="right"/>
    </xf>
    <xf numFmtId="0" fontId="4" fillId="5" borderId="6" xfId="0" applyFont="1" applyFill="1" applyBorder="1"/>
    <xf numFmtId="0" fontId="4" fillId="5" borderId="2" xfId="0" applyFont="1" applyFill="1" applyBorder="1"/>
    <xf numFmtId="164" fontId="10" fillId="5" borderId="2" xfId="1" applyFont="1" applyFill="1" applyBorder="1" applyAlignment="1" applyProtection="1">
      <alignment horizontal="center"/>
      <protection locked="0"/>
    </xf>
    <xf numFmtId="164" fontId="4" fillId="5" borderId="7" xfId="0" applyNumberFormat="1" applyFont="1" applyFill="1" applyBorder="1"/>
    <xf numFmtId="0" fontId="6" fillId="5" borderId="7" xfId="0" applyFont="1" applyFill="1" applyBorder="1" applyAlignment="1" applyProtection="1">
      <alignment horizontal="left" wrapText="1"/>
      <protection locked="0"/>
    </xf>
    <xf numFmtId="164" fontId="6" fillId="5" borderId="0" xfId="1" applyFont="1" applyFill="1" applyBorder="1" applyAlignment="1" applyProtection="1">
      <alignment horizontal="right"/>
      <protection locked="0"/>
    </xf>
    <xf numFmtId="164" fontId="6" fillId="5" borderId="0" xfId="1" applyFont="1" applyFill="1" applyBorder="1" applyProtection="1">
      <protection locked="0"/>
    </xf>
    <xf numFmtId="164" fontId="6" fillId="5" borderId="0" xfId="1" applyFont="1" applyFill="1" applyBorder="1" applyProtection="1"/>
    <xf numFmtId="0" fontId="6" fillId="5" borderId="3" xfId="0" applyFont="1" applyFill="1" applyBorder="1" applyAlignment="1">
      <alignment horizontal="left"/>
    </xf>
    <xf numFmtId="0" fontId="4" fillId="5" borderId="7" xfId="0" applyFont="1" applyFill="1" applyBorder="1" applyAlignment="1">
      <alignment horizontal="center"/>
    </xf>
    <xf numFmtId="164" fontId="4" fillId="5" borderId="7" xfId="1" applyFont="1" applyFill="1" applyBorder="1" applyProtection="1"/>
    <xf numFmtId="43" fontId="4" fillId="5" borderId="7" xfId="0" applyNumberFormat="1" applyFont="1" applyFill="1" applyBorder="1"/>
    <xf numFmtId="164" fontId="10" fillId="5" borderId="7" xfId="1" applyFont="1" applyFill="1" applyBorder="1" applyAlignment="1" applyProtection="1">
      <alignment horizontal="center"/>
      <protection locked="0"/>
    </xf>
    <xf numFmtId="0" fontId="6" fillId="5" borderId="6" xfId="0" applyFont="1" applyFill="1" applyBorder="1" applyAlignment="1">
      <alignment vertical="center"/>
    </xf>
    <xf numFmtId="0" fontId="6" fillId="5" borderId="8" xfId="0" applyFont="1" applyFill="1" applyBorder="1" applyAlignment="1">
      <alignment horizontal="left"/>
    </xf>
    <xf numFmtId="0" fontId="6" fillId="5" borderId="2" xfId="0" applyFont="1" applyFill="1" applyBorder="1" applyAlignment="1">
      <alignment horizontal="left"/>
    </xf>
    <xf numFmtId="0" fontId="6" fillId="5" borderId="3" xfId="0" applyFont="1" applyFill="1" applyBorder="1"/>
    <xf numFmtId="0" fontId="8" fillId="5" borderId="0" xfId="0" applyFont="1" applyFill="1"/>
    <xf numFmtId="0" fontId="4" fillId="5" borderId="7" xfId="0" applyFont="1" applyFill="1" applyBorder="1" applyAlignment="1" applyProtection="1">
      <alignment horizontal="left"/>
      <protection locked="0"/>
    </xf>
    <xf numFmtId="0" fontId="6" fillId="5" borderId="7" xfId="0" applyFont="1" applyFill="1" applyBorder="1" applyAlignment="1" applyProtection="1">
      <alignment horizontal="left"/>
      <protection locked="0"/>
    </xf>
    <xf numFmtId="0" fontId="4" fillId="5" borderId="7" xfId="0" applyFont="1" applyFill="1" applyBorder="1" applyAlignment="1" applyProtection="1">
      <alignment horizontal="center"/>
      <protection locked="0"/>
    </xf>
    <xf numFmtId="0" fontId="6" fillId="5" borderId="7" xfId="0" applyFont="1" applyFill="1" applyBorder="1" applyAlignment="1" applyProtection="1">
      <alignment horizontal="center"/>
      <protection locked="0"/>
    </xf>
    <xf numFmtId="166" fontId="6" fillId="5" borderId="7" xfId="0" applyNumberFormat="1" applyFont="1" applyFill="1" applyBorder="1" applyAlignment="1" applyProtection="1">
      <alignment horizontal="center"/>
      <protection locked="0"/>
    </xf>
    <xf numFmtId="164" fontId="6" fillId="5" borderId="7" xfId="1" applyFont="1" applyFill="1" applyBorder="1" applyAlignment="1" applyProtection="1">
      <alignment horizontal="left" vertical="center"/>
      <protection locked="0"/>
    </xf>
    <xf numFmtId="164" fontId="6" fillId="5" borderId="7" xfId="1" applyFont="1" applyFill="1" applyBorder="1" applyAlignment="1" applyProtection="1">
      <alignment horizontal="left"/>
      <protection locked="0"/>
    </xf>
    <xf numFmtId="0" fontId="4" fillId="5" borderId="7" xfId="0" applyFont="1" applyFill="1" applyBorder="1" applyAlignment="1">
      <alignment horizontal="left"/>
    </xf>
    <xf numFmtId="0" fontId="6" fillId="5" borderId="4" xfId="0" applyFont="1" applyFill="1" applyBorder="1" applyAlignment="1">
      <alignment wrapText="1"/>
    </xf>
    <xf numFmtId="0" fontId="4" fillId="5" borderId="0" xfId="0" applyFont="1" applyFill="1" applyAlignment="1">
      <alignment horizontal="center" wrapText="1"/>
    </xf>
    <xf numFmtId="0" fontId="4" fillId="3" borderId="9" xfId="0" applyFont="1" applyFill="1" applyBorder="1" applyAlignment="1">
      <alignment horizontal="center" wrapText="1"/>
    </xf>
    <xf numFmtId="164" fontId="4" fillId="5" borderId="7" xfId="0" applyNumberFormat="1" applyFont="1" applyFill="1" applyBorder="1" applyAlignment="1">
      <alignment wrapText="1"/>
    </xf>
    <xf numFmtId="0" fontId="6" fillId="0" borderId="0" xfId="0" applyFont="1" applyAlignment="1">
      <alignment wrapText="1"/>
    </xf>
    <xf numFmtId="0" fontId="4" fillId="0" borderId="0" xfId="0" applyFont="1" applyAlignment="1">
      <alignment wrapText="1"/>
    </xf>
    <xf numFmtId="164" fontId="6" fillId="0" borderId="0" xfId="1" applyFont="1" applyAlignment="1" applyProtection="1">
      <alignment wrapText="1"/>
    </xf>
    <xf numFmtId="0" fontId="6" fillId="0" borderId="0" xfId="0" applyFont="1" applyAlignment="1">
      <alignment horizontal="left" wrapText="1"/>
    </xf>
    <xf numFmtId="0" fontId="6" fillId="5" borderId="0" xfId="0" applyFont="1" applyFill="1" applyAlignment="1">
      <alignment wrapText="1"/>
    </xf>
    <xf numFmtId="164" fontId="6" fillId="0" borderId="0" xfId="1" applyFont="1" applyBorder="1" applyAlignment="1" applyProtection="1">
      <alignment wrapText="1"/>
    </xf>
    <xf numFmtId="164" fontId="4" fillId="0" borderId="16" xfId="0" applyNumberFormat="1" applyFont="1" applyBorder="1"/>
    <xf numFmtId="43" fontId="4" fillId="0" borderId="18" xfId="0" applyNumberFormat="1" applyFont="1" applyBorder="1"/>
    <xf numFmtId="43" fontId="4" fillId="0" borderId="16" xfId="0" applyNumberFormat="1" applyFont="1" applyBorder="1"/>
    <xf numFmtId="164" fontId="5" fillId="0" borderId="11" xfId="1" applyFont="1" applyBorder="1" applyAlignment="1">
      <alignment horizontal="left"/>
    </xf>
    <xf numFmtId="164" fontId="5" fillId="0" borderId="10" xfId="1" applyFont="1" applyBorder="1" applyAlignment="1">
      <alignment horizontal="left"/>
    </xf>
    <xf numFmtId="164" fontId="5" fillId="0" borderId="12" xfId="1" applyFont="1" applyBorder="1" applyAlignment="1">
      <alignment horizontal="left"/>
    </xf>
    <xf numFmtId="164" fontId="5" fillId="0" borderId="11" xfId="1" applyFont="1" applyBorder="1" applyAlignment="1" applyProtection="1">
      <alignment horizontal="left"/>
    </xf>
    <xf numFmtId="164" fontId="5" fillId="0" borderId="12" xfId="1" applyFont="1" applyFill="1" applyBorder="1" applyAlignment="1" applyProtection="1">
      <alignment horizontal="left"/>
    </xf>
    <xf numFmtId="164" fontId="5" fillId="0" borderId="10" xfId="1" quotePrefix="1" applyFont="1" applyBorder="1" applyAlignment="1" applyProtection="1">
      <alignment horizontal="left" wrapText="1"/>
    </xf>
    <xf numFmtId="164" fontId="5" fillId="0" borderId="10" xfId="1" quotePrefix="1" applyFont="1" applyBorder="1" applyAlignment="1" applyProtection="1">
      <alignment horizontal="left"/>
    </xf>
    <xf numFmtId="164" fontId="5" fillId="0" borderId="12" xfId="1" quotePrefix="1" applyFont="1" applyBorder="1" applyAlignment="1" applyProtection="1">
      <alignment horizontal="left"/>
    </xf>
    <xf numFmtId="0" fontId="13" fillId="5" borderId="0" xfId="0" applyFont="1" applyFill="1" applyAlignment="1">
      <alignment horizontal="center" vertical="center"/>
    </xf>
    <xf numFmtId="0" fontId="4" fillId="2" borderId="15" xfId="0" applyFont="1" applyFill="1" applyBorder="1" applyAlignment="1" applyProtection="1">
      <alignment horizontal="left"/>
      <protection locked="0"/>
    </xf>
    <xf numFmtId="0" fontId="4" fillId="2" borderId="9" xfId="0" applyFont="1" applyFill="1" applyBorder="1" applyAlignment="1" applyProtection="1">
      <alignment horizontal="left"/>
      <protection locked="0"/>
    </xf>
    <xf numFmtId="0" fontId="6" fillId="2" borderId="13" xfId="0" applyFont="1" applyFill="1" applyBorder="1" applyAlignment="1" applyProtection="1">
      <alignment horizontal="left"/>
      <protection locked="0"/>
    </xf>
    <xf numFmtId="0" fontId="6" fillId="2" borderId="14" xfId="0" applyFont="1" applyFill="1" applyBorder="1" applyAlignment="1" applyProtection="1">
      <alignment horizontal="left"/>
      <protection locked="0"/>
    </xf>
    <xf numFmtId="0" fontId="6" fillId="2" borderId="15" xfId="0" applyFont="1" applyFill="1" applyBorder="1" applyAlignment="1" applyProtection="1">
      <alignment horizontal="left"/>
      <protection locked="0"/>
    </xf>
    <xf numFmtId="0" fontId="6" fillId="2" borderId="9" xfId="0" applyFont="1" applyFill="1" applyBorder="1" applyAlignment="1" applyProtection="1">
      <alignment horizontal="left"/>
      <protection locked="0"/>
    </xf>
    <xf numFmtId="164" fontId="6" fillId="2" borderId="9" xfId="1" applyFont="1" applyFill="1" applyBorder="1" applyAlignment="1" applyProtection="1">
      <alignment horizontal="left" vertical="center"/>
      <protection locked="0"/>
    </xf>
    <xf numFmtId="164" fontId="6" fillId="0" borderId="9" xfId="1" applyFont="1" applyBorder="1" applyAlignment="1" applyProtection="1">
      <alignment horizontal="left"/>
      <protection locked="0"/>
    </xf>
    <xf numFmtId="164" fontId="6" fillId="2" borderId="9" xfId="1" applyFont="1" applyFill="1" applyBorder="1" applyAlignment="1" applyProtection="1">
      <alignment horizontal="left"/>
      <protection locked="0"/>
    </xf>
    <xf numFmtId="164" fontId="10" fillId="5" borderId="0" xfId="1" applyFont="1" applyFill="1" applyBorder="1" applyAlignment="1" applyProtection="1">
      <alignment horizontal="right"/>
      <protection locked="0"/>
    </xf>
    <xf numFmtId="0" fontId="6" fillId="0" borderId="9" xfId="0" applyFont="1" applyBorder="1" applyAlignment="1" applyProtection="1">
      <alignment vertical="center"/>
      <protection locked="0"/>
    </xf>
    <xf numFmtId="0" fontId="6" fillId="0" borderId="9" xfId="0" applyFont="1" applyBorder="1" applyAlignment="1" applyProtection="1">
      <alignment horizontal="left" vertical="center"/>
      <protection locked="0"/>
    </xf>
    <xf numFmtId="0" fontId="4" fillId="3" borderId="9" xfId="0" applyFont="1" applyFill="1" applyBorder="1" applyAlignment="1">
      <alignment horizontal="left"/>
    </xf>
    <xf numFmtId="164" fontId="10" fillId="5" borderId="17" xfId="1" applyFont="1" applyFill="1" applyBorder="1" applyAlignment="1" applyProtection="1">
      <alignment horizontal="right"/>
      <protection locked="0"/>
    </xf>
    <xf numFmtId="0" fontId="6" fillId="0" borderId="9" xfId="0" applyFont="1" applyBorder="1" applyAlignment="1" applyProtection="1">
      <alignment horizontal="left"/>
      <protection locked="0"/>
    </xf>
    <xf numFmtId="166" fontId="6" fillId="2" borderId="15" xfId="0" applyNumberFormat="1" applyFont="1" applyFill="1" applyBorder="1" applyAlignment="1" applyProtection="1">
      <alignment horizontal="left"/>
      <protection locked="0"/>
    </xf>
    <xf numFmtId="166" fontId="6" fillId="2" borderId="9" xfId="0" applyNumberFormat="1" applyFont="1" applyFill="1" applyBorder="1" applyAlignment="1" applyProtection="1">
      <alignment horizontal="left"/>
      <protection locked="0"/>
    </xf>
    <xf numFmtId="166" fontId="6" fillId="0" borderId="15" xfId="0" applyNumberFormat="1" applyFont="1" applyBorder="1" applyAlignment="1" applyProtection="1">
      <alignment horizontal="left"/>
      <protection locked="0"/>
    </xf>
    <xf numFmtId="166" fontId="6" fillId="0" borderId="9" xfId="0" applyNumberFormat="1" applyFont="1" applyBorder="1" applyAlignment="1" applyProtection="1">
      <alignment horizontal="left"/>
      <protection locked="0"/>
    </xf>
  </cellXfs>
  <cellStyles count="2">
    <cellStyle name="Comma" xfId="1" builtinId="3"/>
    <cellStyle name="Normal" xfId="0" builtinId="0"/>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21</xdr:col>
      <xdr:colOff>129540</xdr:colOff>
      <xdr:row>49</xdr:row>
      <xdr:rowOff>0</xdr:rowOff>
    </xdr:from>
    <xdr:to>
      <xdr:col>21</xdr:col>
      <xdr:colOff>266700</xdr:colOff>
      <xdr:row>99</xdr:row>
      <xdr:rowOff>17145</xdr:rowOff>
    </xdr:to>
    <xdr:sp macro="" textlink="">
      <xdr:nvSpPr>
        <xdr:cNvPr id="3338" name="Text Box 13">
          <a:extLst>
            <a:ext uri="{FF2B5EF4-FFF2-40B4-BE49-F238E27FC236}">
              <a16:creationId xmlns:a16="http://schemas.microsoft.com/office/drawing/2014/main" id="{622AEC78-EA8E-CE4D-32FB-0211950FBFF5}"/>
            </a:ext>
          </a:extLst>
        </xdr:cNvPr>
        <xdr:cNvSpPr txBox="1">
          <a:spLocks noChangeArrowheads="1"/>
        </xdr:cNvSpPr>
      </xdr:nvSpPr>
      <xdr:spPr bwMode="auto">
        <a:xfrm>
          <a:off x="17228820" y="8930640"/>
          <a:ext cx="13716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594360</xdr:colOff>
      <xdr:row>61</xdr:row>
      <xdr:rowOff>0</xdr:rowOff>
    </xdr:from>
    <xdr:to>
      <xdr:col>7</xdr:col>
      <xdr:colOff>701040</xdr:colOff>
      <xdr:row>100</xdr:row>
      <xdr:rowOff>19050</xdr:rowOff>
    </xdr:to>
    <xdr:sp macro="" textlink="">
      <xdr:nvSpPr>
        <xdr:cNvPr id="3339" name="Text Box 14">
          <a:extLst>
            <a:ext uri="{FF2B5EF4-FFF2-40B4-BE49-F238E27FC236}">
              <a16:creationId xmlns:a16="http://schemas.microsoft.com/office/drawing/2014/main" id="{8EA1509C-064F-4E21-A25C-102C1678823E}"/>
            </a:ext>
          </a:extLst>
        </xdr:cNvPr>
        <xdr:cNvSpPr txBox="1">
          <a:spLocks noChangeArrowheads="1"/>
        </xdr:cNvSpPr>
      </xdr:nvSpPr>
      <xdr:spPr bwMode="auto">
        <a:xfrm>
          <a:off x="8717280" y="13205460"/>
          <a:ext cx="9906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30480</xdr:colOff>
      <xdr:row>61</xdr:row>
      <xdr:rowOff>0</xdr:rowOff>
    </xdr:from>
    <xdr:to>
      <xdr:col>7</xdr:col>
      <xdr:colOff>131445</xdr:colOff>
      <xdr:row>100</xdr:row>
      <xdr:rowOff>17145</xdr:rowOff>
    </xdr:to>
    <xdr:sp macro="" textlink="">
      <xdr:nvSpPr>
        <xdr:cNvPr id="3340" name="Text Box 15">
          <a:extLst>
            <a:ext uri="{FF2B5EF4-FFF2-40B4-BE49-F238E27FC236}">
              <a16:creationId xmlns:a16="http://schemas.microsoft.com/office/drawing/2014/main" id="{7B675650-9710-4925-0425-B10E6CF930B1}"/>
            </a:ext>
          </a:extLst>
        </xdr:cNvPr>
        <xdr:cNvSpPr txBox="1">
          <a:spLocks noChangeArrowheads="1"/>
        </xdr:cNvSpPr>
      </xdr:nvSpPr>
      <xdr:spPr bwMode="auto">
        <a:xfrm>
          <a:off x="8153400" y="13205460"/>
          <a:ext cx="1143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419100</xdr:colOff>
      <xdr:row>61</xdr:row>
      <xdr:rowOff>0</xdr:rowOff>
    </xdr:from>
    <xdr:to>
      <xdr:col>6</xdr:col>
      <xdr:colOff>510540</xdr:colOff>
      <xdr:row>100</xdr:row>
      <xdr:rowOff>19050</xdr:rowOff>
    </xdr:to>
    <xdr:sp macro="" textlink="">
      <xdr:nvSpPr>
        <xdr:cNvPr id="3341" name="Text Box 16">
          <a:extLst>
            <a:ext uri="{FF2B5EF4-FFF2-40B4-BE49-F238E27FC236}">
              <a16:creationId xmlns:a16="http://schemas.microsoft.com/office/drawing/2014/main" id="{B468BCD4-7232-7DAB-0365-1AA271AEF14C}"/>
            </a:ext>
          </a:extLst>
        </xdr:cNvPr>
        <xdr:cNvSpPr txBox="1">
          <a:spLocks noChangeArrowheads="1"/>
        </xdr:cNvSpPr>
      </xdr:nvSpPr>
      <xdr:spPr bwMode="auto">
        <a:xfrm>
          <a:off x="7299960" y="13205460"/>
          <a:ext cx="8382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381000</xdr:colOff>
      <xdr:row>61</xdr:row>
      <xdr:rowOff>0</xdr:rowOff>
    </xdr:from>
    <xdr:to>
      <xdr:col>6</xdr:col>
      <xdr:colOff>510540</xdr:colOff>
      <xdr:row>100</xdr:row>
      <xdr:rowOff>19050</xdr:rowOff>
    </xdr:to>
    <xdr:sp macro="" textlink="">
      <xdr:nvSpPr>
        <xdr:cNvPr id="3342" name="Text Box 17">
          <a:extLst>
            <a:ext uri="{FF2B5EF4-FFF2-40B4-BE49-F238E27FC236}">
              <a16:creationId xmlns:a16="http://schemas.microsoft.com/office/drawing/2014/main" id="{3DD32712-166A-EAD9-6B70-4328DFD6C580}"/>
            </a:ext>
          </a:extLst>
        </xdr:cNvPr>
        <xdr:cNvSpPr txBox="1">
          <a:spLocks noChangeArrowheads="1"/>
        </xdr:cNvSpPr>
      </xdr:nvSpPr>
      <xdr:spPr bwMode="auto">
        <a:xfrm>
          <a:off x="7261860" y="13205460"/>
          <a:ext cx="12192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1394460</xdr:colOff>
      <xdr:row>61</xdr:row>
      <xdr:rowOff>0</xdr:rowOff>
    </xdr:from>
    <xdr:to>
      <xdr:col>6</xdr:col>
      <xdr:colOff>129540</xdr:colOff>
      <xdr:row>100</xdr:row>
      <xdr:rowOff>17145</xdr:rowOff>
    </xdr:to>
    <xdr:sp macro="" textlink="">
      <xdr:nvSpPr>
        <xdr:cNvPr id="3343" name="Text Box 18">
          <a:extLst>
            <a:ext uri="{FF2B5EF4-FFF2-40B4-BE49-F238E27FC236}">
              <a16:creationId xmlns:a16="http://schemas.microsoft.com/office/drawing/2014/main" id="{84AEF5AA-D0D9-EF82-A623-86DB9DC59990}"/>
            </a:ext>
          </a:extLst>
        </xdr:cNvPr>
        <xdr:cNvSpPr txBox="1">
          <a:spLocks noChangeArrowheads="1"/>
        </xdr:cNvSpPr>
      </xdr:nvSpPr>
      <xdr:spPr bwMode="auto">
        <a:xfrm>
          <a:off x="6880860" y="13205460"/>
          <a:ext cx="12192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335280</xdr:colOff>
      <xdr:row>61</xdr:row>
      <xdr:rowOff>0</xdr:rowOff>
    </xdr:from>
    <xdr:to>
      <xdr:col>6</xdr:col>
      <xdr:colOff>457200</xdr:colOff>
      <xdr:row>100</xdr:row>
      <xdr:rowOff>17145</xdr:rowOff>
    </xdr:to>
    <xdr:sp macro="" textlink="">
      <xdr:nvSpPr>
        <xdr:cNvPr id="3344" name="Text Box 19">
          <a:extLst>
            <a:ext uri="{FF2B5EF4-FFF2-40B4-BE49-F238E27FC236}">
              <a16:creationId xmlns:a16="http://schemas.microsoft.com/office/drawing/2014/main" id="{84DECC8F-8B65-05D1-350C-E7FF3553B1FE}"/>
            </a:ext>
          </a:extLst>
        </xdr:cNvPr>
        <xdr:cNvSpPr txBox="1">
          <a:spLocks noChangeArrowheads="1"/>
        </xdr:cNvSpPr>
      </xdr:nvSpPr>
      <xdr:spPr bwMode="auto">
        <a:xfrm>
          <a:off x="7216140" y="13205460"/>
          <a:ext cx="12192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76200</xdr:colOff>
      <xdr:row>61</xdr:row>
      <xdr:rowOff>0</xdr:rowOff>
    </xdr:from>
    <xdr:to>
      <xdr:col>7</xdr:col>
      <xdr:colOff>171450</xdr:colOff>
      <xdr:row>100</xdr:row>
      <xdr:rowOff>17145</xdr:rowOff>
    </xdr:to>
    <xdr:sp macro="" textlink="">
      <xdr:nvSpPr>
        <xdr:cNvPr id="3345" name="Text Box 20">
          <a:extLst>
            <a:ext uri="{FF2B5EF4-FFF2-40B4-BE49-F238E27FC236}">
              <a16:creationId xmlns:a16="http://schemas.microsoft.com/office/drawing/2014/main" id="{8A1E00A8-D18E-FB5D-FEED-676EB69C9899}"/>
            </a:ext>
          </a:extLst>
        </xdr:cNvPr>
        <xdr:cNvSpPr txBox="1">
          <a:spLocks noChangeArrowheads="1"/>
        </xdr:cNvSpPr>
      </xdr:nvSpPr>
      <xdr:spPr bwMode="auto">
        <a:xfrm>
          <a:off x="8199120" y="13205460"/>
          <a:ext cx="9906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251460</xdr:colOff>
      <xdr:row>61</xdr:row>
      <xdr:rowOff>0</xdr:rowOff>
    </xdr:from>
    <xdr:to>
      <xdr:col>7</xdr:col>
      <xdr:colOff>358140</xdr:colOff>
      <xdr:row>100</xdr:row>
      <xdr:rowOff>19050</xdr:rowOff>
    </xdr:to>
    <xdr:sp macro="" textlink="">
      <xdr:nvSpPr>
        <xdr:cNvPr id="3346" name="Text Box 21">
          <a:extLst>
            <a:ext uri="{FF2B5EF4-FFF2-40B4-BE49-F238E27FC236}">
              <a16:creationId xmlns:a16="http://schemas.microsoft.com/office/drawing/2014/main" id="{D2580BE6-EA05-1184-D65B-33AA46187C3E}"/>
            </a:ext>
          </a:extLst>
        </xdr:cNvPr>
        <xdr:cNvSpPr txBox="1">
          <a:spLocks noChangeArrowheads="1"/>
        </xdr:cNvSpPr>
      </xdr:nvSpPr>
      <xdr:spPr bwMode="auto">
        <a:xfrm>
          <a:off x="8374380" y="13205460"/>
          <a:ext cx="9906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175260</xdr:colOff>
      <xdr:row>61</xdr:row>
      <xdr:rowOff>0</xdr:rowOff>
    </xdr:from>
    <xdr:to>
      <xdr:col>7</xdr:col>
      <xdr:colOff>320040</xdr:colOff>
      <xdr:row>100</xdr:row>
      <xdr:rowOff>17145</xdr:rowOff>
    </xdr:to>
    <xdr:sp macro="" textlink="">
      <xdr:nvSpPr>
        <xdr:cNvPr id="3347" name="Text Box 22">
          <a:extLst>
            <a:ext uri="{FF2B5EF4-FFF2-40B4-BE49-F238E27FC236}">
              <a16:creationId xmlns:a16="http://schemas.microsoft.com/office/drawing/2014/main" id="{DBEA46A2-C898-6F8E-18F1-C622E3E82BB7}"/>
            </a:ext>
          </a:extLst>
        </xdr:cNvPr>
        <xdr:cNvSpPr txBox="1">
          <a:spLocks noChangeArrowheads="1"/>
        </xdr:cNvSpPr>
      </xdr:nvSpPr>
      <xdr:spPr bwMode="auto">
        <a:xfrm>
          <a:off x="8298180" y="13205460"/>
          <a:ext cx="13716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106680</xdr:colOff>
      <xdr:row>2</xdr:row>
      <xdr:rowOff>0</xdr:rowOff>
    </xdr:from>
    <xdr:to>
      <xdr:col>9</xdr:col>
      <xdr:colOff>0</xdr:colOff>
      <xdr:row>2</xdr:row>
      <xdr:rowOff>396240</xdr:rowOff>
    </xdr:to>
    <xdr:pic>
      <xdr:nvPicPr>
        <xdr:cNvPr id="3348" name="Picture 1">
          <a:extLst>
            <a:ext uri="{FF2B5EF4-FFF2-40B4-BE49-F238E27FC236}">
              <a16:creationId xmlns:a16="http://schemas.microsoft.com/office/drawing/2014/main" id="{7EDA22AA-828B-23E5-801F-AC98E5C15B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74480" y="312420"/>
          <a:ext cx="1226820" cy="403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xdr:colOff>
      <xdr:row>82</xdr:row>
      <xdr:rowOff>0</xdr:rowOff>
    </xdr:from>
    <xdr:to>
      <xdr:col>5</xdr:col>
      <xdr:colOff>262890</xdr:colOff>
      <xdr:row>100</xdr:row>
      <xdr:rowOff>53340</xdr:rowOff>
    </xdr:to>
    <xdr:sp macro="" textlink="">
      <xdr:nvSpPr>
        <xdr:cNvPr id="3" name="Text Box 13">
          <a:extLst>
            <a:ext uri="{FF2B5EF4-FFF2-40B4-BE49-F238E27FC236}">
              <a16:creationId xmlns:a16="http://schemas.microsoft.com/office/drawing/2014/main" id="{67F10896-2295-4C66-99B6-347BB440EB2D}"/>
            </a:ext>
          </a:extLst>
        </xdr:cNvPr>
        <xdr:cNvSpPr txBox="1">
          <a:spLocks noChangeArrowheads="1"/>
        </xdr:cNvSpPr>
      </xdr:nvSpPr>
      <xdr:spPr bwMode="auto">
        <a:xfrm>
          <a:off x="15525750" y="7600950"/>
          <a:ext cx="12954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pageSetUpPr fitToPage="1"/>
  </sheetPr>
  <dimension ref="B1:W99"/>
  <sheetViews>
    <sheetView showGridLines="0" tabSelected="1" topLeftCell="A20" zoomScaleNormal="100" zoomScaleSheetLayoutView="100" workbookViewId="0">
      <selection activeCell="M39" sqref="M39"/>
    </sheetView>
  </sheetViews>
  <sheetFormatPr defaultColWidth="9.140625" defaultRowHeight="15.75"/>
  <cols>
    <col min="1" max="1" width="2.7109375" style="6" customWidth="1"/>
    <col min="2" max="2" width="1.7109375" style="6" customWidth="1"/>
    <col min="3" max="3" width="34.7109375" style="6" customWidth="1"/>
    <col min="4" max="4" width="16.7109375" style="6" customWidth="1"/>
    <col min="5" max="5" width="19.7109375" style="6" customWidth="1"/>
    <col min="6" max="6" width="19.7109375" style="7" customWidth="1"/>
    <col min="7" max="9" width="19.7109375" style="6" customWidth="1"/>
    <col min="10" max="10" width="1.7109375" style="6" customWidth="1"/>
    <col min="11" max="11" width="17.85546875" style="6" bestFit="1" customWidth="1"/>
    <col min="12" max="12" width="9.42578125" style="6" bestFit="1" customWidth="1"/>
    <col min="13" max="13" width="20.28515625" style="6" bestFit="1" customWidth="1"/>
    <col min="14" max="14" width="3.7109375" style="7" customWidth="1"/>
    <col min="15" max="15" width="18.28515625" style="8" bestFit="1" customWidth="1"/>
    <col min="16" max="16" width="22.28515625" style="8" customWidth="1"/>
    <col min="17" max="17" width="9.42578125" style="8" customWidth="1"/>
    <col min="18" max="18" width="1.140625" style="6" customWidth="1"/>
    <col min="19" max="19" width="2.140625" style="6" customWidth="1"/>
    <col min="20" max="20" width="11.85546875" style="6" customWidth="1"/>
    <col min="21" max="21" width="21.7109375" style="9" bestFit="1" customWidth="1"/>
    <col min="22" max="22" width="9.140625" style="6"/>
    <col min="23" max="23" width="19.42578125" style="9" bestFit="1" customWidth="1"/>
    <col min="24" max="16384" width="9.140625" style="6"/>
  </cols>
  <sheetData>
    <row r="1" spans="2:23" ht="16.5" thickBot="1"/>
    <row r="2" spans="2:23">
      <c r="B2" s="44"/>
      <c r="C2" s="55"/>
      <c r="D2" s="55"/>
      <c r="E2" s="55"/>
      <c r="F2" s="62"/>
      <c r="G2" s="55"/>
      <c r="H2" s="55"/>
      <c r="I2" s="55"/>
      <c r="J2" s="77"/>
    </row>
    <row r="3" spans="2:23" ht="33.75">
      <c r="B3" s="45"/>
      <c r="C3" s="78" t="s">
        <v>115</v>
      </c>
      <c r="D3" s="49"/>
      <c r="E3" s="49"/>
      <c r="F3" s="50"/>
      <c r="G3" s="49"/>
      <c r="H3" s="108" t="s">
        <v>119</v>
      </c>
      <c r="I3" s="49"/>
      <c r="J3" s="51"/>
      <c r="O3" s="22"/>
      <c r="P3" s="22"/>
      <c r="Q3" s="22"/>
      <c r="U3" s="6"/>
    </row>
    <row r="4" spans="2:23">
      <c r="B4" s="45"/>
      <c r="C4" s="49"/>
      <c r="D4" s="49"/>
      <c r="E4" s="49"/>
      <c r="F4" s="50"/>
      <c r="G4" s="49"/>
      <c r="H4" s="49"/>
      <c r="I4" s="49"/>
      <c r="J4" s="51"/>
      <c r="N4" s="6"/>
      <c r="O4" s="10"/>
    </row>
    <row r="5" spans="2:23">
      <c r="B5" s="45"/>
      <c r="C5" s="30" t="s">
        <v>75</v>
      </c>
      <c r="D5" s="109" t="s">
        <v>120</v>
      </c>
      <c r="E5" s="110"/>
      <c r="F5" s="110"/>
      <c r="G5" s="110"/>
      <c r="H5" s="110"/>
      <c r="I5" s="110"/>
      <c r="J5" s="79"/>
      <c r="K5" s="11"/>
      <c r="L5" s="11"/>
    </row>
    <row r="6" spans="2:23">
      <c r="B6" s="45"/>
      <c r="C6" s="30" t="s">
        <v>76</v>
      </c>
      <c r="D6" s="113">
        <v>235084</v>
      </c>
      <c r="E6" s="114"/>
      <c r="F6" s="114"/>
      <c r="G6" s="114"/>
      <c r="H6" s="114"/>
      <c r="I6" s="114"/>
      <c r="J6" s="80"/>
      <c r="K6" s="12"/>
      <c r="L6" s="13"/>
    </row>
    <row r="7" spans="2:23">
      <c r="B7" s="45"/>
      <c r="C7" s="30" t="s">
        <v>77</v>
      </c>
      <c r="D7" s="109" t="s">
        <v>123</v>
      </c>
      <c r="E7" s="110"/>
      <c r="F7" s="110"/>
      <c r="G7" s="110"/>
      <c r="H7" s="110"/>
      <c r="I7" s="110"/>
      <c r="J7" s="81"/>
      <c r="K7" s="12"/>
      <c r="L7" s="13"/>
    </row>
    <row r="8" spans="2:23">
      <c r="B8" s="45"/>
      <c r="C8" s="30" t="s">
        <v>78</v>
      </c>
      <c r="D8" s="111" t="s">
        <v>121</v>
      </c>
      <c r="E8" s="112"/>
      <c r="F8" s="112"/>
      <c r="G8" s="112"/>
      <c r="H8" s="112"/>
      <c r="I8" s="113"/>
      <c r="J8" s="80"/>
      <c r="K8" s="28"/>
      <c r="L8" s="28"/>
    </row>
    <row r="9" spans="2:23">
      <c r="B9" s="45"/>
      <c r="C9" s="30" t="s">
        <v>80</v>
      </c>
      <c r="D9" s="113" t="s">
        <v>94</v>
      </c>
      <c r="E9" s="114"/>
      <c r="F9" s="114"/>
      <c r="G9" s="114"/>
      <c r="H9" s="114"/>
      <c r="I9" s="114"/>
      <c r="J9" s="82"/>
      <c r="K9" s="9"/>
      <c r="L9" s="9"/>
    </row>
    <row r="10" spans="2:23">
      <c r="B10" s="45"/>
      <c r="C10" s="30" t="s">
        <v>79</v>
      </c>
      <c r="D10" s="113" t="s">
        <v>91</v>
      </c>
      <c r="E10" s="114"/>
      <c r="F10" s="114"/>
      <c r="G10" s="114"/>
      <c r="H10" s="114"/>
      <c r="I10" s="114"/>
      <c r="J10" s="80"/>
      <c r="K10" s="12"/>
      <c r="L10" s="13"/>
    </row>
    <row r="11" spans="2:23">
      <c r="B11" s="45"/>
      <c r="C11" s="30" t="s">
        <v>85</v>
      </c>
      <c r="D11" s="113" t="s">
        <v>0</v>
      </c>
      <c r="E11" s="114"/>
      <c r="F11" s="114"/>
      <c r="G11" s="114"/>
      <c r="H11" s="114"/>
      <c r="I11" s="114"/>
      <c r="J11" s="83"/>
      <c r="K11" s="14"/>
      <c r="L11" s="13"/>
    </row>
    <row r="12" spans="2:23">
      <c r="B12" s="45"/>
      <c r="C12" s="30" t="s">
        <v>81</v>
      </c>
      <c r="D12" s="124">
        <v>45139</v>
      </c>
      <c r="E12" s="125"/>
      <c r="F12" s="125"/>
      <c r="G12" s="125"/>
      <c r="H12" s="125"/>
      <c r="I12" s="125"/>
      <c r="J12" s="83"/>
      <c r="K12" s="15"/>
      <c r="L12" s="13"/>
    </row>
    <row r="13" spans="2:23">
      <c r="B13" s="45"/>
      <c r="C13" s="30" t="s">
        <v>82</v>
      </c>
      <c r="D13" s="126">
        <v>45351</v>
      </c>
      <c r="E13" s="127"/>
      <c r="F13" s="127"/>
      <c r="G13" s="127"/>
      <c r="H13" s="127"/>
      <c r="I13" s="127"/>
      <c r="J13" s="80"/>
      <c r="K13" s="28"/>
      <c r="L13" s="28"/>
      <c r="V13" s="7"/>
    </row>
    <row r="14" spans="2:23" s="39" customFormat="1">
      <c r="B14" s="46"/>
      <c r="C14" s="30" t="s">
        <v>83</v>
      </c>
      <c r="D14" s="113" t="s">
        <v>122</v>
      </c>
      <c r="E14" s="114"/>
      <c r="F14" s="114"/>
      <c r="G14" s="114"/>
      <c r="H14" s="114"/>
      <c r="I14" s="114"/>
      <c r="J14" s="84"/>
      <c r="K14" s="38"/>
      <c r="L14" s="38"/>
      <c r="P14" s="40"/>
      <c r="U14" s="41"/>
      <c r="W14" s="41"/>
    </row>
    <row r="15" spans="2:23">
      <c r="B15" s="45"/>
      <c r="C15" s="36" t="s">
        <v>84</v>
      </c>
      <c r="D15" s="37" t="s">
        <v>3</v>
      </c>
      <c r="E15" s="115" t="s">
        <v>17</v>
      </c>
      <c r="F15" s="115"/>
      <c r="G15" s="115"/>
      <c r="H15" s="115"/>
      <c r="I15" s="115"/>
      <c r="J15" s="85"/>
    </row>
    <row r="16" spans="2:23">
      <c r="B16" s="45"/>
      <c r="C16" s="30"/>
      <c r="D16" s="31" t="s">
        <v>22</v>
      </c>
      <c r="E16" s="116" t="s">
        <v>18</v>
      </c>
      <c r="F16" s="116"/>
      <c r="G16" s="116"/>
      <c r="H16" s="116"/>
      <c r="I16" s="116"/>
      <c r="J16" s="85"/>
      <c r="K16" s="16"/>
      <c r="L16" s="10"/>
    </row>
    <row r="17" spans="2:23">
      <c r="B17" s="45"/>
      <c r="C17" s="30"/>
      <c r="D17" s="32" t="s">
        <v>23</v>
      </c>
      <c r="E17" s="117" t="s">
        <v>18</v>
      </c>
      <c r="F17" s="117"/>
      <c r="G17" s="117"/>
      <c r="H17" s="117"/>
      <c r="I17" s="117"/>
      <c r="J17" s="80"/>
      <c r="K17" s="7"/>
    </row>
    <row r="18" spans="2:23">
      <c r="B18" s="45"/>
      <c r="C18" s="49"/>
      <c r="D18" s="49"/>
      <c r="E18" s="50"/>
      <c r="F18" s="49"/>
      <c r="G18" s="49"/>
      <c r="H18" s="49"/>
      <c r="I18" s="49"/>
      <c r="J18" s="51"/>
    </row>
    <row r="19" spans="2:23">
      <c r="B19" s="45"/>
      <c r="C19" s="121" t="s">
        <v>102</v>
      </c>
      <c r="D19" s="121"/>
      <c r="E19" s="121"/>
      <c r="F19" s="121"/>
      <c r="G19" s="121"/>
      <c r="H19" s="121"/>
      <c r="I19" s="121"/>
      <c r="J19" s="86"/>
    </row>
    <row r="20" spans="2:23">
      <c r="B20" s="45"/>
      <c r="C20" s="119"/>
      <c r="D20" s="119"/>
      <c r="E20" s="119"/>
      <c r="F20" s="119"/>
      <c r="G20" s="119"/>
      <c r="H20" s="119"/>
      <c r="I20" s="119"/>
      <c r="J20" s="56"/>
    </row>
    <row r="21" spans="2:23" ht="16.5" thickBot="1">
      <c r="B21" s="47"/>
      <c r="C21" s="74"/>
      <c r="D21" s="74"/>
      <c r="E21" s="74"/>
      <c r="F21" s="74"/>
      <c r="G21" s="74"/>
      <c r="H21" s="74"/>
      <c r="I21" s="74"/>
      <c r="J21" s="75"/>
    </row>
    <row r="22" spans="2:23">
      <c r="B22" s="44"/>
      <c r="C22" s="76"/>
      <c r="D22" s="76"/>
      <c r="E22" s="76"/>
      <c r="F22" s="76"/>
      <c r="G22" s="76"/>
      <c r="H22" s="76"/>
      <c r="I22" s="76"/>
      <c r="J22" s="69"/>
    </row>
    <row r="23" spans="2:23">
      <c r="B23" s="45"/>
      <c r="C23" s="35" t="s">
        <v>86</v>
      </c>
      <c r="D23" s="120"/>
      <c r="E23" s="120"/>
      <c r="F23" s="120"/>
      <c r="G23" s="120"/>
      <c r="H23" s="120"/>
      <c r="I23" s="120"/>
      <c r="J23" s="51"/>
      <c r="L23" s="18"/>
    </row>
    <row r="24" spans="2:23" s="18" customFormat="1">
      <c r="B24" s="48"/>
      <c r="C24" s="49"/>
      <c r="D24" s="49"/>
      <c r="E24" s="50"/>
      <c r="F24" s="49"/>
      <c r="G24" s="49"/>
      <c r="H24" s="49"/>
      <c r="I24" s="49"/>
      <c r="J24" s="70"/>
      <c r="L24" s="6"/>
      <c r="P24" s="19"/>
      <c r="Q24" s="19"/>
      <c r="V24" s="6"/>
    </row>
    <row r="25" spans="2:23" s="91" customFormat="1" ht="31.5">
      <c r="B25" s="87"/>
      <c r="C25" s="88"/>
      <c r="D25" s="89" t="s">
        <v>72</v>
      </c>
      <c r="E25" s="89" t="s">
        <v>114</v>
      </c>
      <c r="F25" s="89" t="s">
        <v>117</v>
      </c>
      <c r="G25" s="89" t="s">
        <v>73</v>
      </c>
      <c r="H25" s="89" t="s">
        <v>74</v>
      </c>
      <c r="I25" s="89" t="s">
        <v>116</v>
      </c>
      <c r="J25" s="90"/>
      <c r="P25" s="93"/>
      <c r="Q25" s="93"/>
      <c r="U25" s="94"/>
      <c r="W25" s="94"/>
    </row>
    <row r="26" spans="2:23">
      <c r="B26" s="45"/>
      <c r="C26" s="30" t="s">
        <v>103</v>
      </c>
      <c r="D26" s="20" t="s">
        <v>94</v>
      </c>
      <c r="E26" s="21">
        <v>36676013</v>
      </c>
      <c r="F26" s="43"/>
      <c r="G26" s="43"/>
      <c r="H26" s="21">
        <v>100000</v>
      </c>
      <c r="I26" s="25">
        <f>IF(E26&gt;0,E26+H26,0)</f>
        <v>36776013</v>
      </c>
      <c r="J26" s="71"/>
    </row>
    <row r="27" spans="2:23">
      <c r="B27" s="45"/>
      <c r="C27" s="30" t="s">
        <v>104</v>
      </c>
      <c r="D27" s="20" t="s">
        <v>18</v>
      </c>
      <c r="E27" s="21">
        <v>0</v>
      </c>
      <c r="F27" s="43"/>
      <c r="G27" s="43"/>
      <c r="H27" s="21">
        <v>1000</v>
      </c>
      <c r="I27" s="26">
        <f>IF(E27&gt;0,E27+H27,0)</f>
        <v>0</v>
      </c>
      <c r="J27" s="71"/>
    </row>
    <row r="28" spans="2:23">
      <c r="B28" s="45"/>
      <c r="C28" s="30" t="s">
        <v>105</v>
      </c>
      <c r="D28" s="20" t="s">
        <v>94</v>
      </c>
      <c r="E28" s="21">
        <v>70000</v>
      </c>
      <c r="F28" s="43"/>
      <c r="G28" s="43"/>
      <c r="H28" s="21">
        <v>1000</v>
      </c>
      <c r="I28" s="26">
        <f>IF(E28&gt;0,E28+H28,0)</f>
        <v>71000</v>
      </c>
      <c r="J28" s="64"/>
    </row>
    <row r="29" spans="2:23">
      <c r="B29" s="45"/>
      <c r="C29" s="30" t="s">
        <v>106</v>
      </c>
      <c r="D29" s="20" t="s">
        <v>18</v>
      </c>
      <c r="E29" s="21">
        <v>0</v>
      </c>
      <c r="F29" s="21"/>
      <c r="G29" s="21">
        <f>+E29*25%</f>
        <v>0</v>
      </c>
      <c r="H29" s="21">
        <v>1000</v>
      </c>
      <c r="I29" s="25">
        <f>IF(E29&gt;0,E29+F29+G29+H29,0)</f>
        <v>0</v>
      </c>
      <c r="J29" s="64"/>
    </row>
    <row r="30" spans="2:23">
      <c r="B30" s="45"/>
      <c r="C30" s="30" t="s">
        <v>107</v>
      </c>
      <c r="D30" s="20" t="s">
        <v>94</v>
      </c>
      <c r="E30" s="21">
        <v>38500000</v>
      </c>
      <c r="F30" s="33"/>
      <c r="G30" s="33"/>
      <c r="H30" s="21">
        <v>1000</v>
      </c>
      <c r="I30" s="25">
        <f>IF(E30&gt;0,E30+H30,0)</f>
        <v>38501000</v>
      </c>
      <c r="J30" s="71"/>
      <c r="V30" s="22"/>
    </row>
    <row r="31" spans="2:23">
      <c r="B31" s="45"/>
      <c r="C31" s="30" t="s">
        <v>108</v>
      </c>
      <c r="D31" s="20" t="s">
        <v>94</v>
      </c>
      <c r="E31" s="21">
        <v>550000</v>
      </c>
      <c r="F31" s="33"/>
      <c r="G31" s="21">
        <f>+E31*25%</f>
        <v>137500</v>
      </c>
      <c r="H31" s="21">
        <v>1000</v>
      </c>
      <c r="I31" s="26">
        <f>IF(E31&gt;0,E31+G31+H31,0)</f>
        <v>688500</v>
      </c>
      <c r="J31" s="71"/>
      <c r="N31" s="6"/>
      <c r="O31" s="6"/>
      <c r="P31" s="24"/>
      <c r="Q31" s="24"/>
      <c r="W31" s="6"/>
    </row>
    <row r="32" spans="2:23" ht="16.5" thickBot="1">
      <c r="B32" s="45"/>
      <c r="C32" s="50"/>
      <c r="D32" s="66"/>
      <c r="E32" s="67"/>
      <c r="F32" s="49"/>
      <c r="G32" s="68"/>
      <c r="H32" s="59" t="s">
        <v>87</v>
      </c>
      <c r="I32" s="27">
        <f>SUM(I26:I31)</f>
        <v>76036513</v>
      </c>
      <c r="J32" s="71"/>
      <c r="N32" s="6"/>
      <c r="O32" s="6"/>
      <c r="P32" s="24"/>
      <c r="Q32" s="24"/>
      <c r="V32" s="23"/>
      <c r="W32" s="6"/>
    </row>
    <row r="33" spans="2:23" ht="16.5" thickTop="1">
      <c r="B33" s="45"/>
      <c r="C33" s="50"/>
      <c r="D33" s="66"/>
      <c r="E33" s="67"/>
      <c r="F33" s="49"/>
      <c r="G33" s="68"/>
      <c r="H33" s="122" t="s">
        <v>101</v>
      </c>
      <c r="I33" s="122"/>
      <c r="J33" s="64"/>
      <c r="V33" s="23"/>
    </row>
    <row r="34" spans="2:23">
      <c r="B34" s="45"/>
      <c r="C34" s="30" t="s">
        <v>111</v>
      </c>
      <c r="D34" s="20" t="s">
        <v>94</v>
      </c>
      <c r="E34" s="21">
        <v>110398</v>
      </c>
      <c r="F34" s="34"/>
      <c r="G34" s="33"/>
      <c r="H34" s="21">
        <v>1000</v>
      </c>
      <c r="I34" s="25">
        <f>IF(E34&gt;0,E34+H34,0)</f>
        <v>111398</v>
      </c>
      <c r="J34" s="64"/>
      <c r="V34" s="23"/>
    </row>
    <row r="35" spans="2:23">
      <c r="B35" s="45"/>
      <c r="C35" s="30" t="s">
        <v>109</v>
      </c>
      <c r="D35" s="20" t="s">
        <v>94</v>
      </c>
      <c r="E35" s="21">
        <v>749180</v>
      </c>
      <c r="F35" s="34"/>
      <c r="G35" s="33"/>
      <c r="H35" s="21">
        <v>1000</v>
      </c>
      <c r="I35" s="25">
        <f>IF(E35&gt;0,E35+H35,0)</f>
        <v>750180</v>
      </c>
      <c r="J35" s="64"/>
      <c r="V35" s="23"/>
    </row>
    <row r="36" spans="2:23" ht="16.5" thickBot="1">
      <c r="B36" s="45"/>
      <c r="C36" s="49"/>
      <c r="D36" s="49"/>
      <c r="E36" s="49"/>
      <c r="F36" s="49"/>
      <c r="G36" s="49"/>
      <c r="H36" s="59" t="s">
        <v>87</v>
      </c>
      <c r="I36" s="97">
        <f>SUM(I34:I35)</f>
        <v>861578</v>
      </c>
      <c r="J36" s="72"/>
    </row>
    <row r="37" spans="2:23" ht="17.25" thickTop="1" thickBot="1">
      <c r="B37" s="45"/>
      <c r="C37" s="49"/>
      <c r="D37" s="49"/>
      <c r="E37" s="49"/>
      <c r="F37" s="50"/>
      <c r="G37" s="49"/>
      <c r="H37" s="60" t="s">
        <v>88</v>
      </c>
      <c r="I37" s="98">
        <f>I32+I36</f>
        <v>76898091</v>
      </c>
      <c r="J37" s="73"/>
    </row>
    <row r="38" spans="2:23" ht="16.5" thickTop="1">
      <c r="B38" s="45"/>
      <c r="C38" s="49"/>
      <c r="D38" s="49"/>
      <c r="E38" s="49"/>
      <c r="F38" s="50"/>
      <c r="G38" s="49"/>
      <c r="H38" s="118" t="s">
        <v>101</v>
      </c>
      <c r="I38" s="118"/>
      <c r="J38" s="56"/>
    </row>
    <row r="39" spans="2:23" ht="16.5" thickBot="1">
      <c r="B39" s="47"/>
      <c r="C39" s="52"/>
      <c r="D39" s="52"/>
      <c r="E39" s="52"/>
      <c r="F39" s="61"/>
      <c r="G39" s="52"/>
      <c r="H39" s="54"/>
      <c r="I39" s="54"/>
      <c r="J39" s="53"/>
    </row>
    <row r="40" spans="2:23">
      <c r="B40" s="44"/>
      <c r="C40" s="55"/>
      <c r="D40" s="55"/>
      <c r="E40" s="55"/>
      <c r="F40" s="62"/>
      <c r="G40" s="55"/>
      <c r="H40" s="63"/>
      <c r="I40" s="63"/>
      <c r="J40" s="57"/>
    </row>
    <row r="41" spans="2:23">
      <c r="B41" s="45"/>
      <c r="C41" s="35" t="s">
        <v>89</v>
      </c>
      <c r="D41" s="123"/>
      <c r="E41" s="123"/>
      <c r="F41" s="123"/>
      <c r="G41" s="123"/>
      <c r="H41" s="123"/>
      <c r="I41" s="123"/>
      <c r="J41" s="64"/>
    </row>
    <row r="42" spans="2:23">
      <c r="B42" s="45"/>
      <c r="C42" s="49"/>
      <c r="D42" s="49"/>
      <c r="E42" s="49"/>
      <c r="F42" s="50"/>
      <c r="G42" s="49"/>
      <c r="H42" s="49"/>
      <c r="I42" s="49"/>
      <c r="J42" s="58"/>
      <c r="K42" s="42"/>
      <c r="L42" s="29"/>
    </row>
    <row r="43" spans="2:23" s="91" customFormat="1" ht="31.5">
      <c r="B43" s="87"/>
      <c r="C43" s="95"/>
      <c r="D43" s="89" t="s">
        <v>72</v>
      </c>
      <c r="E43" s="89" t="s">
        <v>114</v>
      </c>
      <c r="F43" s="89" t="s">
        <v>118</v>
      </c>
      <c r="G43" s="89" t="s">
        <v>73</v>
      </c>
      <c r="H43" s="89" t="s">
        <v>74</v>
      </c>
      <c r="I43" s="89" t="s">
        <v>116</v>
      </c>
      <c r="J43" s="65"/>
      <c r="K43" s="29"/>
      <c r="P43" s="96"/>
      <c r="Q43" s="93"/>
      <c r="U43" s="94"/>
      <c r="W43" s="94"/>
    </row>
    <row r="44" spans="2:23">
      <c r="B44" s="45"/>
      <c r="C44" s="30" t="s">
        <v>110</v>
      </c>
      <c r="D44" s="20" t="s">
        <v>18</v>
      </c>
      <c r="E44" s="21">
        <v>0</v>
      </c>
      <c r="F44" s="33"/>
      <c r="G44" s="33"/>
      <c r="H44" s="21">
        <v>1000</v>
      </c>
      <c r="I44" s="25">
        <f>+IF(E44&gt;0,E44+H44,0)</f>
        <v>0</v>
      </c>
      <c r="J44" s="51"/>
    </row>
    <row r="45" spans="2:23">
      <c r="B45" s="45"/>
      <c r="C45" s="30" t="s">
        <v>112</v>
      </c>
      <c r="D45" s="20" t="s">
        <v>18</v>
      </c>
      <c r="E45" s="21">
        <v>0</v>
      </c>
      <c r="F45" s="33"/>
      <c r="G45" s="33"/>
      <c r="H45" s="21">
        <v>1000</v>
      </c>
      <c r="I45" s="25">
        <f>+IF(E45&gt;0,E45+H45,0)</f>
        <v>0</v>
      </c>
      <c r="J45" s="51"/>
    </row>
    <row r="46" spans="2:23">
      <c r="B46" s="45"/>
      <c r="C46" s="30" t="s">
        <v>113</v>
      </c>
      <c r="D46" s="20" t="s">
        <v>18</v>
      </c>
      <c r="E46" s="21">
        <v>0</v>
      </c>
      <c r="F46" s="33"/>
      <c r="G46" s="33"/>
      <c r="H46" s="21">
        <v>1000</v>
      </c>
      <c r="I46" s="25">
        <f>+IF(E46&gt;0,E46+H46,0)</f>
        <v>0</v>
      </c>
      <c r="J46" s="51"/>
    </row>
    <row r="47" spans="2:23" ht="16.5" thickBot="1">
      <c r="B47" s="45"/>
      <c r="C47" s="50"/>
      <c r="D47" s="66"/>
      <c r="E47" s="67"/>
      <c r="F47" s="49"/>
      <c r="G47" s="49"/>
      <c r="H47" s="60" t="s">
        <v>88</v>
      </c>
      <c r="I47" s="99">
        <f>I44+I45+I46</f>
        <v>0</v>
      </c>
      <c r="J47" s="51"/>
    </row>
    <row r="48" spans="2:23" ht="16.5" thickTop="1">
      <c r="B48" s="45"/>
      <c r="C48" s="49"/>
      <c r="D48" s="49"/>
      <c r="E48" s="49"/>
      <c r="F48" s="49"/>
      <c r="G48" s="49"/>
      <c r="H48" s="118" t="s">
        <v>101</v>
      </c>
      <c r="I48" s="118"/>
      <c r="J48" s="56"/>
    </row>
    <row r="49" spans="2:23" ht="16.5" thickBot="1">
      <c r="B49" s="47"/>
      <c r="C49" s="52"/>
      <c r="D49" s="52"/>
      <c r="E49" s="52"/>
      <c r="F49" s="52"/>
      <c r="G49" s="52"/>
      <c r="H49" s="54"/>
      <c r="I49" s="54"/>
      <c r="J49" s="53"/>
    </row>
    <row r="51" spans="2:23" hidden="1">
      <c r="D51" s="7"/>
      <c r="E51" s="100" t="s">
        <v>16</v>
      </c>
      <c r="F51" s="10"/>
      <c r="G51" s="2" t="s">
        <v>18</v>
      </c>
    </row>
    <row r="52" spans="2:23" hidden="1">
      <c r="E52" s="101" t="s">
        <v>94</v>
      </c>
      <c r="F52" s="10"/>
      <c r="G52" s="1" t="s">
        <v>24</v>
      </c>
    </row>
    <row r="53" spans="2:23" hidden="1">
      <c r="E53" s="101" t="s">
        <v>95</v>
      </c>
      <c r="F53" s="6"/>
      <c r="G53" s="1" t="s">
        <v>25</v>
      </c>
    </row>
    <row r="54" spans="2:23" hidden="1">
      <c r="E54" s="101" t="s">
        <v>96</v>
      </c>
      <c r="F54" s="6"/>
      <c r="G54" s="1" t="s">
        <v>26</v>
      </c>
    </row>
    <row r="55" spans="2:23" ht="16.5" hidden="1" thickBot="1">
      <c r="E55" s="102" t="s">
        <v>97</v>
      </c>
      <c r="F55" s="10"/>
      <c r="G55" s="1" t="s">
        <v>27</v>
      </c>
      <c r="U55" s="6"/>
      <c r="W55" s="6"/>
    </row>
    <row r="56" spans="2:23" ht="16.5" hidden="1" thickBot="1">
      <c r="E56" s="9"/>
      <c r="F56" s="10"/>
      <c r="G56" s="1" t="s">
        <v>28</v>
      </c>
      <c r="U56" s="6"/>
      <c r="W56" s="6"/>
    </row>
    <row r="57" spans="2:23" hidden="1">
      <c r="E57" s="100" t="s">
        <v>18</v>
      </c>
      <c r="F57" s="10"/>
      <c r="G57" s="1" t="s">
        <v>29</v>
      </c>
      <c r="U57" s="6"/>
      <c r="W57" s="6"/>
    </row>
    <row r="58" spans="2:23" hidden="1">
      <c r="E58" s="101" t="s">
        <v>17</v>
      </c>
      <c r="F58" s="10"/>
      <c r="G58" s="1" t="s">
        <v>30</v>
      </c>
      <c r="U58" s="6"/>
      <c r="W58" s="6"/>
    </row>
    <row r="59" spans="2:23" ht="16.5" hidden="1" thickBot="1">
      <c r="E59" s="102" t="s">
        <v>4</v>
      </c>
      <c r="G59" s="1" t="s">
        <v>31</v>
      </c>
    </row>
    <row r="60" spans="2:23" ht="16.5" hidden="1" thickBot="1">
      <c r="E60" s="39"/>
      <c r="F60" s="39"/>
      <c r="G60" s="1" t="s">
        <v>32</v>
      </c>
    </row>
    <row r="61" spans="2:23" hidden="1">
      <c r="E61" s="103" t="s">
        <v>18</v>
      </c>
      <c r="F61" s="6"/>
      <c r="G61" s="1" t="s">
        <v>33</v>
      </c>
    </row>
    <row r="62" spans="2:23" hidden="1">
      <c r="E62" s="101" t="s">
        <v>71</v>
      </c>
      <c r="F62" s="6"/>
      <c r="G62" s="1" t="s">
        <v>34</v>
      </c>
    </row>
    <row r="63" spans="2:23" hidden="1">
      <c r="E63" s="101" t="s">
        <v>5</v>
      </c>
      <c r="G63" s="1" t="s">
        <v>35</v>
      </c>
    </row>
    <row r="64" spans="2:23" hidden="1">
      <c r="E64" s="101" t="s">
        <v>6</v>
      </c>
      <c r="G64" s="1" t="s">
        <v>36</v>
      </c>
    </row>
    <row r="65" spans="5:7" hidden="1">
      <c r="E65" s="101" t="s">
        <v>7</v>
      </c>
      <c r="G65" s="1" t="s">
        <v>37</v>
      </c>
    </row>
    <row r="66" spans="5:7" hidden="1">
      <c r="E66" s="101" t="s">
        <v>8</v>
      </c>
      <c r="G66" s="1" t="s">
        <v>38</v>
      </c>
    </row>
    <row r="67" spans="5:7" hidden="1">
      <c r="E67" s="101" t="s">
        <v>9</v>
      </c>
      <c r="G67" s="1" t="s">
        <v>39</v>
      </c>
    </row>
    <row r="68" spans="5:7" hidden="1">
      <c r="E68" s="101" t="s">
        <v>10</v>
      </c>
      <c r="G68" s="1" t="s">
        <v>40</v>
      </c>
    </row>
    <row r="69" spans="5:7" hidden="1">
      <c r="E69" s="101" t="s">
        <v>11</v>
      </c>
      <c r="G69" s="1" t="s">
        <v>41</v>
      </c>
    </row>
    <row r="70" spans="5:7" hidden="1">
      <c r="E70" s="101" t="s">
        <v>12</v>
      </c>
      <c r="F70" s="17"/>
      <c r="G70" s="1" t="s">
        <v>42</v>
      </c>
    </row>
    <row r="71" spans="5:7" hidden="1">
      <c r="E71" s="101" t="s">
        <v>13</v>
      </c>
      <c r="F71" s="92"/>
      <c r="G71" s="1" t="s">
        <v>43</v>
      </c>
    </row>
    <row r="72" spans="5:7" hidden="1">
      <c r="E72" s="101" t="s">
        <v>14</v>
      </c>
      <c r="G72" s="1" t="s">
        <v>44</v>
      </c>
    </row>
    <row r="73" spans="5:7" ht="16.5" hidden="1" thickBot="1">
      <c r="E73" s="102" t="s">
        <v>15</v>
      </c>
      <c r="G73" s="1" t="s">
        <v>45</v>
      </c>
    </row>
    <row r="74" spans="5:7" ht="16.5" hidden="1" thickBot="1">
      <c r="G74" s="1" t="s">
        <v>46</v>
      </c>
    </row>
    <row r="75" spans="5:7" hidden="1">
      <c r="E75" s="103" t="s">
        <v>19</v>
      </c>
      <c r="G75" s="1" t="s">
        <v>47</v>
      </c>
    </row>
    <row r="76" spans="5:7" hidden="1">
      <c r="E76" s="4" t="s">
        <v>0</v>
      </c>
      <c r="G76" s="1" t="s">
        <v>48</v>
      </c>
    </row>
    <row r="77" spans="5:7" hidden="1">
      <c r="E77" s="4" t="s">
        <v>20</v>
      </c>
      <c r="G77" s="1" t="s">
        <v>49</v>
      </c>
    </row>
    <row r="78" spans="5:7" ht="16.5" hidden="1" thickBot="1">
      <c r="E78" s="5" t="s">
        <v>1</v>
      </c>
      <c r="G78" s="1" t="s">
        <v>50</v>
      </c>
    </row>
    <row r="79" spans="5:7" ht="16.5" hidden="1" thickBot="1">
      <c r="G79" s="1" t="s">
        <v>51</v>
      </c>
    </row>
    <row r="80" spans="5:7" hidden="1">
      <c r="E80" s="103" t="s">
        <v>18</v>
      </c>
      <c r="G80" s="1" t="s">
        <v>52</v>
      </c>
    </row>
    <row r="81" spans="5:7" hidden="1">
      <c r="E81" s="4" t="s">
        <v>94</v>
      </c>
      <c r="G81" s="1" t="s">
        <v>53</v>
      </c>
    </row>
    <row r="82" spans="5:7" hidden="1">
      <c r="E82" s="4" t="s">
        <v>98</v>
      </c>
      <c r="G82" s="1" t="s">
        <v>54</v>
      </c>
    </row>
    <row r="83" spans="5:7" hidden="1">
      <c r="E83" s="4" t="s">
        <v>99</v>
      </c>
      <c r="G83" s="1" t="s">
        <v>55</v>
      </c>
    </row>
    <row r="84" spans="5:7" hidden="1">
      <c r="E84" s="4" t="s">
        <v>21</v>
      </c>
      <c r="G84" s="1" t="s">
        <v>56</v>
      </c>
    </row>
    <row r="85" spans="5:7" hidden="1">
      <c r="E85" s="4" t="s">
        <v>2</v>
      </c>
      <c r="G85" s="1" t="s">
        <v>57</v>
      </c>
    </row>
    <row r="86" spans="5:7" ht="16.5" hidden="1" thickBot="1">
      <c r="E86" s="104" t="s">
        <v>100</v>
      </c>
      <c r="G86" s="1" t="s">
        <v>58</v>
      </c>
    </row>
    <row r="87" spans="5:7" ht="16.5" hidden="1" thickBot="1">
      <c r="G87" s="1" t="s">
        <v>59</v>
      </c>
    </row>
    <row r="88" spans="5:7" hidden="1">
      <c r="E88" s="103" t="s">
        <v>90</v>
      </c>
      <c r="G88" s="1" t="s">
        <v>60</v>
      </c>
    </row>
    <row r="89" spans="5:7" hidden="1">
      <c r="E89" s="105" t="s">
        <v>91</v>
      </c>
      <c r="F89" s="29"/>
      <c r="G89" s="1" t="s">
        <v>61</v>
      </c>
    </row>
    <row r="90" spans="5:7" hidden="1">
      <c r="E90" s="106" t="s">
        <v>92</v>
      </c>
      <c r="G90" s="1" t="s">
        <v>62</v>
      </c>
    </row>
    <row r="91" spans="5:7" ht="16.5" hidden="1" thickBot="1">
      <c r="E91" s="107" t="s">
        <v>93</v>
      </c>
      <c r="G91" s="1" t="s">
        <v>63</v>
      </c>
    </row>
    <row r="92" spans="5:7" hidden="1">
      <c r="G92" s="1" t="s">
        <v>64</v>
      </c>
    </row>
    <row r="93" spans="5:7" hidden="1">
      <c r="G93" s="1" t="s">
        <v>65</v>
      </c>
    </row>
    <row r="94" spans="5:7" hidden="1">
      <c r="G94" s="1" t="s">
        <v>66</v>
      </c>
    </row>
    <row r="95" spans="5:7" hidden="1">
      <c r="G95" s="1" t="s">
        <v>67</v>
      </c>
    </row>
    <row r="96" spans="5:7" hidden="1">
      <c r="G96" s="1" t="s">
        <v>68</v>
      </c>
    </row>
    <row r="97" spans="7:7" hidden="1">
      <c r="G97" s="1" t="s">
        <v>69</v>
      </c>
    </row>
    <row r="98" spans="7:7" ht="16.5" hidden="1" thickBot="1">
      <c r="G98" s="3" t="s">
        <v>70</v>
      </c>
    </row>
    <row r="99" spans="7:7" hidden="1"/>
  </sheetData>
  <sheetProtection algorithmName="SHA-512" hashValue="YfpxtGmg3ZcBuRlE4LzdDT3ibseFBQs5vraS+kG4ydA5y8FLghF8PEF9POg3hW/rwpM9hyF5J9MCnC9m1RHN+A==" saltValue="O0yjlFv36I3FgNHDcddEOQ==" spinCount="100000" sheet="1" objects="1" scenarios="1"/>
  <mergeCells count="20">
    <mergeCell ref="E15:I15"/>
    <mergeCell ref="E16:I16"/>
    <mergeCell ref="E17:I17"/>
    <mergeCell ref="D11:I11"/>
    <mergeCell ref="H48:I48"/>
    <mergeCell ref="H38:I38"/>
    <mergeCell ref="C20:I20"/>
    <mergeCell ref="D23:I23"/>
    <mergeCell ref="C19:I19"/>
    <mergeCell ref="H33:I33"/>
    <mergeCell ref="D14:I14"/>
    <mergeCell ref="D41:I41"/>
    <mergeCell ref="D12:I12"/>
    <mergeCell ref="D13:I13"/>
    <mergeCell ref="D5:I5"/>
    <mergeCell ref="D8:I8"/>
    <mergeCell ref="D6:I6"/>
    <mergeCell ref="D7:I7"/>
    <mergeCell ref="D10:I10"/>
    <mergeCell ref="D9:I9"/>
  </mergeCells>
  <phoneticPr fontId="5" type="noConversion"/>
  <conditionalFormatting sqref="I32">
    <cfRule type="expression" dxfId="6" priority="12" stopIfTrue="1">
      <formula>IF($D$11="Standard",$I$32&gt;=262857142,$I$32&gt;=65714285)</formula>
    </cfRule>
  </conditionalFormatting>
  <conditionalFormatting sqref="I35:I36">
    <cfRule type="expression" dxfId="5" priority="6" stopIfTrue="1">
      <formula>$I$35&gt;=26285714</formula>
    </cfRule>
  </conditionalFormatting>
  <conditionalFormatting sqref="I37">
    <cfRule type="expression" dxfId="4" priority="10" stopIfTrue="1">
      <formula>IF($D$11="Standard",$I$37&gt;=262857142,$I$37&gt;=65714285)</formula>
    </cfRule>
  </conditionalFormatting>
  <conditionalFormatting sqref="I44">
    <cfRule type="expression" dxfId="3" priority="5" stopIfTrue="1">
      <formula>$I$44&gt;=368000000</formula>
    </cfRule>
  </conditionalFormatting>
  <conditionalFormatting sqref="I45">
    <cfRule type="expression" dxfId="2" priority="4" stopIfTrue="1">
      <formula>$I$45&gt;=368000000</formula>
    </cfRule>
  </conditionalFormatting>
  <conditionalFormatting sqref="I46">
    <cfRule type="expression" dxfId="1" priority="3" stopIfTrue="1">
      <formula>$I$46&gt;=368000000</formula>
    </cfRule>
  </conditionalFormatting>
  <conditionalFormatting sqref="I47">
    <cfRule type="expression" dxfId="0" priority="1">
      <formula>$I$47&gt;=368000000</formula>
    </cfRule>
  </conditionalFormatting>
  <dataValidations count="7">
    <dataValidation type="list" allowBlank="1" showInputMessage="1" showErrorMessage="1" sqref="D9" xr:uid="{00000000-0002-0000-0100-000000000000}">
      <formula1>$E$51:$E$55</formula1>
    </dataValidation>
    <dataValidation type="list" allowBlank="1" showInputMessage="1" showErrorMessage="1" sqref="D17 E15" xr:uid="{00000000-0002-0000-0100-000001000000}">
      <formula1>$E$57:$E$59</formula1>
    </dataValidation>
    <dataValidation type="list" showInputMessage="1" showErrorMessage="1" sqref="E16 K16" xr:uid="{00000000-0002-0000-0100-000002000000}">
      <formula1>$E$61:$E$73</formula1>
    </dataValidation>
    <dataValidation type="list" showInputMessage="1" showErrorMessage="1" sqref="D11" xr:uid="{00000000-0002-0000-0100-000003000000}">
      <formula1>$E$75:$E$78</formula1>
    </dataValidation>
    <dataValidation type="list" allowBlank="1" showInputMessage="1" showErrorMessage="1" sqref="D26:D35 D44:D47" xr:uid="{00000000-0002-0000-0100-000004000000}">
      <formula1>$E$80:$E$86</formula1>
    </dataValidation>
    <dataValidation type="list" allowBlank="1" showInputMessage="1" showErrorMessage="1" sqref="D10:I11" xr:uid="{00000000-0002-0000-0100-000005000000}">
      <formula1>$E$88:$E$91</formula1>
    </dataValidation>
    <dataValidation type="list" allowBlank="1" showInputMessage="1" showErrorMessage="1" sqref="E17" xr:uid="{00000000-0002-0000-0100-000006000000}">
      <formula1>$G$51:$G$92</formula1>
    </dataValidation>
  </dataValidations>
  <pageMargins left="0.25" right="0.25" top="0.75" bottom="0.75" header="0.3" footer="0.3"/>
  <pageSetup paperSize="9" scale="33" orientation="portrait" r:id="rId1"/>
  <headerFooter alignWithMargins="0">
    <oddFooter>&amp;L&amp;"Optane,Regular"&amp;8Hollard Insurance &amp;C&amp;D&amp;RPage &amp;P</oddFooter>
  </headerFooter>
  <ignoredErrors>
    <ignoredError sqref="G29 G31" unlocked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Commercial RI Tool Calculator</vt:lpstr>
    </vt:vector>
  </TitlesOfParts>
  <Company>Hollard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Geon Ellis</dc:creator>
  <cp:lastModifiedBy>Nedean van der Merwe</cp:lastModifiedBy>
  <cp:lastPrinted>2023-05-15T07:59:52Z</cp:lastPrinted>
  <dcterms:created xsi:type="dcterms:W3CDTF">2006-03-03T08:39:11Z</dcterms:created>
  <dcterms:modified xsi:type="dcterms:W3CDTF">2023-09-07T09:32:07Z</dcterms:modified>
</cp:coreProperties>
</file>