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Bag cost" sheetId="2" r:id="rId5"/>
    <sheet state="hidden" name="Backend updation" sheetId="3" r:id="rId6"/>
    <sheet state="hidden" name="Southest &amp; Western Europe" sheetId="4" r:id="rId7"/>
    <sheet state="hidden" name="Americas" sheetId="5" r:id="rId8"/>
    <sheet state="hidden" name="Asia" sheetId="6" r:id="rId9"/>
    <sheet state="hidden" name="Africa" sheetId="7" r:id="rId10"/>
    <sheet state="hidden" name="Central,Northern,eastern europe" sheetId="8" r:id="rId11"/>
    <sheet state="hidden" name="Sheet4" sheetId="9" r:id="rId12"/>
    <sheet state="hidden" name="Supplier window" sheetId="10" r:id="rId13"/>
    <sheet state="hidden" name="Buyer Window" sheetId="11" r:id="rId14"/>
    <sheet state="hidden" name="Ins.agency" sheetId="12" r:id="rId15"/>
  </sheets>
  <definedNames/>
  <calcPr/>
</workbook>
</file>

<file path=xl/sharedStrings.xml><?xml version="1.0" encoding="utf-8"?>
<sst xmlns="http://schemas.openxmlformats.org/spreadsheetml/2006/main" count="3465" uniqueCount="2766">
  <si>
    <t>Packing size</t>
  </si>
  <si>
    <t>Packing type</t>
  </si>
  <si>
    <t>Cylinder cost PMT</t>
  </si>
  <si>
    <t>Bag cost PMT</t>
  </si>
  <si>
    <t>Outer cost PMT</t>
  </si>
  <si>
    <t>Labour Cost PMT</t>
  </si>
  <si>
    <t>Total</t>
  </si>
  <si>
    <t>Convr. Rate</t>
  </si>
  <si>
    <t>PMT IN USD</t>
  </si>
  <si>
    <t>20*1kg</t>
  </si>
  <si>
    <t>Pouch with cartoon</t>
  </si>
  <si>
    <t>4*5kg</t>
  </si>
  <si>
    <t>BOPP Bag with Transparent Outer</t>
  </si>
  <si>
    <t>4*5Kg</t>
  </si>
  <si>
    <t>2*10Kg</t>
  </si>
  <si>
    <t>20Kg</t>
  </si>
  <si>
    <t>25Kg</t>
  </si>
  <si>
    <t>Screen Charges PMT</t>
  </si>
  <si>
    <t>Jute, PP Inner, HDPE Transparent  Outer</t>
  </si>
  <si>
    <t>Non-woven, PP Inner, HDPE Transparent  Outer</t>
  </si>
  <si>
    <t>2*10kg</t>
  </si>
  <si>
    <t>4*10kg</t>
  </si>
  <si>
    <t>20kg</t>
  </si>
  <si>
    <t xml:space="preserve">Jute, PP Inner </t>
  </si>
  <si>
    <t>Non-woven, PP Inner</t>
  </si>
  <si>
    <t>25kg</t>
  </si>
  <si>
    <t>35kg</t>
  </si>
  <si>
    <t>40kg</t>
  </si>
  <si>
    <t xml:space="preserve">Jute, Jute Inner </t>
  </si>
  <si>
    <t>PP with inner</t>
  </si>
  <si>
    <t>50kg</t>
  </si>
  <si>
    <t>Per Cylinder Cost</t>
  </si>
  <si>
    <t xml:space="preserve">Per Bag cost </t>
  </si>
  <si>
    <t>Per cartoon cost</t>
  </si>
  <si>
    <t>Labour Cost Per bag</t>
  </si>
  <si>
    <t>Dunar Pouch  8 cylinders</t>
  </si>
  <si>
    <t>Dunar Pouch (gusset) 8 cylinders</t>
  </si>
  <si>
    <t>3Cylinders</t>
  </si>
  <si>
    <t>From Haryana</t>
  </si>
  <si>
    <t>Bag size</t>
  </si>
  <si>
    <t>Bag type</t>
  </si>
  <si>
    <t>Bag cost</t>
  </si>
  <si>
    <t>Local Freight</t>
  </si>
  <si>
    <t xml:space="preserve">CHA </t>
  </si>
  <si>
    <t>BANK CH.</t>
  </si>
  <si>
    <t>INS.</t>
  </si>
  <si>
    <t>Applied For</t>
  </si>
  <si>
    <t>Pouch with cartoon +Cylinders</t>
  </si>
  <si>
    <t>All Basmati Varients</t>
  </si>
  <si>
    <t>Pouch with Outer+Cylinders</t>
  </si>
  <si>
    <t>BOPP Bag with Outer+Cylinders</t>
  </si>
  <si>
    <t>Pouch with cartoon+Cylinders</t>
  </si>
  <si>
    <t>All Non-Basmati Varients</t>
  </si>
  <si>
    <t>Pouch with cartoon Without Cylinders</t>
  </si>
  <si>
    <t>Pouch with Outer Without Cylinders</t>
  </si>
  <si>
    <t>BOPP Bag with Outer Without Cylinders</t>
  </si>
  <si>
    <t>Bag Cost</t>
  </si>
  <si>
    <t>Jute with PP Inner &amp; HDPE Outer</t>
  </si>
  <si>
    <t>Non-woven with PP Inner &amp; HDPE Outer</t>
  </si>
  <si>
    <t>Jute with PP Inner with HDPE Outer</t>
  </si>
  <si>
    <t>Non-woven with PP Inner with HDPE Outer</t>
  </si>
  <si>
    <t xml:space="preserve">Jute with PP Inner </t>
  </si>
  <si>
    <t>Non-woven with PP Inner</t>
  </si>
  <si>
    <t xml:space="preserve">Jute with Jute Inner </t>
  </si>
  <si>
    <t>PP with Inner</t>
  </si>
  <si>
    <t>50KG</t>
  </si>
  <si>
    <t>BOPP Bag with   Outer</t>
  </si>
  <si>
    <t>Jute with PP Inner with HDPE    Outer</t>
  </si>
  <si>
    <t>Non-woven with PP Inner with HDPE    Outer</t>
  </si>
  <si>
    <t>From Gujrat</t>
  </si>
  <si>
    <t>From Punjab</t>
  </si>
  <si>
    <t>Backend Updation</t>
  </si>
  <si>
    <t>Punjab Origin</t>
  </si>
  <si>
    <t>Cost Component</t>
  </si>
  <si>
    <t>Cost In INR</t>
  </si>
  <si>
    <t>Remarks</t>
  </si>
  <si>
    <t>Cost of Rice Ex Mill (Quality Pick from App)</t>
  </si>
  <si>
    <t>Variable</t>
  </si>
  <si>
    <t>Bag Cost including Sortexing &amp; packing labour</t>
  </si>
  <si>
    <t>Fix</t>
  </si>
  <si>
    <t>Transport to port (Pick from App)</t>
  </si>
  <si>
    <t>All Local Charges(CFS Handling, B/L, THC), Finance Cost (bank Charges,Apeda, Ins)</t>
  </si>
  <si>
    <t>fix</t>
  </si>
  <si>
    <t>Today's Dollar rate@75.50</t>
  </si>
  <si>
    <t>variable</t>
  </si>
  <si>
    <t>(73285/Today Dollar rate)</t>
  </si>
  <si>
    <t>Supplier Margin+SNTC Service charge        (1-20%) Drop down (i.e 971*1%)</t>
  </si>
  <si>
    <t>FOB Price in $ (I.e 971+10)</t>
  </si>
  <si>
    <t>Regions</t>
  </si>
  <si>
    <t>East Africa</t>
  </si>
  <si>
    <t>Asia</t>
  </si>
  <si>
    <t>Australia/New zealand</t>
  </si>
  <si>
    <t>Middle east</t>
  </si>
  <si>
    <t>North America</t>
  </si>
  <si>
    <t>Northe Europe</t>
  </si>
  <si>
    <t>Gulf</t>
  </si>
  <si>
    <t>West Africa</t>
  </si>
  <si>
    <t>South Africa</t>
  </si>
  <si>
    <t>Sr. No.</t>
  </si>
  <si>
    <t>Country</t>
  </si>
  <si>
    <t xml:space="preserve">Sea Port </t>
  </si>
  <si>
    <t>Freight Upto 20MT</t>
  </si>
  <si>
    <t>Freight Upto 25MT</t>
  </si>
  <si>
    <t>Southest &amp; Western Europe</t>
  </si>
  <si>
    <t>Austria</t>
  </si>
  <si>
    <t>Vienna</t>
  </si>
  <si>
    <t>Italy</t>
  </si>
  <si>
    <t>Trieste</t>
  </si>
  <si>
    <t>Wels</t>
  </si>
  <si>
    <t>Genoa</t>
  </si>
  <si>
    <t>Belgium</t>
  </si>
  <si>
    <t>Antwerpen</t>
  </si>
  <si>
    <t>Livorno</t>
  </si>
  <si>
    <t>Brussels</t>
  </si>
  <si>
    <t>Cagliari</t>
  </si>
  <si>
    <t>Ghent</t>
  </si>
  <si>
    <t>GioiaTauro</t>
  </si>
  <si>
    <t>Hemiksem</t>
  </si>
  <si>
    <t>Ravenna</t>
  </si>
  <si>
    <t>Liege</t>
  </si>
  <si>
    <t>Venice</t>
  </si>
  <si>
    <t>Londerzeel</t>
  </si>
  <si>
    <t>Messina</t>
  </si>
  <si>
    <t>Nieuwpoort</t>
  </si>
  <si>
    <t>Augusta</t>
  </si>
  <si>
    <t>Ostend</t>
  </si>
  <si>
    <t>Taranto</t>
  </si>
  <si>
    <t>Zeebgrugge</t>
  </si>
  <si>
    <t>Napoli</t>
  </si>
  <si>
    <t>Brunei</t>
  </si>
  <si>
    <t>Kuala Belait</t>
  </si>
  <si>
    <t>La Spezia</t>
  </si>
  <si>
    <t>Lumut</t>
  </si>
  <si>
    <t>Savona</t>
  </si>
  <si>
    <t>Muara</t>
  </si>
  <si>
    <t>Liechtenstein</t>
  </si>
  <si>
    <t>Planken</t>
  </si>
  <si>
    <t>Muara Harbour</t>
  </si>
  <si>
    <t>Eschen</t>
  </si>
  <si>
    <t>Seria</t>
  </si>
  <si>
    <t>Gamprin Bedern</t>
  </si>
  <si>
    <t>Tanjong Salirontanjo</t>
  </si>
  <si>
    <t>Mauren</t>
  </si>
  <si>
    <t>France</t>
  </si>
  <si>
    <t>Autonomous Port of Paris</t>
  </si>
  <si>
    <t>Nendeln</t>
  </si>
  <si>
    <t>The Port of Marseille</t>
  </si>
  <si>
    <t>Ruggell</t>
  </si>
  <si>
    <t>The Port of Lyon</t>
  </si>
  <si>
    <t>Schaan</t>
  </si>
  <si>
    <t>The port of Havre</t>
  </si>
  <si>
    <t>Triesen</t>
  </si>
  <si>
    <t>The port of Deauville</t>
  </si>
  <si>
    <t>Vaduz</t>
  </si>
  <si>
    <t>The port of Brest</t>
  </si>
  <si>
    <t>Luxembourg</t>
  </si>
  <si>
    <t>Mertert River port</t>
  </si>
  <si>
    <t>The port of La Pallice</t>
  </si>
  <si>
    <t>Monaco</t>
  </si>
  <si>
    <t>Hercules</t>
  </si>
  <si>
    <t>The port of Calais</t>
  </si>
  <si>
    <t>Netherlands</t>
  </si>
  <si>
    <t>Alkmaar</t>
  </si>
  <si>
    <t>The Trouveille Sur Mer Port'</t>
  </si>
  <si>
    <t>Amsterdam</t>
  </si>
  <si>
    <t>The port of Gennevilliers</t>
  </si>
  <si>
    <t>Breskens</t>
  </si>
  <si>
    <t>Cannes</t>
  </si>
  <si>
    <t>Den helder</t>
  </si>
  <si>
    <t>Le Guildo</t>
  </si>
  <si>
    <t>Dordrecht</t>
  </si>
  <si>
    <t>Langres</t>
  </si>
  <si>
    <t>Harlingen</t>
  </si>
  <si>
    <t>Vannes</t>
  </si>
  <si>
    <t>Moerdijk</t>
  </si>
  <si>
    <t>Porto Vecchio</t>
  </si>
  <si>
    <t>Rotterdam</t>
  </si>
  <si>
    <t>Yenne</t>
  </si>
  <si>
    <t>Rozenburg</t>
  </si>
  <si>
    <t>Greece</t>
  </si>
  <si>
    <t>Athinai</t>
  </si>
  <si>
    <t>Vlaardingen</t>
  </si>
  <si>
    <t>Athens</t>
  </si>
  <si>
    <t>Zeeland</t>
  </si>
  <si>
    <t>Larisa</t>
  </si>
  <si>
    <t>Spain</t>
  </si>
  <si>
    <t>Algeciras Bay</t>
  </si>
  <si>
    <t>Kalamata</t>
  </si>
  <si>
    <t>Valencia</t>
  </si>
  <si>
    <t>kastoria</t>
  </si>
  <si>
    <t>Barcelona</t>
  </si>
  <si>
    <t>Peristeri</t>
  </si>
  <si>
    <t>Bilbao</t>
  </si>
  <si>
    <t>Oinfita</t>
  </si>
  <si>
    <t>Cartagena</t>
  </si>
  <si>
    <t>Heraklion</t>
  </si>
  <si>
    <t>Huelva</t>
  </si>
  <si>
    <t>Volos</t>
  </si>
  <si>
    <t>Las Palmas</t>
  </si>
  <si>
    <t>Piraeus</t>
  </si>
  <si>
    <t>Castellon</t>
  </si>
  <si>
    <t>St George</t>
  </si>
  <si>
    <t>Coruna</t>
  </si>
  <si>
    <t>Thessaloniki</t>
  </si>
  <si>
    <t>Ferrol</t>
  </si>
  <si>
    <t>Thira</t>
  </si>
  <si>
    <t>Santander</t>
  </si>
  <si>
    <t>Iraklion</t>
  </si>
  <si>
    <t>Vigo</t>
  </si>
  <si>
    <t>Koropi</t>
  </si>
  <si>
    <t>Malaga</t>
  </si>
  <si>
    <t>Kalivia</t>
  </si>
  <si>
    <t>Seville</t>
  </si>
  <si>
    <t>Salamis</t>
  </si>
  <si>
    <t>Lbiza</t>
  </si>
  <si>
    <t>Chania</t>
  </si>
  <si>
    <t>Melilla</t>
  </si>
  <si>
    <t>rhodes</t>
  </si>
  <si>
    <t>San Antanio</t>
  </si>
  <si>
    <t>Heraclion Crete</t>
  </si>
  <si>
    <t>Ceuta</t>
  </si>
  <si>
    <t>Theben</t>
  </si>
  <si>
    <t xml:space="preserve">Madrid </t>
  </si>
  <si>
    <t>United Kingdom</t>
  </si>
  <si>
    <t>Immingham</t>
  </si>
  <si>
    <t>Blanca</t>
  </si>
  <si>
    <t>Felixstowe</t>
  </si>
  <si>
    <t>Switzerland</t>
  </si>
  <si>
    <t>Basel Chbsl</t>
  </si>
  <si>
    <t>Tees</t>
  </si>
  <si>
    <t xml:space="preserve">Bern Chbrn </t>
  </si>
  <si>
    <t>London</t>
  </si>
  <si>
    <t>Birsfelden Chbfl</t>
  </si>
  <si>
    <t>Liverpool</t>
  </si>
  <si>
    <t>Chiasso Chchi.</t>
  </si>
  <si>
    <t>Milford Haven</t>
  </si>
  <si>
    <t>Geneve Chgva</t>
  </si>
  <si>
    <t>Southampton</t>
  </si>
  <si>
    <t>Lausanne Chlau</t>
  </si>
  <si>
    <t>Germany</t>
  </si>
  <si>
    <t>Hamburg</t>
  </si>
  <si>
    <t>Luzern Chlzn.</t>
  </si>
  <si>
    <t>Berlin</t>
  </si>
  <si>
    <t>Sion Chsir</t>
  </si>
  <si>
    <t>Bramel</t>
  </si>
  <si>
    <t>Zurich Chzrh</t>
  </si>
  <si>
    <t>Bremen and Bremenhaven</t>
  </si>
  <si>
    <t>vernier</t>
  </si>
  <si>
    <t>Cologne</t>
  </si>
  <si>
    <t>Wilhelmshaven</t>
  </si>
  <si>
    <t>Duisburg</t>
  </si>
  <si>
    <t>Rostock</t>
  </si>
  <si>
    <t>Emden</t>
  </si>
  <si>
    <t>Lubeck port</t>
  </si>
  <si>
    <t>Kiel</t>
  </si>
  <si>
    <t>Frankfurt am main</t>
  </si>
  <si>
    <t>Brunsbuttel</t>
  </si>
  <si>
    <t>Freight upto 20MT</t>
  </si>
  <si>
    <t>Freight upto 25MT</t>
  </si>
  <si>
    <t>Americas</t>
  </si>
  <si>
    <t>Antigua and Barbuda</t>
  </si>
  <si>
    <t>Antigua</t>
  </si>
  <si>
    <t>Dominican Republic</t>
  </si>
  <si>
    <t>AES Andres LNG Terminal</t>
  </si>
  <si>
    <t>St Johns</t>
  </si>
  <si>
    <t>Azua</t>
  </si>
  <si>
    <t>Australia</t>
  </si>
  <si>
    <t>Brisbane</t>
  </si>
  <si>
    <t>Barahona</t>
  </si>
  <si>
    <t>Sydney</t>
  </si>
  <si>
    <t>Boca Chica</t>
  </si>
  <si>
    <t>Fremantle</t>
  </si>
  <si>
    <t>Cabo Rojo</t>
  </si>
  <si>
    <t>Melbourne</t>
  </si>
  <si>
    <t>Caucedo</t>
  </si>
  <si>
    <t>Hedland</t>
  </si>
  <si>
    <t>La Romana</t>
  </si>
  <si>
    <t>Dampier</t>
  </si>
  <si>
    <t>Manzanillo</t>
  </si>
  <si>
    <t>Wellington</t>
  </si>
  <si>
    <t>Palenque</t>
  </si>
  <si>
    <t>Darwin</t>
  </si>
  <si>
    <t>Puerto Plata</t>
  </si>
  <si>
    <t>Adelaide</t>
  </si>
  <si>
    <t>Puerto Viejo de Azua</t>
  </si>
  <si>
    <t>Newcastle</t>
  </si>
  <si>
    <t>Rio Haina</t>
  </si>
  <si>
    <t>Brazil</t>
  </si>
  <si>
    <t>Santos port</t>
  </si>
  <si>
    <t>Samana</t>
  </si>
  <si>
    <t>Santarém</t>
  </si>
  <si>
    <t>San Pedro De Masan P</t>
  </si>
  <si>
    <t>Salvador</t>
  </si>
  <si>
    <t>Santo Domingo</t>
  </si>
  <si>
    <t>Vitória</t>
  </si>
  <si>
    <t>Uruguay</t>
  </si>
  <si>
    <t>Colonia</t>
  </si>
  <si>
    <t>Paranaguá</t>
  </si>
  <si>
    <t>Fray Bentos</t>
  </si>
  <si>
    <t>Rio de Janeiro</t>
  </si>
  <si>
    <t>Jose Ignacio Terminal</t>
  </si>
  <si>
    <t xml:space="preserve">Rio Grande Port </t>
  </si>
  <si>
    <t>La Paloma</t>
  </si>
  <si>
    <t>Ponta da Madeira</t>
  </si>
  <si>
    <t>Montevideo</t>
  </si>
  <si>
    <t>Port of Itaqui</t>
  </si>
  <si>
    <t>Punta del Este</t>
  </si>
  <si>
    <t>Port of Pecem</t>
  </si>
  <si>
    <t>Costa Rica</t>
  </si>
  <si>
    <t>Caldera</t>
  </si>
  <si>
    <t>Canada</t>
  </si>
  <si>
    <t>Vancouver</t>
  </si>
  <si>
    <t>Golfito</t>
  </si>
  <si>
    <t>Montreal</t>
  </si>
  <si>
    <t>Golfo Dulce</t>
  </si>
  <si>
    <t>Prince rupert</t>
  </si>
  <si>
    <t>Puerto Limon</t>
  </si>
  <si>
    <t>Halifax</t>
  </si>
  <si>
    <t>Puerto Moin</t>
  </si>
  <si>
    <t>Saint John</t>
  </si>
  <si>
    <t>Puntarenas</t>
  </si>
  <si>
    <t>Argentia</t>
  </si>
  <si>
    <t>Quepos</t>
  </si>
  <si>
    <t>Brooks</t>
  </si>
  <si>
    <t>San Jose</t>
  </si>
  <si>
    <t>Carleton</t>
  </si>
  <si>
    <t>Gold river</t>
  </si>
  <si>
    <t>Jamaica</t>
  </si>
  <si>
    <t>Black River</t>
  </si>
  <si>
    <t>Winchester</t>
  </si>
  <si>
    <t>Kingston</t>
  </si>
  <si>
    <t>Victoria</t>
  </si>
  <si>
    <t>Lucea</t>
  </si>
  <si>
    <t>Toronto</t>
  </si>
  <si>
    <t>Montego Bay</t>
  </si>
  <si>
    <t>St Lawrence</t>
  </si>
  <si>
    <t>Ocho Rios</t>
  </si>
  <si>
    <t>St Anthony</t>
  </si>
  <si>
    <t>Port Antonio</t>
  </si>
  <si>
    <t>River port</t>
  </si>
  <si>
    <t>Port Esquivel</t>
  </si>
  <si>
    <t>Port Mellon</t>
  </si>
  <si>
    <t>Port Kaiser</t>
  </si>
  <si>
    <t xml:space="preserve">Port Alice </t>
  </si>
  <si>
    <t>Port Rhoades</t>
  </si>
  <si>
    <t>Port Hardy</t>
  </si>
  <si>
    <t>Port Royal</t>
  </si>
  <si>
    <t>Port Hope</t>
  </si>
  <si>
    <t>Rio Bueno</t>
  </si>
  <si>
    <t>Port Stanley</t>
  </si>
  <si>
    <t>Rocky Point</t>
  </si>
  <si>
    <t>Port weller</t>
  </si>
  <si>
    <t>Salt River</t>
  </si>
  <si>
    <t>Port Alfred</t>
  </si>
  <si>
    <t>Savanna La Mar</t>
  </si>
  <si>
    <t>Pictou</t>
  </si>
  <si>
    <t>Guyana</t>
  </si>
  <si>
    <t>Bartica</t>
  </si>
  <si>
    <t>Oakville</t>
  </si>
  <si>
    <t>Essequibo River</t>
  </si>
  <si>
    <t>New Richmond</t>
  </si>
  <si>
    <t>Georgetown</t>
  </si>
  <si>
    <t>Montague</t>
  </si>
  <si>
    <t>Kaituma</t>
  </si>
  <si>
    <t>Louisbourg</t>
  </si>
  <si>
    <t>Linden</t>
  </si>
  <si>
    <t>Lunenburg</t>
  </si>
  <si>
    <t>New Amsterdam</t>
  </si>
  <si>
    <t>Belize</t>
  </si>
  <si>
    <t>Belize City</t>
  </si>
  <si>
    <t>Hamilton</t>
  </si>
  <si>
    <t>Suriname</t>
  </si>
  <si>
    <t>Moengo</t>
  </si>
  <si>
    <t>Nieuw Nickerie</t>
  </si>
  <si>
    <t>Goderich</t>
  </si>
  <si>
    <t>Paramaribo</t>
  </si>
  <si>
    <t>Clarkson</t>
  </si>
  <si>
    <t>Paranam</t>
  </si>
  <si>
    <t>Wageningen</t>
  </si>
  <si>
    <t>Mexico</t>
  </si>
  <si>
    <t>Acapulco</t>
  </si>
  <si>
    <t>Bahamas</t>
  </si>
  <si>
    <t>Freeport</t>
  </si>
  <si>
    <t>Aguascalientes</t>
  </si>
  <si>
    <t>Inagua Islands</t>
  </si>
  <si>
    <t>Altamira</t>
  </si>
  <si>
    <t>Nassau</t>
  </si>
  <si>
    <t>Alvarado</t>
  </si>
  <si>
    <t>Ocean Cay</t>
  </si>
  <si>
    <t>Cabo San Lucas</t>
  </si>
  <si>
    <t>South Riding Point</t>
  </si>
  <si>
    <t>Campeche</t>
  </si>
  <si>
    <t>Saint Lucia</t>
  </si>
  <si>
    <t>Castries</t>
  </si>
  <si>
    <t>Cayo Arcas</t>
  </si>
  <si>
    <t>Cul De Sac</t>
  </si>
  <si>
    <t>Ciudad del Carmen</t>
  </si>
  <si>
    <t>Port Castries</t>
  </si>
  <si>
    <t>Coatzacoalcos</t>
  </si>
  <si>
    <t>Vieux Fort</t>
  </si>
  <si>
    <t>Cozumel</t>
  </si>
  <si>
    <t>Dos Bocas</t>
  </si>
  <si>
    <t>Grenada</t>
  </si>
  <si>
    <t>St. George</t>
  </si>
  <si>
    <t>Ensenada</t>
  </si>
  <si>
    <t>Saint Vincent and the Grenadines</t>
  </si>
  <si>
    <t>Campden Park</t>
  </si>
  <si>
    <t>Frontera</t>
  </si>
  <si>
    <t>Guaymas</t>
  </si>
  <si>
    <t>Kingstown</t>
  </si>
  <si>
    <t>La Paz</t>
  </si>
  <si>
    <t>Kingstown, St Vincent</t>
  </si>
  <si>
    <t>Lazaro Cardenas</t>
  </si>
  <si>
    <t>Barbados</t>
  </si>
  <si>
    <t>Bridgetown</t>
  </si>
  <si>
    <t>Mazatlan</t>
  </si>
  <si>
    <t>Guatemala</t>
  </si>
  <si>
    <t>Champerico</t>
  </si>
  <si>
    <t>Minatitlan</t>
  </si>
  <si>
    <t>Puerto Barrios</t>
  </si>
  <si>
    <t>Monterrey</t>
  </si>
  <si>
    <t>Puerto Quetzal</t>
  </si>
  <si>
    <t>Morro Redondo</t>
  </si>
  <si>
    <t>Nanchital</t>
  </si>
  <si>
    <t>Santo Tomas de Castilla</t>
  </si>
  <si>
    <t>Nautla</t>
  </si>
  <si>
    <t>Santo Tomas De Santo</t>
  </si>
  <si>
    <t>Pichilingue</t>
  </si>
  <si>
    <t>Saint Kitts and Nevis</t>
  </si>
  <si>
    <t>Basseterre</t>
  </si>
  <si>
    <t>Progreso</t>
  </si>
  <si>
    <t>Charlestown</t>
  </si>
  <si>
    <t>Puerto Escondido</t>
  </si>
  <si>
    <t>Nicaragua</t>
  </si>
  <si>
    <t>Bluefields</t>
  </si>
  <si>
    <t>Puerto Madero</t>
  </si>
  <si>
    <t>Corinto</t>
  </si>
  <si>
    <t>Puerto Morelos</t>
  </si>
  <si>
    <t>El Bluff</t>
  </si>
  <si>
    <t>Puerto Progreso</t>
  </si>
  <si>
    <t>Puerto Cabezas</t>
  </si>
  <si>
    <t>Puerto Vallarta</t>
  </si>
  <si>
    <t>Puerto Sandino Puert</t>
  </si>
  <si>
    <t>Rosarito Terminal</t>
  </si>
  <si>
    <t>San Juan del Sur</t>
  </si>
  <si>
    <t>Salina Cruz</t>
  </si>
  <si>
    <t>San Carlos</t>
  </si>
  <si>
    <t>San Juan de la Costa</t>
  </si>
  <si>
    <t>San Marcos</t>
  </si>
  <si>
    <t>Santa Maria</t>
  </si>
  <si>
    <t>Santa Rosalia</t>
  </si>
  <si>
    <t>Tampico</t>
  </si>
  <si>
    <t>Toluca</t>
  </si>
  <si>
    <t>Topolobampo</t>
  </si>
  <si>
    <t>Tuxpan</t>
  </si>
  <si>
    <t>Veracruz</t>
  </si>
  <si>
    <t>Yukalpeten</t>
  </si>
  <si>
    <t>Colombia</t>
  </si>
  <si>
    <t>Barranquilla</t>
  </si>
  <si>
    <t>Buenaventura</t>
  </si>
  <si>
    <t>Covenas</t>
  </si>
  <si>
    <t>Mamonal</t>
  </si>
  <si>
    <t>Muelles El Bosque</t>
  </si>
  <si>
    <t>Pozos Colorados</t>
  </si>
  <si>
    <t>Puerto Bolivar</t>
  </si>
  <si>
    <t>Puerto Colombia</t>
  </si>
  <si>
    <t>Puerto Prodeco</t>
  </si>
  <si>
    <t>San Andres Island</t>
  </si>
  <si>
    <t>Santa Marta</t>
  </si>
  <si>
    <t>Tolu</t>
  </si>
  <si>
    <t>Tumaco</t>
  </si>
  <si>
    <t>Turbo</t>
  </si>
  <si>
    <t>Argentina</t>
  </si>
  <si>
    <t>Arroyo Seco</t>
  </si>
  <si>
    <t>Atucha</t>
  </si>
  <si>
    <t>Bahia Blanca</t>
  </si>
  <si>
    <t>Buenos Aires</t>
  </si>
  <si>
    <t>Caleta Paula</t>
  </si>
  <si>
    <t>Campana</t>
  </si>
  <si>
    <t>Comodoro Rivadacomod</t>
  </si>
  <si>
    <t>Concepcion</t>
  </si>
  <si>
    <t>Deseado</t>
  </si>
  <si>
    <t>Diamante</t>
  </si>
  <si>
    <t>Ibicuy</t>
  </si>
  <si>
    <t>La Plata</t>
  </si>
  <si>
    <t>Mar del Plata</t>
  </si>
  <si>
    <t>Puerto Deseado</t>
  </si>
  <si>
    <t>Puerto Madryn</t>
  </si>
  <si>
    <t>Puerto Martins</t>
  </si>
  <si>
    <t>Puerto Parana</t>
  </si>
  <si>
    <t>Punta Colorada</t>
  </si>
  <si>
    <t>Punta Loyola</t>
  </si>
  <si>
    <t>Quequen</t>
  </si>
  <si>
    <t>Ramallo</t>
  </si>
  <si>
    <t>Rio Cullen Marine Terminal</t>
  </si>
  <si>
    <t>Rio Gallegos</t>
  </si>
  <si>
    <t>Rio Grande</t>
  </si>
  <si>
    <t>Rosario</t>
  </si>
  <si>
    <t>San Antonio Este</t>
  </si>
  <si>
    <t>San Julian</t>
  </si>
  <si>
    <t>San Lorenzo</t>
  </si>
  <si>
    <t>San Nicolas</t>
  </si>
  <si>
    <t>San Sebastian Bay</t>
  </si>
  <si>
    <t>Santa Cruz</t>
  </si>
  <si>
    <t>Santa Fe</t>
  </si>
  <si>
    <t>Ushuaia</t>
  </si>
  <si>
    <t>Villa Constitucvilla</t>
  </si>
  <si>
    <t>Zarate</t>
  </si>
  <si>
    <t>Venezuela</t>
  </si>
  <si>
    <t>Alcasa</t>
  </si>
  <si>
    <t>Amuay</t>
  </si>
  <si>
    <t>Araya</t>
  </si>
  <si>
    <t>Bajo Grande Refinery</t>
  </si>
  <si>
    <t>Boca Grande</t>
  </si>
  <si>
    <t>Borburata</t>
  </si>
  <si>
    <t>Cabimas/Maracaibo L</t>
  </si>
  <si>
    <t>Carupano</t>
  </si>
  <si>
    <t>Chichiriviche</t>
  </si>
  <si>
    <t>Ciudad Bolivar</t>
  </si>
  <si>
    <t>Coloncha</t>
  </si>
  <si>
    <t>Cristobal Colon</t>
  </si>
  <si>
    <t>Cumana</t>
  </si>
  <si>
    <t>El Chaure</t>
  </si>
  <si>
    <t>El Guamache</t>
  </si>
  <si>
    <t>El Palito</t>
  </si>
  <si>
    <t>El Tablazo/Maracaibo</t>
  </si>
  <si>
    <t>Guanta</t>
  </si>
  <si>
    <t>Guaraguao</t>
  </si>
  <si>
    <t>Guaranao Bay</t>
  </si>
  <si>
    <t>Guiria</t>
  </si>
  <si>
    <t>Jose Terminal</t>
  </si>
  <si>
    <t>La Ceiba</t>
  </si>
  <si>
    <t>La Estacada</t>
  </si>
  <si>
    <t>La Guaira</t>
  </si>
  <si>
    <t>Maracaibo</t>
  </si>
  <si>
    <t>Matanzas</t>
  </si>
  <si>
    <t>Palua</t>
  </si>
  <si>
    <t>Pamatacual</t>
  </si>
  <si>
    <t>Paradero</t>
  </si>
  <si>
    <t>Pertigalete</t>
  </si>
  <si>
    <t>Puerto Cabello</t>
  </si>
  <si>
    <t>Puerto de Hierro</t>
  </si>
  <si>
    <t>Puerto Pedernales</t>
  </si>
  <si>
    <t>Puerto Sucre</t>
  </si>
  <si>
    <t>Punta Camacho</t>
  </si>
  <si>
    <t>Punta Cardon</t>
  </si>
  <si>
    <t>Punta Cuchillo</t>
  </si>
  <si>
    <t>Punta de Palmas</t>
  </si>
  <si>
    <t>San Felix</t>
  </si>
  <si>
    <t>Venalum Terminal</t>
  </si>
  <si>
    <t>Venterminales</t>
  </si>
  <si>
    <t>Chile</t>
  </si>
  <si>
    <t>Ancud</t>
  </si>
  <si>
    <t>Antofagasta</t>
  </si>
  <si>
    <t>Arica</t>
  </si>
  <si>
    <t>Balmaceda</t>
  </si>
  <si>
    <t>Barquito</t>
  </si>
  <si>
    <t>Cabo Negro</t>
  </si>
  <si>
    <t>Calderilla</t>
  </si>
  <si>
    <t>Caleta Barquito</t>
  </si>
  <si>
    <t>Caleta Coloso</t>
  </si>
  <si>
    <t>Caleta Patillos</t>
  </si>
  <si>
    <t>Castro</t>
  </si>
  <si>
    <t>Chacabuco</t>
  </si>
  <si>
    <t>Coquimbo</t>
  </si>
  <si>
    <t>Coronel</t>
  </si>
  <si>
    <t>Corral</t>
  </si>
  <si>
    <t>Cruz Grande</t>
  </si>
  <si>
    <t>Easter Island</t>
  </si>
  <si>
    <t>Guayacan</t>
  </si>
  <si>
    <t>Huasco</t>
  </si>
  <si>
    <t>Iquique</t>
  </si>
  <si>
    <t>Isla de Pascua</t>
  </si>
  <si>
    <t>Isla Guarello</t>
  </si>
  <si>
    <t>La Chimba Cove</t>
  </si>
  <si>
    <t>La Serena</t>
  </si>
  <si>
    <t>Lirquen</t>
  </si>
  <si>
    <t>Lota</t>
  </si>
  <si>
    <t>Magellan Strait Area</t>
  </si>
  <si>
    <t>Mejillones</t>
  </si>
  <si>
    <t>Patillos Cove</t>
  </si>
  <si>
    <t>Penco</t>
  </si>
  <si>
    <t>Port Williams</t>
  </si>
  <si>
    <t>Puerto Angamos</t>
  </si>
  <si>
    <t>Puerto Chacabuco</t>
  </si>
  <si>
    <t>Puerto Montt</t>
  </si>
  <si>
    <t>Puerto Natales</t>
  </si>
  <si>
    <t>Puerto Ventanas</t>
  </si>
  <si>
    <t>Punta Arenas</t>
  </si>
  <si>
    <t>Punta Patache</t>
  </si>
  <si>
    <t>Quellon</t>
  </si>
  <si>
    <t>Quemchi</t>
  </si>
  <si>
    <t>Quintero</t>
  </si>
  <si>
    <t>San Antonio</t>
  </si>
  <si>
    <t>San Vicente</t>
  </si>
  <si>
    <t>Talcahuano</t>
  </si>
  <si>
    <t>Taltal</t>
  </si>
  <si>
    <t>Tocopilla</t>
  </si>
  <si>
    <t>Valdivia</t>
  </si>
  <si>
    <t>Valparaiso</t>
  </si>
  <si>
    <t>Ecuador</t>
  </si>
  <si>
    <t>Bahia De Caraquez</t>
  </si>
  <si>
    <t>Esmeraldas</t>
  </si>
  <si>
    <t>Guayaquil</t>
  </si>
  <si>
    <t>La Libertad</t>
  </si>
  <si>
    <t>Manta</t>
  </si>
  <si>
    <t>Posorja</t>
  </si>
  <si>
    <t>Salinas</t>
  </si>
  <si>
    <t>Bolivia</t>
  </si>
  <si>
    <t>San Pedro</t>
  </si>
  <si>
    <t>Haiti</t>
  </si>
  <si>
    <t>Aux Cayes</t>
  </si>
  <si>
    <t>Cap Haitien</t>
  </si>
  <si>
    <t>Fort Liberte</t>
  </si>
  <si>
    <t>Lafiteau</t>
  </si>
  <si>
    <t>Miragoane</t>
  </si>
  <si>
    <t>Port au Prince</t>
  </si>
  <si>
    <t>Cuba</t>
  </si>
  <si>
    <t>Antilla</t>
  </si>
  <si>
    <t>Bahia Honda</t>
  </si>
  <si>
    <t>Banes</t>
  </si>
  <si>
    <t>Baracoa</t>
  </si>
  <si>
    <t>Boqueron</t>
  </si>
  <si>
    <t>Cabanas</t>
  </si>
  <si>
    <t>Caibarien</t>
  </si>
  <si>
    <t>Cardenas</t>
  </si>
  <si>
    <t>Casilda</t>
  </si>
  <si>
    <t>Ceiba Hueca</t>
  </si>
  <si>
    <t>Cienfuegos</t>
  </si>
  <si>
    <t>Guantanamo</t>
  </si>
  <si>
    <t>Guayabal</t>
  </si>
  <si>
    <t>Havana</t>
  </si>
  <si>
    <t>Isabela</t>
  </si>
  <si>
    <t>Jucaro</t>
  </si>
  <si>
    <t>Manati</t>
  </si>
  <si>
    <t>Mariel</t>
  </si>
  <si>
    <t>Media Luna</t>
  </si>
  <si>
    <t>Moa</t>
  </si>
  <si>
    <t>Nicaro</t>
  </si>
  <si>
    <t>Niquero</t>
  </si>
  <si>
    <t>Nueva Gerona</t>
  </si>
  <si>
    <t>Nuevitas</t>
  </si>
  <si>
    <t>Palo Alto</t>
  </si>
  <si>
    <t>Preston</t>
  </si>
  <si>
    <t>Puerto Padre</t>
  </si>
  <si>
    <t>Puerto Tarafa</t>
  </si>
  <si>
    <t>Punta Gorda</t>
  </si>
  <si>
    <t>Santa Cruz del Sur</t>
  </si>
  <si>
    <t>Santa Lucia</t>
  </si>
  <si>
    <t>Santiago</t>
  </si>
  <si>
    <t>Tanamo</t>
  </si>
  <si>
    <t>Tunas de Zaza</t>
  </si>
  <si>
    <t>Vita</t>
  </si>
  <si>
    <t>Dominica</t>
  </si>
  <si>
    <t>Portsmouth</t>
  </si>
  <si>
    <t>Roseau</t>
  </si>
  <si>
    <t>Russia</t>
  </si>
  <si>
    <t>Alexandrovsk</t>
  </si>
  <si>
    <t>Cambodia</t>
  </si>
  <si>
    <t>Kompong Som</t>
  </si>
  <si>
    <t>Amderma</t>
  </si>
  <si>
    <t>Phnom Penh</t>
  </si>
  <si>
    <t>Anadyr</t>
  </si>
  <si>
    <t>Sihanoukville</t>
  </si>
  <si>
    <t>Anapa</t>
  </si>
  <si>
    <t>Bangladesh</t>
  </si>
  <si>
    <t>Chalna</t>
  </si>
  <si>
    <t>Archangel</t>
  </si>
  <si>
    <t>Chittagong</t>
  </si>
  <si>
    <t>Arkhangelsk</t>
  </si>
  <si>
    <t>Dhaka</t>
  </si>
  <si>
    <t>Astrakhan</t>
  </si>
  <si>
    <t>Mongla</t>
  </si>
  <si>
    <t>Azov</t>
  </si>
  <si>
    <t>Nepal</t>
  </si>
  <si>
    <t>Rumjatar</t>
  </si>
  <si>
    <t>Baltyisk</t>
  </si>
  <si>
    <t>Kathmandu</t>
  </si>
  <si>
    <t>Beringovsky</t>
  </si>
  <si>
    <t>Surkhet</t>
  </si>
  <si>
    <t>BRONKA</t>
  </si>
  <si>
    <t>Pokhara</t>
  </si>
  <si>
    <t>De Kastri</t>
  </si>
  <si>
    <t>Bhairawa</t>
  </si>
  <si>
    <t>Dikson</t>
  </si>
  <si>
    <t>Birgunj</t>
  </si>
  <si>
    <t>Dudinka</t>
  </si>
  <si>
    <t>Simara</t>
  </si>
  <si>
    <t>Egvekinot</t>
  </si>
  <si>
    <t>Jumla</t>
  </si>
  <si>
    <t>Ekonomiya</t>
  </si>
  <si>
    <t>Biratnagar</t>
  </si>
  <si>
    <t>Hatanga</t>
  </si>
  <si>
    <t>Syangboche</t>
  </si>
  <si>
    <t>Igarka</t>
  </si>
  <si>
    <t>Bharatpur</t>
  </si>
  <si>
    <t>Kaliningrad</t>
  </si>
  <si>
    <t>Meghauli</t>
  </si>
  <si>
    <t>Kandalaksha</t>
  </si>
  <si>
    <t>Lamidanda</t>
  </si>
  <si>
    <t>Kholmsk</t>
  </si>
  <si>
    <t>Tajikistan</t>
  </si>
  <si>
    <t>Dushanbe</t>
  </si>
  <si>
    <t>Korsakov</t>
  </si>
  <si>
    <t>Khudzhand</t>
  </si>
  <si>
    <t>Krasnogorsk</t>
  </si>
  <si>
    <t>North Korea</t>
  </si>
  <si>
    <t>Chongjin</t>
  </si>
  <si>
    <t>Kronshtadt</t>
  </si>
  <si>
    <t>Haeju</t>
  </si>
  <si>
    <t>Lazarev</t>
  </si>
  <si>
    <t>Hungnam</t>
  </si>
  <si>
    <t>Lomonosov</t>
  </si>
  <si>
    <t>Najin</t>
  </si>
  <si>
    <t>Magadan</t>
  </si>
  <si>
    <t>Nampo</t>
  </si>
  <si>
    <t>Mago</t>
  </si>
  <si>
    <t>Songjin</t>
  </si>
  <si>
    <t>Makhachkala</t>
  </si>
  <si>
    <t>Wonsan</t>
  </si>
  <si>
    <t>Mezen</t>
  </si>
  <si>
    <t>South Korea</t>
  </si>
  <si>
    <t>Daepori</t>
  </si>
  <si>
    <t>Murmansk</t>
  </si>
  <si>
    <t>Daesan</t>
  </si>
  <si>
    <t>Nakhodka</t>
  </si>
  <si>
    <t>Donghae</t>
  </si>
  <si>
    <t>Naryan-Mar</t>
  </si>
  <si>
    <t>Gwangyang</t>
  </si>
  <si>
    <t>Nevelsk</t>
  </si>
  <si>
    <t>Incheon</t>
  </si>
  <si>
    <t>Nikolaevsk on Amur</t>
  </si>
  <si>
    <t>Koje</t>
  </si>
  <si>
    <t>Nogliki</t>
  </si>
  <si>
    <t>Ko Jung</t>
  </si>
  <si>
    <t>Novorossiysk</t>
  </si>
  <si>
    <t>Kunsan</t>
  </si>
  <si>
    <t>Onega</t>
  </si>
  <si>
    <t>Kwangyang</t>
  </si>
  <si>
    <t>Petropavlovsk-Kamchatsky</t>
  </si>
  <si>
    <t>Masan</t>
  </si>
  <si>
    <t>Pevek</t>
  </si>
  <si>
    <t>Mogpo</t>
  </si>
  <si>
    <t>Poronaysk</t>
  </si>
  <si>
    <t>Mukho</t>
  </si>
  <si>
    <t>Posyet</t>
  </si>
  <si>
    <t>Okkye</t>
  </si>
  <si>
    <t>Primorsk</t>
  </si>
  <si>
    <t>Okpo</t>
  </si>
  <si>
    <t>Providenija</t>
  </si>
  <si>
    <t>Onsan</t>
  </si>
  <si>
    <t>Rostov-on-Don</t>
  </si>
  <si>
    <t>Pohang</t>
  </si>
  <si>
    <t>Saint Petersburg</t>
  </si>
  <si>
    <t>Pusan</t>
  </si>
  <si>
    <t>Sochi</t>
  </si>
  <si>
    <t>Pyeong Taek</t>
  </si>
  <si>
    <t>Taganrog</t>
  </si>
  <si>
    <t>Pyungtaek</t>
  </si>
  <si>
    <t>Temryuk</t>
  </si>
  <si>
    <t>Samcheon Po</t>
  </si>
  <si>
    <t>Tiksi</t>
  </si>
  <si>
    <t>Samchok</t>
  </si>
  <si>
    <t>Tuapse</t>
  </si>
  <si>
    <t>Seoul</t>
  </si>
  <si>
    <t>Uglegorsk</t>
  </si>
  <si>
    <t>Sokcho</t>
  </si>
  <si>
    <t>Ust Kamchatsk</t>
  </si>
  <si>
    <t>Tonghae</t>
  </si>
  <si>
    <t>Ust-Luga</t>
  </si>
  <si>
    <t>Ulsan</t>
  </si>
  <si>
    <t>Vanino</t>
  </si>
  <si>
    <t>Yeosu</t>
  </si>
  <si>
    <t>Vladivostok</t>
  </si>
  <si>
    <t>Yosu</t>
  </si>
  <si>
    <t>Vostochny</t>
  </si>
  <si>
    <t>Jordan</t>
  </si>
  <si>
    <t>Aqaba</t>
  </si>
  <si>
    <t>Vyborg</t>
  </si>
  <si>
    <t>United Arab Emirates</t>
  </si>
  <si>
    <t>Abu Al Bukhoosh</t>
  </si>
  <si>
    <t>Vysotsk</t>
  </si>
  <si>
    <t>Abu Dhabi</t>
  </si>
  <si>
    <t>Yeysk</t>
  </si>
  <si>
    <t>Ahmed Bin Rashid Port</t>
  </si>
  <si>
    <t>Zarubino</t>
  </si>
  <si>
    <t>Ajman</t>
  </si>
  <si>
    <t>China</t>
  </si>
  <si>
    <t>Anqing</t>
  </si>
  <si>
    <t>Al Dhafra</t>
  </si>
  <si>
    <t>Anshan</t>
  </si>
  <si>
    <t>Arzanah Island</t>
  </si>
  <si>
    <t>Bahe</t>
  </si>
  <si>
    <t>Das Island</t>
  </si>
  <si>
    <t>Baimajing</t>
  </si>
  <si>
    <t>Dibba</t>
  </si>
  <si>
    <t>Bao'An</t>
  </si>
  <si>
    <t>Dubai</t>
  </si>
  <si>
    <t>Baoshan</t>
  </si>
  <si>
    <t>Fateh Terminal</t>
  </si>
  <si>
    <t>Baotou</t>
  </si>
  <si>
    <t>Fujairah</t>
  </si>
  <si>
    <t>Basou</t>
  </si>
  <si>
    <t>Hamriyah LPG Terminal</t>
  </si>
  <si>
    <t>Bayuquan</t>
  </si>
  <si>
    <t>Hulaylah</t>
  </si>
  <si>
    <t>Beihai</t>
  </si>
  <si>
    <t>Jebel Ali</t>
  </si>
  <si>
    <t>Beijiao</t>
  </si>
  <si>
    <t>Khor Al Fakkan</t>
  </si>
  <si>
    <t>Beipei</t>
  </si>
  <si>
    <t>Mina Saqr</t>
  </si>
  <si>
    <t>Bengbu</t>
  </si>
  <si>
    <t>Mina Zayed</t>
  </si>
  <si>
    <t>Binhai</t>
  </si>
  <si>
    <t>Mubarraz Island</t>
  </si>
  <si>
    <t>Buji</t>
  </si>
  <si>
    <t>Port Rashid</t>
  </si>
  <si>
    <t>Caofeidian Pt</t>
  </si>
  <si>
    <t>Ras Al Khaimah</t>
  </si>
  <si>
    <t>Changde</t>
  </si>
  <si>
    <t>Sadiyat Island</t>
  </si>
  <si>
    <t>Changsha</t>
  </si>
  <si>
    <t>Sharjah</t>
  </si>
  <si>
    <t>Changshu</t>
  </si>
  <si>
    <t>Sharjah Offshore Terminal</t>
  </si>
  <si>
    <t>Changzhi</t>
  </si>
  <si>
    <t>Umm Al Nar Petroleum Port</t>
  </si>
  <si>
    <t>Changzhou</t>
  </si>
  <si>
    <t>Zirku Island</t>
  </si>
  <si>
    <t>Chengdu</t>
  </si>
  <si>
    <t>Azerbaijan</t>
  </si>
  <si>
    <t>Baku</t>
  </si>
  <si>
    <t>Chenglingji</t>
  </si>
  <si>
    <t>Georgia</t>
  </si>
  <si>
    <t>Batumi</t>
  </si>
  <si>
    <t>Chiwan</t>
  </si>
  <si>
    <t>Poti</t>
  </si>
  <si>
    <t>Chizhou</t>
  </si>
  <si>
    <t>Sukhumi</t>
  </si>
  <si>
    <t>Chongming</t>
  </si>
  <si>
    <t>Supsa</t>
  </si>
  <si>
    <t>Chongqing</t>
  </si>
  <si>
    <t>Sri Lanka</t>
  </si>
  <si>
    <t>Colombo</t>
  </si>
  <si>
    <t>Chuansha</t>
  </si>
  <si>
    <t>Galle</t>
  </si>
  <si>
    <t>Da Chan Bay</t>
  </si>
  <si>
    <t>Jaffna</t>
  </si>
  <si>
    <t>Dafeng</t>
  </si>
  <si>
    <t>Kankesanturai</t>
  </si>
  <si>
    <t>Dagang</t>
  </si>
  <si>
    <t>Matara</t>
  </si>
  <si>
    <t>Dalian</t>
  </si>
  <si>
    <t>Negombo</t>
  </si>
  <si>
    <t>Dandong</t>
  </si>
  <si>
    <t>Egypt</t>
  </si>
  <si>
    <t>Abu Qir</t>
  </si>
  <si>
    <t>Daqing</t>
  </si>
  <si>
    <t>Abu Zenima</t>
  </si>
  <si>
    <t>Dazhong</t>
  </si>
  <si>
    <t>Adabiya</t>
  </si>
  <si>
    <t>Deqing</t>
  </si>
  <si>
    <t>Ain Sokhna</t>
  </si>
  <si>
    <t>Dezhou</t>
  </si>
  <si>
    <t>Ain Sukhna</t>
  </si>
  <si>
    <t>Dianbai</t>
  </si>
  <si>
    <t>Alexandria</t>
  </si>
  <si>
    <t>DIGANG</t>
  </si>
  <si>
    <t>Damietta</t>
  </si>
  <si>
    <t>Dongguan</t>
  </si>
  <si>
    <t>El Dekheila</t>
  </si>
  <si>
    <t>Dongshan</t>
  </si>
  <si>
    <t>El Iskandariya (Alexandria)</t>
  </si>
  <si>
    <t>Dongtai</t>
  </si>
  <si>
    <t>El Meks</t>
  </si>
  <si>
    <t>Dongwan</t>
  </si>
  <si>
    <t>Geisum Terminal</t>
  </si>
  <si>
    <t>Doumen</t>
  </si>
  <si>
    <t>Hamrawein</t>
  </si>
  <si>
    <t>Ezhou</t>
  </si>
  <si>
    <t>Kosseir</t>
  </si>
  <si>
    <t>Fangcheng</t>
  </si>
  <si>
    <t>Maadiya Port</t>
  </si>
  <si>
    <t>Fangcun</t>
  </si>
  <si>
    <t>Mersa el Hamra</t>
  </si>
  <si>
    <t>Fengjie</t>
  </si>
  <si>
    <t>Nuweibah</t>
  </si>
  <si>
    <t>Fengxian</t>
  </si>
  <si>
    <t>Port Said</t>
  </si>
  <si>
    <t>Foshan</t>
  </si>
  <si>
    <t>Ras Budran</t>
  </si>
  <si>
    <t>Fujin</t>
  </si>
  <si>
    <t>Ras Sudr</t>
  </si>
  <si>
    <t>Fuling</t>
  </si>
  <si>
    <t>Sidi Kerir Terminal</t>
  </si>
  <si>
    <t>Fushun</t>
  </si>
  <si>
    <t>Suez Canal</t>
  </si>
  <si>
    <t>Fuyang</t>
  </si>
  <si>
    <t>Za'farana Terminal</t>
  </si>
  <si>
    <t>Fuzhou</t>
  </si>
  <si>
    <t>Zeit Bay Terminal</t>
  </si>
  <si>
    <t>Ganzhou</t>
  </si>
  <si>
    <t>Bhutan</t>
  </si>
  <si>
    <t>Paro</t>
  </si>
  <si>
    <t>Gaogang</t>
  </si>
  <si>
    <t>Thimbu</t>
  </si>
  <si>
    <t>Gaoming</t>
  </si>
  <si>
    <t>Armenia</t>
  </si>
  <si>
    <t>Yerevan</t>
  </si>
  <si>
    <t>Gaoxiong</t>
  </si>
  <si>
    <t>Eriwan(Yerevan)</t>
  </si>
  <si>
    <t>Gongyi</t>
  </si>
  <si>
    <t>Israel</t>
  </si>
  <si>
    <t>Ashdod</t>
  </si>
  <si>
    <t>Guangzhou</t>
  </si>
  <si>
    <t>Ashkelon</t>
  </si>
  <si>
    <t>Guigang</t>
  </si>
  <si>
    <t>Hadera</t>
  </si>
  <si>
    <t>Guishan</t>
  </si>
  <si>
    <t>Haifa</t>
  </si>
  <si>
    <t>Haerbin</t>
  </si>
  <si>
    <t>Jaffa</t>
  </si>
  <si>
    <t>Haian</t>
  </si>
  <si>
    <t>Tel-Aviv</t>
  </si>
  <si>
    <t>Haikou</t>
  </si>
  <si>
    <t>Kuwait</t>
  </si>
  <si>
    <t>Doha</t>
  </si>
  <si>
    <t>Haimen</t>
  </si>
  <si>
    <t>Khor al Muffatta</t>
  </si>
  <si>
    <t>Hangzhou</t>
  </si>
  <si>
    <t>Hechi</t>
  </si>
  <si>
    <t>Mena Al Ahmadi</t>
  </si>
  <si>
    <t>Hechuan</t>
  </si>
  <si>
    <t>Mina Al Ahmadi</t>
  </si>
  <si>
    <t>Hefei</t>
  </si>
  <si>
    <t>Shuaiba</t>
  </si>
  <si>
    <t>Heihe</t>
  </si>
  <si>
    <t>Shuwaikh</t>
  </si>
  <si>
    <t>Hengyang</t>
  </si>
  <si>
    <t>Lebanon</t>
  </si>
  <si>
    <t>Beirut</t>
  </si>
  <si>
    <t>Heshan</t>
  </si>
  <si>
    <t>Chekka</t>
  </si>
  <si>
    <t>Hong Kong</t>
  </si>
  <si>
    <t>Jounieh</t>
  </si>
  <si>
    <t>Huadu</t>
  </si>
  <si>
    <t>Selaata</t>
  </si>
  <si>
    <t>Huaian</t>
  </si>
  <si>
    <t>Sidon</t>
  </si>
  <si>
    <t>Huaibei</t>
  </si>
  <si>
    <t>Tripoli</t>
  </si>
  <si>
    <t>Huainan</t>
  </si>
  <si>
    <t>Tyr</t>
  </si>
  <si>
    <t>Huaiyin</t>
  </si>
  <si>
    <t>Zahrani Terminal</t>
  </si>
  <si>
    <t>Huanghua</t>
  </si>
  <si>
    <t>Qatar</t>
  </si>
  <si>
    <t>Al Rayyan Marine Terminal</t>
  </si>
  <si>
    <t>Huangpu</t>
  </si>
  <si>
    <t>Huangshi</t>
  </si>
  <si>
    <t>Hamad</t>
  </si>
  <si>
    <t>Huizhou</t>
  </si>
  <si>
    <t>Mesaieed</t>
  </si>
  <si>
    <t>Huzhou</t>
  </si>
  <si>
    <t>Ras Laffan</t>
  </si>
  <si>
    <t>Jiading</t>
  </si>
  <si>
    <t>Umm Said</t>
  </si>
  <si>
    <t>Jiamusi</t>
  </si>
  <si>
    <t>Cyprus</t>
  </si>
  <si>
    <t>Famagusta</t>
  </si>
  <si>
    <t>Jiande</t>
  </si>
  <si>
    <t>Kalecik</t>
  </si>
  <si>
    <t>Jiangmen</t>
  </si>
  <si>
    <t>Karavostassi</t>
  </si>
  <si>
    <t>Jiangyin</t>
  </si>
  <si>
    <t>Kyrenia</t>
  </si>
  <si>
    <t>Jianhu</t>
  </si>
  <si>
    <t>Larnaca</t>
  </si>
  <si>
    <t>Jiaxing</t>
  </si>
  <si>
    <t>Latchi</t>
  </si>
  <si>
    <t>Jinan</t>
  </si>
  <si>
    <t>Limassol</t>
  </si>
  <si>
    <t>Jingdezhen</t>
  </si>
  <si>
    <t>Teknecik</t>
  </si>
  <si>
    <t>Jingtang</t>
  </si>
  <si>
    <t>Vassiliko</t>
  </si>
  <si>
    <t>Jinhua</t>
  </si>
  <si>
    <t>Palestine State</t>
  </si>
  <si>
    <t>Jinshan</t>
  </si>
  <si>
    <t>Jinshi</t>
  </si>
  <si>
    <t>Jinzhou</t>
  </si>
  <si>
    <t>Jiujiang</t>
  </si>
  <si>
    <t>Kaifeng</t>
  </si>
  <si>
    <t>Kaiping</t>
  </si>
  <si>
    <t>Kunming</t>
  </si>
  <si>
    <t>Bahrain</t>
  </si>
  <si>
    <t>Kunshan</t>
  </si>
  <si>
    <t>Mina Sulman</t>
  </si>
  <si>
    <t>Laizhou</t>
  </si>
  <si>
    <t>Sitra</t>
  </si>
  <si>
    <t>Langfang</t>
  </si>
  <si>
    <t>Maldives</t>
  </si>
  <si>
    <t>Male</t>
  </si>
  <si>
    <t>Lanshan</t>
  </si>
  <si>
    <t>Singapore</t>
  </si>
  <si>
    <t>Jurong</t>
  </si>
  <si>
    <t>Lanshi</t>
  </si>
  <si>
    <t>Lanxi</t>
  </si>
  <si>
    <t>Lanzhou</t>
  </si>
  <si>
    <t>Leliu</t>
  </si>
  <si>
    <t>Lianyungang</t>
  </si>
  <si>
    <t>Liaoyang</t>
  </si>
  <si>
    <t>Lihekou</t>
  </si>
  <si>
    <t>Lijiaxiang</t>
  </si>
  <si>
    <t>Linjiang</t>
  </si>
  <si>
    <t>Linyi</t>
  </si>
  <si>
    <t>Liuzhou</t>
  </si>
  <si>
    <t>Longkou</t>
  </si>
  <si>
    <t>Longyan</t>
  </si>
  <si>
    <t>Luzhou</t>
  </si>
  <si>
    <t>Maanshan</t>
  </si>
  <si>
    <t>Machong</t>
  </si>
  <si>
    <t>Macun</t>
  </si>
  <si>
    <t>Mafang</t>
  </si>
  <si>
    <t>Maocaojie</t>
  </si>
  <si>
    <t>Maoming</t>
  </si>
  <si>
    <t>Mawan</t>
  </si>
  <si>
    <t>Mawei</t>
  </si>
  <si>
    <t>Meizhouwan</t>
  </si>
  <si>
    <t>Mianyang</t>
  </si>
  <si>
    <t>Nanchang</t>
  </si>
  <si>
    <t>Nangang</t>
  </si>
  <si>
    <t>Nanhui</t>
  </si>
  <si>
    <t>Nanjing</t>
  </si>
  <si>
    <t>Nanning</t>
  </si>
  <si>
    <t>Nansha</t>
  </si>
  <si>
    <t>Nantong</t>
  </si>
  <si>
    <t>Ningbo</t>
  </si>
  <si>
    <t>Ningde</t>
  </si>
  <si>
    <t>Pinghu</t>
  </si>
  <si>
    <t>Pizhou</t>
  </si>
  <si>
    <t>Putian</t>
  </si>
  <si>
    <t>Qingdao</t>
  </si>
  <si>
    <t>Qingpu</t>
  </si>
  <si>
    <t>Qingxi</t>
  </si>
  <si>
    <t>Qingyuan</t>
  </si>
  <si>
    <t>Qinhuangdao</t>
  </si>
  <si>
    <t>Qinzhou</t>
  </si>
  <si>
    <t>Quanzhou</t>
  </si>
  <si>
    <t>Ranlishan</t>
  </si>
  <si>
    <t>Rizhao</t>
  </si>
  <si>
    <t>Rongcheng</t>
  </si>
  <si>
    <t>Rongqi</t>
  </si>
  <si>
    <t>Rugao</t>
  </si>
  <si>
    <t>Ruili</t>
  </si>
  <si>
    <t>Saiqi</t>
  </si>
  <si>
    <t>Sanbing</t>
  </si>
  <si>
    <t>Sanbu</t>
  </si>
  <si>
    <t>Sanshan</t>
  </si>
  <si>
    <t>Sanshui</t>
  </si>
  <si>
    <t>Sanya</t>
  </si>
  <si>
    <t>Shahezi</t>
  </si>
  <si>
    <t>Shanghai</t>
  </si>
  <si>
    <t>Shantou</t>
  </si>
  <si>
    <t>Shanwei</t>
  </si>
  <si>
    <t>Shaoxing</t>
  </si>
  <si>
    <t>Shashi</t>
  </si>
  <si>
    <t>Shatian</t>
  </si>
  <si>
    <t>Shekou</t>
  </si>
  <si>
    <t>Shenwan</t>
  </si>
  <si>
    <t>Shenyang</t>
  </si>
  <si>
    <t>Shenzhen</t>
  </si>
  <si>
    <t>Sheyang</t>
  </si>
  <si>
    <t>Shidao</t>
  </si>
  <si>
    <t>Shilong</t>
  </si>
  <si>
    <t>Shipu</t>
  </si>
  <si>
    <t>Shiqiao</t>
  </si>
  <si>
    <t>Shuidong</t>
  </si>
  <si>
    <t>Shunde</t>
  </si>
  <si>
    <t>Sian</t>
  </si>
  <si>
    <t>Simao</t>
  </si>
  <si>
    <t>Siping</t>
  </si>
  <si>
    <t>Songjiang</t>
  </si>
  <si>
    <t>Suzhou</t>
  </si>
  <si>
    <t>Taian</t>
  </si>
  <si>
    <t>Taicang</t>
  </si>
  <si>
    <t>Taicheng</t>
  </si>
  <si>
    <t>Taiping</t>
  </si>
  <si>
    <t>Taixing</t>
  </si>
  <si>
    <t>Taiyuan</t>
  </si>
  <si>
    <t>Taizhoung</t>
  </si>
  <si>
    <t>Tanggu</t>
  </si>
  <si>
    <t>Tangshan</t>
  </si>
  <si>
    <t>Tianjin</t>
  </si>
  <si>
    <t>Tianzhen</t>
  </si>
  <si>
    <t>Tieling</t>
  </si>
  <si>
    <t>Tongjiang</t>
  </si>
  <si>
    <t>Tongling</t>
  </si>
  <si>
    <t>Tongshan</t>
  </si>
  <si>
    <t>Wanding</t>
  </si>
  <si>
    <t>Wanxuan</t>
  </si>
  <si>
    <t>Wanzai</t>
  </si>
  <si>
    <t>Weihai</t>
  </si>
  <si>
    <t>Weitang</t>
  </si>
  <si>
    <t>Weitou</t>
  </si>
  <si>
    <t>Weizhou Marine Terminal</t>
  </si>
  <si>
    <t>Wenzhou</t>
  </si>
  <si>
    <t>Wuhan</t>
  </si>
  <si>
    <t>Wuhu</t>
  </si>
  <si>
    <t>Wujiang</t>
  </si>
  <si>
    <t>Wutong</t>
  </si>
  <si>
    <t>Wuxi</t>
  </si>
  <si>
    <t>Wuxue</t>
  </si>
  <si>
    <t>Wuzhou</t>
  </si>
  <si>
    <t>Xiahai</t>
  </si>
  <si>
    <t>Xialong</t>
  </si>
  <si>
    <t>Xiamen</t>
  </si>
  <si>
    <t>Xian</t>
  </si>
  <si>
    <t>Xiangfan</t>
  </si>
  <si>
    <t>Xiangtan</t>
  </si>
  <si>
    <t>Xianyang</t>
  </si>
  <si>
    <t>Xiaogan</t>
  </si>
  <si>
    <t>Xiaolan</t>
  </si>
  <si>
    <t>Xiaopu</t>
  </si>
  <si>
    <t>Xiaoshan</t>
  </si>
  <si>
    <t>Xiashi</t>
  </si>
  <si>
    <t>Xidi</t>
  </si>
  <si>
    <t>Xijiang Marine Terminal</t>
  </si>
  <si>
    <t>Xinfeng</t>
  </si>
  <si>
    <t>Xingang</t>
  </si>
  <si>
    <t>Xinghua</t>
  </si>
  <si>
    <t>Xingyi</t>
  </si>
  <si>
    <t>Xinhui</t>
  </si>
  <si>
    <t>Xinxiang</t>
  </si>
  <si>
    <t>Xiuyu</t>
  </si>
  <si>
    <t>Xuzhou</t>
  </si>
  <si>
    <t>Yancheng</t>
  </si>
  <si>
    <t>Yangjiang</t>
  </si>
  <si>
    <t>Yangpu</t>
  </si>
  <si>
    <t>Yangshan</t>
  </si>
  <si>
    <t>Yangzhou</t>
  </si>
  <si>
    <t>Yantai</t>
  </si>
  <si>
    <t>Yantian</t>
  </si>
  <si>
    <t>Yibin</t>
  </si>
  <si>
    <t>Yichang</t>
  </si>
  <si>
    <t>Yingkou</t>
  </si>
  <si>
    <t>Yining</t>
  </si>
  <si>
    <t>Yixing</t>
  </si>
  <si>
    <t>Yiyang</t>
  </si>
  <si>
    <t>Yizheng</t>
  </si>
  <si>
    <t>Yuanjiang</t>
  </si>
  <si>
    <t>Yueyang</t>
  </si>
  <si>
    <t>Yunfu</t>
  </si>
  <si>
    <t>Zaozhuang</t>
  </si>
  <si>
    <t>Zhangjiagang</t>
  </si>
  <si>
    <t>Zhangjiang</t>
  </si>
  <si>
    <t>Zhangwan</t>
  </si>
  <si>
    <t>Zhangzhou</t>
  </si>
  <si>
    <t>Zhanjiang</t>
  </si>
  <si>
    <t>Zhaoqing</t>
  </si>
  <si>
    <t>Zhapu</t>
  </si>
  <si>
    <t>Zhengzhou</t>
  </si>
  <si>
    <t>Zhenjiang</t>
  </si>
  <si>
    <t>Zhicheng</t>
  </si>
  <si>
    <t>Zhongshan</t>
  </si>
  <si>
    <t>Zhoupu</t>
  </si>
  <si>
    <t>Zhoushan</t>
  </si>
  <si>
    <t>Zhuhai</t>
  </si>
  <si>
    <t>Zhuji</t>
  </si>
  <si>
    <t>Zhuozhou</t>
  </si>
  <si>
    <t>Zhuzhou</t>
  </si>
  <si>
    <t>Kazakhstan</t>
  </si>
  <si>
    <t>Aktau</t>
  </si>
  <si>
    <t>Atyrau</t>
  </si>
  <si>
    <t>Saudi arabia</t>
  </si>
  <si>
    <t>Dammam</t>
  </si>
  <si>
    <t>Dhuba</t>
  </si>
  <si>
    <t>Dhuba Bulk Plant Terminal</t>
  </si>
  <si>
    <t>Gizan</t>
  </si>
  <si>
    <t>Jeddah</t>
  </si>
  <si>
    <t>Jubail</t>
  </si>
  <si>
    <t>King Abdullah Port</t>
  </si>
  <si>
    <t>Qadhimah</t>
  </si>
  <si>
    <t>Rabigh</t>
  </si>
  <si>
    <t>Ras al Ghar</t>
  </si>
  <si>
    <t>Ras al Mishab</t>
  </si>
  <si>
    <t>Ras Tanura</t>
  </si>
  <si>
    <t>Riyadh</t>
  </si>
  <si>
    <t>Iran</t>
  </si>
  <si>
    <t>Bandar Abbas</t>
  </si>
  <si>
    <t>Bandar Anzali</t>
  </si>
  <si>
    <t>Bandar Khomeini</t>
  </si>
  <si>
    <t>Bandar Mahshahr</t>
  </si>
  <si>
    <t>Bandar Noshahr</t>
  </si>
  <si>
    <t>Bandar Taheri</t>
  </si>
  <si>
    <t>Bushehr</t>
  </si>
  <si>
    <t>Chabahar</t>
  </si>
  <si>
    <t>Cyrus Terminal</t>
  </si>
  <si>
    <t>Khorramshahr</t>
  </si>
  <si>
    <t>Kish Island</t>
  </si>
  <si>
    <t>Ras Bahrgan</t>
  </si>
  <si>
    <t>Indonesia</t>
  </si>
  <si>
    <t>Amamapare</t>
  </si>
  <si>
    <t>Ampenan, Bali</t>
  </si>
  <si>
    <t>Anoa Natuna</t>
  </si>
  <si>
    <t>Anyer Terminal</t>
  </si>
  <si>
    <t>Balikpapan</t>
  </si>
  <si>
    <t>Balongan</t>
  </si>
  <si>
    <t>Bandung, Java</t>
  </si>
  <si>
    <t>Banjarmasin</t>
  </si>
  <si>
    <t>Banten</t>
  </si>
  <si>
    <t>Banyuwangi</t>
  </si>
  <si>
    <t>Banyuwangi - Meneng</t>
  </si>
  <si>
    <t>Batu Ampar</t>
  </si>
  <si>
    <t>Bau-Bau</t>
  </si>
  <si>
    <t>Bekapai Terminal</t>
  </si>
  <si>
    <t>Belawan</t>
  </si>
  <si>
    <t>Belida Marine Terminal</t>
  </si>
  <si>
    <t>Bengkulu, Sumatra</t>
  </si>
  <si>
    <t>Benoa</t>
  </si>
  <si>
    <t>Benteng</t>
  </si>
  <si>
    <t>Biak, Irian Jaya</t>
  </si>
  <si>
    <t>Bima, Sb</t>
  </si>
  <si>
    <t>Bintuni</t>
  </si>
  <si>
    <t>Biringkasi</t>
  </si>
  <si>
    <t>Bitung</t>
  </si>
  <si>
    <t>Blang Lancang</t>
  </si>
  <si>
    <t>Bojonegara</t>
  </si>
  <si>
    <t>Bontang, Kl</t>
  </si>
  <si>
    <t>Buatan</t>
  </si>
  <si>
    <t>Bula</t>
  </si>
  <si>
    <t>Bunyu</t>
  </si>
  <si>
    <t>Celukan Bawang</t>
  </si>
  <si>
    <t>Cengkareng</t>
  </si>
  <si>
    <t>Cigading</t>
  </si>
  <si>
    <t>Cirebon, Java</t>
  </si>
  <si>
    <t>Ciwandan</t>
  </si>
  <si>
    <t>Dabo, Singkep</t>
  </si>
  <si>
    <t>Dumai, Sumatra</t>
  </si>
  <si>
    <t>Ende</t>
  </si>
  <si>
    <t>Gebe Island</t>
  </si>
  <si>
    <t>Gilimanuk</t>
  </si>
  <si>
    <t>Gorontalo, Sulawesi</t>
  </si>
  <si>
    <t>Gresik, Java</t>
  </si>
  <si>
    <t>Gunung Sitoli, St</t>
  </si>
  <si>
    <t>Hagu</t>
  </si>
  <si>
    <t>Jakarta</t>
  </si>
  <si>
    <t>Jambi</t>
  </si>
  <si>
    <t>Jambi, Sumatra</t>
  </si>
  <si>
    <t>Jayapura, Irian Jaya</t>
  </si>
  <si>
    <t>Kabil</t>
  </si>
  <si>
    <t>Kaimana</t>
  </si>
  <si>
    <t>Kakap Natuna Marine Terminal</t>
  </si>
  <si>
    <t>Kasim Marine Terminal</t>
  </si>
  <si>
    <t>Kempo</t>
  </si>
  <si>
    <t>Kendari, Sulawesi</t>
  </si>
  <si>
    <t>Kidjang, Bintan</t>
  </si>
  <si>
    <t>Kijang</t>
  </si>
  <si>
    <t>Kota Baru</t>
  </si>
  <si>
    <t>Krueng Geukueh</t>
  </si>
  <si>
    <t>Kuala Beukah</t>
  </si>
  <si>
    <t>Kuala Enok</t>
  </si>
  <si>
    <t>Kuala Kapuas, Kl</t>
  </si>
  <si>
    <t>Kuala Langsa</t>
  </si>
  <si>
    <t>Kuala Tanjung</t>
  </si>
  <si>
    <t>Kumai</t>
  </si>
  <si>
    <t>Labuan Amuk Terminal</t>
  </si>
  <si>
    <t>Lalang Marine Terminal</t>
  </si>
  <si>
    <t>Larantuka</t>
  </si>
  <si>
    <t>Lawi-Lawi Terminal</t>
  </si>
  <si>
    <t>Lhoknga</t>
  </si>
  <si>
    <t>Lhokseumawe</t>
  </si>
  <si>
    <t>Lhoksumawe, Sumatra</t>
  </si>
  <si>
    <t>Macassar</t>
  </si>
  <si>
    <t>Madura</t>
  </si>
  <si>
    <t>Mahakam River</t>
  </si>
  <si>
    <t>Majene</t>
  </si>
  <si>
    <t>Malahayati</t>
  </si>
  <si>
    <t>Malili</t>
  </si>
  <si>
    <t>Manggar</t>
  </si>
  <si>
    <t>Manokwari</t>
  </si>
  <si>
    <t>Maumere</t>
  </si>
  <si>
    <t>Medan</t>
  </si>
  <si>
    <t>Medan, Sumatra</t>
  </si>
  <si>
    <t>Merak, Java</t>
  </si>
  <si>
    <t>Merauke, Irian Jaya</t>
  </si>
  <si>
    <t>Meulaboh, Sumatra</t>
  </si>
  <si>
    <t>Muntok, Banka</t>
  </si>
  <si>
    <t>Namlea</t>
  </si>
  <si>
    <t>North Pulau Laut Coal Terminal</t>
  </si>
  <si>
    <t>Nunukan</t>
  </si>
  <si>
    <t>Padang</t>
  </si>
  <si>
    <t>Padang (Teluk Bajur), Sumatra</t>
  </si>
  <si>
    <t>Palapo, Sulawesi</t>
  </si>
  <si>
    <t>Palembang</t>
  </si>
  <si>
    <t>Palembang, Sumatra</t>
  </si>
  <si>
    <t>Pamekasan</t>
  </si>
  <si>
    <t>Panarukan, Java</t>
  </si>
  <si>
    <t>Pangkalan Susu, Sumatra</t>
  </si>
  <si>
    <t>Pangkal Balam, Banka</t>
  </si>
  <si>
    <t>Panjang</t>
  </si>
  <si>
    <t>Pantoloan</t>
  </si>
  <si>
    <t>Pekanbaru</t>
  </si>
  <si>
    <t>Pemangkat</t>
  </si>
  <si>
    <t>Penuba</t>
  </si>
  <si>
    <t>Perawang</t>
  </si>
  <si>
    <t>Pomala, Sulawesi</t>
  </si>
  <si>
    <t>Pontianak, Kalimantan</t>
  </si>
  <si>
    <t>Port Okha</t>
  </si>
  <si>
    <t>Poso, Sulawesi</t>
  </si>
  <si>
    <t>Probolinggo</t>
  </si>
  <si>
    <t>Prointal</t>
  </si>
  <si>
    <t>Pulang Pisau</t>
  </si>
  <si>
    <t>Pulau Baai</t>
  </si>
  <si>
    <t>Pulau Batam</t>
  </si>
  <si>
    <t>Ramba</t>
  </si>
  <si>
    <t>Rengat</t>
  </si>
  <si>
    <t>Sabang, Sumatra</t>
  </si>
  <si>
    <t>Samarinda, Kalimantan</t>
  </si>
  <si>
    <t>Sambas</t>
  </si>
  <si>
    <t>Sampit, Kalimantan</t>
  </si>
  <si>
    <t>Sangatta</t>
  </si>
  <si>
    <t>Santan Terminal, Kl</t>
  </si>
  <si>
    <t>Sekupang</t>
  </si>
  <si>
    <t>Selat Pandjang, Sumatra</t>
  </si>
  <si>
    <t>Semangka Bay</t>
  </si>
  <si>
    <t>Semarang, Java</t>
  </si>
  <si>
    <t>Senipah Terminal</t>
  </si>
  <si>
    <t>Sibolga, Sumatra</t>
  </si>
  <si>
    <t>Singkawang</t>
  </si>
  <si>
    <t>Sintete</t>
  </si>
  <si>
    <t>Sunda Kelapa</t>
  </si>
  <si>
    <t>Sungai Guntung, Sumatra</t>
  </si>
  <si>
    <t>Sungai Pakning</t>
  </si>
  <si>
    <t>Surabaya</t>
  </si>
  <si>
    <t>Susoh</t>
  </si>
  <si>
    <t>Tahuna</t>
  </si>
  <si>
    <t>Tanah Merah</t>
  </si>
  <si>
    <t>Tandjung Uban</t>
  </si>
  <si>
    <t>Tanjung Balai Asahan</t>
  </si>
  <si>
    <t>Tanjung Balai Karimun</t>
  </si>
  <si>
    <t>Tanjung Bara Coal Terminal</t>
  </si>
  <si>
    <t>Tanjung Gerem</t>
  </si>
  <si>
    <t>Tanjung Intan</t>
  </si>
  <si>
    <t>Tanjung Pandan</t>
  </si>
  <si>
    <t>Tanjung Pinang, Riau</t>
  </si>
  <si>
    <t>Tanjung Priok</t>
  </si>
  <si>
    <t>Tanjung Sekong</t>
  </si>
  <si>
    <t>Tapaktuan, Sumatra</t>
  </si>
  <si>
    <t>Tegal</t>
  </si>
  <si>
    <t>Tembilahan</t>
  </si>
  <si>
    <t>Ternate, Halmahera</t>
  </si>
  <si>
    <t>Tjilatjap, Java</t>
  </si>
  <si>
    <t>Toboali</t>
  </si>
  <si>
    <t>Tuban</t>
  </si>
  <si>
    <t>Tubang</t>
  </si>
  <si>
    <t>Udang Natuna</t>
  </si>
  <si>
    <t>Ujung Pandang, Sulawesi</t>
  </si>
  <si>
    <t>Uleelheue</t>
  </si>
  <si>
    <t>Waingapu</t>
  </si>
  <si>
    <t>Waisarissa</t>
  </si>
  <si>
    <t>Wamsasi</t>
  </si>
  <si>
    <t>Pakistan</t>
  </si>
  <si>
    <t>Gwadar</t>
  </si>
  <si>
    <t>Karachi</t>
  </si>
  <si>
    <t>Keti Bandar</t>
  </si>
  <si>
    <t>Lahore</t>
  </si>
  <si>
    <t>Port Qasim</t>
  </si>
  <si>
    <t>Sialkot</t>
  </si>
  <si>
    <t>Turkey</t>
  </si>
  <si>
    <t>Alanya</t>
  </si>
  <si>
    <t>Aliaga</t>
  </si>
  <si>
    <t>Ambarli</t>
  </si>
  <si>
    <t>Antalya</t>
  </si>
  <si>
    <t>Ayvalik</t>
  </si>
  <si>
    <t>Bagfas-Iskur Fertilizer Jetty</t>
  </si>
  <si>
    <t>Bandirmar</t>
  </si>
  <si>
    <t>Bodrum</t>
  </si>
  <si>
    <t>Borusan</t>
  </si>
  <si>
    <t>Botas Natural Gas Terminal</t>
  </si>
  <si>
    <t>Cesme</t>
  </si>
  <si>
    <t>Cide</t>
  </si>
  <si>
    <t>Darica</t>
  </si>
  <si>
    <t>Delta Terminal</t>
  </si>
  <si>
    <t>Derince</t>
  </si>
  <si>
    <t>Dikili</t>
  </si>
  <si>
    <t>Dortyol Oil Terminal</t>
  </si>
  <si>
    <t>Eregli</t>
  </si>
  <si>
    <t>Fatsa</t>
  </si>
  <si>
    <t>Fethiye</t>
  </si>
  <si>
    <t>Finike</t>
  </si>
  <si>
    <t>Gebze</t>
  </si>
  <si>
    <t>Gelibolu</t>
  </si>
  <si>
    <t>Gemlik</t>
  </si>
  <si>
    <t>Giresun</t>
  </si>
  <si>
    <t>Gocek</t>
  </si>
  <si>
    <t>Gorele</t>
  </si>
  <si>
    <t>Gulluk</t>
  </si>
  <si>
    <t>Haydarpasa</t>
  </si>
  <si>
    <t>Hereke</t>
  </si>
  <si>
    <t>Hopa</t>
  </si>
  <si>
    <t>Icdas Jetty</t>
  </si>
  <si>
    <t>Inebolu</t>
  </si>
  <si>
    <t>Isdemir</t>
  </si>
  <si>
    <t>Iskenderun</t>
  </si>
  <si>
    <t>Istanbul</t>
  </si>
  <si>
    <t>Izmir</t>
  </si>
  <si>
    <t>Izmit (Evyap)</t>
  </si>
  <si>
    <t>Karabiga</t>
  </si>
  <si>
    <t>Kumport</t>
  </si>
  <si>
    <t>Kusadasi</t>
  </si>
  <si>
    <t>Mardas</t>
  </si>
  <si>
    <t>Mersin</t>
  </si>
  <si>
    <t>Mudanya</t>
  </si>
  <si>
    <t>Nemrut Bay</t>
  </si>
  <si>
    <t>Ordu</t>
  </si>
  <si>
    <t>Rize</t>
  </si>
  <si>
    <t>Samsun</t>
  </si>
  <si>
    <t>Sedef</t>
  </si>
  <si>
    <t>Sinop</t>
  </si>
  <si>
    <t>S-Port</t>
  </si>
  <si>
    <t>Tasucu</t>
  </si>
  <si>
    <t>Tekirdag</t>
  </si>
  <si>
    <t>Tirebolu</t>
  </si>
  <si>
    <t>Toros</t>
  </si>
  <si>
    <t>Trabzon</t>
  </si>
  <si>
    <t>Yarimca</t>
  </si>
  <si>
    <t>Zonguldak</t>
  </si>
  <si>
    <t>Myanmar</t>
  </si>
  <si>
    <t>Bassein</t>
  </si>
  <si>
    <t>Moulmein</t>
  </si>
  <si>
    <t>Sittwe</t>
  </si>
  <si>
    <t>Thilawa</t>
  </si>
  <si>
    <t>Yangon</t>
  </si>
  <si>
    <t>Afghanistan</t>
  </si>
  <si>
    <t>Maimana</t>
  </si>
  <si>
    <t>Nimroz</t>
  </si>
  <si>
    <t>Jalalabad</t>
  </si>
  <si>
    <t xml:space="preserve">Bost </t>
  </si>
  <si>
    <t>Torghundi</t>
  </si>
  <si>
    <t>Herat</t>
  </si>
  <si>
    <t>Khwahan</t>
  </si>
  <si>
    <t>Kandahar</t>
  </si>
  <si>
    <t>Kabul</t>
  </si>
  <si>
    <t>Republic of yemen</t>
  </si>
  <si>
    <t>Aden</t>
  </si>
  <si>
    <t>Hodeidah</t>
  </si>
  <si>
    <t>Mokha</t>
  </si>
  <si>
    <t>Mukalla</t>
  </si>
  <si>
    <t>Nishtun</t>
  </si>
  <si>
    <t>Ras Isa Marine Terminal</t>
  </si>
  <si>
    <t>Saleef Port</t>
  </si>
  <si>
    <t>Thailand</t>
  </si>
  <si>
    <t>Bangkok</t>
  </si>
  <si>
    <t>Bangpakong</t>
  </si>
  <si>
    <t>Benchamas Terminal</t>
  </si>
  <si>
    <t>Bongkot Terminal</t>
  </si>
  <si>
    <t>Chanthaburi</t>
  </si>
  <si>
    <t>Chongnonsri Marine Terminal</t>
  </si>
  <si>
    <t>Erawan Terminal</t>
  </si>
  <si>
    <t>Kantang</t>
  </si>
  <si>
    <t>Khanom</t>
  </si>
  <si>
    <t>Koh Sichang</t>
  </si>
  <si>
    <t>Kohsichang TPP</t>
  </si>
  <si>
    <t>Krabi</t>
  </si>
  <si>
    <t>Laem Chabang</t>
  </si>
  <si>
    <t>Lat Krabang</t>
  </si>
  <si>
    <t>Mab Tapud</t>
  </si>
  <si>
    <t>Map Ta Phut</t>
  </si>
  <si>
    <t>Paknam</t>
  </si>
  <si>
    <t>Pattani</t>
  </si>
  <si>
    <t>Petchburi Terminal</t>
  </si>
  <si>
    <t>Prachuap Port</t>
  </si>
  <si>
    <t>Rayong TPI Terminal</t>
  </si>
  <si>
    <t>Samut Prakan</t>
  </si>
  <si>
    <t>Sattahip</t>
  </si>
  <si>
    <t>Siam Seaport</t>
  </si>
  <si>
    <t>Siracha</t>
  </si>
  <si>
    <t>Songkhla</t>
  </si>
  <si>
    <t>Tantawan Marine Terminal</t>
  </si>
  <si>
    <t>Turkmenistan</t>
  </si>
  <si>
    <t>Turkmenbashy</t>
  </si>
  <si>
    <t>Turkmenbasy</t>
  </si>
  <si>
    <t>Uzbekistan</t>
  </si>
  <si>
    <t>Karshi</t>
  </si>
  <si>
    <t>Bukhara</t>
  </si>
  <si>
    <t>Urgench</t>
  </si>
  <si>
    <t>Andizhan</t>
  </si>
  <si>
    <t>Samarkand</t>
  </si>
  <si>
    <t>Navoi</t>
  </si>
  <si>
    <t>Fergana</t>
  </si>
  <si>
    <t>Tashkent</t>
  </si>
  <si>
    <t>Iraq</t>
  </si>
  <si>
    <t>Fao</t>
  </si>
  <si>
    <t>Khor Al Zubair</t>
  </si>
  <si>
    <t>Umm Qasr</t>
  </si>
  <si>
    <t>Japan</t>
  </si>
  <si>
    <t>Abashiri</t>
  </si>
  <si>
    <t>Aboshi</t>
  </si>
  <si>
    <t>Aburatsu</t>
  </si>
  <si>
    <t>Ainoura</t>
  </si>
  <si>
    <t>Aioi</t>
  </si>
  <si>
    <t>Akita</t>
  </si>
  <si>
    <t>Amagasaki</t>
  </si>
  <si>
    <t>Aokata</t>
  </si>
  <si>
    <t>Atsumi</t>
  </si>
  <si>
    <t>Chiba</t>
  </si>
  <si>
    <t>Ena</t>
  </si>
  <si>
    <t>Etajima</t>
  </si>
  <si>
    <t>Fukui</t>
  </si>
  <si>
    <t>Fukuyama</t>
  </si>
  <si>
    <t>Funabashi</t>
  </si>
  <si>
    <t>Furukawa</t>
  </si>
  <si>
    <t>Gamagori</t>
  </si>
  <si>
    <t>Hachinohe</t>
  </si>
  <si>
    <t>Hakata</t>
  </si>
  <si>
    <t>Hakodate</t>
  </si>
  <si>
    <t>Hakui</t>
  </si>
  <si>
    <t>Hamanda</t>
  </si>
  <si>
    <t>Hannan (Kishiwada)</t>
  </si>
  <si>
    <t>Hateruma</t>
  </si>
  <si>
    <t>Hibi</t>
  </si>
  <si>
    <t>Hibikinada</t>
  </si>
  <si>
    <t>Higashiharima</t>
  </si>
  <si>
    <t>Hikari</t>
  </si>
  <si>
    <t>Hiki</t>
  </si>
  <si>
    <t>Himeji</t>
  </si>
  <si>
    <t>Himekawa</t>
  </si>
  <si>
    <t>Hirao</t>
  </si>
  <si>
    <t>Hirara</t>
  </si>
  <si>
    <t>Hirohata</t>
  </si>
  <si>
    <t>Hiroshima</t>
  </si>
  <si>
    <t>Hitachi</t>
  </si>
  <si>
    <t>Hitachinaka</t>
  </si>
  <si>
    <t>Hofu</t>
  </si>
  <si>
    <t>Hosojima</t>
  </si>
  <si>
    <t>Imabari</t>
  </si>
  <si>
    <t>Imari</t>
  </si>
  <si>
    <t>Innoshima</t>
  </si>
  <si>
    <t>Ishigaki</t>
  </si>
  <si>
    <t>Ishikari</t>
  </si>
  <si>
    <t>Ishikariwan Shinko</t>
  </si>
  <si>
    <t>Ishinomaki</t>
  </si>
  <si>
    <t>Itozaki</t>
  </si>
  <si>
    <t>Iwakuni</t>
  </si>
  <si>
    <t>Iyomishima</t>
  </si>
  <si>
    <t>Kagoshima</t>
  </si>
  <si>
    <t>Kainan</t>
  </si>
  <si>
    <t>Kakogawa</t>
  </si>
  <si>
    <t>Kamaishi</t>
  </si>
  <si>
    <t>Kanazawa</t>
  </si>
  <si>
    <t>Kanda</t>
  </si>
  <si>
    <t>Kanmon</t>
  </si>
  <si>
    <t>Kanmon Ko</t>
  </si>
  <si>
    <t>Karatsu</t>
  </si>
  <si>
    <t>Kasaoka</t>
  </si>
  <si>
    <t>Kashima</t>
  </si>
  <si>
    <t>Kashiwazaki</t>
  </si>
  <si>
    <t>Kawasaki</t>
  </si>
  <si>
    <t>Keihin</t>
  </si>
  <si>
    <t>Kesennuma</t>
  </si>
  <si>
    <t>Kiire</t>
  </si>
  <si>
    <t>Kikuma</t>
  </si>
  <si>
    <t>Kinuura</t>
  </si>
  <si>
    <t>Kinwan</t>
  </si>
  <si>
    <t>Kisarazu</t>
  </si>
  <si>
    <t>Kitakyushu</t>
  </si>
  <si>
    <t>Kitakyushu-Kokura</t>
  </si>
  <si>
    <t>Kitakyushu-Yawata</t>
  </si>
  <si>
    <t>Kobe</t>
  </si>
  <si>
    <t>Kochi</t>
  </si>
  <si>
    <t>Komatsujima</t>
  </si>
  <si>
    <t>Kudamatsu</t>
  </si>
  <si>
    <t>Kumamoto</t>
  </si>
  <si>
    <t>Kushiro</t>
  </si>
  <si>
    <t>Maizuru</t>
  </si>
  <si>
    <t>Marugame</t>
  </si>
  <si>
    <t>Mategata</t>
  </si>
  <si>
    <t>Matsunaga</t>
  </si>
  <si>
    <t>Matsushima</t>
  </si>
  <si>
    <t>Matsuyama</t>
  </si>
  <si>
    <t>Minamata</t>
  </si>
  <si>
    <t>Mishima-Kawanoe</t>
  </si>
  <si>
    <t>Misumi</t>
  </si>
  <si>
    <t>Mitajiri</t>
  </si>
  <si>
    <t>Mitsukoshima</t>
  </si>
  <si>
    <t>Miyako</t>
  </si>
  <si>
    <t>Mizushima</t>
  </si>
  <si>
    <t>Moji</t>
  </si>
  <si>
    <t>Monbetsu</t>
  </si>
  <si>
    <t>Mukaishima</t>
  </si>
  <si>
    <t>Muroran</t>
  </si>
  <si>
    <t>Nagasaki</t>
  </si>
  <si>
    <t>Nagoya</t>
  </si>
  <si>
    <t>Naha</t>
  </si>
  <si>
    <t>Nakanoseki</t>
  </si>
  <si>
    <t>Namikata</t>
  </si>
  <si>
    <t>Nanao</t>
  </si>
  <si>
    <t>Nanko</t>
  </si>
  <si>
    <t>Naoetsu</t>
  </si>
  <si>
    <t>Naze</t>
  </si>
  <si>
    <t>Niigata</t>
  </si>
  <si>
    <t>Niigata Higashi</t>
  </si>
  <si>
    <t>Niigata-Nishi</t>
  </si>
  <si>
    <t>Niihama</t>
  </si>
  <si>
    <t>Noshiro</t>
  </si>
  <si>
    <t>Numazu</t>
  </si>
  <si>
    <t>Oita</t>
  </si>
  <si>
    <t>Okinawa</t>
  </si>
  <si>
    <t>Omaezaki</t>
  </si>
  <si>
    <t>Omishima</t>
  </si>
  <si>
    <t>Onahama</t>
  </si>
  <si>
    <t>Onoda</t>
  </si>
  <si>
    <t>Onomichi</t>
  </si>
  <si>
    <t>Osaka</t>
  </si>
  <si>
    <t>Otaru</t>
  </si>
  <si>
    <t>Owase</t>
  </si>
  <si>
    <t>Reihoku</t>
  </si>
  <si>
    <t>Rumoi</t>
  </si>
  <si>
    <t>Saganoseki</t>
  </si>
  <si>
    <t>Saiki</t>
  </si>
  <si>
    <t>Sakai</t>
  </si>
  <si>
    <t>Sakaiminato</t>
  </si>
  <si>
    <t>Sakaisenboku</t>
  </si>
  <si>
    <t>Sakata</t>
  </si>
  <si>
    <t>Sakito</t>
  </si>
  <si>
    <t>Satsumasendai</t>
  </si>
  <si>
    <t>Senboku</t>
  </si>
  <si>
    <t>Sendai</t>
  </si>
  <si>
    <t>Shibushi</t>
  </si>
  <si>
    <t>Shikama</t>
  </si>
  <si>
    <t>Shimizu</t>
  </si>
  <si>
    <t>Shimonoseki</t>
  </si>
  <si>
    <t>Shimotsu</t>
  </si>
  <si>
    <t>Shingu</t>
  </si>
  <si>
    <t>Shiogama</t>
  </si>
  <si>
    <t>Shirashima</t>
  </si>
  <si>
    <t>Soma</t>
  </si>
  <si>
    <t>Suzaki</t>
  </si>
  <si>
    <t>Tachibana</t>
  </si>
  <si>
    <t>Tagonoura</t>
  </si>
  <si>
    <t>Takahara</t>
  </si>
  <si>
    <t>Takamatsu</t>
  </si>
  <si>
    <t>Takasu</t>
  </si>
  <si>
    <t>Takehara</t>
  </si>
  <si>
    <t>Takuma</t>
  </si>
  <si>
    <t>Tanabe</t>
  </si>
  <si>
    <t>Taniyama</t>
  </si>
  <si>
    <t>Tobata</t>
  </si>
  <si>
    <t>Tokachi</t>
  </si>
  <si>
    <t>Tokushima</t>
  </si>
  <si>
    <t>Tokuyama</t>
  </si>
  <si>
    <t>Tokyo</t>
  </si>
  <si>
    <t>Tomakomai</t>
  </si>
  <si>
    <t>Tomioka</t>
  </si>
  <si>
    <t>Tonda</t>
  </si>
  <si>
    <t>Toyama</t>
  </si>
  <si>
    <t>Toyohashi</t>
  </si>
  <si>
    <t>Tsukumi</t>
  </si>
  <si>
    <t>Tsuruga</t>
  </si>
  <si>
    <t>Ube</t>
  </si>
  <si>
    <t>Uchiura</t>
  </si>
  <si>
    <t>Uno</t>
  </si>
  <si>
    <t>Uwajima</t>
  </si>
  <si>
    <t>Wada</t>
  </si>
  <si>
    <t>Wakayama</t>
  </si>
  <si>
    <t>Wakkanai</t>
  </si>
  <si>
    <t>Yanai</t>
  </si>
  <si>
    <t>Yatsushiro</t>
  </si>
  <si>
    <t>Yawata</t>
  </si>
  <si>
    <t>Yawatahama</t>
  </si>
  <si>
    <t>Yokkaichi</t>
  </si>
  <si>
    <t>Yokohama</t>
  </si>
  <si>
    <t>Yokosuka</t>
  </si>
  <si>
    <t>Yura</t>
  </si>
  <si>
    <t>Vietnam</t>
  </si>
  <si>
    <t>Ba Ngoi</t>
  </si>
  <si>
    <t>Binh Duong Port</t>
  </si>
  <si>
    <t>Cai Lan</t>
  </si>
  <si>
    <t>Cai Mep</t>
  </si>
  <si>
    <t>Campha</t>
  </si>
  <si>
    <t>Can Tho</t>
  </si>
  <si>
    <t>Dai Hung</t>
  </si>
  <si>
    <t>Danang</t>
  </si>
  <si>
    <t>Da Nang</t>
  </si>
  <si>
    <t>Dong Nai Port</t>
  </si>
  <si>
    <t>Dong Thap</t>
  </si>
  <si>
    <t>Haiphong</t>
  </si>
  <si>
    <t>Hanoi</t>
  </si>
  <si>
    <t>Ho Chi Minh City</t>
  </si>
  <si>
    <t>Hon Chong</t>
  </si>
  <si>
    <t>Hon Gay</t>
  </si>
  <si>
    <t>Le Mon</t>
  </si>
  <si>
    <t>My Tho</t>
  </si>
  <si>
    <t>Nam Can</t>
  </si>
  <si>
    <t>Nghe Tinh</t>
  </si>
  <si>
    <t>Nha Trang</t>
  </si>
  <si>
    <t>Phu My</t>
  </si>
  <si>
    <t>Quy Nhon</t>
  </si>
  <si>
    <t>Tan Cang</t>
  </si>
  <si>
    <t>Van Phong Bay</t>
  </si>
  <si>
    <t>Vung Tau</t>
  </si>
  <si>
    <t>Malaysia</t>
  </si>
  <si>
    <t>Bakapit</t>
  </si>
  <si>
    <t>Bintangor</t>
  </si>
  <si>
    <t>Bintulu, Sarawak</t>
  </si>
  <si>
    <t>Butterworth</t>
  </si>
  <si>
    <t>Dulang Marine Terminal</t>
  </si>
  <si>
    <t>Dungun (Kuala Dungun)</t>
  </si>
  <si>
    <t>Johor</t>
  </si>
  <si>
    <t>Johore Bahru</t>
  </si>
  <si>
    <t>Kemaman</t>
  </si>
  <si>
    <t>Kerteh</t>
  </si>
  <si>
    <t>Kota Kinabalu</t>
  </si>
  <si>
    <t>Kuah</t>
  </si>
  <si>
    <t>Kuantan (Tanjong Gelang)</t>
  </si>
  <si>
    <t>Kuching</t>
  </si>
  <si>
    <t>Kudat</t>
  </si>
  <si>
    <t>Kunak</t>
  </si>
  <si>
    <t>Labuan</t>
  </si>
  <si>
    <t>Labuan, Sabah</t>
  </si>
  <si>
    <t>Lahad Datu, Sabah</t>
  </si>
  <si>
    <t>Limbang, Sarawak</t>
  </si>
  <si>
    <t>Lingga, Sarawak</t>
  </si>
  <si>
    <t>Lundu</t>
  </si>
  <si>
    <t>Miri</t>
  </si>
  <si>
    <t>Miri, Sarawak</t>
  </si>
  <si>
    <t>Muar</t>
  </si>
  <si>
    <t>Pasir Gudang</t>
  </si>
  <si>
    <t>Penang</t>
  </si>
  <si>
    <t>Port Dickson</t>
  </si>
  <si>
    <t>Port Kelang</t>
  </si>
  <si>
    <t>Pulau Tioman</t>
  </si>
  <si>
    <t>Sandakan, Sabah</t>
  </si>
  <si>
    <t>Sapangar Bay Oil Terminal</t>
  </si>
  <si>
    <t>Sarikei</t>
  </si>
  <si>
    <t>Semporna, Sabah</t>
  </si>
  <si>
    <t>Sibu, Sarawak</t>
  </si>
  <si>
    <t>Sipitang</t>
  </si>
  <si>
    <t>Sipitang, Sabah</t>
  </si>
  <si>
    <t>Sungai Udang</t>
  </si>
  <si>
    <t>Tanjung Manis</t>
  </si>
  <si>
    <t>Tanjung Pelepas</t>
  </si>
  <si>
    <t>Tawau</t>
  </si>
  <si>
    <t>Telok Anson</t>
  </si>
  <si>
    <t>Telok Ramunia</t>
  </si>
  <si>
    <t>Teluk Ewa</t>
  </si>
  <si>
    <t>Oman</t>
  </si>
  <si>
    <t>Cincinnati</t>
  </si>
  <si>
    <t>Khasab</t>
  </si>
  <si>
    <t>Mina Qaboos</t>
  </si>
  <si>
    <t>Muscat</t>
  </si>
  <si>
    <t>Qalhat</t>
  </si>
  <si>
    <t>Salalah</t>
  </si>
  <si>
    <t>Sohar</t>
  </si>
  <si>
    <t>Philippines</t>
  </si>
  <si>
    <t>Amunitan/Aparri</t>
  </si>
  <si>
    <t>Aparri, Luzon</t>
  </si>
  <si>
    <t>Atimonan</t>
  </si>
  <si>
    <t>Bacolod</t>
  </si>
  <si>
    <t>Bacolod, Negros</t>
  </si>
  <si>
    <t>Basco</t>
  </si>
  <si>
    <t>Basilan City, Basilan</t>
  </si>
  <si>
    <t>Bataan, Mariveles</t>
  </si>
  <si>
    <t>Batangas, Luzon</t>
  </si>
  <si>
    <t>Bislig, Mindanao</t>
  </si>
  <si>
    <t>Bugo</t>
  </si>
  <si>
    <t>Cadiz</t>
  </si>
  <si>
    <t>Cagayan De Oro</t>
  </si>
  <si>
    <t>Cagayan De Oro, Mindanao</t>
  </si>
  <si>
    <t>Calaca</t>
  </si>
  <si>
    <t>Cebu City</t>
  </si>
  <si>
    <t>Claveria</t>
  </si>
  <si>
    <t>Currimao</t>
  </si>
  <si>
    <t>Davao</t>
  </si>
  <si>
    <t>Davao, Mindanao</t>
  </si>
  <si>
    <t>Dumaguete</t>
  </si>
  <si>
    <t>General Santos</t>
  </si>
  <si>
    <t>Gingoog</t>
  </si>
  <si>
    <t>Hondagua/Siain</t>
  </si>
  <si>
    <t>Iligan, Mindanao</t>
  </si>
  <si>
    <t>Iloilo</t>
  </si>
  <si>
    <t>Isabel</t>
  </si>
  <si>
    <t>Jolo</t>
  </si>
  <si>
    <t>Jose Panganiban</t>
  </si>
  <si>
    <t>Laoag, Luzon</t>
  </si>
  <si>
    <t>Limay/Bataan</t>
  </si>
  <si>
    <t>Manila</t>
  </si>
  <si>
    <t>Mariveles, Luzon</t>
  </si>
  <si>
    <t>Masao</t>
  </si>
  <si>
    <t>Masinloc</t>
  </si>
  <si>
    <t>Nasipit Port</t>
  </si>
  <si>
    <t>Olongapo</t>
  </si>
  <si>
    <t>Ozamis, Mindanao</t>
  </si>
  <si>
    <t>Pagbilao</t>
  </si>
  <si>
    <t>Polloc</t>
  </si>
  <si>
    <t>Poro/San Fernando</t>
  </si>
  <si>
    <t>Port Irene</t>
  </si>
  <si>
    <t>Puerto Princesa, Palawan</t>
  </si>
  <si>
    <t>Pulupandan</t>
  </si>
  <si>
    <t>Quezon</t>
  </si>
  <si>
    <t>Rio Tuba</t>
  </si>
  <si>
    <t>San Fernando, Luzon</t>
  </si>
  <si>
    <t>Sangi/Cebu</t>
  </si>
  <si>
    <t>Suba-Nipa</t>
  </si>
  <si>
    <t>Subic Bay</t>
  </si>
  <si>
    <t>Surigao, Mindanao</t>
  </si>
  <si>
    <t>Tabaco/Legaspi</t>
  </si>
  <si>
    <t>Tacloban</t>
  </si>
  <si>
    <t>Tagaloan</t>
  </si>
  <si>
    <t>Tagbilaran</t>
  </si>
  <si>
    <t>Tagoloan</t>
  </si>
  <si>
    <t>Tanauan</t>
  </si>
  <si>
    <t>Tandoc</t>
  </si>
  <si>
    <t>Villanueva</t>
  </si>
  <si>
    <t>Zamboanga</t>
  </si>
  <si>
    <t>Laos</t>
  </si>
  <si>
    <t>Vientiane</t>
  </si>
  <si>
    <t>Savannakhet</t>
  </si>
  <si>
    <t>Kyrgyzstan</t>
  </si>
  <si>
    <t>Osh</t>
  </si>
  <si>
    <t>Bishkek (Ex frunze)</t>
  </si>
  <si>
    <t>Syria</t>
  </si>
  <si>
    <t>Banias</t>
  </si>
  <si>
    <t>Borj Islam</t>
  </si>
  <si>
    <t>Latakia</t>
  </si>
  <si>
    <t>Tartous</t>
  </si>
  <si>
    <t>Africa</t>
  </si>
  <si>
    <t>Algeria</t>
  </si>
  <si>
    <t>Alger</t>
  </si>
  <si>
    <t>Guinea-Bissau</t>
  </si>
  <si>
    <t>Bissau</t>
  </si>
  <si>
    <t>Bolama</t>
  </si>
  <si>
    <t>Annaba</t>
  </si>
  <si>
    <t>Bubaque</t>
  </si>
  <si>
    <t>Arzew</t>
  </si>
  <si>
    <t>Cacheu</t>
  </si>
  <si>
    <t>Arzew El-Djedid</t>
  </si>
  <si>
    <t>Benin</t>
  </si>
  <si>
    <t>Cotonou</t>
  </si>
  <si>
    <t>Bejaia</t>
  </si>
  <si>
    <t>Seme Terminal</t>
  </si>
  <si>
    <t>Benisaf</t>
  </si>
  <si>
    <t>Senegal</t>
  </si>
  <si>
    <t>Dakar</t>
  </si>
  <si>
    <t>Beni Saf</t>
  </si>
  <si>
    <t>Kaolack</t>
  </si>
  <si>
    <t>Cherchell</t>
  </si>
  <si>
    <t>Lyndiane</t>
  </si>
  <si>
    <t>Collo</t>
  </si>
  <si>
    <t>M'Bao Oil Terminal</t>
  </si>
  <si>
    <t>Dellys</t>
  </si>
  <si>
    <t>Ziguinchor</t>
  </si>
  <si>
    <t>Djen-Djen</t>
  </si>
  <si>
    <t>Uganda</t>
  </si>
  <si>
    <t>Mbarara</t>
  </si>
  <si>
    <t>Ghazaouet</t>
  </si>
  <si>
    <t>Kampala</t>
  </si>
  <si>
    <t>Jijel</t>
  </si>
  <si>
    <t>Mbale</t>
  </si>
  <si>
    <t>Mestghanem</t>
  </si>
  <si>
    <t>Masindi</t>
  </si>
  <si>
    <t>Mostaganem</t>
  </si>
  <si>
    <t>Arua</t>
  </si>
  <si>
    <t>Oran</t>
  </si>
  <si>
    <t>lira</t>
  </si>
  <si>
    <t>Port Methanier</t>
  </si>
  <si>
    <t>Entebbe</t>
  </si>
  <si>
    <t>Skikda</t>
  </si>
  <si>
    <t>Jinja</t>
  </si>
  <si>
    <t>Tenes</t>
  </si>
  <si>
    <t>Tororo</t>
  </si>
  <si>
    <t>Democratic Republic of the Congo</t>
  </si>
  <si>
    <t>Banana</t>
  </si>
  <si>
    <t>Malawi</t>
  </si>
  <si>
    <t>Blantyre</t>
  </si>
  <si>
    <t>Boma</t>
  </si>
  <si>
    <t>Limbe</t>
  </si>
  <si>
    <t>Matadi</t>
  </si>
  <si>
    <t>Mzuzu</t>
  </si>
  <si>
    <t>Sudan</t>
  </si>
  <si>
    <t>Port Sudan</t>
  </si>
  <si>
    <t>lilongwe</t>
  </si>
  <si>
    <t>Libya</t>
  </si>
  <si>
    <t>Abu Kammash</t>
  </si>
  <si>
    <t>Eritrea</t>
  </si>
  <si>
    <t>Asmara</t>
  </si>
  <si>
    <t>Az Zawiyah</t>
  </si>
  <si>
    <t>Massawa</t>
  </si>
  <si>
    <t>Benghazi</t>
  </si>
  <si>
    <t>Liberia</t>
  </si>
  <si>
    <t>Buchanan</t>
  </si>
  <si>
    <t>Derna</t>
  </si>
  <si>
    <t>Cape Palmas</t>
  </si>
  <si>
    <t>Es Sider</t>
  </si>
  <si>
    <t>Tunisia</t>
  </si>
  <si>
    <t>Ashtart Terminaashta</t>
  </si>
  <si>
    <t>Khoms</t>
  </si>
  <si>
    <t>Ashtart Terminal</t>
  </si>
  <si>
    <t>Marsa al Hariga</t>
  </si>
  <si>
    <t>Bizerte</t>
  </si>
  <si>
    <t>Marsa El Brega</t>
  </si>
  <si>
    <t>Gabes</t>
  </si>
  <si>
    <t>Misurata</t>
  </si>
  <si>
    <t>La Goulette</t>
  </si>
  <si>
    <t>Qasr Ahmed</t>
  </si>
  <si>
    <t>La Skhirra</t>
  </si>
  <si>
    <t>Rasco Harbour</t>
  </si>
  <si>
    <t>Menzel Bourguiba</t>
  </si>
  <si>
    <t>Ras el Hilal</t>
  </si>
  <si>
    <t>Rades</t>
  </si>
  <si>
    <t>Ras Lanuf</t>
  </si>
  <si>
    <t>Sfax</t>
  </si>
  <si>
    <t>Tobruk</t>
  </si>
  <si>
    <t>Sousse</t>
  </si>
  <si>
    <t>Tazerka</t>
  </si>
  <si>
    <t>Zawia Terminal</t>
  </si>
  <si>
    <t>Tunis</t>
  </si>
  <si>
    <t>Zuara</t>
  </si>
  <si>
    <t>Zarzis</t>
  </si>
  <si>
    <t>Zuetina</t>
  </si>
  <si>
    <t>Togo</t>
  </si>
  <si>
    <t>Kpeme</t>
  </si>
  <si>
    <t>Chad</t>
  </si>
  <si>
    <t>Nadjamena</t>
  </si>
  <si>
    <t>Lome</t>
  </si>
  <si>
    <t>Moundou</t>
  </si>
  <si>
    <t>Sierra Leone</t>
  </si>
  <si>
    <t>Freetown</t>
  </si>
  <si>
    <t>Niger</t>
  </si>
  <si>
    <t>Niamey</t>
  </si>
  <si>
    <t>Pepel</t>
  </si>
  <si>
    <t>Birni nkoni</t>
  </si>
  <si>
    <t>Sherbro Island</t>
  </si>
  <si>
    <t>Maradi</t>
  </si>
  <si>
    <t>Lesotho</t>
  </si>
  <si>
    <t>Lesobeng</t>
  </si>
  <si>
    <t>Arlit</t>
  </si>
  <si>
    <t>Tlokoeng</t>
  </si>
  <si>
    <t>Angola</t>
  </si>
  <si>
    <t>Ambriz</t>
  </si>
  <si>
    <t>Mokhotlong</t>
  </si>
  <si>
    <t>Cabinda</t>
  </si>
  <si>
    <t>Mafeteng</t>
  </si>
  <si>
    <t>Essungo Marine Terminal</t>
  </si>
  <si>
    <t>Maseru</t>
  </si>
  <si>
    <t>Futila Terminal</t>
  </si>
  <si>
    <t>Equatorial Guinea</t>
  </si>
  <si>
    <t>Bata</t>
  </si>
  <si>
    <t>Girassol Terminal</t>
  </si>
  <si>
    <t>Benito</t>
  </si>
  <si>
    <t>Kiabo Marine Terminal</t>
  </si>
  <si>
    <t>Ceiba Marine Terminal</t>
  </si>
  <si>
    <t>Kiame Marine Terminal</t>
  </si>
  <si>
    <t>Cogo</t>
  </si>
  <si>
    <t>Lobito</t>
  </si>
  <si>
    <t>Luba</t>
  </si>
  <si>
    <t>Lombo Marine Terminal</t>
  </si>
  <si>
    <t>Malabo</t>
  </si>
  <si>
    <t>Luanda</t>
  </si>
  <si>
    <t>Puerto Iradier</t>
  </si>
  <si>
    <t>Malongo Terminal</t>
  </si>
  <si>
    <t>Punta Europa Terminal</t>
  </si>
  <si>
    <t>Mocamedes</t>
  </si>
  <si>
    <t>Zafiro Marine Terminal</t>
  </si>
  <si>
    <t>Palanca Terminal</t>
  </si>
  <si>
    <t>Burundi</t>
  </si>
  <si>
    <t>Bujumbura</t>
  </si>
  <si>
    <t>Porto Amboim</t>
  </si>
  <si>
    <t>Rwanda</t>
  </si>
  <si>
    <t>Kigali</t>
  </si>
  <si>
    <t>Soyo</t>
  </si>
  <si>
    <t>Sao Tome and Principe</t>
  </si>
  <si>
    <t>Santo Antonio</t>
  </si>
  <si>
    <t>Sumbe</t>
  </si>
  <si>
    <t>Sao Tome</t>
  </si>
  <si>
    <t>Takula Terminal</t>
  </si>
  <si>
    <t>Seychelles</t>
  </si>
  <si>
    <t>Port Victoria</t>
  </si>
  <si>
    <t>Comoros</t>
  </si>
  <si>
    <t>Dzaoudzi</t>
  </si>
  <si>
    <t>Mali</t>
  </si>
  <si>
    <t>Tombouctou</t>
  </si>
  <si>
    <t>Fomboni</t>
  </si>
  <si>
    <t>Cape Town</t>
  </si>
  <si>
    <t>Mayotte</t>
  </si>
  <si>
    <t>Coega</t>
  </si>
  <si>
    <t>Moroni</t>
  </si>
  <si>
    <t>Durban</t>
  </si>
  <si>
    <t>Mutsamudu</t>
  </si>
  <si>
    <t>East London</t>
  </si>
  <si>
    <t>Gambia</t>
  </si>
  <si>
    <t>Banjul</t>
  </si>
  <si>
    <t>Port Elizabeth</t>
  </si>
  <si>
    <t>Port Nolloth</t>
  </si>
  <si>
    <t>Mauritius</t>
  </si>
  <si>
    <t>Port Louis</t>
  </si>
  <si>
    <t>Richards Bay</t>
  </si>
  <si>
    <t>Somalia</t>
  </si>
  <si>
    <t>Hargeisa</t>
  </si>
  <si>
    <t>Ethiopia</t>
  </si>
  <si>
    <t>Shillavo</t>
  </si>
  <si>
    <t>Bossaso</t>
  </si>
  <si>
    <t>Addis ababa</t>
  </si>
  <si>
    <t>Berbera</t>
  </si>
  <si>
    <t>Etmoj</t>
  </si>
  <si>
    <t>Mogadishu</t>
  </si>
  <si>
    <t>Awassa</t>
  </si>
  <si>
    <t>Kismayu</t>
  </si>
  <si>
    <t>Nejjo</t>
  </si>
  <si>
    <t>Djibouti</t>
  </si>
  <si>
    <t>Gambela</t>
  </si>
  <si>
    <t>Kenya</t>
  </si>
  <si>
    <t>Lamu</t>
  </si>
  <si>
    <t>Dire dawa</t>
  </si>
  <si>
    <t>Malindi</t>
  </si>
  <si>
    <t>Jimma</t>
  </si>
  <si>
    <t>Mombasa</t>
  </si>
  <si>
    <t>Solomon Islands</t>
  </si>
  <si>
    <t>Aola Bay</t>
  </si>
  <si>
    <t>Makale</t>
  </si>
  <si>
    <t>Gizo</t>
  </si>
  <si>
    <t>Tanzania</t>
  </si>
  <si>
    <t>Chake Chake</t>
  </si>
  <si>
    <t>Honiara</t>
  </si>
  <si>
    <t>Dar Es Salaam</t>
  </si>
  <si>
    <t>Malloco Bay</t>
  </si>
  <si>
    <t>Kilwa Kivinje</t>
  </si>
  <si>
    <t>Noro</t>
  </si>
  <si>
    <t>Kilwa Masoko</t>
  </si>
  <si>
    <t>Pakera Point</t>
  </si>
  <si>
    <t>Lindi</t>
  </si>
  <si>
    <t>Ringi Cove</t>
  </si>
  <si>
    <t>Mkoani</t>
  </si>
  <si>
    <t>Shortland Harbour</t>
  </si>
  <si>
    <t>Pangani</t>
  </si>
  <si>
    <t>Tulagi</t>
  </si>
  <si>
    <t>Tanga</t>
  </si>
  <si>
    <t>Viru Harbour</t>
  </si>
  <si>
    <t>Wete Wete</t>
  </si>
  <si>
    <t>Yandina</t>
  </si>
  <si>
    <t>Zanzibar</t>
  </si>
  <si>
    <t>South Sudan</t>
  </si>
  <si>
    <t>Port sudan</t>
  </si>
  <si>
    <t>Namibia</t>
  </si>
  <si>
    <t>Luderitz</t>
  </si>
  <si>
    <t>Côte d'Ivoire</t>
  </si>
  <si>
    <t>Abidjan</t>
  </si>
  <si>
    <t>Walvis Bay</t>
  </si>
  <si>
    <t>Espoir Terminal</t>
  </si>
  <si>
    <t>Nigeria</t>
  </si>
  <si>
    <t>Antan Terminal</t>
  </si>
  <si>
    <t>Fresco</t>
  </si>
  <si>
    <t>Apapa</t>
  </si>
  <si>
    <t>Bonny</t>
  </si>
  <si>
    <t>Cabo Verde</t>
  </si>
  <si>
    <t>Porto Grande</t>
  </si>
  <si>
    <t>Bonny Offshore Terminal</t>
  </si>
  <si>
    <t>Porto Praia</t>
  </si>
  <si>
    <t>Brass Terminal</t>
  </si>
  <si>
    <t>Sal Island</t>
  </si>
  <si>
    <t>Burutu</t>
  </si>
  <si>
    <t>Calabar</t>
  </si>
  <si>
    <t>Escravos</t>
  </si>
  <si>
    <t>Forcados</t>
  </si>
  <si>
    <t>Koko</t>
  </si>
  <si>
    <t>Lagos</t>
  </si>
  <si>
    <t>Odudu Terminal</t>
  </si>
  <si>
    <t>Okono Terminal</t>
  </si>
  <si>
    <t>Okrika</t>
  </si>
  <si>
    <t>Onne</t>
  </si>
  <si>
    <t>Pennington Termpenni</t>
  </si>
  <si>
    <t>Port Harcourt</t>
  </si>
  <si>
    <t>Qua Iboe</t>
  </si>
  <si>
    <t>Sapele</t>
  </si>
  <si>
    <t>Tincan</t>
  </si>
  <si>
    <t>Ukpokiti Marine Terminal</t>
  </si>
  <si>
    <t>Warri</t>
  </si>
  <si>
    <t>Yoho Terminal</t>
  </si>
  <si>
    <t>Morocco</t>
  </si>
  <si>
    <t>Agadir</t>
  </si>
  <si>
    <t>Al Hoceima</t>
  </si>
  <si>
    <t>Assila</t>
  </si>
  <si>
    <t>Boujdour</t>
  </si>
  <si>
    <t>Casablanca</t>
  </si>
  <si>
    <t>Dakhla</t>
  </si>
  <si>
    <t>El Jadida</t>
  </si>
  <si>
    <t>Essaouira</t>
  </si>
  <si>
    <t>Jorf Lasfar</t>
  </si>
  <si>
    <t>Kenitra</t>
  </si>
  <si>
    <t>Laayoune</t>
  </si>
  <si>
    <t>Larache</t>
  </si>
  <si>
    <t>Mohammedia</t>
  </si>
  <si>
    <t>Nador</t>
  </si>
  <si>
    <t>Port Nador</t>
  </si>
  <si>
    <t>Safi</t>
  </si>
  <si>
    <t>Tangier</t>
  </si>
  <si>
    <t>Tan Tan</t>
  </si>
  <si>
    <t>Mozambique</t>
  </si>
  <si>
    <t>Beira</t>
  </si>
  <si>
    <t>Chinde</t>
  </si>
  <si>
    <t>Inhambane</t>
  </si>
  <si>
    <t>Macuse</t>
  </si>
  <si>
    <t>Maputo</t>
  </si>
  <si>
    <t>Nacala</t>
  </si>
  <si>
    <t>Pebane</t>
  </si>
  <si>
    <t>Pemba</t>
  </si>
  <si>
    <t>Quelimane</t>
  </si>
  <si>
    <t>Zambia</t>
  </si>
  <si>
    <t>Kitwe</t>
  </si>
  <si>
    <t>Kalabo</t>
  </si>
  <si>
    <t>Chingola</t>
  </si>
  <si>
    <t>Zambezi</t>
  </si>
  <si>
    <t>Ngoma</t>
  </si>
  <si>
    <t>Mufulira</t>
  </si>
  <si>
    <t>Kabwe</t>
  </si>
  <si>
    <t>Ndola</t>
  </si>
  <si>
    <t>Lusaka</t>
  </si>
  <si>
    <t>Livingstone</t>
  </si>
  <si>
    <t>Mansa</t>
  </si>
  <si>
    <t>Central African Republic</t>
  </si>
  <si>
    <t>Madagascar</t>
  </si>
  <si>
    <t>Andoany</t>
  </si>
  <si>
    <t>Antalaha</t>
  </si>
  <si>
    <t>Antsiranana</t>
  </si>
  <si>
    <t>Majunga</t>
  </si>
  <si>
    <t>Manakara</t>
  </si>
  <si>
    <t>Mananjary</t>
  </si>
  <si>
    <t>Morondava</t>
  </si>
  <si>
    <t>Nosy Be</t>
  </si>
  <si>
    <t>Port Saint Louis</t>
  </si>
  <si>
    <t>Suarez</t>
  </si>
  <si>
    <t>Toamasina</t>
  </si>
  <si>
    <t>Tolagnaro</t>
  </si>
  <si>
    <t>Toleary</t>
  </si>
  <si>
    <t>Cameroon</t>
  </si>
  <si>
    <t>Douala</t>
  </si>
  <si>
    <t>Ebome Marine Terminal</t>
  </si>
  <si>
    <t>Garoua</t>
  </si>
  <si>
    <t>Kole Terminal</t>
  </si>
  <si>
    <t>Kribi</t>
  </si>
  <si>
    <t>Limboh Terminal</t>
  </si>
  <si>
    <t>Moudi Terminal</t>
  </si>
  <si>
    <t>Tiko</t>
  </si>
  <si>
    <t>Congo (Congo-Brazzaville)</t>
  </si>
  <si>
    <t>Sibiti</t>
  </si>
  <si>
    <t>Djambala</t>
  </si>
  <si>
    <t>Pointe Noire</t>
  </si>
  <si>
    <t>Brazzaville</t>
  </si>
  <si>
    <t>Impfondo</t>
  </si>
  <si>
    <t>Botswana</t>
  </si>
  <si>
    <t>Francistown</t>
  </si>
  <si>
    <t>Lobatse</t>
  </si>
  <si>
    <t>gaborone</t>
  </si>
  <si>
    <t>Burkina Faso</t>
  </si>
  <si>
    <t>Bobo dioulasso</t>
  </si>
  <si>
    <t>Dori</t>
  </si>
  <si>
    <t>Ouagadougou</t>
  </si>
  <si>
    <t>Dedougou</t>
  </si>
  <si>
    <t>Sebba</t>
  </si>
  <si>
    <t>Gorom Gorom</t>
  </si>
  <si>
    <t>Gabon</t>
  </si>
  <si>
    <t>Cap Lopez</t>
  </si>
  <si>
    <t>Gamba</t>
  </si>
  <si>
    <t>Libreville</t>
  </si>
  <si>
    <t>Lucina Terminal</t>
  </si>
  <si>
    <t>Mayumba</t>
  </si>
  <si>
    <t>M'Bya Terminal</t>
  </si>
  <si>
    <t>Nyanga</t>
  </si>
  <si>
    <t>Oguendjo Terminal</t>
  </si>
  <si>
    <t>Owendo</t>
  </si>
  <si>
    <t>Port Gentil</t>
  </si>
  <si>
    <t>Tchatamba Marine Terminal</t>
  </si>
  <si>
    <t>Ghana</t>
  </si>
  <si>
    <t>Accra</t>
  </si>
  <si>
    <t>Saltpond</t>
  </si>
  <si>
    <t>Sekondi</t>
  </si>
  <si>
    <t>Guinea</t>
  </si>
  <si>
    <t>Conakry</t>
  </si>
  <si>
    <t>Port Kamsar</t>
  </si>
  <si>
    <t>Central, Northern and Eastern  Europe</t>
  </si>
  <si>
    <t>Albania</t>
  </si>
  <si>
    <t>Durres</t>
  </si>
  <si>
    <t>Latvia</t>
  </si>
  <si>
    <t>Baltic Container Terminal</t>
  </si>
  <si>
    <t>Sarande</t>
  </si>
  <si>
    <t>Engure</t>
  </si>
  <si>
    <t>Shengjin</t>
  </si>
  <si>
    <t>Lielupe</t>
  </si>
  <si>
    <t>Valona</t>
  </si>
  <si>
    <t>Liepaja</t>
  </si>
  <si>
    <t>Vlore</t>
  </si>
  <si>
    <t>Mersrags</t>
  </si>
  <si>
    <t>Andorra</t>
  </si>
  <si>
    <t>Andorra La vella</t>
  </si>
  <si>
    <t>Pavilosta</t>
  </si>
  <si>
    <t>Belarus</t>
  </si>
  <si>
    <t>Brest</t>
  </si>
  <si>
    <t>Riga</t>
  </si>
  <si>
    <t>Bulgaria</t>
  </si>
  <si>
    <t>Balchik</t>
  </si>
  <si>
    <t>Roja</t>
  </si>
  <si>
    <t>Burgas</t>
  </si>
  <si>
    <t>Salacgriva</t>
  </si>
  <si>
    <t>Kavarna</t>
  </si>
  <si>
    <t>Skulte</t>
  </si>
  <si>
    <t>Nessebar</t>
  </si>
  <si>
    <t>Ventspils</t>
  </si>
  <si>
    <t>Sofia</t>
  </si>
  <si>
    <t>Lithuania</t>
  </si>
  <si>
    <t>Butinge Marine Terminal</t>
  </si>
  <si>
    <t>Varna</t>
  </si>
  <si>
    <t>Klaipeda</t>
  </si>
  <si>
    <t>Bosnia and Herzegovina</t>
  </si>
  <si>
    <t>Bosnia and Herzegov</t>
  </si>
  <si>
    <t>Vilnius</t>
  </si>
  <si>
    <t>Mostar</t>
  </si>
  <si>
    <t>Malta</t>
  </si>
  <si>
    <t>Banja luka</t>
  </si>
  <si>
    <t>Marsaxlokk</t>
  </si>
  <si>
    <t>Sarajevo</t>
  </si>
  <si>
    <t>Valletta</t>
  </si>
  <si>
    <t>Czechia (Czech Republic)</t>
  </si>
  <si>
    <t>Prague</t>
  </si>
  <si>
    <t>Montenegro</t>
  </si>
  <si>
    <t>Bar</t>
  </si>
  <si>
    <t>Rudna</t>
  </si>
  <si>
    <t>Norway</t>
  </si>
  <si>
    <t>Aaheim</t>
  </si>
  <si>
    <t>Croatia</t>
  </si>
  <si>
    <t>Bakar</t>
  </si>
  <si>
    <t>Aalesund</t>
  </si>
  <si>
    <t>Dubrovnik</t>
  </si>
  <si>
    <t>Aardalstangen</t>
  </si>
  <si>
    <t>Dugi Rat</t>
  </si>
  <si>
    <t>Agnefest</t>
  </si>
  <si>
    <t>Hvar</t>
  </si>
  <si>
    <t>Agotnes</t>
  </si>
  <si>
    <t>Korcula</t>
  </si>
  <si>
    <t>Akrehamn</t>
  </si>
  <si>
    <t>Mali Losinj</t>
  </si>
  <si>
    <t>Alvik</t>
  </si>
  <si>
    <t>Metkovic</t>
  </si>
  <si>
    <t>Arendal</t>
  </si>
  <si>
    <t>Omisalj</t>
  </si>
  <si>
    <t>Austevoll</t>
  </si>
  <si>
    <t>Ploce</t>
  </si>
  <si>
    <t>Batsfjord</t>
  </si>
  <si>
    <t>Plomin</t>
  </si>
  <si>
    <t>Bergen</t>
  </si>
  <si>
    <t>Pula</t>
  </si>
  <si>
    <t>Bodo</t>
  </si>
  <si>
    <t>Rasa</t>
  </si>
  <si>
    <t>Borg Havn IKS</t>
  </si>
  <si>
    <t>Rijeka Bakar</t>
  </si>
  <si>
    <t>Brevik</t>
  </si>
  <si>
    <t>Rovinj</t>
  </si>
  <si>
    <t>Bronnoysund</t>
  </si>
  <si>
    <t>Senj</t>
  </si>
  <si>
    <t>Drammen</t>
  </si>
  <si>
    <t>Sibenik</t>
  </si>
  <si>
    <t>Egersund</t>
  </si>
  <si>
    <t>Split</t>
  </si>
  <si>
    <t>Eikefet</t>
  </si>
  <si>
    <t>Zadar</t>
  </si>
  <si>
    <t>Fagerstrand</t>
  </si>
  <si>
    <t>Denmark</t>
  </si>
  <si>
    <t>Aabenraa</t>
  </si>
  <si>
    <t>Farsund</t>
  </si>
  <si>
    <t>Aalborg</t>
  </si>
  <si>
    <t>Fiborgtangen</t>
  </si>
  <si>
    <t>Aarhus</t>
  </si>
  <si>
    <t>Flekkefjord</t>
  </si>
  <si>
    <t>Aeroskobing</t>
  </si>
  <si>
    <t>Floroe</t>
  </si>
  <si>
    <t>Allinge</t>
  </si>
  <si>
    <t>Fredrikstad</t>
  </si>
  <si>
    <t>Asnaes</t>
  </si>
  <si>
    <t>Fusa</t>
  </si>
  <si>
    <t>Asnaesvaerkets Havn</t>
  </si>
  <si>
    <t>Glomfjord</t>
  </si>
  <si>
    <t>Bandholm</t>
  </si>
  <si>
    <t>Grenland Harbour</t>
  </si>
  <si>
    <t>Bogense</t>
  </si>
  <si>
    <t>Grimstad</t>
  </si>
  <si>
    <t>Brabrand</t>
  </si>
  <si>
    <t>Haavik</t>
  </si>
  <si>
    <t>Brondby</t>
  </si>
  <si>
    <t>Halden</t>
  </si>
  <si>
    <t>Copenhagen</t>
  </si>
  <si>
    <t>Hammerfest</t>
  </si>
  <si>
    <t>Dania</t>
  </si>
  <si>
    <t>Hareid</t>
  </si>
  <si>
    <t>Ebeltoft</t>
  </si>
  <si>
    <t>Harstad</t>
  </si>
  <si>
    <t>Elsinore</t>
  </si>
  <si>
    <t>Haugesund</t>
  </si>
  <si>
    <t>Ensted</t>
  </si>
  <si>
    <t>Heroya</t>
  </si>
  <si>
    <t>Esbjerg</t>
  </si>
  <si>
    <t>Holmestrand</t>
  </si>
  <si>
    <t>Faaborg</t>
  </si>
  <si>
    <t>Honningsvag</t>
  </si>
  <si>
    <t>Fakse Ladeplads</t>
  </si>
  <si>
    <t>Horten</t>
  </si>
  <si>
    <t>Fredericia</t>
  </si>
  <si>
    <t>Hoyanger</t>
  </si>
  <si>
    <t>Frederiksberg</t>
  </si>
  <si>
    <t>Husnes</t>
  </si>
  <si>
    <t>Frederikshavn</t>
  </si>
  <si>
    <t>Kaarsto</t>
  </si>
  <si>
    <t>Frederikssund</t>
  </si>
  <si>
    <t>Kirkenes</t>
  </si>
  <si>
    <t>Frederiksvark</t>
  </si>
  <si>
    <t>Kopervik</t>
  </si>
  <si>
    <t>Gedser</t>
  </si>
  <si>
    <t>Kragero</t>
  </si>
  <si>
    <t>Graasten</t>
  </si>
  <si>
    <t>Kristiansand S.Chris</t>
  </si>
  <si>
    <t>Grenaa</t>
  </si>
  <si>
    <t>Kristiansund N.Chris</t>
  </si>
  <si>
    <t>Gulfhavn</t>
  </si>
  <si>
    <t>Langesund</t>
  </si>
  <si>
    <t>Haderslev</t>
  </si>
  <si>
    <t>Larvik</t>
  </si>
  <si>
    <t>Hadsund</t>
  </si>
  <si>
    <t>Leirvik</t>
  </si>
  <si>
    <t>Hammerhavn</t>
  </si>
  <si>
    <t>Lillesand</t>
  </si>
  <si>
    <t>Hanstholm</t>
  </si>
  <si>
    <t>Lodingen</t>
  </si>
  <si>
    <t>Hasle</t>
  </si>
  <si>
    <t>Maaloy</t>
  </si>
  <si>
    <t>Havdrup</t>
  </si>
  <si>
    <t>Malm</t>
  </si>
  <si>
    <t>Hirtshals</t>
  </si>
  <si>
    <t>Mandal</t>
  </si>
  <si>
    <t>Hobro</t>
  </si>
  <si>
    <t>Menstad</t>
  </si>
  <si>
    <t>Holbaek</t>
  </si>
  <si>
    <t>Mo I Rana</t>
  </si>
  <si>
    <t>Horsens</t>
  </si>
  <si>
    <t>Molde</t>
  </si>
  <si>
    <t>Hvide Sande</t>
  </si>
  <si>
    <t>Mongstad</t>
  </si>
  <si>
    <t>Kalundborg</t>
  </si>
  <si>
    <t>Mosjoen</t>
  </si>
  <si>
    <t>Kastrup</t>
  </si>
  <si>
    <t>Moss</t>
  </si>
  <si>
    <t>Kerteminde</t>
  </si>
  <si>
    <t>Naersnes</t>
  </si>
  <si>
    <t>Kobenhavn</t>
  </si>
  <si>
    <t>Namsos</t>
  </si>
  <si>
    <t>Koge</t>
  </si>
  <si>
    <t>Narvik</t>
  </si>
  <si>
    <t>Kolding</t>
  </si>
  <si>
    <t>Odda</t>
  </si>
  <si>
    <t>Korsoer</t>
  </si>
  <si>
    <t>Orkanger</t>
  </si>
  <si>
    <t>Kyndby</t>
  </si>
  <si>
    <t>Oslo</t>
  </si>
  <si>
    <t>Laesohavn</t>
  </si>
  <si>
    <t>Porsgrunn</t>
  </si>
  <si>
    <t>Lemvig</t>
  </si>
  <si>
    <t>Risavika</t>
  </si>
  <si>
    <t>Mariager</t>
  </si>
  <si>
    <t>Risor</t>
  </si>
  <si>
    <t>Marstal</t>
  </si>
  <si>
    <t>Sandefjord</t>
  </si>
  <si>
    <t>Masnedsund</t>
  </si>
  <si>
    <t>Sandnes</t>
  </si>
  <si>
    <t>Middelfart</t>
  </si>
  <si>
    <t>Sarpsborg</t>
  </si>
  <si>
    <t>Naestved</t>
  </si>
  <si>
    <t>Sauda</t>
  </si>
  <si>
    <t>Nakskov</t>
  </si>
  <si>
    <t>Skien</t>
  </si>
  <si>
    <t>Nekso</t>
  </si>
  <si>
    <t>Skudeneshavn</t>
  </si>
  <si>
    <t>Nykobing</t>
  </si>
  <si>
    <t>Slagen</t>
  </si>
  <si>
    <t>Odense</t>
  </si>
  <si>
    <t>Stavanger</t>
  </si>
  <si>
    <t>Orehoved</t>
  </si>
  <si>
    <t>Steinkjer</t>
  </si>
  <si>
    <t>Randers</t>
  </si>
  <si>
    <t>Sture</t>
  </si>
  <si>
    <t>Ringkobing</t>
  </si>
  <si>
    <t>Sunndalsora</t>
  </si>
  <si>
    <t>Rodbyhavn</t>
  </si>
  <si>
    <t>Svelgen</t>
  </si>
  <si>
    <t>Ronne</t>
  </si>
  <si>
    <t>Svelvik</t>
  </si>
  <si>
    <t>Rudkobing</t>
  </si>
  <si>
    <t>Svolvaer</t>
  </si>
  <si>
    <t>Sakskobing</t>
  </si>
  <si>
    <t>Tau</t>
  </si>
  <si>
    <t>Samso Island</t>
  </si>
  <si>
    <t>Thamshamn</t>
  </si>
  <si>
    <t>Skaelskor</t>
  </si>
  <si>
    <t>Tjeldbergodden</t>
  </si>
  <si>
    <t>Skaerbaek</t>
  </si>
  <si>
    <t>Tofte</t>
  </si>
  <si>
    <t>Skagen</t>
  </si>
  <si>
    <t>Tonsberg</t>
  </si>
  <si>
    <t>Skaw</t>
  </si>
  <si>
    <t>Tromso</t>
  </si>
  <si>
    <t>Skive</t>
  </si>
  <si>
    <t>Trondheim</t>
  </si>
  <si>
    <t>Sonderborg</t>
  </si>
  <si>
    <t>Tvedestrand</t>
  </si>
  <si>
    <t>Stigsnaesvaerkets Havn</t>
  </si>
  <si>
    <t>Vadso</t>
  </si>
  <si>
    <t>Struer</t>
  </si>
  <si>
    <t>Vaksdal</t>
  </si>
  <si>
    <t>Stubbekobing</t>
  </si>
  <si>
    <t>Vardo</t>
  </si>
  <si>
    <t>Studstrup</t>
  </si>
  <si>
    <t>Volda</t>
  </si>
  <si>
    <t>Svaneke</t>
  </si>
  <si>
    <t>Poland</t>
  </si>
  <si>
    <t>Darlowo</t>
  </si>
  <si>
    <t>Svendborg</t>
  </si>
  <si>
    <t>Elblag</t>
  </si>
  <si>
    <t>Tisted</t>
  </si>
  <si>
    <t>Gdansk</t>
  </si>
  <si>
    <t>Tuborg Havn</t>
  </si>
  <si>
    <t>Gdynia</t>
  </si>
  <si>
    <t>Vejle</t>
  </si>
  <si>
    <t>Hel</t>
  </si>
  <si>
    <t>Vesterohavn</t>
  </si>
  <si>
    <t>Kolobrzeg</t>
  </si>
  <si>
    <t>Viborg</t>
  </si>
  <si>
    <t>Police</t>
  </si>
  <si>
    <t>Vordingborg</t>
  </si>
  <si>
    <t>Poznan</t>
  </si>
  <si>
    <t>Estonia</t>
  </si>
  <si>
    <t>Heltermaa</t>
  </si>
  <si>
    <t>Swinoujscie</t>
  </si>
  <si>
    <t>Kopli-Port Of Tallinn</t>
  </si>
  <si>
    <t>Szczecin</t>
  </si>
  <si>
    <t>Kuivastu</t>
  </si>
  <si>
    <t>Ustka</t>
  </si>
  <si>
    <t>Kunda</t>
  </si>
  <si>
    <t>Warszawa</t>
  </si>
  <si>
    <t>Muuga-Port Of Tallinn</t>
  </si>
  <si>
    <t>Wladyslawowo</t>
  </si>
  <si>
    <t>Paldiski-Port Of Tallinn</t>
  </si>
  <si>
    <t>Romania</t>
  </si>
  <si>
    <t>Basarabi</t>
  </si>
  <si>
    <t>Pyarnu</t>
  </si>
  <si>
    <t>Braila</t>
  </si>
  <si>
    <t>Rohukula</t>
  </si>
  <si>
    <t>Calafat</t>
  </si>
  <si>
    <t>Roomassaare</t>
  </si>
  <si>
    <t>Calarasi</t>
  </si>
  <si>
    <t>Tallinn</t>
  </si>
  <si>
    <t>Cernavoda</t>
  </si>
  <si>
    <t>Virtsu</t>
  </si>
  <si>
    <t>Chilia</t>
  </si>
  <si>
    <t>Finland</t>
  </si>
  <si>
    <t>Degerby</t>
  </si>
  <si>
    <t>Constanta</t>
  </si>
  <si>
    <t>Ekenas</t>
  </si>
  <si>
    <t>Danube - Black Sea Canal</t>
  </si>
  <si>
    <t>Hamina</t>
  </si>
  <si>
    <t>Danube River</t>
  </si>
  <si>
    <t>Hanko</t>
  </si>
  <si>
    <t>Drencova</t>
  </si>
  <si>
    <t>Haukipudas</t>
  </si>
  <si>
    <t>Drobeta Turnu Severin</t>
  </si>
  <si>
    <t>Helsinki</t>
  </si>
  <si>
    <t>Giurgiu</t>
  </si>
  <si>
    <t>Imatra</t>
  </si>
  <si>
    <t>Harsova</t>
  </si>
  <si>
    <t>Inkoo</t>
  </si>
  <si>
    <t>Isaccea</t>
  </si>
  <si>
    <t>Isnas</t>
  </si>
  <si>
    <t>Macin</t>
  </si>
  <si>
    <t>Jakobstad</t>
  </si>
  <si>
    <t>Mahmudia</t>
  </si>
  <si>
    <t>Joensuu</t>
  </si>
  <si>
    <t>Mangalia</t>
  </si>
  <si>
    <t>Joutseno</t>
  </si>
  <si>
    <t>Medgidia</t>
  </si>
  <si>
    <t>Kaskinen</t>
  </si>
  <si>
    <t>Midia Navodari</t>
  </si>
  <si>
    <t>Kaukas</t>
  </si>
  <si>
    <t>Moldova Noua</t>
  </si>
  <si>
    <t>Kemi</t>
  </si>
  <si>
    <t>Oltenitza</t>
  </si>
  <si>
    <t>Kokkola</t>
  </si>
  <si>
    <t>Orsova</t>
  </si>
  <si>
    <t>Kotka</t>
  </si>
  <si>
    <t>Sulina</t>
  </si>
  <si>
    <t>Kouvola</t>
  </si>
  <si>
    <t>Tulcea</t>
  </si>
  <si>
    <t>Koverhar</t>
  </si>
  <si>
    <t>Turcoaia</t>
  </si>
  <si>
    <t>Kristinestad</t>
  </si>
  <si>
    <t>Turnu Magurele</t>
  </si>
  <si>
    <t>Kumpusalmi</t>
  </si>
  <si>
    <t>Zimnicea</t>
  </si>
  <si>
    <t>Lapaluoto</t>
  </si>
  <si>
    <t>Serbia</t>
  </si>
  <si>
    <t>Loviisa</t>
  </si>
  <si>
    <t>Kotor</t>
  </si>
  <si>
    <t>Mantyluoto</t>
  </si>
  <si>
    <t>Risan</t>
  </si>
  <si>
    <t>Mariehamn</t>
  </si>
  <si>
    <t>Zelenika</t>
  </si>
  <si>
    <t>Merikarvia</t>
  </si>
  <si>
    <t>Slovakia</t>
  </si>
  <si>
    <t>Bratislava</t>
  </si>
  <si>
    <t>Mustola</t>
  </si>
  <si>
    <t>Sweden</t>
  </si>
  <si>
    <t>Ahus</t>
  </si>
  <si>
    <t>Naantali</t>
  </si>
  <si>
    <t>Slovenia</t>
  </si>
  <si>
    <t>Ala</t>
  </si>
  <si>
    <t>Oulu</t>
  </si>
  <si>
    <t>Arboga</t>
  </si>
  <si>
    <t>Pargas</t>
  </si>
  <si>
    <t>Bergkvara</t>
  </si>
  <si>
    <t>Pateniemi</t>
  </si>
  <si>
    <t>Borgholm</t>
  </si>
  <si>
    <t>Pori</t>
  </si>
  <si>
    <t>Brofjorden</t>
  </si>
  <si>
    <t>Porvoo</t>
  </si>
  <si>
    <t>Bulkhamnen</t>
  </si>
  <si>
    <t>Puhos</t>
  </si>
  <si>
    <t>Degerhamn</t>
  </si>
  <si>
    <t>Raahe</t>
  </si>
  <si>
    <t>Donso</t>
  </si>
  <si>
    <t>Rahja</t>
  </si>
  <si>
    <t>Enkoping</t>
  </si>
  <si>
    <t>Rauma</t>
  </si>
  <si>
    <t>Falkenberg</t>
  </si>
  <si>
    <t>Reposaari</t>
  </si>
  <si>
    <t>Gavle</t>
  </si>
  <si>
    <t>Ristiina</t>
  </si>
  <si>
    <t>Gotthenburg</t>
  </si>
  <si>
    <t>Savonlinna</t>
  </si>
  <si>
    <t>Hallstavik</t>
  </si>
  <si>
    <t>Siilinjarvi</t>
  </si>
  <si>
    <t>Halmstad</t>
  </si>
  <si>
    <t>Tahkoluoto</t>
  </si>
  <si>
    <t>Haraholmen</t>
  </si>
  <si>
    <t>Tolkkinen-Tolkis</t>
  </si>
  <si>
    <t>Hargshamn</t>
  </si>
  <si>
    <t>Tornio</t>
  </si>
  <si>
    <t>Harnosand</t>
  </si>
  <si>
    <t>Turku</t>
  </si>
  <si>
    <t>Helsingborg</t>
  </si>
  <si>
    <t>Uto</t>
  </si>
  <si>
    <t>Hoganas</t>
  </si>
  <si>
    <t>Uusikaupunki</t>
  </si>
  <si>
    <t>Hudiksvall</t>
  </si>
  <si>
    <t>Vaasa</t>
  </si>
  <si>
    <t>Husum</t>
  </si>
  <si>
    <t>Varkaus Harbours</t>
  </si>
  <si>
    <t>Iggesund</t>
  </si>
  <si>
    <t>Vaskiluoto</t>
  </si>
  <si>
    <t>Kalix</t>
  </si>
  <si>
    <t>Veitsiluoto</t>
  </si>
  <si>
    <t>Kalmar</t>
  </si>
  <si>
    <t>Vuoksen Terminal</t>
  </si>
  <si>
    <t>Kapellskar</t>
  </si>
  <si>
    <t>Ykspihlaja</t>
  </si>
  <si>
    <t>Karlsborg</t>
  </si>
  <si>
    <t>Hungary</t>
  </si>
  <si>
    <t>Budapest</t>
  </si>
  <si>
    <t>Karlshamn</t>
  </si>
  <si>
    <t>Papa</t>
  </si>
  <si>
    <t>Karlskrona</t>
  </si>
  <si>
    <t>Ireland</t>
  </si>
  <si>
    <t>Arklow</t>
  </si>
  <si>
    <t>Karlstad</t>
  </si>
  <si>
    <t>Balbriggan</t>
  </si>
  <si>
    <t>Karskar</t>
  </si>
  <si>
    <t>Ballina</t>
  </si>
  <si>
    <t>Klagshamn</t>
  </si>
  <si>
    <t>Baltimore</t>
  </si>
  <si>
    <t>Klintehamn</t>
  </si>
  <si>
    <t>Bantry</t>
  </si>
  <si>
    <t>Koping</t>
  </si>
  <si>
    <t>Burtonport</t>
  </si>
  <si>
    <t>Kramfors</t>
  </si>
  <si>
    <t>Cahirciveen</t>
  </si>
  <si>
    <t>Kristinehamn</t>
  </si>
  <si>
    <t>Cahirsiveen</t>
  </si>
  <si>
    <t>Kungsor</t>
  </si>
  <si>
    <t>Carlingford</t>
  </si>
  <si>
    <t>Landskrona</t>
  </si>
  <si>
    <t>Castletown Bere</t>
  </si>
  <si>
    <t>Lidkoping</t>
  </si>
  <si>
    <t>Clarecastle</t>
  </si>
  <si>
    <t>Limhamn</t>
  </si>
  <si>
    <t>Clonakilty</t>
  </si>
  <si>
    <t>Ljusne</t>
  </si>
  <si>
    <t>Cobh</t>
  </si>
  <si>
    <t>Lomma</t>
  </si>
  <si>
    <t>Cork</t>
  </si>
  <si>
    <t>Lulea</t>
  </si>
  <si>
    <t>Drogheda</t>
  </si>
  <si>
    <t>Lysekil</t>
  </si>
  <si>
    <t>Dublin</t>
  </si>
  <si>
    <t>Malmo</t>
  </si>
  <si>
    <t>Duncannon</t>
  </si>
  <si>
    <t>Mariestad</t>
  </si>
  <si>
    <t>Dundalk</t>
  </si>
  <si>
    <t>Marstrand</t>
  </si>
  <si>
    <t>Dungarvan</t>
  </si>
  <si>
    <t>Norrkoping</t>
  </si>
  <si>
    <t>Dun Laoghaire</t>
  </si>
  <si>
    <t>Norrsundet</t>
  </si>
  <si>
    <t>Dunmore East</t>
  </si>
  <si>
    <t>Nykoping</t>
  </si>
  <si>
    <t>Fenit</t>
  </si>
  <si>
    <t>Nynashamn</t>
  </si>
  <si>
    <t>Foynes</t>
  </si>
  <si>
    <t>Ornskoldsvik</t>
  </si>
  <si>
    <t>Galway</t>
  </si>
  <si>
    <t>Oskarshamn</t>
  </si>
  <si>
    <t>Greenore</t>
  </si>
  <si>
    <t>Otterbacken</t>
  </si>
  <si>
    <t>Howth</t>
  </si>
  <si>
    <t>Oxelosund</t>
  </si>
  <si>
    <t>Killala</t>
  </si>
  <si>
    <t>Pataholm</t>
  </si>
  <si>
    <t>Killybegs</t>
  </si>
  <si>
    <t>Pitea</t>
  </si>
  <si>
    <t>Kilrush</t>
  </si>
  <si>
    <t>Ronehamn</t>
  </si>
  <si>
    <t>Kinsale</t>
  </si>
  <si>
    <t>Ronneby</t>
  </si>
  <si>
    <t>Limerick</t>
  </si>
  <si>
    <t>Ronnebyhamn</t>
  </si>
  <si>
    <t>Moville</t>
  </si>
  <si>
    <t>Ronnskar</t>
  </si>
  <si>
    <t>New Ross</t>
  </si>
  <si>
    <t>Simrishamn</t>
  </si>
  <si>
    <t>Rathmullen</t>
  </si>
  <si>
    <t>Skelleftea</t>
  </si>
  <si>
    <t>Rosslare</t>
  </si>
  <si>
    <t>Skelleftehamn</t>
  </si>
  <si>
    <t>Shannon Foynes Port</t>
  </si>
  <si>
    <t>Skoghall</t>
  </si>
  <si>
    <t>Sligo</t>
  </si>
  <si>
    <t>Skredsvik</t>
  </si>
  <si>
    <t>Waterford</t>
  </si>
  <si>
    <t>Skutskar</t>
  </si>
  <si>
    <t>Westport</t>
  </si>
  <si>
    <t>Slite</t>
  </si>
  <si>
    <t>Wicklow</t>
  </si>
  <si>
    <t>Soderhamn</t>
  </si>
  <si>
    <t>Youghal</t>
  </si>
  <si>
    <t>Sodertelje</t>
  </si>
  <si>
    <t>Solvesborg</t>
  </si>
  <si>
    <t>Stenungsund</t>
  </si>
  <si>
    <t>Stockholm</t>
  </si>
  <si>
    <t>Storugns</t>
  </si>
  <si>
    <t>Strangnas</t>
  </si>
  <si>
    <t>Stroemstad</t>
  </si>
  <si>
    <t>Stugsund</t>
  </si>
  <si>
    <t>Sundsvall</t>
  </si>
  <si>
    <t>Trelleborg</t>
  </si>
  <si>
    <t>Trollhatte Canal</t>
  </si>
  <si>
    <t>Tunadal</t>
  </si>
  <si>
    <t>Uddevalla</t>
  </si>
  <si>
    <t>Umea</t>
  </si>
  <si>
    <t>Utansjo</t>
  </si>
  <si>
    <t>Vaesteras</t>
  </si>
  <si>
    <t>Valdemarsvik</t>
  </si>
  <si>
    <t>Vallvik</t>
  </si>
  <si>
    <t>Vanersborg</t>
  </si>
  <si>
    <t>Varberg</t>
  </si>
  <si>
    <t>Vastervik</t>
  </si>
  <si>
    <t>Visby</t>
  </si>
  <si>
    <t>Waija</t>
  </si>
  <si>
    <t>Wallhamn</t>
  </si>
  <si>
    <t>Wallvik</t>
  </si>
  <si>
    <t>Ystad</t>
  </si>
  <si>
    <t>Izola</t>
  </si>
  <si>
    <t>Koper</t>
  </si>
  <si>
    <t>Piran</t>
  </si>
  <si>
    <t xml:space="preserve">Select Sea port </t>
  </si>
  <si>
    <t>Region</t>
  </si>
  <si>
    <t>Port</t>
  </si>
  <si>
    <t>With Dropdown</t>
  </si>
  <si>
    <t>Quality</t>
  </si>
  <si>
    <t>Packing</t>
  </si>
  <si>
    <t xml:space="preserve">PMT FOB Mundra Price </t>
  </si>
  <si>
    <t>Once buyer /suuplier select the port automatically show as CIF Port Price</t>
  </si>
  <si>
    <t>from Backend</t>
  </si>
  <si>
    <t>50Kg PP</t>
  </si>
  <si>
    <t>$ 1000-1020</t>
  </si>
  <si>
    <t>Ocean  freight</t>
  </si>
  <si>
    <t>(select option)</t>
  </si>
  <si>
    <t>Countries</t>
  </si>
  <si>
    <t>(Select Option)</t>
  </si>
  <si>
    <t xml:space="preserve">Ports </t>
  </si>
  <si>
    <t>(Search Option)</t>
  </si>
  <si>
    <t>Ocean port</t>
  </si>
  <si>
    <t>Freight upto 21 MT</t>
  </si>
  <si>
    <t>Costing Calculator</t>
  </si>
  <si>
    <t>PMT Cost In INR</t>
  </si>
  <si>
    <t>Mention Percentage for blend</t>
  </si>
  <si>
    <t>Quality Cost of Rice (1)</t>
  </si>
  <si>
    <t>text box</t>
  </si>
  <si>
    <t>Base Price</t>
  </si>
  <si>
    <t>=base price*pencentage/100)</t>
  </si>
  <si>
    <t>=74000*20/100</t>
  </si>
  <si>
    <t>Quality Cost of Rice (2) Optional</t>
  </si>
  <si>
    <t>Quality Cost of Rice (3) Optional</t>
  </si>
  <si>
    <t>Quality Cost of Rice (4) Optional</t>
  </si>
  <si>
    <t>Processing Charges  (optional)</t>
  </si>
  <si>
    <t xml:space="preserve"> </t>
  </si>
  <si>
    <t xml:space="preserve">50Kg bag cost </t>
  </si>
  <si>
    <t>Packing Dropdown</t>
  </si>
  <si>
    <t>Domestic Transport Upto Mundra</t>
  </si>
  <si>
    <t>All Local Charges(CFS Handling, B/L, THC)</t>
  </si>
  <si>
    <t>Finance Cost (bank Charges,Apeda, Insurance)</t>
  </si>
  <si>
    <t>Today's Dollar rate</t>
  </si>
  <si>
    <t>By default from Backend</t>
  </si>
  <si>
    <t>Margin (1-10%) Drop down</t>
  </si>
  <si>
    <t>PMT FOB Price in $</t>
  </si>
  <si>
    <t>L/C Charges (Optional)</t>
  </si>
  <si>
    <t>Ocean Freight Per MT (Optional)</t>
  </si>
  <si>
    <t>Link to ocean Freight window</t>
  </si>
  <si>
    <t>3rd Party Inspection (Optional)</t>
  </si>
  <si>
    <t>SGS, GEO Chem, Cotecna, Intertek</t>
  </si>
  <si>
    <t>Legalisation Charges (Optional)</t>
  </si>
  <si>
    <t>Oman, Qatar, Iraq, Iran, Turkey</t>
  </si>
  <si>
    <t>EIA cost (Optional) for EU Only</t>
  </si>
  <si>
    <t>SNTC Service Charge 2%</t>
  </si>
  <si>
    <t>Automatic with text box</t>
  </si>
  <si>
    <t>Final CIF Price</t>
  </si>
  <si>
    <t>Automatic show port</t>
  </si>
  <si>
    <t>Submit the Offer (Button)</t>
  </si>
  <si>
    <t xml:space="preserve">Validity Time </t>
  </si>
  <si>
    <t>By Default with One working days in date and time format</t>
  </si>
  <si>
    <t>When he submit the Offer show below things</t>
  </si>
  <si>
    <t xml:space="preserve">Quality </t>
  </si>
  <si>
    <t>Quantity</t>
  </si>
  <si>
    <t>Offer Rate</t>
  </si>
  <si>
    <t>FOB Mundra</t>
  </si>
  <si>
    <t>CIF Port</t>
  </si>
  <si>
    <t>Validity Time</t>
  </si>
  <si>
    <t>Demand Form</t>
  </si>
  <si>
    <t xml:space="preserve">Packing </t>
  </si>
  <si>
    <t>Dropdown</t>
  </si>
  <si>
    <t>Go to Ocean Freight Link</t>
  </si>
  <si>
    <t>Party Name</t>
  </si>
  <si>
    <t>M. No:</t>
  </si>
  <si>
    <t>Additional Information</t>
  </si>
  <si>
    <t>Submit your Query</t>
  </si>
  <si>
    <t xml:space="preserve">After submission buyer will get message We will revert you shortly. </t>
  </si>
  <si>
    <t xml:space="preserve">Automatically submit query to supplier window /email without buyer name &amp; No. </t>
  </si>
  <si>
    <t>Show as</t>
  </si>
  <si>
    <t>Todays Requirement</t>
  </si>
  <si>
    <t>1121 Creamy Parboiled Rice in 20Kgs Non woven Bag for Genova (Italy) @1020 USD/PMT, qty …. with remarks.</t>
  </si>
  <si>
    <t xml:space="preserve">Inspection agency </t>
  </si>
  <si>
    <t xml:space="preserve">Service for </t>
  </si>
  <si>
    <t>Charges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</si>
</sst>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3">
    <font>
      <sz val="11.0"/>
      <color/>
      <name val="Arial"/>
    </font>
    <font>
      <b/>
      <sz val="11.0"/>
      <color/>
    </font>
    <font>
      <sz val="11.0"/>
      <color/>
    </font>
    <font>
      <b/>
      <sz val="16.0"/>
      <color/>
    </font>
    <font/>
    <font>
      <b/>
      <sz val="14.0"/>
      <color/>
    </font>
    <font>
      <b/>
      <sz val="12.0"/>
      <color/>
      <name val="Cambria"/>
    </font>
    <font>
      <sz val="12.0"/>
      <color rgb="FF222222"/>
      <name val="Cambria"/>
    </font>
    <font>
      <b/>
      <sz val="48.0"/>
      <color rgb="FF222222"/>
      <name val="Cambria"/>
    </font>
    <font>
      <b/>
      <sz val="48.0"/>
      <color/>
      <name val="Cambria"/>
    </font>
    <font>
      <sz val="12.0"/>
      <color/>
      <name val="Cambria"/>
    </font>
    <font>
      <u/>
      <sz val="11.0"/>
      <color/>
      <name val="Cambria"/>
    </font>
    <font>
      <sz val="12.0"/>
      <color rgb="FF202124"/>
      <name val="Cambria"/>
    </font>
    <font>
      <u/>
      <sz val="12.0"/>
      <color/>
      <name val="Cambria"/>
    </font>
    <font>
      <u/>
      <sz val="12.0"/>
      <color/>
      <name val="Cambria"/>
    </font>
    <font>
      <u/>
      <sz val="12.0"/>
      <color/>
    </font>
    <font>
      <u/>
      <sz val="12.0"/>
      <color/>
    </font>
    <font>
      <u/>
      <sz val="11.0"/>
      <color/>
    </font>
    <font>
      <sz val="11.0"/>
      <color/>
      <name val="Cambria"/>
    </font>
    <font>
      <u/>
      <sz val="11.0"/>
      <color/>
    </font>
    <font>
      <b/>
      <sz val="26.0"/>
      <color rgb="FF222222"/>
      <name val="Cambria"/>
    </font>
    <font>
      <b/>
      <sz val="12.0"/>
      <color rgb="FF222222"/>
      <name val="Cambria"/>
    </font>
    <font>
      <u/>
      <sz val="12.0"/>
      <color/>
      <name val="Cambria"/>
    </font>
    <font>
      <u/>
      <sz val="12.0"/>
      <color/>
      <name val="Cambria"/>
    </font>
    <font>
      <u/>
      <sz val="12.0"/>
      <color/>
      <name val="Cambria"/>
    </font>
    <font>
      <u/>
      <sz val="12.0"/>
      <color/>
      <name val="Cambria"/>
    </font>
    <font>
      <u/>
      <sz val="11.0"/>
      <color/>
    </font>
    <font>
      <u/>
      <sz val="11.0"/>
      <color/>
    </font>
    <font>
      <u/>
      <sz val="11.0"/>
      <color/>
    </font>
    <font>
      <u/>
      <sz val="11.0"/>
      <color/>
    </font>
    <font>
      <u/>
      <sz val="11.0"/>
      <color/>
    </font>
    <font>
      <sz val="12.0"/>
      <color/>
    </font>
    <font>
      <b/>
      <sz val="11.0"/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/>
    </border>
    <border>
      <left/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left style="thin">
        <color rgb="FF000000"/>
      </left>
      <right/>
    </border>
    <border>
      <left/>
      <right/>
    </border>
    <border>
      <left/>
      <right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/>
    </xf>
    <xf borderId="0" fillId="0" fontId="2" numFmtId="0" xfId="0" applyFont="1"/>
    <xf borderId="0" fillId="0" fontId="2" numFmtId="2" xfId="0" applyFont="1" applyNumberFormat="1"/>
    <xf borderId="3" fillId="0" fontId="3" numFmtId="0" xfId="0" applyAlignment="1" applyBorder="1" applyFont="1">
      <alignment horizontal="center"/>
    </xf>
    <xf borderId="3" fillId="0" fontId="4" numFmtId="0" xfId="0" applyBorder="1" applyFont="1"/>
    <xf borderId="0" fillId="0" fontId="2" numFmtId="1" xfId="0" applyFont="1" applyNumberFormat="1"/>
    <xf borderId="3" fillId="0" fontId="3" numFmtId="1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3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1" fillId="0" fontId="2" numFmtId="1" xfId="0" applyAlignment="1" applyBorder="1" applyFont="1" applyNumberFormat="1">
      <alignment horizontal="center"/>
    </xf>
    <xf borderId="4" fillId="0" fontId="2" numFmtId="0" xfId="0" applyAlignment="1" applyBorder="1" applyFont="1">
      <alignment horizontal="right"/>
    </xf>
    <xf borderId="4" fillId="0" fontId="4" numFmtId="0" xfId="0" applyBorder="1" applyFont="1"/>
    <xf borderId="1" fillId="0" fontId="2" numFmtId="1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/>
    </xf>
    <xf borderId="1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wrapText="1"/>
    </xf>
    <xf borderId="6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horizontal="center" shrinkToFit="0" vertical="top" wrapText="1"/>
    </xf>
    <xf borderId="5" fillId="0" fontId="8" numFmtId="0" xfId="0" applyAlignment="1" applyBorder="1" applyFont="1">
      <alignment horizontal="center" shrinkToFit="0" textRotation="90" vertical="center" wrapText="1"/>
    </xf>
    <xf borderId="5" fillId="2" fontId="7" numFmtId="0" xfId="0" applyAlignment="1" applyBorder="1" applyFill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top" wrapText="1"/>
    </xf>
    <xf borderId="1" fillId="0" fontId="2" numFmtId="0" xfId="0" applyBorder="1" applyFont="1"/>
    <xf borderId="5" fillId="0" fontId="9" numFmtId="0" xfId="0" applyAlignment="1" applyBorder="1" applyFont="1">
      <alignment horizontal="center" textRotation="90" vertical="center"/>
    </xf>
    <xf borderId="1" fillId="2" fontId="7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9" fillId="2" fontId="7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1" fillId="0" fontId="4" numFmtId="0" xfId="0" applyBorder="1" applyFont="1"/>
    <xf borderId="9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top" wrapText="1"/>
    </xf>
    <xf borderId="12" fillId="0" fontId="4" numFmtId="0" xfId="0" applyBorder="1" applyFont="1"/>
    <xf borderId="5" fillId="0" fontId="7" numFmtId="0" xfId="0" applyAlignment="1" applyBorder="1" applyFont="1">
      <alignment horizontal="center" shrinkToFit="0" vertical="center" wrapText="1"/>
    </xf>
    <xf borderId="13" fillId="2" fontId="7" numFmtId="0" xfId="0" applyAlignment="1" applyBorder="1" applyFont="1">
      <alignment horizontal="center" shrinkToFit="0" vertical="top" wrapText="1"/>
    </xf>
    <xf borderId="0" fillId="0" fontId="10" numFmtId="0" xfId="0" applyAlignment="1" applyFont="1">
      <alignment horizontal="center"/>
    </xf>
    <xf borderId="8" fillId="0" fontId="6" numFmtId="0" xfId="0" applyAlignment="1" applyBorder="1" applyFont="1">
      <alignment horizontal="center" shrinkToFit="0" wrapText="1"/>
    </xf>
    <xf borderId="14" fillId="2" fontId="8" numFmtId="0" xfId="0" applyAlignment="1" applyBorder="1" applyFont="1">
      <alignment horizontal="center" shrinkToFit="0" textRotation="90" vertical="center" wrapText="1"/>
    </xf>
    <xf borderId="15" fillId="2" fontId="7" numFmtId="0" xfId="0" applyAlignment="1" applyBorder="1" applyFont="1">
      <alignment horizontal="center" shrinkToFit="0" vertical="top" wrapText="1"/>
    </xf>
    <xf borderId="5" fillId="2" fontId="8" numFmtId="0" xfId="0" applyAlignment="1" applyBorder="1" applyFont="1">
      <alignment horizontal="center" shrinkToFit="0" textRotation="90" vertical="center" wrapText="1"/>
    </xf>
    <xf borderId="16" fillId="2" fontId="7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18" fillId="0" fontId="4" numFmtId="0" xfId="0" applyBorder="1" applyFont="1"/>
    <xf borderId="0" fillId="0" fontId="12" numFmtId="0" xfId="0" applyAlignment="1" applyFont="1">
      <alignment horizontal="center"/>
    </xf>
    <xf borderId="19" fillId="0" fontId="4" numFmtId="0" xfId="0" applyBorder="1" applyFont="1"/>
    <xf borderId="2" fillId="0" fontId="13" numFmtId="0" xfId="0" applyAlignment="1" applyBorder="1" applyFont="1">
      <alignment horizontal="center" shrinkToFit="0" vertical="center" wrapText="1"/>
    </xf>
    <xf borderId="6" fillId="0" fontId="14" numFmtId="0" xfId="0" applyAlignment="1" applyBorder="1" applyFont="1">
      <alignment horizontal="center" shrinkToFit="0" vertical="center" wrapText="1"/>
    </xf>
    <xf borderId="14" fillId="2" fontId="7" numFmtId="0" xfId="0" applyAlignment="1" applyBorder="1" applyFont="1">
      <alignment horizontal="center" shrinkToFit="0" vertical="center" wrapText="1"/>
    </xf>
    <xf borderId="20" fillId="0" fontId="4" numFmtId="0" xfId="0" applyBorder="1" applyFont="1"/>
    <xf borderId="2" fillId="0" fontId="15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horizontal="center" shrinkToFit="0" vertical="center" wrapText="1"/>
    </xf>
    <xf borderId="21" fillId="2" fontId="7" numFmtId="0" xfId="0" applyAlignment="1" applyBorder="1" applyFont="1">
      <alignment horizontal="center" shrinkToFit="0" vertical="top" wrapText="1"/>
    </xf>
    <xf borderId="2" fillId="0" fontId="18" numFmtId="0" xfId="0" applyAlignment="1" applyBorder="1" applyFont="1">
      <alignment horizontal="center"/>
    </xf>
    <xf borderId="5" fillId="2" fontId="7" numFmtId="0" xfId="0" applyAlignment="1" applyBorder="1" applyFont="1">
      <alignment horizontal="center" shrinkToFit="0" vertical="top" wrapText="1"/>
    </xf>
    <xf borderId="22" fillId="0" fontId="4" numFmtId="0" xfId="0" applyBorder="1" applyFont="1"/>
    <xf borderId="5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6" fillId="0" fontId="19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/>
    </xf>
    <xf borderId="23" fillId="0" fontId="4" numFmtId="0" xfId="0" applyBorder="1" applyFont="1"/>
    <xf borderId="1" fillId="0" fontId="1" numFmtId="0" xfId="0" applyAlignment="1" applyBorder="1" applyFont="1">
      <alignment shrinkToFit="0" wrapText="1"/>
    </xf>
    <xf borderId="16" fillId="2" fontId="20" numFmtId="0" xfId="0" applyAlignment="1" applyBorder="1" applyFont="1">
      <alignment horizontal="center" shrinkToFit="0" textRotation="90" vertical="center" wrapText="1"/>
    </xf>
    <xf borderId="5" fillId="2" fontId="21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shrinkToFit="0" vertical="center" wrapText="1"/>
    </xf>
    <xf borderId="5" fillId="0" fontId="23" numFmtId="0" xfId="0" applyAlignment="1" applyBorder="1" applyFont="1">
      <alignment horizontal="center" shrinkToFit="0" vertical="center" wrapText="1"/>
    </xf>
    <xf borderId="24" fillId="2" fontId="7" numFmtId="0" xfId="0" applyAlignment="1" applyBorder="1" applyFont="1">
      <alignment horizontal="center" shrinkToFit="0" vertical="top" wrapText="1"/>
    </xf>
    <xf borderId="25" fillId="2" fontId="7" numFmtId="0" xfId="0" applyAlignment="1" applyBorder="1" applyFont="1">
      <alignment horizontal="center" shrinkToFit="0" vertical="top" wrapText="1"/>
    </xf>
    <xf borderId="1" fillId="0" fontId="24" numFmtId="0" xfId="0" applyAlignment="1" applyBorder="1" applyFont="1">
      <alignment horizontal="left" shrinkToFit="0" vertical="center" wrapText="1"/>
    </xf>
    <xf borderId="1" fillId="0" fontId="10" numFmtId="0" xfId="0" applyBorder="1" applyFont="1"/>
    <xf borderId="5" fillId="0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0" fillId="0" fontId="10" numFmtId="0" xfId="0" applyFont="1"/>
    <xf borderId="2" fillId="0" fontId="10" numFmtId="0" xfId="0" applyAlignment="1" applyBorder="1" applyFont="1">
      <alignment horizontal="center"/>
    </xf>
    <xf borderId="6" fillId="0" fontId="10" numFmtId="0" xfId="0" applyAlignment="1" applyBorder="1" applyFont="1">
      <alignment horizontal="center"/>
    </xf>
    <xf borderId="4" fillId="0" fontId="25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horizontal="center"/>
    </xf>
    <xf borderId="26" fillId="0" fontId="4" numFmtId="0" xfId="0" applyBorder="1" applyFont="1"/>
    <xf borderId="16" fillId="2" fontId="8" numFmtId="0" xfId="0" applyAlignment="1" applyBorder="1" applyFont="1">
      <alignment horizontal="center" shrinkToFit="0" textRotation="90" vertical="center" wrapText="1"/>
    </xf>
    <xf borderId="1" fillId="0" fontId="26" numFmtId="0" xfId="0" applyAlignment="1" applyBorder="1" applyFont="1">
      <alignment horizontal="center" shrinkToFit="0" vertical="center" wrapText="1"/>
    </xf>
    <xf borderId="1" fillId="0" fontId="27" numFmtId="0" xfId="0" applyAlignment="1" applyBorder="1" applyFont="1">
      <alignment horizontal="left" shrinkToFit="0" vertical="center" wrapText="1"/>
    </xf>
    <xf borderId="5" fillId="0" fontId="28" numFmtId="0" xfId="0" applyAlignment="1" applyBorder="1" applyFont="1">
      <alignment horizontal="left" shrinkToFit="0" vertical="center" wrapText="1"/>
    </xf>
    <xf borderId="5" fillId="0" fontId="29" numFmtId="0" xfId="0" applyAlignment="1" applyBorder="1" applyFont="1">
      <alignment horizontal="center" shrinkToFit="0" vertical="center" wrapText="1"/>
    </xf>
    <xf borderId="27" fillId="2" fontId="7" numFmtId="0" xfId="0" applyAlignment="1" applyBorder="1" applyFont="1">
      <alignment horizontal="center" shrinkToFit="0" vertical="top" wrapText="1"/>
    </xf>
    <xf borderId="5" fillId="2" fontId="10" numFmtId="0" xfId="0" applyAlignment="1" applyBorder="1" applyFont="1">
      <alignment horizontal="center" shrinkToFit="0" vertical="top" wrapText="1"/>
    </xf>
    <xf borderId="7" fillId="0" fontId="3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0" fontId="31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center"/>
    </xf>
    <xf borderId="5" fillId="0" fontId="31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13" fillId="2" fontId="8" numFmtId="0" xfId="0" applyAlignment="1" applyBorder="1" applyFont="1">
      <alignment shrinkToFit="0" textRotation="90" vertical="center" wrapText="1"/>
    </xf>
    <xf borderId="1" fillId="0" fontId="6" numFmtId="0" xfId="0" applyAlignment="1" applyBorder="1" applyFont="1">
      <alignment horizontal="center" vertical="center"/>
    </xf>
    <xf borderId="5" fillId="2" fontId="8" numFmtId="0" xfId="0" applyAlignment="1" applyBorder="1" applyFont="1">
      <alignment horizontal="center" textRotation="90"/>
    </xf>
    <xf borderId="5" fillId="2" fontId="8" numFmtId="0" xfId="0" applyAlignment="1" applyBorder="1" applyFont="1">
      <alignment horizontal="center" textRotation="90" vertical="center"/>
    </xf>
    <xf borderId="5" fillId="2" fontId="10" numFmtId="0" xfId="0" applyAlignment="1" applyBorder="1" applyFont="1">
      <alignment horizontal="center" shrinkToFit="0" vertical="center" wrapText="1"/>
    </xf>
    <xf borderId="0" fillId="0" fontId="1" numFmtId="0" xfId="0" applyFont="1"/>
    <xf quotePrefix="1" borderId="0" fillId="0" fontId="2" numFmtId="0" xfId="0" applyAlignment="1" applyFont="1">
      <alignment horizontal="left"/>
    </xf>
    <xf borderId="28" fillId="0" fontId="2" numFmtId="0" xfId="0" applyAlignment="1" applyBorder="1" applyFont="1">
      <alignment horizontal="left"/>
    </xf>
    <xf borderId="0" fillId="0" fontId="32" numFmtId="0" xfId="0" applyFont="1"/>
    <xf borderId="1" fillId="0" fontId="32" numFmtId="0" xfId="0" applyAlignment="1" applyBorder="1" applyFont="1">
      <alignment horizontal="center"/>
    </xf>
    <xf borderId="29" fillId="0" fontId="4" numFmtId="0" xfId="0" applyBorder="1" applyFont="1"/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22</xdr:row>
      <xdr:rowOff>0</xdr:rowOff>
    </xdr:from>
    <xdr:ext cx="304800" cy="304800"/>
    <xdr:sp macro="" textlink="">
      <xdr:nvSpPr>
        <xdr:cNvPr descr="Track &amp; Trace System" id="1025" name="AutoShape 1"/>
        <xdr:cNvSpPr>
          <a:spLocks noChangeAspect="1" noChangeArrowheads="1"/>
        </xdr:cNvSpPr>
      </xdr:nvSpPr>
      <xdr:spPr bwMode="auto">
        <a:xfrm>
          <a:off x="9782175" y="4991100"/>
          <a:ext cx="304800" cy="304800"/>
        </a:xfrm>
        <a:prstGeom prst="rect">
          <a:avLst/>
        </a:prstGeom>
        <a:noFill/>
        <a:extLst>
          <a:ext uri="{909E8E84-426E-40DD-AFC4-6F175D3DCCD1}"/>
        </a:extLst>
      </xdr:spPr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43</xdr:row>
      <xdr:rowOff>0</xdr:rowOff>
    </xdr:from>
    <xdr:ext cx="304800" cy="304800"/>
    <xdr:sp macro="" textlink="">
      <xdr:nvSpPr>
        <xdr:cNvPr descr="Track &amp; Trace System" id="2049" name="AutoShape 1"/>
        <xdr:cNvSpPr>
          <a:spLocks noChangeAspect="1" noChangeArrowheads="1"/>
        </xdr:cNvSpPr>
      </xdr:nvSpPr>
      <xdr:spPr bwMode="auto">
        <a:xfrm>
          <a:off x="3895725" y="9782175"/>
          <a:ext cx="304800" cy="304800"/>
        </a:xfrm>
        <a:prstGeom prst="rect">
          <a:avLst/>
        </a:prstGeom>
        <a:noFill/>
        <a:extLst>
          <a:ext uri="{909E8E84-426E-40DD-AFC4-6F175D3DCCD1}"/>
        </a:extLst>
      </xdr:spPr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earates.com/port/rio_bueno_jm" TargetMode="External"/><Relationship Id="rId190" Type="http://schemas.openxmlformats.org/officeDocument/2006/relationships/hyperlink" Target="https://www.searates.com/port/cristobal_colon_ve" TargetMode="External"/><Relationship Id="rId42" Type="http://schemas.openxmlformats.org/officeDocument/2006/relationships/hyperlink" Target="https://www.searates.com/port/salt_river_jm" TargetMode="External"/><Relationship Id="rId41" Type="http://schemas.openxmlformats.org/officeDocument/2006/relationships/hyperlink" Target="https://www.searates.com/port/rocky_point_jm" TargetMode="External"/><Relationship Id="rId44" Type="http://schemas.openxmlformats.org/officeDocument/2006/relationships/hyperlink" Target="https://www.searates.com/port/bartica_gy" TargetMode="External"/><Relationship Id="rId194" Type="http://schemas.openxmlformats.org/officeDocument/2006/relationships/hyperlink" Target="https://www.searates.com/port/el_palito_ve" TargetMode="External"/><Relationship Id="rId43" Type="http://schemas.openxmlformats.org/officeDocument/2006/relationships/hyperlink" Target="https://www.searates.com/port/savanna_la_mar_jm" TargetMode="External"/><Relationship Id="rId193" Type="http://schemas.openxmlformats.org/officeDocument/2006/relationships/hyperlink" Target="https://www.searates.com/port/el_guamache_ve" TargetMode="External"/><Relationship Id="rId46" Type="http://schemas.openxmlformats.org/officeDocument/2006/relationships/hyperlink" Target="https://www.searates.com/port/georgetown_gy" TargetMode="External"/><Relationship Id="rId192" Type="http://schemas.openxmlformats.org/officeDocument/2006/relationships/hyperlink" Target="https://www.searates.com/port/el_chaure_ve" TargetMode="External"/><Relationship Id="rId45" Type="http://schemas.openxmlformats.org/officeDocument/2006/relationships/hyperlink" Target="https://www.searates.com/port/essequibo_river_gy" TargetMode="External"/><Relationship Id="rId191" Type="http://schemas.openxmlformats.org/officeDocument/2006/relationships/hyperlink" Target="https://www.searates.com/port/cumana_ve" TargetMode="External"/><Relationship Id="rId48" Type="http://schemas.openxmlformats.org/officeDocument/2006/relationships/hyperlink" Target="https://www.searates.com/port/linden_gy" TargetMode="External"/><Relationship Id="rId187" Type="http://schemas.openxmlformats.org/officeDocument/2006/relationships/hyperlink" Target="https://www.searates.com/port/chichiriviche_ve" TargetMode="External"/><Relationship Id="rId47" Type="http://schemas.openxmlformats.org/officeDocument/2006/relationships/hyperlink" Target="https://www.searates.com/port/kaituma_gy" TargetMode="External"/><Relationship Id="rId186" Type="http://schemas.openxmlformats.org/officeDocument/2006/relationships/hyperlink" Target="https://www.searates.com/port/carupano_ve" TargetMode="External"/><Relationship Id="rId185" Type="http://schemas.openxmlformats.org/officeDocument/2006/relationships/hyperlink" Target="https://www.searates.com/port/cabimasmaracaibo_l_ve" TargetMode="External"/><Relationship Id="rId49" Type="http://schemas.openxmlformats.org/officeDocument/2006/relationships/hyperlink" Target="https://www.searates.com/port/new_amsterdam_gy" TargetMode="External"/><Relationship Id="rId184" Type="http://schemas.openxmlformats.org/officeDocument/2006/relationships/hyperlink" Target="https://www.searates.com/port/borburata_ve" TargetMode="External"/><Relationship Id="rId189" Type="http://schemas.openxmlformats.org/officeDocument/2006/relationships/hyperlink" Target="https://www.searates.com/port/coloncha_ve" TargetMode="External"/><Relationship Id="rId188" Type="http://schemas.openxmlformats.org/officeDocument/2006/relationships/hyperlink" Target="https://www.searates.com/port/ciudad_bolivar_ve" TargetMode="External"/><Relationship Id="rId31" Type="http://schemas.openxmlformats.org/officeDocument/2006/relationships/hyperlink" Target="https://www.searates.com/port/kingston_jm" TargetMode="External"/><Relationship Id="rId30" Type="http://schemas.openxmlformats.org/officeDocument/2006/relationships/hyperlink" Target="https://www.searates.com/port/black_river_jm" TargetMode="External"/><Relationship Id="rId33" Type="http://schemas.openxmlformats.org/officeDocument/2006/relationships/hyperlink" Target="https://www.searates.com/port/montego_bay_jm" TargetMode="External"/><Relationship Id="rId183" Type="http://schemas.openxmlformats.org/officeDocument/2006/relationships/hyperlink" Target="https://www.searates.com/port/boca_grande_ve" TargetMode="External"/><Relationship Id="rId32" Type="http://schemas.openxmlformats.org/officeDocument/2006/relationships/hyperlink" Target="https://www.searates.com/port/lucea_jm" TargetMode="External"/><Relationship Id="rId182" Type="http://schemas.openxmlformats.org/officeDocument/2006/relationships/hyperlink" Target="https://www.searates.com/port/bajo_grande_refinery_ve" TargetMode="External"/><Relationship Id="rId35" Type="http://schemas.openxmlformats.org/officeDocument/2006/relationships/hyperlink" Target="https://www.searates.com/port/port_antonio_jm" TargetMode="External"/><Relationship Id="rId181" Type="http://schemas.openxmlformats.org/officeDocument/2006/relationships/hyperlink" Target="https://www.searates.com/port/araya_ve" TargetMode="External"/><Relationship Id="rId34" Type="http://schemas.openxmlformats.org/officeDocument/2006/relationships/hyperlink" Target="https://www.searates.com/port/ocho_rios_jm" TargetMode="External"/><Relationship Id="rId180" Type="http://schemas.openxmlformats.org/officeDocument/2006/relationships/hyperlink" Target="https://www.searates.com/port/amuay_ve" TargetMode="External"/><Relationship Id="rId37" Type="http://schemas.openxmlformats.org/officeDocument/2006/relationships/hyperlink" Target="https://www.searates.com/port/port_kaiser_jm" TargetMode="External"/><Relationship Id="rId176" Type="http://schemas.openxmlformats.org/officeDocument/2006/relationships/hyperlink" Target="https://www.searates.com/port/ushuaia_ar" TargetMode="External"/><Relationship Id="rId297" Type="http://schemas.openxmlformats.org/officeDocument/2006/relationships/hyperlink" Target="https://www.searates.com/port/cienfuegos_cu" TargetMode="External"/><Relationship Id="rId36" Type="http://schemas.openxmlformats.org/officeDocument/2006/relationships/hyperlink" Target="https://www.searates.com/port/port_esquivel_jm" TargetMode="External"/><Relationship Id="rId175" Type="http://schemas.openxmlformats.org/officeDocument/2006/relationships/hyperlink" Target="https://www.searates.com/port/santa_fe_ar" TargetMode="External"/><Relationship Id="rId296" Type="http://schemas.openxmlformats.org/officeDocument/2006/relationships/hyperlink" Target="https://www.searates.com/port/ceiba_hueca_cu" TargetMode="External"/><Relationship Id="rId39" Type="http://schemas.openxmlformats.org/officeDocument/2006/relationships/hyperlink" Target="https://www.searates.com/port/port_royal_jm" TargetMode="External"/><Relationship Id="rId174" Type="http://schemas.openxmlformats.org/officeDocument/2006/relationships/hyperlink" Target="https://www.searates.com/port/santa_cruz_ar" TargetMode="External"/><Relationship Id="rId295" Type="http://schemas.openxmlformats.org/officeDocument/2006/relationships/hyperlink" Target="https://www.searates.com/port/casilda_cu" TargetMode="External"/><Relationship Id="rId38" Type="http://schemas.openxmlformats.org/officeDocument/2006/relationships/hyperlink" Target="https://www.searates.com/port/port_rhoades_jm" TargetMode="External"/><Relationship Id="rId173" Type="http://schemas.openxmlformats.org/officeDocument/2006/relationships/hyperlink" Target="https://www.searates.com/port/san_sebastian_bay_ar" TargetMode="External"/><Relationship Id="rId294" Type="http://schemas.openxmlformats.org/officeDocument/2006/relationships/hyperlink" Target="https://www.searates.com/port/cardenas_cu" TargetMode="External"/><Relationship Id="rId179" Type="http://schemas.openxmlformats.org/officeDocument/2006/relationships/hyperlink" Target="https://www.searates.com/port/alcasa_ve" TargetMode="External"/><Relationship Id="rId178" Type="http://schemas.openxmlformats.org/officeDocument/2006/relationships/hyperlink" Target="https://www.searates.com/port/zarate_ar" TargetMode="External"/><Relationship Id="rId299" Type="http://schemas.openxmlformats.org/officeDocument/2006/relationships/hyperlink" Target="https://www.searates.com/port/guayabal_cu" TargetMode="External"/><Relationship Id="rId177" Type="http://schemas.openxmlformats.org/officeDocument/2006/relationships/hyperlink" Target="https://www.searates.com/port/villa_constitucvilla_ar" TargetMode="External"/><Relationship Id="rId298" Type="http://schemas.openxmlformats.org/officeDocument/2006/relationships/hyperlink" Target="https://www.searates.com/port/guantanamo_cu" TargetMode="External"/><Relationship Id="rId20" Type="http://schemas.openxmlformats.org/officeDocument/2006/relationships/hyperlink" Target="https://www.searates.com/port/montevideo_uy" TargetMode="External"/><Relationship Id="rId22" Type="http://schemas.openxmlformats.org/officeDocument/2006/relationships/hyperlink" Target="https://www.searates.com/port/caldera_cr" TargetMode="External"/><Relationship Id="rId21" Type="http://schemas.openxmlformats.org/officeDocument/2006/relationships/hyperlink" Target="https://www.searates.com/port/punta_del_este_uy" TargetMode="External"/><Relationship Id="rId24" Type="http://schemas.openxmlformats.org/officeDocument/2006/relationships/hyperlink" Target="https://www.searates.com/port/golfo_dulce_cr" TargetMode="External"/><Relationship Id="rId23" Type="http://schemas.openxmlformats.org/officeDocument/2006/relationships/hyperlink" Target="https://www.searates.com/port/golfito_cr" TargetMode="External"/><Relationship Id="rId26" Type="http://schemas.openxmlformats.org/officeDocument/2006/relationships/hyperlink" Target="https://www.searates.com/port/puerto_moin_cr" TargetMode="External"/><Relationship Id="rId25" Type="http://schemas.openxmlformats.org/officeDocument/2006/relationships/hyperlink" Target="https://www.searates.com/port/puerto_limon_cr" TargetMode="External"/><Relationship Id="rId28" Type="http://schemas.openxmlformats.org/officeDocument/2006/relationships/hyperlink" Target="https://www.searates.com/port/quepos_cr" TargetMode="External"/><Relationship Id="rId27" Type="http://schemas.openxmlformats.org/officeDocument/2006/relationships/hyperlink" Target="https://www.searates.com/port/puntarenas_cr" TargetMode="External"/><Relationship Id="rId29" Type="http://schemas.openxmlformats.org/officeDocument/2006/relationships/hyperlink" Target="https://www.searates.com/port/san_jose_cr" TargetMode="External"/><Relationship Id="rId11" Type="http://schemas.openxmlformats.org/officeDocument/2006/relationships/hyperlink" Target="https://www.searates.com/port/puerto_viejo_de_azua_do" TargetMode="External"/><Relationship Id="rId10" Type="http://schemas.openxmlformats.org/officeDocument/2006/relationships/hyperlink" Target="https://www.searates.com/port/puerto_plata_do" TargetMode="External"/><Relationship Id="rId13" Type="http://schemas.openxmlformats.org/officeDocument/2006/relationships/hyperlink" Target="https://www.searates.com/port/samana_do" TargetMode="External"/><Relationship Id="rId12" Type="http://schemas.openxmlformats.org/officeDocument/2006/relationships/hyperlink" Target="https://www.searates.com/port/rio_haina_do" TargetMode="External"/><Relationship Id="rId15" Type="http://schemas.openxmlformats.org/officeDocument/2006/relationships/hyperlink" Target="https://www.searates.com/port/santo_domingo_do" TargetMode="External"/><Relationship Id="rId198" Type="http://schemas.openxmlformats.org/officeDocument/2006/relationships/hyperlink" Target="https://www.searates.com/port/guaranao_bay_ve" TargetMode="External"/><Relationship Id="rId14" Type="http://schemas.openxmlformats.org/officeDocument/2006/relationships/hyperlink" Target="https://www.searates.com/port/san_pedro_de_masan_p_do" TargetMode="External"/><Relationship Id="rId197" Type="http://schemas.openxmlformats.org/officeDocument/2006/relationships/hyperlink" Target="https://www.searates.com/port/guaraguao_ve" TargetMode="External"/><Relationship Id="rId17" Type="http://schemas.openxmlformats.org/officeDocument/2006/relationships/hyperlink" Target="https://www.searates.com/port/fray_bentos_uy" TargetMode="External"/><Relationship Id="rId196" Type="http://schemas.openxmlformats.org/officeDocument/2006/relationships/hyperlink" Target="https://www.searates.com/port/guanta_ve" TargetMode="External"/><Relationship Id="rId16" Type="http://schemas.openxmlformats.org/officeDocument/2006/relationships/hyperlink" Target="https://www.searates.com/port/colonia_uy" TargetMode="External"/><Relationship Id="rId195" Type="http://schemas.openxmlformats.org/officeDocument/2006/relationships/hyperlink" Target="https://www.searates.com/port/el_tablazomaracaibo_ve" TargetMode="External"/><Relationship Id="rId19" Type="http://schemas.openxmlformats.org/officeDocument/2006/relationships/hyperlink" Target="https://www.searates.com/port/la_paloma_uy" TargetMode="External"/><Relationship Id="rId18" Type="http://schemas.openxmlformats.org/officeDocument/2006/relationships/hyperlink" Target="https://www.searates.com/port/jose_ignacio_terminal_uy" TargetMode="External"/><Relationship Id="rId199" Type="http://schemas.openxmlformats.org/officeDocument/2006/relationships/hyperlink" Target="https://www.searates.com/port/guiria_ve" TargetMode="External"/><Relationship Id="rId84" Type="http://schemas.openxmlformats.org/officeDocument/2006/relationships/hyperlink" Target="https://www.searates.com/port/kingstown_st_vincent_vc" TargetMode="External"/><Relationship Id="rId83" Type="http://schemas.openxmlformats.org/officeDocument/2006/relationships/hyperlink" Target="https://www.searates.com/port/la_paz_mx" TargetMode="External"/><Relationship Id="rId86" Type="http://schemas.openxmlformats.org/officeDocument/2006/relationships/hyperlink" Target="https://www.searates.com/port/manzanillo_mx" TargetMode="External"/><Relationship Id="rId85" Type="http://schemas.openxmlformats.org/officeDocument/2006/relationships/hyperlink" Target="https://www.searates.com/port/lazaro_cardenas_mx" TargetMode="External"/><Relationship Id="rId88" Type="http://schemas.openxmlformats.org/officeDocument/2006/relationships/hyperlink" Target="https://www.searates.com/port/mazatlan_mx" TargetMode="External"/><Relationship Id="rId150" Type="http://schemas.openxmlformats.org/officeDocument/2006/relationships/hyperlink" Target="https://www.searates.com/port/concepcion_ar" TargetMode="External"/><Relationship Id="rId271" Type="http://schemas.openxmlformats.org/officeDocument/2006/relationships/hyperlink" Target="https://www.searates.com/port/bahia_de_caraquez_ec" TargetMode="External"/><Relationship Id="rId87" Type="http://schemas.openxmlformats.org/officeDocument/2006/relationships/hyperlink" Target="https://www.searates.com/port/bridgetown_bb" TargetMode="External"/><Relationship Id="rId270" Type="http://schemas.openxmlformats.org/officeDocument/2006/relationships/hyperlink" Target="https://www.searates.com/port/valparaiso_cl" TargetMode="External"/><Relationship Id="rId89" Type="http://schemas.openxmlformats.org/officeDocument/2006/relationships/hyperlink" Target="https://www.searates.com/port/champerico_gt" TargetMode="External"/><Relationship Id="rId80" Type="http://schemas.openxmlformats.org/officeDocument/2006/relationships/hyperlink" Target="https://www.searates.com/port/georgetown_vc" TargetMode="External"/><Relationship Id="rId82" Type="http://schemas.openxmlformats.org/officeDocument/2006/relationships/hyperlink" Target="https://www.searates.com/port/kingstown_vc" TargetMode="External"/><Relationship Id="rId81" Type="http://schemas.openxmlformats.org/officeDocument/2006/relationships/hyperlink" Target="https://www.searates.com/port/guaymas_mx" TargetMode="External"/><Relationship Id="rId1" Type="http://schemas.openxmlformats.org/officeDocument/2006/relationships/hyperlink" Target="https://www.searates.com/port/aes_andres_lng_terminal_do" TargetMode="External"/><Relationship Id="rId2" Type="http://schemas.openxmlformats.org/officeDocument/2006/relationships/hyperlink" Target="https://www.searates.com/port/azua_do" TargetMode="External"/><Relationship Id="rId3" Type="http://schemas.openxmlformats.org/officeDocument/2006/relationships/hyperlink" Target="https://www.searates.com/port/barahona_do" TargetMode="External"/><Relationship Id="rId149" Type="http://schemas.openxmlformats.org/officeDocument/2006/relationships/hyperlink" Target="https://www.searates.com/port/comodoro_rivadacomod_ar" TargetMode="External"/><Relationship Id="rId4" Type="http://schemas.openxmlformats.org/officeDocument/2006/relationships/hyperlink" Target="https://www.searates.com/port/boca_chica_do" TargetMode="External"/><Relationship Id="rId148" Type="http://schemas.openxmlformats.org/officeDocument/2006/relationships/hyperlink" Target="https://www.searates.com/port/campana_ar" TargetMode="External"/><Relationship Id="rId269" Type="http://schemas.openxmlformats.org/officeDocument/2006/relationships/hyperlink" Target="https://www.searates.com/port/valdivia_cl" TargetMode="External"/><Relationship Id="rId9" Type="http://schemas.openxmlformats.org/officeDocument/2006/relationships/hyperlink" Target="https://www.searates.com/port/palenque_do" TargetMode="External"/><Relationship Id="rId143" Type="http://schemas.openxmlformats.org/officeDocument/2006/relationships/hyperlink" Target="https://www.searates.com/port/arroyo_seco_ar" TargetMode="External"/><Relationship Id="rId264" Type="http://schemas.openxmlformats.org/officeDocument/2006/relationships/hyperlink" Target="https://www.searates.com/port/san_antonio_cl" TargetMode="External"/><Relationship Id="rId142" Type="http://schemas.openxmlformats.org/officeDocument/2006/relationships/hyperlink" Target="https://www.searates.com/port/turbo_co" TargetMode="External"/><Relationship Id="rId263" Type="http://schemas.openxmlformats.org/officeDocument/2006/relationships/hyperlink" Target="https://www.searates.com/port/quintero_cl" TargetMode="External"/><Relationship Id="rId141" Type="http://schemas.openxmlformats.org/officeDocument/2006/relationships/hyperlink" Target="https://www.searates.com/port/tumaco_co" TargetMode="External"/><Relationship Id="rId262" Type="http://schemas.openxmlformats.org/officeDocument/2006/relationships/hyperlink" Target="https://www.searates.com/port/quemchi_cl" TargetMode="External"/><Relationship Id="rId140" Type="http://schemas.openxmlformats.org/officeDocument/2006/relationships/hyperlink" Target="https://www.searates.com/port/tolu_co" TargetMode="External"/><Relationship Id="rId261" Type="http://schemas.openxmlformats.org/officeDocument/2006/relationships/hyperlink" Target="https://www.searates.com/port/quellon_cl" TargetMode="External"/><Relationship Id="rId5" Type="http://schemas.openxmlformats.org/officeDocument/2006/relationships/hyperlink" Target="https://www.searates.com/port/cabo_rojo_do" TargetMode="External"/><Relationship Id="rId147" Type="http://schemas.openxmlformats.org/officeDocument/2006/relationships/hyperlink" Target="https://www.searates.com/port/caleta_paula_ar" TargetMode="External"/><Relationship Id="rId268" Type="http://schemas.openxmlformats.org/officeDocument/2006/relationships/hyperlink" Target="https://www.searates.com/port/tocopilla_cl" TargetMode="External"/><Relationship Id="rId6" Type="http://schemas.openxmlformats.org/officeDocument/2006/relationships/hyperlink" Target="https://www.searates.com/port/caucedo_do" TargetMode="External"/><Relationship Id="rId146" Type="http://schemas.openxmlformats.org/officeDocument/2006/relationships/hyperlink" Target="https://www.searates.com/port/buenos_aires_ar" TargetMode="External"/><Relationship Id="rId267" Type="http://schemas.openxmlformats.org/officeDocument/2006/relationships/hyperlink" Target="https://www.searates.com/port/taltal_cl" TargetMode="External"/><Relationship Id="rId7" Type="http://schemas.openxmlformats.org/officeDocument/2006/relationships/hyperlink" Target="https://www.searates.com/port/la_romana_do" TargetMode="External"/><Relationship Id="rId145" Type="http://schemas.openxmlformats.org/officeDocument/2006/relationships/hyperlink" Target="https://www.searates.com/port/bahia_blanca_ar" TargetMode="External"/><Relationship Id="rId266" Type="http://schemas.openxmlformats.org/officeDocument/2006/relationships/hyperlink" Target="https://www.searates.com/port/talcahuano_cl" TargetMode="External"/><Relationship Id="rId8" Type="http://schemas.openxmlformats.org/officeDocument/2006/relationships/hyperlink" Target="https://www.searates.com/port/manzanillo_do" TargetMode="External"/><Relationship Id="rId144" Type="http://schemas.openxmlformats.org/officeDocument/2006/relationships/hyperlink" Target="https://www.searates.com/port/atucha_ar" TargetMode="External"/><Relationship Id="rId265" Type="http://schemas.openxmlformats.org/officeDocument/2006/relationships/hyperlink" Target="https://www.searates.com/port/san_vicente_cl" TargetMode="External"/><Relationship Id="rId73" Type="http://schemas.openxmlformats.org/officeDocument/2006/relationships/hyperlink" Target="https://www.searates.com/port/coatzacoalcos_mx" TargetMode="External"/><Relationship Id="rId72" Type="http://schemas.openxmlformats.org/officeDocument/2006/relationships/hyperlink" Target="https://www.searates.com/port/port_castries_lc" TargetMode="External"/><Relationship Id="rId75" Type="http://schemas.openxmlformats.org/officeDocument/2006/relationships/hyperlink" Target="https://www.searates.com/port/cozumel_mx" TargetMode="External"/><Relationship Id="rId74" Type="http://schemas.openxmlformats.org/officeDocument/2006/relationships/hyperlink" Target="https://www.searates.com/port/vieux_fort_lc" TargetMode="External"/><Relationship Id="rId77" Type="http://schemas.openxmlformats.org/officeDocument/2006/relationships/hyperlink" Target="https://www.searates.com/port/ensenada_mx" TargetMode="External"/><Relationship Id="rId260" Type="http://schemas.openxmlformats.org/officeDocument/2006/relationships/hyperlink" Target="https://www.searates.com/port/punta_patache_cl" TargetMode="External"/><Relationship Id="rId76" Type="http://schemas.openxmlformats.org/officeDocument/2006/relationships/hyperlink" Target="https://www.searates.com/port/dos_bocas_mx" TargetMode="External"/><Relationship Id="rId79" Type="http://schemas.openxmlformats.org/officeDocument/2006/relationships/hyperlink" Target="https://www.searates.com/port/frontera_mx" TargetMode="External"/><Relationship Id="rId78" Type="http://schemas.openxmlformats.org/officeDocument/2006/relationships/hyperlink" Target="https://www.searates.com/port/campden_park_vc" TargetMode="External"/><Relationship Id="rId71" Type="http://schemas.openxmlformats.org/officeDocument/2006/relationships/hyperlink" Target="https://www.searates.com/port/ciudad_del_carmen_mx" TargetMode="External"/><Relationship Id="rId70" Type="http://schemas.openxmlformats.org/officeDocument/2006/relationships/hyperlink" Target="https://www.searates.com/port/cul_de_sac_lc" TargetMode="External"/><Relationship Id="rId139" Type="http://schemas.openxmlformats.org/officeDocument/2006/relationships/hyperlink" Target="https://www.searates.com/port/santa_marta_co" TargetMode="External"/><Relationship Id="rId138" Type="http://schemas.openxmlformats.org/officeDocument/2006/relationships/hyperlink" Target="https://www.searates.com/port/san_andres_island_co" TargetMode="External"/><Relationship Id="rId259" Type="http://schemas.openxmlformats.org/officeDocument/2006/relationships/hyperlink" Target="https://www.searates.com/port/punta_arenas_cl" TargetMode="External"/><Relationship Id="rId137" Type="http://schemas.openxmlformats.org/officeDocument/2006/relationships/hyperlink" Target="https://www.searates.com/port/puerto_prodeco_co" TargetMode="External"/><Relationship Id="rId258" Type="http://schemas.openxmlformats.org/officeDocument/2006/relationships/hyperlink" Target="https://www.searates.com/port/puerto_ventanas_cl" TargetMode="External"/><Relationship Id="rId132" Type="http://schemas.openxmlformats.org/officeDocument/2006/relationships/hyperlink" Target="https://www.searates.com/port/mamonal_co" TargetMode="External"/><Relationship Id="rId253" Type="http://schemas.openxmlformats.org/officeDocument/2006/relationships/hyperlink" Target="https://www.searates.com/port/port_williams_cl" TargetMode="External"/><Relationship Id="rId131" Type="http://schemas.openxmlformats.org/officeDocument/2006/relationships/hyperlink" Target="https://www.searates.com/port/covenas_co" TargetMode="External"/><Relationship Id="rId252" Type="http://schemas.openxmlformats.org/officeDocument/2006/relationships/hyperlink" Target="https://www.searates.com/port/penco_cl" TargetMode="External"/><Relationship Id="rId130" Type="http://schemas.openxmlformats.org/officeDocument/2006/relationships/hyperlink" Target="https://www.searates.com/port/cartagena_co" TargetMode="External"/><Relationship Id="rId251" Type="http://schemas.openxmlformats.org/officeDocument/2006/relationships/hyperlink" Target="https://www.searates.com/port/patillos_cove_cl" TargetMode="External"/><Relationship Id="rId250" Type="http://schemas.openxmlformats.org/officeDocument/2006/relationships/hyperlink" Target="https://www.searates.com/port/mejillones_cl" TargetMode="External"/><Relationship Id="rId136" Type="http://schemas.openxmlformats.org/officeDocument/2006/relationships/hyperlink" Target="https://www.searates.com/port/puerto_colombia_co" TargetMode="External"/><Relationship Id="rId257" Type="http://schemas.openxmlformats.org/officeDocument/2006/relationships/hyperlink" Target="https://www.searates.com/port/puerto_natales_cl" TargetMode="External"/><Relationship Id="rId135" Type="http://schemas.openxmlformats.org/officeDocument/2006/relationships/hyperlink" Target="https://www.searates.com/port/puerto_bolivar_co" TargetMode="External"/><Relationship Id="rId256" Type="http://schemas.openxmlformats.org/officeDocument/2006/relationships/hyperlink" Target="https://www.searates.com/port/puerto_montt_cl" TargetMode="External"/><Relationship Id="rId134" Type="http://schemas.openxmlformats.org/officeDocument/2006/relationships/hyperlink" Target="https://www.searates.com/port/pozos_colorados_co" TargetMode="External"/><Relationship Id="rId255" Type="http://schemas.openxmlformats.org/officeDocument/2006/relationships/hyperlink" Target="https://www.searates.com/port/puerto_chacabuco_cl" TargetMode="External"/><Relationship Id="rId133" Type="http://schemas.openxmlformats.org/officeDocument/2006/relationships/hyperlink" Target="https://www.searates.com/port/muelles_el_bosque_co" TargetMode="External"/><Relationship Id="rId254" Type="http://schemas.openxmlformats.org/officeDocument/2006/relationships/hyperlink" Target="https://www.searates.com/port/puerto_angamos_cl" TargetMode="External"/><Relationship Id="rId62" Type="http://schemas.openxmlformats.org/officeDocument/2006/relationships/hyperlink" Target="https://www.searates.com/port/nassau_bs" TargetMode="External"/><Relationship Id="rId61" Type="http://schemas.openxmlformats.org/officeDocument/2006/relationships/hyperlink" Target="https://www.searates.com/port/altamira_mx" TargetMode="External"/><Relationship Id="rId64" Type="http://schemas.openxmlformats.org/officeDocument/2006/relationships/hyperlink" Target="https://www.searates.com/port/ocean_cay_bs" TargetMode="External"/><Relationship Id="rId63" Type="http://schemas.openxmlformats.org/officeDocument/2006/relationships/hyperlink" Target="https://www.searates.com/port/alvarado_mx" TargetMode="External"/><Relationship Id="rId66" Type="http://schemas.openxmlformats.org/officeDocument/2006/relationships/hyperlink" Target="https://www.searates.com/port/south_riding_point_bs" TargetMode="External"/><Relationship Id="rId172" Type="http://schemas.openxmlformats.org/officeDocument/2006/relationships/hyperlink" Target="https://www.searates.com/port/san_nicolas_ar" TargetMode="External"/><Relationship Id="rId293" Type="http://schemas.openxmlformats.org/officeDocument/2006/relationships/hyperlink" Target="https://www.searates.com/port/caibarien_cu" TargetMode="External"/><Relationship Id="rId65" Type="http://schemas.openxmlformats.org/officeDocument/2006/relationships/hyperlink" Target="https://www.searates.com/port/cabo_san_lucas_mx" TargetMode="External"/><Relationship Id="rId171" Type="http://schemas.openxmlformats.org/officeDocument/2006/relationships/hyperlink" Target="https://www.searates.com/port/san_lorenzo_ar" TargetMode="External"/><Relationship Id="rId292" Type="http://schemas.openxmlformats.org/officeDocument/2006/relationships/hyperlink" Target="https://www.searates.com/port/cabanas_cu" TargetMode="External"/><Relationship Id="rId68" Type="http://schemas.openxmlformats.org/officeDocument/2006/relationships/hyperlink" Target="https://www.searates.com/port/castries_lc" TargetMode="External"/><Relationship Id="rId170" Type="http://schemas.openxmlformats.org/officeDocument/2006/relationships/hyperlink" Target="https://www.searates.com/port/san_julian_ar" TargetMode="External"/><Relationship Id="rId291" Type="http://schemas.openxmlformats.org/officeDocument/2006/relationships/hyperlink" Target="https://www.searates.com/port/boqueron_cu" TargetMode="External"/><Relationship Id="rId67" Type="http://schemas.openxmlformats.org/officeDocument/2006/relationships/hyperlink" Target="https://www.searates.com/port/campeche_mx" TargetMode="External"/><Relationship Id="rId290" Type="http://schemas.openxmlformats.org/officeDocument/2006/relationships/hyperlink" Target="https://www.searates.com/port/boca_grande_cu" TargetMode="External"/><Relationship Id="rId60" Type="http://schemas.openxmlformats.org/officeDocument/2006/relationships/hyperlink" Target="https://www.searates.com/port/inagua_islands_bs" TargetMode="External"/><Relationship Id="rId165" Type="http://schemas.openxmlformats.org/officeDocument/2006/relationships/hyperlink" Target="https://www.searates.com/port/rio_cullen_marine_terminal_ar" TargetMode="External"/><Relationship Id="rId286" Type="http://schemas.openxmlformats.org/officeDocument/2006/relationships/hyperlink" Target="https://www.searates.com/port/antilla_cu" TargetMode="External"/><Relationship Id="rId69" Type="http://schemas.openxmlformats.org/officeDocument/2006/relationships/hyperlink" Target="https://www.searates.com/port/cayo_arcas_mx" TargetMode="External"/><Relationship Id="rId164" Type="http://schemas.openxmlformats.org/officeDocument/2006/relationships/hyperlink" Target="https://www.searates.com/port/ramallo_ar" TargetMode="External"/><Relationship Id="rId285" Type="http://schemas.openxmlformats.org/officeDocument/2006/relationships/hyperlink" Target="https://www.searates.com/port/port_au_prince_ht" TargetMode="External"/><Relationship Id="rId163" Type="http://schemas.openxmlformats.org/officeDocument/2006/relationships/hyperlink" Target="https://www.searates.com/port/quequen_ar" TargetMode="External"/><Relationship Id="rId284" Type="http://schemas.openxmlformats.org/officeDocument/2006/relationships/hyperlink" Target="https://www.searates.com/port/miragoane_ht" TargetMode="External"/><Relationship Id="rId162" Type="http://schemas.openxmlformats.org/officeDocument/2006/relationships/hyperlink" Target="https://www.searates.com/port/punta_loyola_ar" TargetMode="External"/><Relationship Id="rId283" Type="http://schemas.openxmlformats.org/officeDocument/2006/relationships/hyperlink" Target="https://www.searates.com/port/lafiteau_ht" TargetMode="External"/><Relationship Id="rId169" Type="http://schemas.openxmlformats.org/officeDocument/2006/relationships/hyperlink" Target="https://www.searates.com/port/san_antonio_este_ar" TargetMode="External"/><Relationship Id="rId168" Type="http://schemas.openxmlformats.org/officeDocument/2006/relationships/hyperlink" Target="https://www.searates.com/port/rosario_ar" TargetMode="External"/><Relationship Id="rId289" Type="http://schemas.openxmlformats.org/officeDocument/2006/relationships/hyperlink" Target="https://www.searates.com/port/baracoa_cu" TargetMode="External"/><Relationship Id="rId167" Type="http://schemas.openxmlformats.org/officeDocument/2006/relationships/hyperlink" Target="https://www.searates.com/port/rio_grande_ar" TargetMode="External"/><Relationship Id="rId288" Type="http://schemas.openxmlformats.org/officeDocument/2006/relationships/hyperlink" Target="https://www.searates.com/port/banes_cu" TargetMode="External"/><Relationship Id="rId166" Type="http://schemas.openxmlformats.org/officeDocument/2006/relationships/hyperlink" Target="https://www.searates.com/port/rio_gallegos_ar" TargetMode="External"/><Relationship Id="rId287" Type="http://schemas.openxmlformats.org/officeDocument/2006/relationships/hyperlink" Target="https://www.searates.com/port/bahia_honda_cu" TargetMode="External"/><Relationship Id="rId51" Type="http://schemas.openxmlformats.org/officeDocument/2006/relationships/hyperlink" Target="https://www.searates.com/port/belize_city_bz" TargetMode="External"/><Relationship Id="rId50" Type="http://schemas.openxmlformats.org/officeDocument/2006/relationships/hyperlink" Target="https://www.searates.com/port/belize_bz" TargetMode="External"/><Relationship Id="rId53" Type="http://schemas.openxmlformats.org/officeDocument/2006/relationships/hyperlink" Target="https://www.searates.com/port/nieuw_nickerie_sr" TargetMode="External"/><Relationship Id="rId52" Type="http://schemas.openxmlformats.org/officeDocument/2006/relationships/hyperlink" Target="https://www.searates.com/port/moengo_sr" TargetMode="External"/><Relationship Id="rId55" Type="http://schemas.openxmlformats.org/officeDocument/2006/relationships/hyperlink" Target="https://www.searates.com/port/paranam_sr" TargetMode="External"/><Relationship Id="rId161" Type="http://schemas.openxmlformats.org/officeDocument/2006/relationships/hyperlink" Target="https://www.searates.com/port/punta_colorada_ar" TargetMode="External"/><Relationship Id="rId282" Type="http://schemas.openxmlformats.org/officeDocument/2006/relationships/hyperlink" Target="https://www.searates.com/port/fort_liberte_ht" TargetMode="External"/><Relationship Id="rId54" Type="http://schemas.openxmlformats.org/officeDocument/2006/relationships/hyperlink" Target="https://www.searates.com/port/paramaribo_sr" TargetMode="External"/><Relationship Id="rId160" Type="http://schemas.openxmlformats.org/officeDocument/2006/relationships/hyperlink" Target="https://www.searates.com/port/puerto_parana_ar" TargetMode="External"/><Relationship Id="rId281" Type="http://schemas.openxmlformats.org/officeDocument/2006/relationships/hyperlink" Target="https://www.searates.com/port/cap_haitien_ht" TargetMode="External"/><Relationship Id="rId57" Type="http://schemas.openxmlformats.org/officeDocument/2006/relationships/hyperlink" Target="https://www.searates.com/port/acapulco_mx" TargetMode="External"/><Relationship Id="rId280" Type="http://schemas.openxmlformats.org/officeDocument/2006/relationships/hyperlink" Target="https://www.searates.com/port/aux_cayes_ht" TargetMode="External"/><Relationship Id="rId56" Type="http://schemas.openxmlformats.org/officeDocument/2006/relationships/hyperlink" Target="https://www.searates.com/port/wageningen_sr" TargetMode="External"/><Relationship Id="rId159" Type="http://schemas.openxmlformats.org/officeDocument/2006/relationships/hyperlink" Target="https://www.searates.com/port/puerto_martins_ar" TargetMode="External"/><Relationship Id="rId59" Type="http://schemas.openxmlformats.org/officeDocument/2006/relationships/hyperlink" Target="https://www.searates.com/port/aguascalientes_mx" TargetMode="External"/><Relationship Id="rId154" Type="http://schemas.openxmlformats.org/officeDocument/2006/relationships/hyperlink" Target="https://www.searates.com/port/ibicuy_ar" TargetMode="External"/><Relationship Id="rId275" Type="http://schemas.openxmlformats.org/officeDocument/2006/relationships/hyperlink" Target="https://www.searates.com/port/manta_ec" TargetMode="External"/><Relationship Id="rId58" Type="http://schemas.openxmlformats.org/officeDocument/2006/relationships/hyperlink" Target="https://www.searates.com/port/freeport_bs" TargetMode="External"/><Relationship Id="rId153" Type="http://schemas.openxmlformats.org/officeDocument/2006/relationships/hyperlink" Target="https://www.searates.com/port/ensenada_ar" TargetMode="External"/><Relationship Id="rId274" Type="http://schemas.openxmlformats.org/officeDocument/2006/relationships/hyperlink" Target="https://www.searates.com/port/la_libertad_ec" TargetMode="External"/><Relationship Id="rId152" Type="http://schemas.openxmlformats.org/officeDocument/2006/relationships/hyperlink" Target="https://www.searates.com/port/diamante_ar" TargetMode="External"/><Relationship Id="rId273" Type="http://schemas.openxmlformats.org/officeDocument/2006/relationships/hyperlink" Target="https://www.searates.com/port/guayaquil_ec" TargetMode="External"/><Relationship Id="rId151" Type="http://schemas.openxmlformats.org/officeDocument/2006/relationships/hyperlink" Target="https://www.searates.com/port/deseado_ar" TargetMode="External"/><Relationship Id="rId272" Type="http://schemas.openxmlformats.org/officeDocument/2006/relationships/hyperlink" Target="https://www.searates.com/port/esmeraldas_ec" TargetMode="External"/><Relationship Id="rId158" Type="http://schemas.openxmlformats.org/officeDocument/2006/relationships/hyperlink" Target="https://www.searates.com/port/puerto_madryn_ar" TargetMode="External"/><Relationship Id="rId279" Type="http://schemas.openxmlformats.org/officeDocument/2006/relationships/hyperlink" Target="https://www.searates.com/port/san_lorenzo_ec" TargetMode="External"/><Relationship Id="rId157" Type="http://schemas.openxmlformats.org/officeDocument/2006/relationships/hyperlink" Target="https://www.searates.com/port/puerto_deseado_ar" TargetMode="External"/><Relationship Id="rId278" Type="http://schemas.openxmlformats.org/officeDocument/2006/relationships/hyperlink" Target="https://www.searates.com/port/salinas_ec" TargetMode="External"/><Relationship Id="rId156" Type="http://schemas.openxmlformats.org/officeDocument/2006/relationships/hyperlink" Target="https://www.searates.com/port/mar_del_plata_ar" TargetMode="External"/><Relationship Id="rId277" Type="http://schemas.openxmlformats.org/officeDocument/2006/relationships/hyperlink" Target="https://www.searates.com/port/puerto_bolivar_ec" TargetMode="External"/><Relationship Id="rId155" Type="http://schemas.openxmlformats.org/officeDocument/2006/relationships/hyperlink" Target="https://www.searates.com/port/la_plata_ar" TargetMode="External"/><Relationship Id="rId276" Type="http://schemas.openxmlformats.org/officeDocument/2006/relationships/hyperlink" Target="https://www.searates.com/port/posorja_ec" TargetMode="External"/><Relationship Id="rId107" Type="http://schemas.openxmlformats.org/officeDocument/2006/relationships/hyperlink" Target="https://www.searates.com/port/corinto_ni" TargetMode="External"/><Relationship Id="rId228" Type="http://schemas.openxmlformats.org/officeDocument/2006/relationships/hyperlink" Target="https://www.searates.com/port/caldera_cl" TargetMode="External"/><Relationship Id="rId106" Type="http://schemas.openxmlformats.org/officeDocument/2006/relationships/hyperlink" Target="https://www.searates.com/port/puerto_madero_mx" TargetMode="External"/><Relationship Id="rId227" Type="http://schemas.openxmlformats.org/officeDocument/2006/relationships/hyperlink" Target="https://www.searates.com/port/cabo_negro_cl" TargetMode="External"/><Relationship Id="rId105" Type="http://schemas.openxmlformats.org/officeDocument/2006/relationships/hyperlink" Target="https://www.searates.com/port/bluefields_ni" TargetMode="External"/><Relationship Id="rId226" Type="http://schemas.openxmlformats.org/officeDocument/2006/relationships/hyperlink" Target="https://www.searates.com/port/barquito_cl" TargetMode="External"/><Relationship Id="rId104" Type="http://schemas.openxmlformats.org/officeDocument/2006/relationships/hyperlink" Target="https://www.searates.com/port/puerto_escondido_mx" TargetMode="External"/><Relationship Id="rId225" Type="http://schemas.openxmlformats.org/officeDocument/2006/relationships/hyperlink" Target="https://www.searates.com/port/balmaceda_cl" TargetMode="External"/><Relationship Id="rId109" Type="http://schemas.openxmlformats.org/officeDocument/2006/relationships/hyperlink" Target="https://www.searates.com/port/el_bluff_ni" TargetMode="External"/><Relationship Id="rId108" Type="http://schemas.openxmlformats.org/officeDocument/2006/relationships/hyperlink" Target="https://www.searates.com/port/puerto_morelos_mx" TargetMode="External"/><Relationship Id="rId229" Type="http://schemas.openxmlformats.org/officeDocument/2006/relationships/hyperlink" Target="https://www.searates.com/port/calderilla_cl" TargetMode="External"/><Relationship Id="rId220" Type="http://schemas.openxmlformats.org/officeDocument/2006/relationships/hyperlink" Target="https://www.searates.com/port/venalum_terminal_ve" TargetMode="External"/><Relationship Id="rId103" Type="http://schemas.openxmlformats.org/officeDocument/2006/relationships/hyperlink" Target="https://www.searates.com/port/charlestown_kn" TargetMode="External"/><Relationship Id="rId224" Type="http://schemas.openxmlformats.org/officeDocument/2006/relationships/hyperlink" Target="https://www.searates.com/port/arica_cl" TargetMode="External"/><Relationship Id="rId102" Type="http://schemas.openxmlformats.org/officeDocument/2006/relationships/hyperlink" Target="https://www.searates.com/port/progreso_mx" TargetMode="External"/><Relationship Id="rId223" Type="http://schemas.openxmlformats.org/officeDocument/2006/relationships/hyperlink" Target="https://www.searates.com/port/antofagasta_cl" TargetMode="External"/><Relationship Id="rId101" Type="http://schemas.openxmlformats.org/officeDocument/2006/relationships/hyperlink" Target="https://www.searates.com/port/basseterre_kn" TargetMode="External"/><Relationship Id="rId222" Type="http://schemas.openxmlformats.org/officeDocument/2006/relationships/hyperlink" Target="https://www.searates.com/port/ancud_cl" TargetMode="External"/><Relationship Id="rId100" Type="http://schemas.openxmlformats.org/officeDocument/2006/relationships/hyperlink" Target="https://www.searates.com/port/pichilingue_mx" TargetMode="External"/><Relationship Id="rId221" Type="http://schemas.openxmlformats.org/officeDocument/2006/relationships/hyperlink" Target="https://www.searates.com/port/venterminales_ve" TargetMode="External"/><Relationship Id="rId217" Type="http://schemas.openxmlformats.org/officeDocument/2006/relationships/hyperlink" Target="https://www.searates.com/port/punta_de_palmas_ve" TargetMode="External"/><Relationship Id="rId216" Type="http://schemas.openxmlformats.org/officeDocument/2006/relationships/hyperlink" Target="https://www.searates.com/port/punta_cuchillo_ve" TargetMode="External"/><Relationship Id="rId215" Type="http://schemas.openxmlformats.org/officeDocument/2006/relationships/hyperlink" Target="https://www.searates.com/port/punta_cardon_ve" TargetMode="External"/><Relationship Id="rId214" Type="http://schemas.openxmlformats.org/officeDocument/2006/relationships/hyperlink" Target="https://www.searates.com/port/punta_camacho_ve" TargetMode="External"/><Relationship Id="rId219" Type="http://schemas.openxmlformats.org/officeDocument/2006/relationships/hyperlink" Target="https://www.searates.com/port/san_lorenzo_ve" TargetMode="External"/><Relationship Id="rId218" Type="http://schemas.openxmlformats.org/officeDocument/2006/relationships/hyperlink" Target="https://www.searates.com/port/san_felix_ve" TargetMode="External"/><Relationship Id="rId213" Type="http://schemas.openxmlformats.org/officeDocument/2006/relationships/hyperlink" Target="https://www.searates.com/port/puerto_sucre_ve" TargetMode="External"/><Relationship Id="rId212" Type="http://schemas.openxmlformats.org/officeDocument/2006/relationships/hyperlink" Target="https://www.searates.com/port/puerto_pedernales_ve" TargetMode="External"/><Relationship Id="rId211" Type="http://schemas.openxmlformats.org/officeDocument/2006/relationships/hyperlink" Target="https://www.searates.com/port/puerto_de_hierro_ve" TargetMode="External"/><Relationship Id="rId210" Type="http://schemas.openxmlformats.org/officeDocument/2006/relationships/hyperlink" Target="https://www.searates.com/port/puerto_cabello_ve" TargetMode="External"/><Relationship Id="rId129" Type="http://schemas.openxmlformats.org/officeDocument/2006/relationships/hyperlink" Target="https://www.searates.com/port/buenaventura_co" TargetMode="External"/><Relationship Id="rId128" Type="http://schemas.openxmlformats.org/officeDocument/2006/relationships/hyperlink" Target="https://www.searates.com/port/barranquilla_co" TargetMode="External"/><Relationship Id="rId249" Type="http://schemas.openxmlformats.org/officeDocument/2006/relationships/hyperlink" Target="https://www.searates.com/port/magellan_strait_area_cl" TargetMode="External"/><Relationship Id="rId127" Type="http://schemas.openxmlformats.org/officeDocument/2006/relationships/hyperlink" Target="https://www.searates.com/port/yukalpeten_mx" TargetMode="External"/><Relationship Id="rId248" Type="http://schemas.openxmlformats.org/officeDocument/2006/relationships/hyperlink" Target="https://www.searates.com/port/lota_cl" TargetMode="External"/><Relationship Id="rId126" Type="http://schemas.openxmlformats.org/officeDocument/2006/relationships/hyperlink" Target="https://www.searates.com/port/veracruz_mx" TargetMode="External"/><Relationship Id="rId247" Type="http://schemas.openxmlformats.org/officeDocument/2006/relationships/hyperlink" Target="https://www.searates.com/port/lirquen_cl" TargetMode="External"/><Relationship Id="rId121" Type="http://schemas.openxmlformats.org/officeDocument/2006/relationships/hyperlink" Target="https://www.searates.com/port/santa_rosalia_mx" TargetMode="External"/><Relationship Id="rId242" Type="http://schemas.openxmlformats.org/officeDocument/2006/relationships/hyperlink" Target="https://www.searates.com/port/iquique_cl" TargetMode="External"/><Relationship Id="rId120" Type="http://schemas.openxmlformats.org/officeDocument/2006/relationships/hyperlink" Target="https://www.searates.com/port/santa_maria_mx" TargetMode="External"/><Relationship Id="rId241" Type="http://schemas.openxmlformats.org/officeDocument/2006/relationships/hyperlink" Target="https://www.searates.com/port/huasco_cl" TargetMode="External"/><Relationship Id="rId240" Type="http://schemas.openxmlformats.org/officeDocument/2006/relationships/hyperlink" Target="https://www.searates.com/port/guayacan_cl" TargetMode="External"/><Relationship Id="rId125" Type="http://schemas.openxmlformats.org/officeDocument/2006/relationships/hyperlink" Target="https://www.searates.com/port/tuxpan_mx" TargetMode="External"/><Relationship Id="rId246" Type="http://schemas.openxmlformats.org/officeDocument/2006/relationships/hyperlink" Target="https://www.searates.com/port/la_serena_cl" TargetMode="External"/><Relationship Id="rId124" Type="http://schemas.openxmlformats.org/officeDocument/2006/relationships/hyperlink" Target="https://www.searates.com/port/topolobampo_mx" TargetMode="External"/><Relationship Id="rId245" Type="http://schemas.openxmlformats.org/officeDocument/2006/relationships/hyperlink" Target="https://www.searates.com/port/la_chimba_cove_cl" TargetMode="External"/><Relationship Id="rId123" Type="http://schemas.openxmlformats.org/officeDocument/2006/relationships/hyperlink" Target="https://www.searates.com/port/toluca_mx" TargetMode="External"/><Relationship Id="rId244" Type="http://schemas.openxmlformats.org/officeDocument/2006/relationships/hyperlink" Target="https://www.searates.com/port/isla_guarello_cl" TargetMode="External"/><Relationship Id="rId122" Type="http://schemas.openxmlformats.org/officeDocument/2006/relationships/hyperlink" Target="https://www.searates.com/port/tampico_mx" TargetMode="External"/><Relationship Id="rId243" Type="http://schemas.openxmlformats.org/officeDocument/2006/relationships/hyperlink" Target="https://www.searates.com/port/isla_de_pascua_cl" TargetMode="External"/><Relationship Id="rId95" Type="http://schemas.openxmlformats.org/officeDocument/2006/relationships/hyperlink" Target="https://www.searates.com/port/san_jose_gt" TargetMode="External"/><Relationship Id="rId94" Type="http://schemas.openxmlformats.org/officeDocument/2006/relationships/hyperlink" Target="https://www.searates.com/port/morro_redondo_mx" TargetMode="External"/><Relationship Id="rId97" Type="http://schemas.openxmlformats.org/officeDocument/2006/relationships/hyperlink" Target="https://www.searates.com/port/santo_tomas_de_castilla_gt" TargetMode="External"/><Relationship Id="rId96" Type="http://schemas.openxmlformats.org/officeDocument/2006/relationships/hyperlink" Target="https://www.searates.com/port/nanchital_mx" TargetMode="External"/><Relationship Id="rId99" Type="http://schemas.openxmlformats.org/officeDocument/2006/relationships/hyperlink" Target="https://www.searates.com/port/santo_tomas_de_santo_gt" TargetMode="External"/><Relationship Id="rId98" Type="http://schemas.openxmlformats.org/officeDocument/2006/relationships/hyperlink" Target="https://www.searates.com/port/nautla_mx" TargetMode="External"/><Relationship Id="rId91" Type="http://schemas.openxmlformats.org/officeDocument/2006/relationships/hyperlink" Target="https://www.searates.com/port/puerto_barrios_gt" TargetMode="External"/><Relationship Id="rId90" Type="http://schemas.openxmlformats.org/officeDocument/2006/relationships/hyperlink" Target="https://www.searates.com/port/minatitlan_mx" TargetMode="External"/><Relationship Id="rId93" Type="http://schemas.openxmlformats.org/officeDocument/2006/relationships/hyperlink" Target="https://www.searates.com/port/puerto_quetzal_gt" TargetMode="External"/><Relationship Id="rId92" Type="http://schemas.openxmlformats.org/officeDocument/2006/relationships/hyperlink" Target="https://www.searates.com/port/monterrey_mx" TargetMode="External"/><Relationship Id="rId118" Type="http://schemas.openxmlformats.org/officeDocument/2006/relationships/hyperlink" Target="https://www.searates.com/port/san_juan_de_la_costa_mx" TargetMode="External"/><Relationship Id="rId239" Type="http://schemas.openxmlformats.org/officeDocument/2006/relationships/hyperlink" Target="https://www.searates.com/port/easter_island_cl" TargetMode="External"/><Relationship Id="rId117" Type="http://schemas.openxmlformats.org/officeDocument/2006/relationships/hyperlink" Target="https://www.searates.com/port/san_carlos_mx" TargetMode="External"/><Relationship Id="rId238" Type="http://schemas.openxmlformats.org/officeDocument/2006/relationships/hyperlink" Target="https://www.searates.com/port/cruz_grande_cl" TargetMode="External"/><Relationship Id="rId116" Type="http://schemas.openxmlformats.org/officeDocument/2006/relationships/hyperlink" Target="https://www.searates.com/port/salina_cruz_mx" TargetMode="External"/><Relationship Id="rId237" Type="http://schemas.openxmlformats.org/officeDocument/2006/relationships/hyperlink" Target="https://www.searates.com/port/corral_cl" TargetMode="External"/><Relationship Id="rId115" Type="http://schemas.openxmlformats.org/officeDocument/2006/relationships/hyperlink" Target="https://www.searates.com/port/san_juan_del_sur_ni" TargetMode="External"/><Relationship Id="rId236" Type="http://schemas.openxmlformats.org/officeDocument/2006/relationships/hyperlink" Target="https://www.searates.com/port/coronel_cl" TargetMode="External"/><Relationship Id="rId119" Type="http://schemas.openxmlformats.org/officeDocument/2006/relationships/hyperlink" Target="https://www.searates.com/port/san_marcos_mx" TargetMode="External"/><Relationship Id="rId110" Type="http://schemas.openxmlformats.org/officeDocument/2006/relationships/hyperlink" Target="https://www.searates.com/port/puerto_progreso_mx" TargetMode="External"/><Relationship Id="rId231" Type="http://schemas.openxmlformats.org/officeDocument/2006/relationships/hyperlink" Target="https://www.searates.com/port/caleta_coloso_cl" TargetMode="External"/><Relationship Id="rId230" Type="http://schemas.openxmlformats.org/officeDocument/2006/relationships/hyperlink" Target="https://www.searates.com/port/caleta_barquito_cl" TargetMode="External"/><Relationship Id="rId114" Type="http://schemas.openxmlformats.org/officeDocument/2006/relationships/hyperlink" Target="https://www.searates.com/port/rosarito_terminal_mx" TargetMode="External"/><Relationship Id="rId235" Type="http://schemas.openxmlformats.org/officeDocument/2006/relationships/hyperlink" Target="https://www.searates.com/port/coquimbo_cl" TargetMode="External"/><Relationship Id="rId113" Type="http://schemas.openxmlformats.org/officeDocument/2006/relationships/hyperlink" Target="https://www.searates.com/port/puerto_sandino_puert_ni" TargetMode="External"/><Relationship Id="rId234" Type="http://schemas.openxmlformats.org/officeDocument/2006/relationships/hyperlink" Target="https://www.searates.com/port/chacabuco_cl" TargetMode="External"/><Relationship Id="rId112" Type="http://schemas.openxmlformats.org/officeDocument/2006/relationships/hyperlink" Target="https://www.searates.com/port/puerto_vallarta_mx" TargetMode="External"/><Relationship Id="rId233" Type="http://schemas.openxmlformats.org/officeDocument/2006/relationships/hyperlink" Target="https://www.searates.com/port/castro_cl" TargetMode="External"/><Relationship Id="rId111" Type="http://schemas.openxmlformats.org/officeDocument/2006/relationships/hyperlink" Target="https://www.searates.com/port/puerto_cabezas_ni" TargetMode="External"/><Relationship Id="rId232" Type="http://schemas.openxmlformats.org/officeDocument/2006/relationships/hyperlink" Target="https://www.searates.com/port/caleta_patillos_cl" TargetMode="External"/><Relationship Id="rId305" Type="http://schemas.openxmlformats.org/officeDocument/2006/relationships/hyperlink" Target="https://www.searates.com/port/mariel_cu" TargetMode="External"/><Relationship Id="rId304" Type="http://schemas.openxmlformats.org/officeDocument/2006/relationships/hyperlink" Target="https://www.searates.com/port/manzanillo_cu" TargetMode="External"/><Relationship Id="rId303" Type="http://schemas.openxmlformats.org/officeDocument/2006/relationships/hyperlink" Target="https://www.searates.com/port/manati_cu" TargetMode="External"/><Relationship Id="rId302" Type="http://schemas.openxmlformats.org/officeDocument/2006/relationships/hyperlink" Target="https://www.searates.com/port/jucaro_cu" TargetMode="External"/><Relationship Id="rId309" Type="http://schemas.openxmlformats.org/officeDocument/2006/relationships/hyperlink" Target="https://www.searates.com/port/nicaro_cu" TargetMode="External"/><Relationship Id="rId308" Type="http://schemas.openxmlformats.org/officeDocument/2006/relationships/hyperlink" Target="https://www.searates.com/port/moa_cu" TargetMode="External"/><Relationship Id="rId307" Type="http://schemas.openxmlformats.org/officeDocument/2006/relationships/hyperlink" Target="https://www.searates.com/port/media_luna_cu" TargetMode="External"/><Relationship Id="rId306" Type="http://schemas.openxmlformats.org/officeDocument/2006/relationships/hyperlink" Target="https://www.searates.com/port/matanzas_cu" TargetMode="External"/><Relationship Id="rId301" Type="http://schemas.openxmlformats.org/officeDocument/2006/relationships/hyperlink" Target="https://www.searates.com/port/isabela_cu" TargetMode="External"/><Relationship Id="rId300" Type="http://schemas.openxmlformats.org/officeDocument/2006/relationships/hyperlink" Target="https://www.searates.com/port/havana_cu" TargetMode="External"/><Relationship Id="rId206" Type="http://schemas.openxmlformats.org/officeDocument/2006/relationships/hyperlink" Target="https://www.searates.com/port/palua_ve" TargetMode="External"/><Relationship Id="rId205" Type="http://schemas.openxmlformats.org/officeDocument/2006/relationships/hyperlink" Target="https://www.searates.com/port/matanzas_ve" TargetMode="External"/><Relationship Id="rId326" Type="http://schemas.openxmlformats.org/officeDocument/2006/relationships/drawing" Target="../drawings/drawing5.xml"/><Relationship Id="rId204" Type="http://schemas.openxmlformats.org/officeDocument/2006/relationships/hyperlink" Target="https://www.searates.com/port/maracaibo_ve" TargetMode="External"/><Relationship Id="rId325" Type="http://schemas.openxmlformats.org/officeDocument/2006/relationships/hyperlink" Target="https://www.searates.com/port/roseau_dm" TargetMode="External"/><Relationship Id="rId203" Type="http://schemas.openxmlformats.org/officeDocument/2006/relationships/hyperlink" Target="https://www.searates.com/port/la_guaira_ve" TargetMode="External"/><Relationship Id="rId324" Type="http://schemas.openxmlformats.org/officeDocument/2006/relationships/hyperlink" Target="https://www.searates.com/port/portsmouth_dm" TargetMode="External"/><Relationship Id="rId209" Type="http://schemas.openxmlformats.org/officeDocument/2006/relationships/hyperlink" Target="https://www.searates.com/port/pertigalete_ve" TargetMode="External"/><Relationship Id="rId208" Type="http://schemas.openxmlformats.org/officeDocument/2006/relationships/hyperlink" Target="https://www.searates.com/port/paradero_ve" TargetMode="External"/><Relationship Id="rId207" Type="http://schemas.openxmlformats.org/officeDocument/2006/relationships/hyperlink" Target="https://www.searates.com/port/pamatacual_ve" TargetMode="External"/><Relationship Id="rId202" Type="http://schemas.openxmlformats.org/officeDocument/2006/relationships/hyperlink" Target="https://www.searates.com/port/la_estacada_ve" TargetMode="External"/><Relationship Id="rId323" Type="http://schemas.openxmlformats.org/officeDocument/2006/relationships/hyperlink" Target="https://www.searates.com/port/vita_cu" TargetMode="External"/><Relationship Id="rId201" Type="http://schemas.openxmlformats.org/officeDocument/2006/relationships/hyperlink" Target="https://www.searates.com/port/la_ceiba_ve" TargetMode="External"/><Relationship Id="rId322" Type="http://schemas.openxmlformats.org/officeDocument/2006/relationships/hyperlink" Target="https://www.searates.com/port/tunas_de_zaza_cu" TargetMode="External"/><Relationship Id="rId200" Type="http://schemas.openxmlformats.org/officeDocument/2006/relationships/hyperlink" Target="https://www.searates.com/port/jose_terminal_ve" TargetMode="External"/><Relationship Id="rId321" Type="http://schemas.openxmlformats.org/officeDocument/2006/relationships/hyperlink" Target="https://www.searates.com/port/tanamo_cu" TargetMode="External"/><Relationship Id="rId320" Type="http://schemas.openxmlformats.org/officeDocument/2006/relationships/hyperlink" Target="https://www.searates.com/port/santiago_cu" TargetMode="External"/><Relationship Id="rId316" Type="http://schemas.openxmlformats.org/officeDocument/2006/relationships/hyperlink" Target="https://www.searates.com/port/puerto_tarafa_cu" TargetMode="External"/><Relationship Id="rId315" Type="http://schemas.openxmlformats.org/officeDocument/2006/relationships/hyperlink" Target="https://www.searates.com/port/puerto_padre_cu" TargetMode="External"/><Relationship Id="rId314" Type="http://schemas.openxmlformats.org/officeDocument/2006/relationships/hyperlink" Target="https://www.searates.com/port/preston_cu" TargetMode="External"/><Relationship Id="rId313" Type="http://schemas.openxmlformats.org/officeDocument/2006/relationships/hyperlink" Target="https://www.searates.com/port/palo_alto_cu" TargetMode="External"/><Relationship Id="rId319" Type="http://schemas.openxmlformats.org/officeDocument/2006/relationships/hyperlink" Target="https://www.searates.com/port/santa_lucia_cu" TargetMode="External"/><Relationship Id="rId318" Type="http://schemas.openxmlformats.org/officeDocument/2006/relationships/hyperlink" Target="https://www.searates.com/port/santa_cruz_del_sur_cu" TargetMode="External"/><Relationship Id="rId317" Type="http://schemas.openxmlformats.org/officeDocument/2006/relationships/hyperlink" Target="https://www.searates.com/port/punta_gorda_cu" TargetMode="External"/><Relationship Id="rId312" Type="http://schemas.openxmlformats.org/officeDocument/2006/relationships/hyperlink" Target="https://www.searates.com/port/nuevitas_cu" TargetMode="External"/><Relationship Id="rId311" Type="http://schemas.openxmlformats.org/officeDocument/2006/relationships/hyperlink" Target="https://www.searates.com/port/nueva_gerona_cu" TargetMode="External"/><Relationship Id="rId310" Type="http://schemas.openxmlformats.org/officeDocument/2006/relationships/hyperlink" Target="https://www.searates.com/port/niquero_cu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earates.com/port/dongwan_cn" TargetMode="External"/><Relationship Id="rId194" Type="http://schemas.openxmlformats.org/officeDocument/2006/relationships/hyperlink" Target="https://www.searates.com/port/ezhou_cn" TargetMode="External"/><Relationship Id="rId193" Type="http://schemas.openxmlformats.org/officeDocument/2006/relationships/hyperlink" Target="https://www.searates.com/port/hamrawein_eg" TargetMode="External"/><Relationship Id="rId192" Type="http://schemas.openxmlformats.org/officeDocument/2006/relationships/hyperlink" Target="https://www.searates.com/port/doumen_cn" TargetMode="External"/><Relationship Id="rId191" Type="http://schemas.openxmlformats.org/officeDocument/2006/relationships/hyperlink" Target="https://www.searates.com/port/geisum_terminal_eg" TargetMode="External"/><Relationship Id="rId187" Type="http://schemas.openxmlformats.org/officeDocument/2006/relationships/hyperlink" Target="https://www.searates.com/port/el_iskandariya_alexandria_eg" TargetMode="External"/><Relationship Id="rId186" Type="http://schemas.openxmlformats.org/officeDocument/2006/relationships/hyperlink" Target="https://www.searates.com/port/dongshan_cn" TargetMode="External"/><Relationship Id="rId185" Type="http://schemas.openxmlformats.org/officeDocument/2006/relationships/hyperlink" Target="https://www.searates.com/port/el_dekheila_eg" TargetMode="External"/><Relationship Id="rId184" Type="http://schemas.openxmlformats.org/officeDocument/2006/relationships/hyperlink" Target="https://www.searates.com/port/dongguan_cn" TargetMode="External"/><Relationship Id="rId189" Type="http://schemas.openxmlformats.org/officeDocument/2006/relationships/hyperlink" Target="https://www.searates.com/port/el_meks_eg" TargetMode="External"/><Relationship Id="rId188" Type="http://schemas.openxmlformats.org/officeDocument/2006/relationships/hyperlink" Target="https://www.searates.com/port/dongtai_cn" TargetMode="External"/><Relationship Id="rId183" Type="http://schemas.openxmlformats.org/officeDocument/2006/relationships/hyperlink" Target="https://www.searates.com/port/damietta_eg" TargetMode="External"/><Relationship Id="rId182" Type="http://schemas.openxmlformats.org/officeDocument/2006/relationships/hyperlink" Target="https://www.searates.com/port/digang_cn" TargetMode="External"/><Relationship Id="rId181" Type="http://schemas.openxmlformats.org/officeDocument/2006/relationships/hyperlink" Target="https://www.searates.com/port/alexandria_eg" TargetMode="External"/><Relationship Id="rId180" Type="http://schemas.openxmlformats.org/officeDocument/2006/relationships/hyperlink" Target="https://www.searates.com/port/dianbai_cn" TargetMode="External"/><Relationship Id="rId176" Type="http://schemas.openxmlformats.org/officeDocument/2006/relationships/hyperlink" Target="https://www.searates.com/port/deqing_cn" TargetMode="External"/><Relationship Id="rId175" Type="http://schemas.openxmlformats.org/officeDocument/2006/relationships/hyperlink" Target="https://www.searates.com/port/adabiya_eg" TargetMode="External"/><Relationship Id="rId174" Type="http://schemas.openxmlformats.org/officeDocument/2006/relationships/hyperlink" Target="https://www.searates.com/port/dazhong_cn" TargetMode="External"/><Relationship Id="rId173" Type="http://schemas.openxmlformats.org/officeDocument/2006/relationships/hyperlink" Target="https://www.searates.com/port/abu_zenima_eg" TargetMode="External"/><Relationship Id="rId179" Type="http://schemas.openxmlformats.org/officeDocument/2006/relationships/hyperlink" Target="https://www.searates.com/port/ain_sukhna_eg" TargetMode="External"/><Relationship Id="rId178" Type="http://schemas.openxmlformats.org/officeDocument/2006/relationships/hyperlink" Target="https://www.searates.com/port/dezhou_cn" TargetMode="External"/><Relationship Id="rId177" Type="http://schemas.openxmlformats.org/officeDocument/2006/relationships/hyperlink" Target="https://www.searates.com/port/ain_sokhna_eg" TargetMode="External"/><Relationship Id="rId198" Type="http://schemas.openxmlformats.org/officeDocument/2006/relationships/hyperlink" Target="https://www.searates.com/port/fangcun_cn" TargetMode="External"/><Relationship Id="rId197" Type="http://schemas.openxmlformats.org/officeDocument/2006/relationships/hyperlink" Target="https://www.searates.com/port/maadiya_port_eg" TargetMode="External"/><Relationship Id="rId196" Type="http://schemas.openxmlformats.org/officeDocument/2006/relationships/hyperlink" Target="https://www.searates.com/port/fangcheng_cn" TargetMode="External"/><Relationship Id="rId195" Type="http://schemas.openxmlformats.org/officeDocument/2006/relationships/hyperlink" Target="https://www.searates.com/port/kosseir_eg" TargetMode="External"/><Relationship Id="rId199" Type="http://schemas.openxmlformats.org/officeDocument/2006/relationships/hyperlink" Target="https://www.searates.com/port/mersa_el_hamra_eg" TargetMode="External"/><Relationship Id="rId150" Type="http://schemas.openxmlformats.org/officeDocument/2006/relationships/hyperlink" Target="https://www.searates.com/port/chenglingji_cn" TargetMode="External"/><Relationship Id="rId392" Type="http://schemas.openxmlformats.org/officeDocument/2006/relationships/hyperlink" Target="https://www.searates.com/port/suzhou_cn" TargetMode="External"/><Relationship Id="rId391" Type="http://schemas.openxmlformats.org/officeDocument/2006/relationships/hyperlink" Target="https://www.searates.com/port/songjiang_cn" TargetMode="External"/><Relationship Id="rId390" Type="http://schemas.openxmlformats.org/officeDocument/2006/relationships/hyperlink" Target="https://www.searates.com/port/siping_cn" TargetMode="External"/><Relationship Id="rId1" Type="http://schemas.openxmlformats.org/officeDocument/2006/relationships/hyperlink" Target="https://www.searates.com/port/alexandrovsk_ru" TargetMode="External"/><Relationship Id="rId2" Type="http://schemas.openxmlformats.org/officeDocument/2006/relationships/hyperlink" Target="https://www.searates.com/port/kompong_som_kh" TargetMode="External"/><Relationship Id="rId3" Type="http://schemas.openxmlformats.org/officeDocument/2006/relationships/hyperlink" Target="https://www.searates.com/port/amderma_ru" TargetMode="External"/><Relationship Id="rId149" Type="http://schemas.openxmlformats.org/officeDocument/2006/relationships/hyperlink" Target="https://www.searates.com/port/chengdu_cn" TargetMode="External"/><Relationship Id="rId4" Type="http://schemas.openxmlformats.org/officeDocument/2006/relationships/hyperlink" Target="https://www.searates.com/port/phnom_penh_kh" TargetMode="External"/><Relationship Id="rId148" Type="http://schemas.openxmlformats.org/officeDocument/2006/relationships/hyperlink" Target="https://www.searates.com/port/zirku_island_ae" TargetMode="External"/><Relationship Id="rId1090" Type="http://schemas.openxmlformats.org/officeDocument/2006/relationships/hyperlink" Target="https://www.searates.com/port/tagoloan_ph" TargetMode="External"/><Relationship Id="rId1091" Type="http://schemas.openxmlformats.org/officeDocument/2006/relationships/hyperlink" Target="https://www.searates.com/port/tanauan_ph" TargetMode="External"/><Relationship Id="rId1092" Type="http://schemas.openxmlformats.org/officeDocument/2006/relationships/hyperlink" Target="https://www.searates.com/port/tandoc_ph" TargetMode="External"/><Relationship Id="rId1093" Type="http://schemas.openxmlformats.org/officeDocument/2006/relationships/hyperlink" Target="https://www.searates.com/port/villanueva_ph" TargetMode="External"/><Relationship Id="rId1094" Type="http://schemas.openxmlformats.org/officeDocument/2006/relationships/hyperlink" Target="https://www.searates.com/port/zamboanga_ph" TargetMode="External"/><Relationship Id="rId9" Type="http://schemas.openxmlformats.org/officeDocument/2006/relationships/hyperlink" Target="https://www.searates.com/port/archangel_ru" TargetMode="External"/><Relationship Id="rId143" Type="http://schemas.openxmlformats.org/officeDocument/2006/relationships/hyperlink" Target="https://www.searates.com/port/changshu_cn" TargetMode="External"/><Relationship Id="rId385" Type="http://schemas.openxmlformats.org/officeDocument/2006/relationships/hyperlink" Target="https://www.searates.com/port/shiqiao_cn" TargetMode="External"/><Relationship Id="rId1095" Type="http://schemas.openxmlformats.org/officeDocument/2006/relationships/hyperlink" Target="https://www.searates.com/port/banias_sy" TargetMode="External"/><Relationship Id="rId142" Type="http://schemas.openxmlformats.org/officeDocument/2006/relationships/hyperlink" Target="https://www.searates.com/port/sharjah_ae" TargetMode="External"/><Relationship Id="rId384" Type="http://schemas.openxmlformats.org/officeDocument/2006/relationships/hyperlink" Target="https://www.searates.com/port/shipu_cn" TargetMode="External"/><Relationship Id="rId1096" Type="http://schemas.openxmlformats.org/officeDocument/2006/relationships/hyperlink" Target="https://www.searates.com/port/borj_islam_sy" TargetMode="External"/><Relationship Id="rId141" Type="http://schemas.openxmlformats.org/officeDocument/2006/relationships/hyperlink" Target="https://www.searates.com/port/changsha_cn" TargetMode="External"/><Relationship Id="rId383" Type="http://schemas.openxmlformats.org/officeDocument/2006/relationships/hyperlink" Target="https://www.searates.com/port/shilong_cn" TargetMode="External"/><Relationship Id="rId1097" Type="http://schemas.openxmlformats.org/officeDocument/2006/relationships/hyperlink" Target="https://www.searates.com/port/latakia_sy" TargetMode="External"/><Relationship Id="rId140" Type="http://schemas.openxmlformats.org/officeDocument/2006/relationships/hyperlink" Target="https://www.searates.com/port/sadiyat_island_ae" TargetMode="External"/><Relationship Id="rId382" Type="http://schemas.openxmlformats.org/officeDocument/2006/relationships/hyperlink" Target="https://www.searates.com/port/shidao_cn" TargetMode="External"/><Relationship Id="rId1098" Type="http://schemas.openxmlformats.org/officeDocument/2006/relationships/hyperlink" Target="https://www.searates.com/port/tartous_sy" TargetMode="External"/><Relationship Id="rId5" Type="http://schemas.openxmlformats.org/officeDocument/2006/relationships/hyperlink" Target="https://www.searates.com/port/anadyr_ru" TargetMode="External"/><Relationship Id="rId147" Type="http://schemas.openxmlformats.org/officeDocument/2006/relationships/hyperlink" Target="https://www.searates.com/port/changzhou_cn" TargetMode="External"/><Relationship Id="rId389" Type="http://schemas.openxmlformats.org/officeDocument/2006/relationships/hyperlink" Target="https://www.searates.com/port/simao_cn" TargetMode="External"/><Relationship Id="rId1099" Type="http://schemas.openxmlformats.org/officeDocument/2006/relationships/drawing" Target="../drawings/drawing6.xml"/><Relationship Id="rId6" Type="http://schemas.openxmlformats.org/officeDocument/2006/relationships/hyperlink" Target="https://www.searates.com/port/sihanoukville_kh" TargetMode="External"/><Relationship Id="rId146" Type="http://schemas.openxmlformats.org/officeDocument/2006/relationships/hyperlink" Target="https://www.searates.com/port/umm_al_nar_petroleum_port_ae" TargetMode="External"/><Relationship Id="rId388" Type="http://schemas.openxmlformats.org/officeDocument/2006/relationships/hyperlink" Target="https://www.searates.com/port/sian_cn" TargetMode="External"/><Relationship Id="rId7" Type="http://schemas.openxmlformats.org/officeDocument/2006/relationships/hyperlink" Target="https://www.searates.com/port/anapa_ru" TargetMode="External"/><Relationship Id="rId145" Type="http://schemas.openxmlformats.org/officeDocument/2006/relationships/hyperlink" Target="https://www.searates.com/port/changzhi_cn" TargetMode="External"/><Relationship Id="rId387" Type="http://schemas.openxmlformats.org/officeDocument/2006/relationships/hyperlink" Target="https://www.searates.com/port/shunde_cn" TargetMode="External"/><Relationship Id="rId8" Type="http://schemas.openxmlformats.org/officeDocument/2006/relationships/hyperlink" Target="https://www.searates.com/port/chalna_bd" TargetMode="External"/><Relationship Id="rId144" Type="http://schemas.openxmlformats.org/officeDocument/2006/relationships/hyperlink" Target="https://www.searates.com/port/sharjah_offshore_terminal_ae" TargetMode="External"/><Relationship Id="rId386" Type="http://schemas.openxmlformats.org/officeDocument/2006/relationships/hyperlink" Target="https://www.searates.com/port/shuidong_cn" TargetMode="External"/><Relationship Id="rId381" Type="http://schemas.openxmlformats.org/officeDocument/2006/relationships/hyperlink" Target="https://www.searates.com/port/sheyang_cn" TargetMode="External"/><Relationship Id="rId380" Type="http://schemas.openxmlformats.org/officeDocument/2006/relationships/hyperlink" Target="https://www.searates.com/port/shenzhen_cn" TargetMode="External"/><Relationship Id="rId139" Type="http://schemas.openxmlformats.org/officeDocument/2006/relationships/hyperlink" Target="https://www.searates.com/port/changde_cn" TargetMode="External"/><Relationship Id="rId138" Type="http://schemas.openxmlformats.org/officeDocument/2006/relationships/hyperlink" Target="https://www.searates.com/port/ras_al_khaimah_ae" TargetMode="External"/><Relationship Id="rId137" Type="http://schemas.openxmlformats.org/officeDocument/2006/relationships/hyperlink" Target="https://www.searates.com/port/caofeidian_pt__cn" TargetMode="External"/><Relationship Id="rId379" Type="http://schemas.openxmlformats.org/officeDocument/2006/relationships/hyperlink" Target="https://www.searates.com/port/shenyang_cn" TargetMode="External"/><Relationship Id="rId1080" Type="http://schemas.openxmlformats.org/officeDocument/2006/relationships/hyperlink" Target="https://www.searates.com/port/san_fernando_luzon_ph" TargetMode="External"/><Relationship Id="rId1081" Type="http://schemas.openxmlformats.org/officeDocument/2006/relationships/hyperlink" Target="https://www.searates.com/port/sangicebu_ph" TargetMode="External"/><Relationship Id="rId1082" Type="http://schemas.openxmlformats.org/officeDocument/2006/relationships/hyperlink" Target="https://www.searates.com/port/santa_maria_ph" TargetMode="External"/><Relationship Id="rId1083" Type="http://schemas.openxmlformats.org/officeDocument/2006/relationships/hyperlink" Target="https://www.searates.com/port/suba_nipa_ph" TargetMode="External"/><Relationship Id="rId132" Type="http://schemas.openxmlformats.org/officeDocument/2006/relationships/hyperlink" Target="https://www.searates.com/port/mina_zayed_ae" TargetMode="External"/><Relationship Id="rId374" Type="http://schemas.openxmlformats.org/officeDocument/2006/relationships/hyperlink" Target="https://www.searates.com/port/shaoxing_cn" TargetMode="External"/><Relationship Id="rId1084" Type="http://schemas.openxmlformats.org/officeDocument/2006/relationships/hyperlink" Target="https://www.searates.com/port/subic_bay_ph" TargetMode="External"/><Relationship Id="rId131" Type="http://schemas.openxmlformats.org/officeDocument/2006/relationships/hyperlink" Target="https://www.searates.com/port/bengbu_cn" TargetMode="External"/><Relationship Id="rId373" Type="http://schemas.openxmlformats.org/officeDocument/2006/relationships/hyperlink" Target="https://www.searates.com/port/shanwei_cn" TargetMode="External"/><Relationship Id="rId1085" Type="http://schemas.openxmlformats.org/officeDocument/2006/relationships/hyperlink" Target="https://www.searates.com/port/surigao_mindanao_ph" TargetMode="External"/><Relationship Id="rId130" Type="http://schemas.openxmlformats.org/officeDocument/2006/relationships/hyperlink" Target="https://www.searates.com/port/mina_saqr_ae" TargetMode="External"/><Relationship Id="rId372" Type="http://schemas.openxmlformats.org/officeDocument/2006/relationships/hyperlink" Target="https://www.searates.com/port/shantou_cn" TargetMode="External"/><Relationship Id="rId1086" Type="http://schemas.openxmlformats.org/officeDocument/2006/relationships/hyperlink" Target="https://www.searates.com/port/tabacolegaspi_ph" TargetMode="External"/><Relationship Id="rId371" Type="http://schemas.openxmlformats.org/officeDocument/2006/relationships/hyperlink" Target="https://www.searates.com/port/shanghai_cn" TargetMode="External"/><Relationship Id="rId1087" Type="http://schemas.openxmlformats.org/officeDocument/2006/relationships/hyperlink" Target="https://www.searates.com/port/tacloban_ph" TargetMode="External"/><Relationship Id="rId136" Type="http://schemas.openxmlformats.org/officeDocument/2006/relationships/hyperlink" Target="https://www.searates.com/port/port_rashid_ae" TargetMode="External"/><Relationship Id="rId378" Type="http://schemas.openxmlformats.org/officeDocument/2006/relationships/hyperlink" Target="https://www.searates.com/port/shenwan_cn" TargetMode="External"/><Relationship Id="rId1088" Type="http://schemas.openxmlformats.org/officeDocument/2006/relationships/hyperlink" Target="https://www.searates.com/port/tagaloan_ph" TargetMode="External"/><Relationship Id="rId135" Type="http://schemas.openxmlformats.org/officeDocument/2006/relationships/hyperlink" Target="https://www.searates.com/port/buji_cn" TargetMode="External"/><Relationship Id="rId377" Type="http://schemas.openxmlformats.org/officeDocument/2006/relationships/hyperlink" Target="https://www.searates.com/port/shekou_cn" TargetMode="External"/><Relationship Id="rId1089" Type="http://schemas.openxmlformats.org/officeDocument/2006/relationships/hyperlink" Target="https://www.searates.com/port/tagbilaran_ph" TargetMode="External"/><Relationship Id="rId134" Type="http://schemas.openxmlformats.org/officeDocument/2006/relationships/hyperlink" Target="https://www.searates.com/port/mubarraz_island_ae" TargetMode="External"/><Relationship Id="rId376" Type="http://schemas.openxmlformats.org/officeDocument/2006/relationships/hyperlink" Target="https://www.searates.com/port/shatian_cn" TargetMode="External"/><Relationship Id="rId133" Type="http://schemas.openxmlformats.org/officeDocument/2006/relationships/hyperlink" Target="https://www.searates.com/port/binhai_cn" TargetMode="External"/><Relationship Id="rId375" Type="http://schemas.openxmlformats.org/officeDocument/2006/relationships/hyperlink" Target="https://www.searates.com/port/shashi_cn" TargetMode="External"/><Relationship Id="rId172" Type="http://schemas.openxmlformats.org/officeDocument/2006/relationships/hyperlink" Target="https://www.searates.com/port/daqing_cn" TargetMode="External"/><Relationship Id="rId171" Type="http://schemas.openxmlformats.org/officeDocument/2006/relationships/hyperlink" Target="https://www.searates.com/port/abu_qir_eg" TargetMode="External"/><Relationship Id="rId170" Type="http://schemas.openxmlformats.org/officeDocument/2006/relationships/hyperlink" Target="https://www.searates.com/port/dandong_cn" TargetMode="External"/><Relationship Id="rId165" Type="http://schemas.openxmlformats.org/officeDocument/2006/relationships/hyperlink" Target="https://www.searates.com/port/kankesanturai_lk" TargetMode="External"/><Relationship Id="rId164" Type="http://schemas.openxmlformats.org/officeDocument/2006/relationships/hyperlink" Target="https://www.searates.com/port/dafeng_cn" TargetMode="External"/><Relationship Id="rId163" Type="http://schemas.openxmlformats.org/officeDocument/2006/relationships/hyperlink" Target="https://www.searates.com/port/jaffna_lk" TargetMode="External"/><Relationship Id="rId162" Type="http://schemas.openxmlformats.org/officeDocument/2006/relationships/hyperlink" Target="https://www.searates.com/port/da_chan_bay_cn" TargetMode="External"/><Relationship Id="rId169" Type="http://schemas.openxmlformats.org/officeDocument/2006/relationships/hyperlink" Target="https://www.searates.com/port/negombo_lk" TargetMode="External"/><Relationship Id="rId168" Type="http://schemas.openxmlformats.org/officeDocument/2006/relationships/hyperlink" Target="https://www.searates.com/port/dalian_cn" TargetMode="External"/><Relationship Id="rId167" Type="http://schemas.openxmlformats.org/officeDocument/2006/relationships/hyperlink" Target="https://www.searates.com/port/matara_lk" TargetMode="External"/><Relationship Id="rId166" Type="http://schemas.openxmlformats.org/officeDocument/2006/relationships/hyperlink" Target="https://www.searates.com/port/dagang_cn" TargetMode="External"/><Relationship Id="rId161" Type="http://schemas.openxmlformats.org/officeDocument/2006/relationships/hyperlink" Target="https://www.searates.com/port/galle_lk" TargetMode="External"/><Relationship Id="rId160" Type="http://schemas.openxmlformats.org/officeDocument/2006/relationships/hyperlink" Target="https://www.searates.com/port/chuansha_cn" TargetMode="External"/><Relationship Id="rId159" Type="http://schemas.openxmlformats.org/officeDocument/2006/relationships/hyperlink" Target="https://www.searates.com/port/colombo_lk" TargetMode="External"/><Relationship Id="rId154" Type="http://schemas.openxmlformats.org/officeDocument/2006/relationships/hyperlink" Target="https://www.searates.com/port/chizhou_cn" TargetMode="External"/><Relationship Id="rId396" Type="http://schemas.openxmlformats.org/officeDocument/2006/relationships/hyperlink" Target="https://www.searates.com/port/taiping_cn" TargetMode="External"/><Relationship Id="rId153" Type="http://schemas.openxmlformats.org/officeDocument/2006/relationships/hyperlink" Target="https://www.searates.com/port/poti_ge" TargetMode="External"/><Relationship Id="rId395" Type="http://schemas.openxmlformats.org/officeDocument/2006/relationships/hyperlink" Target="https://www.searates.com/port/taicheng_cn" TargetMode="External"/><Relationship Id="rId152" Type="http://schemas.openxmlformats.org/officeDocument/2006/relationships/hyperlink" Target="https://www.searates.com/port/chiwan_cn" TargetMode="External"/><Relationship Id="rId394" Type="http://schemas.openxmlformats.org/officeDocument/2006/relationships/hyperlink" Target="https://www.searates.com/port/taicang_cn" TargetMode="External"/><Relationship Id="rId151" Type="http://schemas.openxmlformats.org/officeDocument/2006/relationships/hyperlink" Target="https://www.searates.com/port/batumi_ge" TargetMode="External"/><Relationship Id="rId393" Type="http://schemas.openxmlformats.org/officeDocument/2006/relationships/hyperlink" Target="https://www.searates.com/port/taian_cn" TargetMode="External"/><Relationship Id="rId158" Type="http://schemas.openxmlformats.org/officeDocument/2006/relationships/hyperlink" Target="https://www.searates.com/port/chongqing_cn" TargetMode="External"/><Relationship Id="rId157" Type="http://schemas.openxmlformats.org/officeDocument/2006/relationships/hyperlink" Target="https://www.searates.com/port/supsa_ge" TargetMode="External"/><Relationship Id="rId399" Type="http://schemas.openxmlformats.org/officeDocument/2006/relationships/hyperlink" Target="https://www.searates.com/port/taizhoung_cn" TargetMode="External"/><Relationship Id="rId156" Type="http://schemas.openxmlformats.org/officeDocument/2006/relationships/hyperlink" Target="https://www.searates.com/port/chongming_cn" TargetMode="External"/><Relationship Id="rId398" Type="http://schemas.openxmlformats.org/officeDocument/2006/relationships/hyperlink" Target="https://www.searates.com/port/taiyuan_cn" TargetMode="External"/><Relationship Id="rId155" Type="http://schemas.openxmlformats.org/officeDocument/2006/relationships/hyperlink" Target="https://www.searates.com/port/sukhumi_ge" TargetMode="External"/><Relationship Id="rId397" Type="http://schemas.openxmlformats.org/officeDocument/2006/relationships/hyperlink" Target="https://www.searates.com/port/taixing_cn" TargetMode="External"/><Relationship Id="rId808" Type="http://schemas.openxmlformats.org/officeDocument/2006/relationships/hyperlink" Target="https://www.searates.com/port/hirohata_jp" TargetMode="External"/><Relationship Id="rId807" Type="http://schemas.openxmlformats.org/officeDocument/2006/relationships/hyperlink" Target="https://www.searates.com/port/hirara_jp" TargetMode="External"/><Relationship Id="rId806" Type="http://schemas.openxmlformats.org/officeDocument/2006/relationships/hyperlink" Target="https://www.searates.com/port/hirao_jp" TargetMode="External"/><Relationship Id="rId805" Type="http://schemas.openxmlformats.org/officeDocument/2006/relationships/hyperlink" Target="https://www.searates.com/port/himekawa_jp" TargetMode="External"/><Relationship Id="rId809" Type="http://schemas.openxmlformats.org/officeDocument/2006/relationships/hyperlink" Target="https://www.searates.com/port/hiroshima_jp" TargetMode="External"/><Relationship Id="rId800" Type="http://schemas.openxmlformats.org/officeDocument/2006/relationships/hyperlink" Target="https://www.searates.com/port/hibikinada_jp" TargetMode="External"/><Relationship Id="rId804" Type="http://schemas.openxmlformats.org/officeDocument/2006/relationships/hyperlink" Target="https://www.searates.com/port/himeji_jp" TargetMode="External"/><Relationship Id="rId803" Type="http://schemas.openxmlformats.org/officeDocument/2006/relationships/hyperlink" Target="https://www.searates.com/port/hiki_jp" TargetMode="External"/><Relationship Id="rId802" Type="http://schemas.openxmlformats.org/officeDocument/2006/relationships/hyperlink" Target="https://www.searates.com/port/hikari_jp" TargetMode="External"/><Relationship Id="rId801" Type="http://schemas.openxmlformats.org/officeDocument/2006/relationships/hyperlink" Target="https://www.searates.com/port/higashiharima_jp" TargetMode="External"/><Relationship Id="rId40" Type="http://schemas.openxmlformats.org/officeDocument/2006/relationships/hyperlink" Target="https://www.searates.com/port/mago_ru" TargetMode="External"/><Relationship Id="rId42" Type="http://schemas.openxmlformats.org/officeDocument/2006/relationships/hyperlink" Target="https://www.searates.com/port/makhachkala_ru" TargetMode="External"/><Relationship Id="rId41" Type="http://schemas.openxmlformats.org/officeDocument/2006/relationships/hyperlink" Target="https://www.searates.com/port/songjin_kp" TargetMode="External"/><Relationship Id="rId44" Type="http://schemas.openxmlformats.org/officeDocument/2006/relationships/hyperlink" Target="https://www.searates.com/port/mezen_ru" TargetMode="External"/><Relationship Id="rId43" Type="http://schemas.openxmlformats.org/officeDocument/2006/relationships/hyperlink" Target="https://www.searates.com/port/wonsan_kp" TargetMode="External"/><Relationship Id="rId46" Type="http://schemas.openxmlformats.org/officeDocument/2006/relationships/hyperlink" Target="https://www.searates.com/port/murmansk_ru" TargetMode="External"/><Relationship Id="rId45" Type="http://schemas.openxmlformats.org/officeDocument/2006/relationships/hyperlink" Target="https://www.searates.com/port/daepori_kr" TargetMode="External"/><Relationship Id="rId509" Type="http://schemas.openxmlformats.org/officeDocument/2006/relationships/hyperlink" Target="https://www.searates.com/port/anoa_natuna_id" TargetMode="External"/><Relationship Id="rId508" Type="http://schemas.openxmlformats.org/officeDocument/2006/relationships/hyperlink" Target="https://www.searates.com/port/ampenan_bali_id" TargetMode="External"/><Relationship Id="rId503" Type="http://schemas.openxmlformats.org/officeDocument/2006/relationships/hyperlink" Target="https://www.searates.com/port/cyrus_terminal_ir" TargetMode="External"/><Relationship Id="rId745" Type="http://schemas.openxmlformats.org/officeDocument/2006/relationships/hyperlink" Target="https://www.searates.com/port/benchamas_terminal_th" TargetMode="External"/><Relationship Id="rId987" Type="http://schemas.openxmlformats.org/officeDocument/2006/relationships/hyperlink" Target="https://www.searates.com/port/johore_bahru_my" TargetMode="External"/><Relationship Id="rId502" Type="http://schemas.openxmlformats.org/officeDocument/2006/relationships/hyperlink" Target="https://www.searates.com/port/chabahar_ir" TargetMode="External"/><Relationship Id="rId744" Type="http://schemas.openxmlformats.org/officeDocument/2006/relationships/hyperlink" Target="https://www.searates.com/port/bangpakong_th" TargetMode="External"/><Relationship Id="rId986" Type="http://schemas.openxmlformats.org/officeDocument/2006/relationships/hyperlink" Target="https://www.searates.com/port/johor_my" TargetMode="External"/><Relationship Id="rId501" Type="http://schemas.openxmlformats.org/officeDocument/2006/relationships/hyperlink" Target="https://www.searates.com/port/bushehr_ir" TargetMode="External"/><Relationship Id="rId743" Type="http://schemas.openxmlformats.org/officeDocument/2006/relationships/hyperlink" Target="https://www.searates.com/port/bangkok_th" TargetMode="External"/><Relationship Id="rId985" Type="http://schemas.openxmlformats.org/officeDocument/2006/relationships/hyperlink" Target="https://www.searates.com/port/georgetown_my" TargetMode="External"/><Relationship Id="rId500" Type="http://schemas.openxmlformats.org/officeDocument/2006/relationships/hyperlink" Target="https://www.searates.com/port/bandar_taheri_ir" TargetMode="External"/><Relationship Id="rId742" Type="http://schemas.openxmlformats.org/officeDocument/2006/relationships/hyperlink" Target="https://www.searates.com/port/saleef_port_ye" TargetMode="External"/><Relationship Id="rId984" Type="http://schemas.openxmlformats.org/officeDocument/2006/relationships/hyperlink" Target="https://www.searates.com/port/dungun_kuala_dungun_my" TargetMode="External"/><Relationship Id="rId507" Type="http://schemas.openxmlformats.org/officeDocument/2006/relationships/hyperlink" Target="https://www.searates.com/port/amamapare_id" TargetMode="External"/><Relationship Id="rId749" Type="http://schemas.openxmlformats.org/officeDocument/2006/relationships/hyperlink" Target="https://www.searates.com/port/erawan_terminal_th" TargetMode="External"/><Relationship Id="rId506" Type="http://schemas.openxmlformats.org/officeDocument/2006/relationships/hyperlink" Target="https://www.searates.com/port/ras_bahrgan_ir" TargetMode="External"/><Relationship Id="rId748" Type="http://schemas.openxmlformats.org/officeDocument/2006/relationships/hyperlink" Target="https://www.searates.com/port/chongnonsri_marine_terminal_th" TargetMode="External"/><Relationship Id="rId505" Type="http://schemas.openxmlformats.org/officeDocument/2006/relationships/hyperlink" Target="https://www.searates.com/port/kish_island_ir" TargetMode="External"/><Relationship Id="rId747" Type="http://schemas.openxmlformats.org/officeDocument/2006/relationships/hyperlink" Target="https://www.searates.com/port/chanthaburi_th" TargetMode="External"/><Relationship Id="rId989" Type="http://schemas.openxmlformats.org/officeDocument/2006/relationships/hyperlink" Target="https://www.searates.com/port/kerteh_my" TargetMode="External"/><Relationship Id="rId504" Type="http://schemas.openxmlformats.org/officeDocument/2006/relationships/hyperlink" Target="https://www.searates.com/port/khorramshahr_ir" TargetMode="External"/><Relationship Id="rId746" Type="http://schemas.openxmlformats.org/officeDocument/2006/relationships/hyperlink" Target="https://www.searates.com/port/bongkot_terminal_th" TargetMode="External"/><Relationship Id="rId988" Type="http://schemas.openxmlformats.org/officeDocument/2006/relationships/hyperlink" Target="https://www.searates.com/port/kemaman_my" TargetMode="External"/><Relationship Id="rId48" Type="http://schemas.openxmlformats.org/officeDocument/2006/relationships/hyperlink" Target="https://www.searates.com/port/nakhodka_ru" TargetMode="External"/><Relationship Id="rId47" Type="http://schemas.openxmlformats.org/officeDocument/2006/relationships/hyperlink" Target="https://www.searates.com/port/daesan_kr" TargetMode="External"/><Relationship Id="rId49" Type="http://schemas.openxmlformats.org/officeDocument/2006/relationships/hyperlink" Target="https://www.searates.com/port/donghae_kr" TargetMode="External"/><Relationship Id="rId741" Type="http://schemas.openxmlformats.org/officeDocument/2006/relationships/hyperlink" Target="https://www.searates.com/port/ras_isa_marine_terminal_ye" TargetMode="External"/><Relationship Id="rId983" Type="http://schemas.openxmlformats.org/officeDocument/2006/relationships/hyperlink" Target="https://www.searates.com/port/dulang_marine_terminal_my" TargetMode="External"/><Relationship Id="rId740" Type="http://schemas.openxmlformats.org/officeDocument/2006/relationships/hyperlink" Target="https://www.searates.com/port/nishtun_ye" TargetMode="External"/><Relationship Id="rId982" Type="http://schemas.openxmlformats.org/officeDocument/2006/relationships/hyperlink" Target="https://www.searates.com/port/butterworth_my" TargetMode="External"/><Relationship Id="rId981" Type="http://schemas.openxmlformats.org/officeDocument/2006/relationships/hyperlink" Target="https://www.searates.com/port/bintulu_sarawak_my" TargetMode="External"/><Relationship Id="rId980" Type="http://schemas.openxmlformats.org/officeDocument/2006/relationships/hyperlink" Target="https://www.searates.com/port/bintangor_my" TargetMode="External"/><Relationship Id="rId31" Type="http://schemas.openxmlformats.org/officeDocument/2006/relationships/hyperlink" Target="https://www.searates.com/port/chongjin_kp" TargetMode="External"/><Relationship Id="rId30" Type="http://schemas.openxmlformats.org/officeDocument/2006/relationships/hyperlink" Target="https://www.searates.com/port/krasnogorsk_ru" TargetMode="External"/><Relationship Id="rId33" Type="http://schemas.openxmlformats.org/officeDocument/2006/relationships/hyperlink" Target="https://www.searates.com/port/haeju_kp" TargetMode="External"/><Relationship Id="rId32" Type="http://schemas.openxmlformats.org/officeDocument/2006/relationships/hyperlink" Target="https://www.searates.com/port/kronshtadt_ru" TargetMode="External"/><Relationship Id="rId35" Type="http://schemas.openxmlformats.org/officeDocument/2006/relationships/hyperlink" Target="https://www.searates.com/port/hungnam_kp" TargetMode="External"/><Relationship Id="rId34" Type="http://schemas.openxmlformats.org/officeDocument/2006/relationships/hyperlink" Target="https://www.searates.com/port/lazarev_ru" TargetMode="External"/><Relationship Id="rId739" Type="http://schemas.openxmlformats.org/officeDocument/2006/relationships/hyperlink" Target="https://www.searates.com/port/mukalla_ye" TargetMode="External"/><Relationship Id="rId734" Type="http://schemas.openxmlformats.org/officeDocument/2006/relationships/hyperlink" Target="https://www.searates.com/port/thilawa_mm" TargetMode="External"/><Relationship Id="rId976" Type="http://schemas.openxmlformats.org/officeDocument/2006/relationships/hyperlink" Target="https://www.searates.com/port/tan_cang_vn" TargetMode="External"/><Relationship Id="rId733" Type="http://schemas.openxmlformats.org/officeDocument/2006/relationships/hyperlink" Target="https://www.searates.com/port/sittwe_mm" TargetMode="External"/><Relationship Id="rId975" Type="http://schemas.openxmlformats.org/officeDocument/2006/relationships/hyperlink" Target="https://www.searates.com/port/quy_nhon_vn" TargetMode="External"/><Relationship Id="rId732" Type="http://schemas.openxmlformats.org/officeDocument/2006/relationships/hyperlink" Target="https://www.searates.com/port/moulmein_mm" TargetMode="External"/><Relationship Id="rId974" Type="http://schemas.openxmlformats.org/officeDocument/2006/relationships/hyperlink" Target="https://www.searates.com/port/phu_my_vn" TargetMode="External"/><Relationship Id="rId731" Type="http://schemas.openxmlformats.org/officeDocument/2006/relationships/hyperlink" Target="https://www.searates.com/port/bassein_mm" TargetMode="External"/><Relationship Id="rId973" Type="http://schemas.openxmlformats.org/officeDocument/2006/relationships/hyperlink" Target="https://www.searates.com/port/nha_trang_vn" TargetMode="External"/><Relationship Id="rId738" Type="http://schemas.openxmlformats.org/officeDocument/2006/relationships/hyperlink" Target="https://www.searates.com/port/mokha_ye" TargetMode="External"/><Relationship Id="rId737" Type="http://schemas.openxmlformats.org/officeDocument/2006/relationships/hyperlink" Target="https://www.searates.com/port/hodeidah_ye" TargetMode="External"/><Relationship Id="rId979" Type="http://schemas.openxmlformats.org/officeDocument/2006/relationships/hyperlink" Target="https://www.searates.com/port/bakapit_my" TargetMode="External"/><Relationship Id="rId736" Type="http://schemas.openxmlformats.org/officeDocument/2006/relationships/hyperlink" Target="https://www.searates.com/port/aden_ye" TargetMode="External"/><Relationship Id="rId978" Type="http://schemas.openxmlformats.org/officeDocument/2006/relationships/hyperlink" Target="https://www.searates.com/port/vung_tau_vn" TargetMode="External"/><Relationship Id="rId735" Type="http://schemas.openxmlformats.org/officeDocument/2006/relationships/hyperlink" Target="https://www.searates.com/port/yangon_mm" TargetMode="External"/><Relationship Id="rId977" Type="http://schemas.openxmlformats.org/officeDocument/2006/relationships/hyperlink" Target="https://www.searates.com/port/van_phong_bay_vn" TargetMode="External"/><Relationship Id="rId37" Type="http://schemas.openxmlformats.org/officeDocument/2006/relationships/hyperlink" Target="https://www.searates.com/port/najin_kp" TargetMode="External"/><Relationship Id="rId36" Type="http://schemas.openxmlformats.org/officeDocument/2006/relationships/hyperlink" Target="https://www.searates.com/port/lomonosov_ru" TargetMode="External"/><Relationship Id="rId39" Type="http://schemas.openxmlformats.org/officeDocument/2006/relationships/hyperlink" Target="https://www.searates.com/port/nampo_kp" TargetMode="External"/><Relationship Id="rId38" Type="http://schemas.openxmlformats.org/officeDocument/2006/relationships/hyperlink" Target="https://www.searates.com/port/magadan_ru" TargetMode="External"/><Relationship Id="rId730" Type="http://schemas.openxmlformats.org/officeDocument/2006/relationships/hyperlink" Target="https://www.searates.com/port/zonguldak_tr" TargetMode="External"/><Relationship Id="rId972" Type="http://schemas.openxmlformats.org/officeDocument/2006/relationships/hyperlink" Target="https://www.searates.com/port/nghe_tinh_vn" TargetMode="External"/><Relationship Id="rId971" Type="http://schemas.openxmlformats.org/officeDocument/2006/relationships/hyperlink" Target="https://www.searates.com/port/nam_can_vn" TargetMode="External"/><Relationship Id="rId970" Type="http://schemas.openxmlformats.org/officeDocument/2006/relationships/hyperlink" Target="https://www.searates.com/port/my_tho_vn" TargetMode="External"/><Relationship Id="rId20" Type="http://schemas.openxmlformats.org/officeDocument/2006/relationships/hyperlink" Target="https://www.searates.com/port/dikson_ru" TargetMode="External"/><Relationship Id="rId22" Type="http://schemas.openxmlformats.org/officeDocument/2006/relationships/hyperlink" Target="https://www.searates.com/port/egvekinot_ru" TargetMode="External"/><Relationship Id="rId21" Type="http://schemas.openxmlformats.org/officeDocument/2006/relationships/hyperlink" Target="https://www.searates.com/port/dudinka_ru" TargetMode="External"/><Relationship Id="rId24" Type="http://schemas.openxmlformats.org/officeDocument/2006/relationships/hyperlink" Target="https://www.searates.com/port/hatanga_ru" TargetMode="External"/><Relationship Id="rId23" Type="http://schemas.openxmlformats.org/officeDocument/2006/relationships/hyperlink" Target="https://www.searates.com/port/ekonomiya_ru" TargetMode="External"/><Relationship Id="rId525" Type="http://schemas.openxmlformats.org/officeDocument/2006/relationships/hyperlink" Target="https://www.searates.com/port/benteng_id" TargetMode="External"/><Relationship Id="rId767" Type="http://schemas.openxmlformats.org/officeDocument/2006/relationships/hyperlink" Target="https://www.searates.com/port/siracha_th" TargetMode="External"/><Relationship Id="rId524" Type="http://schemas.openxmlformats.org/officeDocument/2006/relationships/hyperlink" Target="https://www.searates.com/port/benoa_id" TargetMode="External"/><Relationship Id="rId766" Type="http://schemas.openxmlformats.org/officeDocument/2006/relationships/hyperlink" Target="https://www.searates.com/port/siam_seaport_th" TargetMode="External"/><Relationship Id="rId523" Type="http://schemas.openxmlformats.org/officeDocument/2006/relationships/hyperlink" Target="https://www.searates.com/port/bengkulu_sumatra_id" TargetMode="External"/><Relationship Id="rId765" Type="http://schemas.openxmlformats.org/officeDocument/2006/relationships/hyperlink" Target="https://www.searates.com/port/sattahip_th" TargetMode="External"/><Relationship Id="rId522" Type="http://schemas.openxmlformats.org/officeDocument/2006/relationships/hyperlink" Target="https://www.searates.com/port/belida_marine_terminal_id" TargetMode="External"/><Relationship Id="rId764" Type="http://schemas.openxmlformats.org/officeDocument/2006/relationships/hyperlink" Target="https://www.searates.com/port/samut_prakan_th" TargetMode="External"/><Relationship Id="rId529" Type="http://schemas.openxmlformats.org/officeDocument/2006/relationships/hyperlink" Target="https://www.searates.com/port/biringkasi_id" TargetMode="External"/><Relationship Id="rId528" Type="http://schemas.openxmlformats.org/officeDocument/2006/relationships/hyperlink" Target="https://www.searates.com/port/bintuni_id" TargetMode="External"/><Relationship Id="rId527" Type="http://schemas.openxmlformats.org/officeDocument/2006/relationships/hyperlink" Target="https://www.searates.com/port/bima_sb_id" TargetMode="External"/><Relationship Id="rId769" Type="http://schemas.openxmlformats.org/officeDocument/2006/relationships/hyperlink" Target="https://www.searates.com/port/tantawan_marine_terminal_th" TargetMode="External"/><Relationship Id="rId526" Type="http://schemas.openxmlformats.org/officeDocument/2006/relationships/hyperlink" Target="https://www.searates.com/port/biak_irian_jaya_id" TargetMode="External"/><Relationship Id="rId768" Type="http://schemas.openxmlformats.org/officeDocument/2006/relationships/hyperlink" Target="https://www.searates.com/port/songkhla_th" TargetMode="External"/><Relationship Id="rId26" Type="http://schemas.openxmlformats.org/officeDocument/2006/relationships/hyperlink" Target="https://www.searates.com/port/kaliningrad_ru" TargetMode="External"/><Relationship Id="rId25" Type="http://schemas.openxmlformats.org/officeDocument/2006/relationships/hyperlink" Target="https://www.searates.com/port/igarka_ru" TargetMode="External"/><Relationship Id="rId28" Type="http://schemas.openxmlformats.org/officeDocument/2006/relationships/hyperlink" Target="https://www.searates.com/port/kholmsk_ru" TargetMode="External"/><Relationship Id="rId27" Type="http://schemas.openxmlformats.org/officeDocument/2006/relationships/hyperlink" Target="https://www.searates.com/port/kandalaksha_ru" TargetMode="External"/><Relationship Id="rId521" Type="http://schemas.openxmlformats.org/officeDocument/2006/relationships/hyperlink" Target="https://www.searates.com/port/belawan_id" TargetMode="External"/><Relationship Id="rId763" Type="http://schemas.openxmlformats.org/officeDocument/2006/relationships/hyperlink" Target="https://www.searates.com/port/rayong_tpi_terminal_th" TargetMode="External"/><Relationship Id="rId29" Type="http://schemas.openxmlformats.org/officeDocument/2006/relationships/hyperlink" Target="https://www.searates.com/port/korsakov_ru" TargetMode="External"/><Relationship Id="rId520" Type="http://schemas.openxmlformats.org/officeDocument/2006/relationships/hyperlink" Target="https://www.searates.com/port/bekapai_terminal_id" TargetMode="External"/><Relationship Id="rId762" Type="http://schemas.openxmlformats.org/officeDocument/2006/relationships/hyperlink" Target="https://www.searates.com/port/prachuap_port_th" TargetMode="External"/><Relationship Id="rId761" Type="http://schemas.openxmlformats.org/officeDocument/2006/relationships/hyperlink" Target="https://www.searates.com/port/petchburi_terminal_th" TargetMode="External"/><Relationship Id="rId760" Type="http://schemas.openxmlformats.org/officeDocument/2006/relationships/hyperlink" Target="https://www.searates.com/port/pattani_th" TargetMode="External"/><Relationship Id="rId11" Type="http://schemas.openxmlformats.org/officeDocument/2006/relationships/hyperlink" Target="https://www.searates.com/port/arkhangelsk_ru" TargetMode="External"/><Relationship Id="rId10" Type="http://schemas.openxmlformats.org/officeDocument/2006/relationships/hyperlink" Target="https://www.searates.com/port/chittagong_bd" TargetMode="External"/><Relationship Id="rId13" Type="http://schemas.openxmlformats.org/officeDocument/2006/relationships/hyperlink" Target="https://www.searates.com/port/astrakhan_ru" TargetMode="External"/><Relationship Id="rId12" Type="http://schemas.openxmlformats.org/officeDocument/2006/relationships/hyperlink" Target="https://www.searates.com/port/dhaka_bd" TargetMode="External"/><Relationship Id="rId519" Type="http://schemas.openxmlformats.org/officeDocument/2006/relationships/hyperlink" Target="https://www.searates.com/port/bau_bau_id" TargetMode="External"/><Relationship Id="rId514" Type="http://schemas.openxmlformats.org/officeDocument/2006/relationships/hyperlink" Target="https://www.searates.com/port/banjarmasin_id" TargetMode="External"/><Relationship Id="rId756" Type="http://schemas.openxmlformats.org/officeDocument/2006/relationships/hyperlink" Target="https://www.searates.com/port/lat_krabang_th" TargetMode="External"/><Relationship Id="rId998" Type="http://schemas.openxmlformats.org/officeDocument/2006/relationships/hyperlink" Target="https://www.searates.com/port/lahad_datu_sabah_my" TargetMode="External"/><Relationship Id="rId513" Type="http://schemas.openxmlformats.org/officeDocument/2006/relationships/hyperlink" Target="https://www.searates.com/port/bandung_java_id" TargetMode="External"/><Relationship Id="rId755" Type="http://schemas.openxmlformats.org/officeDocument/2006/relationships/hyperlink" Target="https://www.searates.com/port/laem_chabang_th" TargetMode="External"/><Relationship Id="rId997" Type="http://schemas.openxmlformats.org/officeDocument/2006/relationships/hyperlink" Target="https://www.searates.com/port/labuan_sabah_my" TargetMode="External"/><Relationship Id="rId512" Type="http://schemas.openxmlformats.org/officeDocument/2006/relationships/hyperlink" Target="https://www.searates.com/port/balongan_id" TargetMode="External"/><Relationship Id="rId754" Type="http://schemas.openxmlformats.org/officeDocument/2006/relationships/hyperlink" Target="https://www.searates.com/port/krabi_th" TargetMode="External"/><Relationship Id="rId996" Type="http://schemas.openxmlformats.org/officeDocument/2006/relationships/hyperlink" Target="https://www.searates.com/port/labuan_my" TargetMode="External"/><Relationship Id="rId511" Type="http://schemas.openxmlformats.org/officeDocument/2006/relationships/hyperlink" Target="https://www.searates.com/port/balikpapan_id" TargetMode="External"/><Relationship Id="rId753" Type="http://schemas.openxmlformats.org/officeDocument/2006/relationships/hyperlink" Target="https://www.searates.com/port/kohsichang_tpp_th" TargetMode="External"/><Relationship Id="rId995" Type="http://schemas.openxmlformats.org/officeDocument/2006/relationships/hyperlink" Target="https://www.searates.com/port/kunak_my" TargetMode="External"/><Relationship Id="rId518" Type="http://schemas.openxmlformats.org/officeDocument/2006/relationships/hyperlink" Target="https://www.searates.com/port/batu_ampar_id" TargetMode="External"/><Relationship Id="rId517" Type="http://schemas.openxmlformats.org/officeDocument/2006/relationships/hyperlink" Target="https://www.searates.com/port/banyuwangi___meneng_id" TargetMode="External"/><Relationship Id="rId759" Type="http://schemas.openxmlformats.org/officeDocument/2006/relationships/hyperlink" Target="https://www.searates.com/port/paknam_th" TargetMode="External"/><Relationship Id="rId516" Type="http://schemas.openxmlformats.org/officeDocument/2006/relationships/hyperlink" Target="https://www.searates.com/port/banyuwangi_id" TargetMode="External"/><Relationship Id="rId758" Type="http://schemas.openxmlformats.org/officeDocument/2006/relationships/hyperlink" Target="https://www.searates.com/port/map_ta_phut_th" TargetMode="External"/><Relationship Id="rId515" Type="http://schemas.openxmlformats.org/officeDocument/2006/relationships/hyperlink" Target="https://www.searates.com/port/banten_id" TargetMode="External"/><Relationship Id="rId757" Type="http://schemas.openxmlformats.org/officeDocument/2006/relationships/hyperlink" Target="https://www.searates.com/port/mab_tapud_th" TargetMode="External"/><Relationship Id="rId999" Type="http://schemas.openxmlformats.org/officeDocument/2006/relationships/hyperlink" Target="https://www.searates.com/port/limbang_sarawak_my" TargetMode="External"/><Relationship Id="rId15" Type="http://schemas.openxmlformats.org/officeDocument/2006/relationships/hyperlink" Target="https://www.searates.com/port/azov_ru" TargetMode="External"/><Relationship Id="rId990" Type="http://schemas.openxmlformats.org/officeDocument/2006/relationships/hyperlink" Target="https://www.searates.com/port/kota_kinabalu_my" TargetMode="External"/><Relationship Id="rId14" Type="http://schemas.openxmlformats.org/officeDocument/2006/relationships/hyperlink" Target="https://www.searates.com/port/mongla_bd" TargetMode="External"/><Relationship Id="rId17" Type="http://schemas.openxmlformats.org/officeDocument/2006/relationships/hyperlink" Target="https://www.searates.com/port/beringovsky_ru" TargetMode="External"/><Relationship Id="rId16" Type="http://schemas.openxmlformats.org/officeDocument/2006/relationships/hyperlink" Target="https://www.searates.com/port/baltyisk_ru" TargetMode="External"/><Relationship Id="rId19" Type="http://schemas.openxmlformats.org/officeDocument/2006/relationships/hyperlink" Target="https://www.searates.com/port/de_kastri_ru" TargetMode="External"/><Relationship Id="rId510" Type="http://schemas.openxmlformats.org/officeDocument/2006/relationships/hyperlink" Target="https://www.searates.com/port/anyer_terminal_id" TargetMode="External"/><Relationship Id="rId752" Type="http://schemas.openxmlformats.org/officeDocument/2006/relationships/hyperlink" Target="https://www.searates.com/port/koh_sichang_th" TargetMode="External"/><Relationship Id="rId994" Type="http://schemas.openxmlformats.org/officeDocument/2006/relationships/hyperlink" Target="https://www.searates.com/port/kudat_my" TargetMode="External"/><Relationship Id="rId18" Type="http://schemas.openxmlformats.org/officeDocument/2006/relationships/hyperlink" Target="https://www.searates.com/port/bronka_ru" TargetMode="External"/><Relationship Id="rId751" Type="http://schemas.openxmlformats.org/officeDocument/2006/relationships/hyperlink" Target="https://www.searates.com/port/khanom_th" TargetMode="External"/><Relationship Id="rId993" Type="http://schemas.openxmlformats.org/officeDocument/2006/relationships/hyperlink" Target="https://www.searates.com/port/kuching_my" TargetMode="External"/><Relationship Id="rId750" Type="http://schemas.openxmlformats.org/officeDocument/2006/relationships/hyperlink" Target="https://www.searates.com/port/kantang_th" TargetMode="External"/><Relationship Id="rId992" Type="http://schemas.openxmlformats.org/officeDocument/2006/relationships/hyperlink" Target="https://www.searates.com/port/kuantan_tanjong_gelang_my" TargetMode="External"/><Relationship Id="rId991" Type="http://schemas.openxmlformats.org/officeDocument/2006/relationships/hyperlink" Target="https://www.searates.com/port/kuah_my" TargetMode="External"/><Relationship Id="rId84" Type="http://schemas.openxmlformats.org/officeDocument/2006/relationships/hyperlink" Target="https://www.searates.com/port/tiksi_ru" TargetMode="External"/><Relationship Id="rId83" Type="http://schemas.openxmlformats.org/officeDocument/2006/relationships/hyperlink" Target="https://www.searates.com/port/samcheon_po_kr" TargetMode="External"/><Relationship Id="rId86" Type="http://schemas.openxmlformats.org/officeDocument/2006/relationships/hyperlink" Target="https://www.searates.com/port/tuapse_ru" TargetMode="External"/><Relationship Id="rId85" Type="http://schemas.openxmlformats.org/officeDocument/2006/relationships/hyperlink" Target="https://www.searates.com/port/samchok_kr" TargetMode="External"/><Relationship Id="rId88" Type="http://schemas.openxmlformats.org/officeDocument/2006/relationships/hyperlink" Target="https://www.searates.com/port/uglegorsk_ru" TargetMode="External"/><Relationship Id="rId87" Type="http://schemas.openxmlformats.org/officeDocument/2006/relationships/hyperlink" Target="https://www.searates.com/port/seoul_kr" TargetMode="External"/><Relationship Id="rId89" Type="http://schemas.openxmlformats.org/officeDocument/2006/relationships/hyperlink" Target="https://www.searates.com/port/sokcho_kr" TargetMode="External"/><Relationship Id="rId709" Type="http://schemas.openxmlformats.org/officeDocument/2006/relationships/hyperlink" Target="https://www.searates.com/port/izmir_tr" TargetMode="External"/><Relationship Id="rId708" Type="http://schemas.openxmlformats.org/officeDocument/2006/relationships/hyperlink" Target="https://www.searates.com/port/istanbul_tr" TargetMode="External"/><Relationship Id="rId707" Type="http://schemas.openxmlformats.org/officeDocument/2006/relationships/hyperlink" Target="https://www.searates.com/port/iskenderun_tr" TargetMode="External"/><Relationship Id="rId949" Type="http://schemas.openxmlformats.org/officeDocument/2006/relationships/hyperlink" Target="https://www.searates.com/port/yokkaichi_jp" TargetMode="External"/><Relationship Id="rId706" Type="http://schemas.openxmlformats.org/officeDocument/2006/relationships/hyperlink" Target="https://www.searates.com/port/isdemir_tr" TargetMode="External"/><Relationship Id="rId948" Type="http://schemas.openxmlformats.org/officeDocument/2006/relationships/hyperlink" Target="https://www.searates.com/port/yawatahama_jp" TargetMode="External"/><Relationship Id="rId80" Type="http://schemas.openxmlformats.org/officeDocument/2006/relationships/hyperlink" Target="https://www.searates.com/port/taganrog_ru" TargetMode="External"/><Relationship Id="rId82" Type="http://schemas.openxmlformats.org/officeDocument/2006/relationships/hyperlink" Target="https://www.searates.com/port/temryuk_ru" TargetMode="External"/><Relationship Id="rId81" Type="http://schemas.openxmlformats.org/officeDocument/2006/relationships/hyperlink" Target="https://www.searates.com/port/pyungtaek_kr" TargetMode="External"/><Relationship Id="rId701" Type="http://schemas.openxmlformats.org/officeDocument/2006/relationships/hyperlink" Target="https://www.searates.com/port/haydarpasa_tr" TargetMode="External"/><Relationship Id="rId943" Type="http://schemas.openxmlformats.org/officeDocument/2006/relationships/hyperlink" Target="https://www.searates.com/port/wakayama_jp" TargetMode="External"/><Relationship Id="rId700" Type="http://schemas.openxmlformats.org/officeDocument/2006/relationships/hyperlink" Target="https://www.searates.com/port/gulluk_tr" TargetMode="External"/><Relationship Id="rId942" Type="http://schemas.openxmlformats.org/officeDocument/2006/relationships/hyperlink" Target="https://www.searates.com/port/wada_jp" TargetMode="External"/><Relationship Id="rId941" Type="http://schemas.openxmlformats.org/officeDocument/2006/relationships/hyperlink" Target="https://www.searates.com/port/uwajima_jp" TargetMode="External"/><Relationship Id="rId940" Type="http://schemas.openxmlformats.org/officeDocument/2006/relationships/hyperlink" Target="https://www.searates.com/port/uno_jp" TargetMode="External"/><Relationship Id="rId705" Type="http://schemas.openxmlformats.org/officeDocument/2006/relationships/hyperlink" Target="https://www.searates.com/port/inebolu_tr" TargetMode="External"/><Relationship Id="rId947" Type="http://schemas.openxmlformats.org/officeDocument/2006/relationships/hyperlink" Target="https://www.searates.com/port/yawata_jp" TargetMode="External"/><Relationship Id="rId704" Type="http://schemas.openxmlformats.org/officeDocument/2006/relationships/hyperlink" Target="https://www.searates.com/port/icdas_jetty_tr" TargetMode="External"/><Relationship Id="rId946" Type="http://schemas.openxmlformats.org/officeDocument/2006/relationships/hyperlink" Target="https://www.searates.com/port/yatsushiro_jp" TargetMode="External"/><Relationship Id="rId703" Type="http://schemas.openxmlformats.org/officeDocument/2006/relationships/hyperlink" Target="https://www.searates.com/port/hopa_tr" TargetMode="External"/><Relationship Id="rId945" Type="http://schemas.openxmlformats.org/officeDocument/2006/relationships/hyperlink" Target="https://www.searates.com/port/yanai_jp" TargetMode="External"/><Relationship Id="rId702" Type="http://schemas.openxmlformats.org/officeDocument/2006/relationships/hyperlink" Target="https://www.searates.com/port/hereke_tr" TargetMode="External"/><Relationship Id="rId944" Type="http://schemas.openxmlformats.org/officeDocument/2006/relationships/hyperlink" Target="https://www.searates.com/port/wakkanai_jp" TargetMode="External"/><Relationship Id="rId73" Type="http://schemas.openxmlformats.org/officeDocument/2006/relationships/hyperlink" Target="https://www.searates.com/port/onsan_kr" TargetMode="External"/><Relationship Id="rId72" Type="http://schemas.openxmlformats.org/officeDocument/2006/relationships/hyperlink" Target="https://www.searates.com/port/providenija_ru" TargetMode="External"/><Relationship Id="rId75" Type="http://schemas.openxmlformats.org/officeDocument/2006/relationships/hyperlink" Target="https://www.searates.com/port/pohang_kr" TargetMode="External"/><Relationship Id="rId74" Type="http://schemas.openxmlformats.org/officeDocument/2006/relationships/hyperlink" Target="https://www.searates.com/port/rostov_on_don_ru" TargetMode="External"/><Relationship Id="rId77" Type="http://schemas.openxmlformats.org/officeDocument/2006/relationships/hyperlink" Target="https://www.searates.com/port/pusan_kr" TargetMode="External"/><Relationship Id="rId76" Type="http://schemas.openxmlformats.org/officeDocument/2006/relationships/hyperlink" Target="https://www.searates.com/port/saint_petersburg_ru" TargetMode="External"/><Relationship Id="rId79" Type="http://schemas.openxmlformats.org/officeDocument/2006/relationships/hyperlink" Target="https://www.searates.com/port/pyeong_taek_kr" TargetMode="External"/><Relationship Id="rId78" Type="http://schemas.openxmlformats.org/officeDocument/2006/relationships/hyperlink" Target="https://www.searates.com/port/sochi_ru" TargetMode="External"/><Relationship Id="rId939" Type="http://schemas.openxmlformats.org/officeDocument/2006/relationships/hyperlink" Target="https://www.searates.com/port/uchiura_jp" TargetMode="External"/><Relationship Id="rId938" Type="http://schemas.openxmlformats.org/officeDocument/2006/relationships/hyperlink" Target="https://www.searates.com/port/ube_jp" TargetMode="External"/><Relationship Id="rId937" Type="http://schemas.openxmlformats.org/officeDocument/2006/relationships/hyperlink" Target="https://www.searates.com/port/tsuruga_jp" TargetMode="External"/><Relationship Id="rId71" Type="http://schemas.openxmlformats.org/officeDocument/2006/relationships/hyperlink" Target="https://www.searates.com/port/okpo_kr" TargetMode="External"/><Relationship Id="rId70" Type="http://schemas.openxmlformats.org/officeDocument/2006/relationships/hyperlink" Target="https://www.searates.com/port/primorsk_ru" TargetMode="External"/><Relationship Id="rId932" Type="http://schemas.openxmlformats.org/officeDocument/2006/relationships/hyperlink" Target="https://www.searates.com/port/tomioka_jp" TargetMode="External"/><Relationship Id="rId931" Type="http://schemas.openxmlformats.org/officeDocument/2006/relationships/hyperlink" Target="https://www.searates.com/port/tomakomai_jp" TargetMode="External"/><Relationship Id="rId930" Type="http://schemas.openxmlformats.org/officeDocument/2006/relationships/hyperlink" Target="https://www.searates.com/port/tokyo_jp" TargetMode="External"/><Relationship Id="rId936" Type="http://schemas.openxmlformats.org/officeDocument/2006/relationships/hyperlink" Target="https://www.searates.com/port/tsukumi_jp" TargetMode="External"/><Relationship Id="rId935" Type="http://schemas.openxmlformats.org/officeDocument/2006/relationships/hyperlink" Target="https://www.searates.com/port/toyohashi_jp" TargetMode="External"/><Relationship Id="rId934" Type="http://schemas.openxmlformats.org/officeDocument/2006/relationships/hyperlink" Target="https://www.searates.com/port/toyama_jp" TargetMode="External"/><Relationship Id="rId933" Type="http://schemas.openxmlformats.org/officeDocument/2006/relationships/hyperlink" Target="https://www.searates.com/port/tonda_jp" TargetMode="External"/><Relationship Id="rId62" Type="http://schemas.openxmlformats.org/officeDocument/2006/relationships/hyperlink" Target="https://www.searates.com/port/petropavlovsk_kamchatsky_ru" TargetMode="External"/><Relationship Id="rId61" Type="http://schemas.openxmlformats.org/officeDocument/2006/relationships/hyperlink" Target="https://www.searates.com/port/kwangyang_kr" TargetMode="External"/><Relationship Id="rId64" Type="http://schemas.openxmlformats.org/officeDocument/2006/relationships/hyperlink" Target="https://www.searates.com/port/pevek_ru" TargetMode="External"/><Relationship Id="rId63" Type="http://schemas.openxmlformats.org/officeDocument/2006/relationships/hyperlink" Target="https://www.searates.com/port/masan_kr" TargetMode="External"/><Relationship Id="rId66" Type="http://schemas.openxmlformats.org/officeDocument/2006/relationships/hyperlink" Target="https://www.searates.com/port/poronaysk_ru" TargetMode="External"/><Relationship Id="rId65" Type="http://schemas.openxmlformats.org/officeDocument/2006/relationships/hyperlink" Target="https://www.searates.com/port/mogpo_kr" TargetMode="External"/><Relationship Id="rId68" Type="http://schemas.openxmlformats.org/officeDocument/2006/relationships/hyperlink" Target="https://www.searates.com/port/posyet_ru" TargetMode="External"/><Relationship Id="rId67" Type="http://schemas.openxmlformats.org/officeDocument/2006/relationships/hyperlink" Target="https://www.searates.com/port/mukho_kr" TargetMode="External"/><Relationship Id="rId729" Type="http://schemas.openxmlformats.org/officeDocument/2006/relationships/hyperlink" Target="https://www.searates.com/port/yarimca_tr" TargetMode="External"/><Relationship Id="rId728" Type="http://schemas.openxmlformats.org/officeDocument/2006/relationships/hyperlink" Target="https://www.searates.com/port/trabzon_tr" TargetMode="External"/><Relationship Id="rId60" Type="http://schemas.openxmlformats.org/officeDocument/2006/relationships/hyperlink" Target="https://www.searates.com/port/onega_ru" TargetMode="External"/><Relationship Id="rId723" Type="http://schemas.openxmlformats.org/officeDocument/2006/relationships/hyperlink" Target="https://www.searates.com/port/s_port_tr" TargetMode="External"/><Relationship Id="rId965" Type="http://schemas.openxmlformats.org/officeDocument/2006/relationships/hyperlink" Target="https://www.searates.com/port/hanoi_vn" TargetMode="External"/><Relationship Id="rId722" Type="http://schemas.openxmlformats.org/officeDocument/2006/relationships/hyperlink" Target="https://www.searates.com/port/sinop_tr" TargetMode="External"/><Relationship Id="rId964" Type="http://schemas.openxmlformats.org/officeDocument/2006/relationships/hyperlink" Target="https://www.searates.com/port/haiphong_vn" TargetMode="External"/><Relationship Id="rId721" Type="http://schemas.openxmlformats.org/officeDocument/2006/relationships/hyperlink" Target="https://www.searates.com/port/sedef_tr" TargetMode="External"/><Relationship Id="rId963" Type="http://schemas.openxmlformats.org/officeDocument/2006/relationships/hyperlink" Target="https://www.searates.com/port/dong_thap_vn" TargetMode="External"/><Relationship Id="rId720" Type="http://schemas.openxmlformats.org/officeDocument/2006/relationships/hyperlink" Target="https://www.searates.com/port/samsun_tr" TargetMode="External"/><Relationship Id="rId962" Type="http://schemas.openxmlformats.org/officeDocument/2006/relationships/hyperlink" Target="https://www.searates.com/port/dong_nai_port_vn" TargetMode="External"/><Relationship Id="rId727" Type="http://schemas.openxmlformats.org/officeDocument/2006/relationships/hyperlink" Target="https://www.searates.com/port/toros_tr" TargetMode="External"/><Relationship Id="rId969" Type="http://schemas.openxmlformats.org/officeDocument/2006/relationships/hyperlink" Target="https://www.searates.com/port/le_mon_vn" TargetMode="External"/><Relationship Id="rId726" Type="http://schemas.openxmlformats.org/officeDocument/2006/relationships/hyperlink" Target="https://www.searates.com/port/tirebolu_tr" TargetMode="External"/><Relationship Id="rId968" Type="http://schemas.openxmlformats.org/officeDocument/2006/relationships/hyperlink" Target="https://www.searates.com/port/hon_gay_vn" TargetMode="External"/><Relationship Id="rId725" Type="http://schemas.openxmlformats.org/officeDocument/2006/relationships/hyperlink" Target="https://www.searates.com/port/tekirdag_tr" TargetMode="External"/><Relationship Id="rId967" Type="http://schemas.openxmlformats.org/officeDocument/2006/relationships/hyperlink" Target="https://www.searates.com/port/hon_chong_vn" TargetMode="External"/><Relationship Id="rId724" Type="http://schemas.openxmlformats.org/officeDocument/2006/relationships/hyperlink" Target="https://www.searates.com/port/tasucu_tr" TargetMode="External"/><Relationship Id="rId966" Type="http://schemas.openxmlformats.org/officeDocument/2006/relationships/hyperlink" Target="https://www.searates.com/port/ho_chi_minh_city_vn" TargetMode="External"/><Relationship Id="rId69" Type="http://schemas.openxmlformats.org/officeDocument/2006/relationships/hyperlink" Target="https://www.searates.com/port/okkye_kr" TargetMode="External"/><Relationship Id="rId961" Type="http://schemas.openxmlformats.org/officeDocument/2006/relationships/hyperlink" Target="https://www.searates.com/port/da_nang_vn" TargetMode="External"/><Relationship Id="rId960" Type="http://schemas.openxmlformats.org/officeDocument/2006/relationships/hyperlink" Target="https://www.searates.com/port/danang_vn" TargetMode="External"/><Relationship Id="rId51" Type="http://schemas.openxmlformats.org/officeDocument/2006/relationships/hyperlink" Target="https://www.searates.com/port/gwangyang_kr" TargetMode="External"/><Relationship Id="rId50" Type="http://schemas.openxmlformats.org/officeDocument/2006/relationships/hyperlink" Target="https://www.searates.com/port/naryan_mar_ru" TargetMode="External"/><Relationship Id="rId53" Type="http://schemas.openxmlformats.org/officeDocument/2006/relationships/hyperlink" Target="https://www.searates.com/port/incheon_kr" TargetMode="External"/><Relationship Id="rId52" Type="http://schemas.openxmlformats.org/officeDocument/2006/relationships/hyperlink" Target="https://www.searates.com/port/nevelsk_ru" TargetMode="External"/><Relationship Id="rId55" Type="http://schemas.openxmlformats.org/officeDocument/2006/relationships/hyperlink" Target="https://www.searates.com/port/koje_kr" TargetMode="External"/><Relationship Id="rId54" Type="http://schemas.openxmlformats.org/officeDocument/2006/relationships/hyperlink" Target="https://www.searates.com/port/nikolaevsk_on_amur_ru" TargetMode="External"/><Relationship Id="rId57" Type="http://schemas.openxmlformats.org/officeDocument/2006/relationships/hyperlink" Target="https://www.searates.com/port/ko_jung_kr" TargetMode="External"/><Relationship Id="rId56" Type="http://schemas.openxmlformats.org/officeDocument/2006/relationships/hyperlink" Target="https://www.searates.com/port/nogliki_ru" TargetMode="External"/><Relationship Id="rId719" Type="http://schemas.openxmlformats.org/officeDocument/2006/relationships/hyperlink" Target="https://www.searates.com/port/rize_tr" TargetMode="External"/><Relationship Id="rId718" Type="http://schemas.openxmlformats.org/officeDocument/2006/relationships/hyperlink" Target="https://www.searates.com/port/ordu_tr" TargetMode="External"/><Relationship Id="rId717" Type="http://schemas.openxmlformats.org/officeDocument/2006/relationships/hyperlink" Target="https://www.searates.com/port/nemrut_bay_tr" TargetMode="External"/><Relationship Id="rId959" Type="http://schemas.openxmlformats.org/officeDocument/2006/relationships/hyperlink" Target="https://www.searates.com/port/dai_hung_vn" TargetMode="External"/><Relationship Id="rId712" Type="http://schemas.openxmlformats.org/officeDocument/2006/relationships/hyperlink" Target="https://www.searates.com/port/kumport_tr" TargetMode="External"/><Relationship Id="rId954" Type="http://schemas.openxmlformats.org/officeDocument/2006/relationships/hyperlink" Target="https://www.searates.com/port/binh_duong_port_vn" TargetMode="External"/><Relationship Id="rId711" Type="http://schemas.openxmlformats.org/officeDocument/2006/relationships/hyperlink" Target="https://www.searates.com/port/karabiga_tr" TargetMode="External"/><Relationship Id="rId953" Type="http://schemas.openxmlformats.org/officeDocument/2006/relationships/hyperlink" Target="https://www.searates.com/port/ba_ngoi_vn" TargetMode="External"/><Relationship Id="rId710" Type="http://schemas.openxmlformats.org/officeDocument/2006/relationships/hyperlink" Target="https://www.searates.com/port/izmit_evyap_tr" TargetMode="External"/><Relationship Id="rId952" Type="http://schemas.openxmlformats.org/officeDocument/2006/relationships/hyperlink" Target="https://www.searates.com/port/yura_jp" TargetMode="External"/><Relationship Id="rId951" Type="http://schemas.openxmlformats.org/officeDocument/2006/relationships/hyperlink" Target="https://www.searates.com/port/yokosuka_jp" TargetMode="External"/><Relationship Id="rId716" Type="http://schemas.openxmlformats.org/officeDocument/2006/relationships/hyperlink" Target="https://www.searates.com/port/mudanya_tr" TargetMode="External"/><Relationship Id="rId958" Type="http://schemas.openxmlformats.org/officeDocument/2006/relationships/hyperlink" Target="https://www.searates.com/port/can_tho_vn" TargetMode="External"/><Relationship Id="rId715" Type="http://schemas.openxmlformats.org/officeDocument/2006/relationships/hyperlink" Target="https://www.searates.com/port/mersin_tr" TargetMode="External"/><Relationship Id="rId957" Type="http://schemas.openxmlformats.org/officeDocument/2006/relationships/hyperlink" Target="https://www.searates.com/port/campha_vn" TargetMode="External"/><Relationship Id="rId714" Type="http://schemas.openxmlformats.org/officeDocument/2006/relationships/hyperlink" Target="https://www.searates.com/port/mardas_tr" TargetMode="External"/><Relationship Id="rId956" Type="http://schemas.openxmlformats.org/officeDocument/2006/relationships/hyperlink" Target="https://www.searates.com/port/cai_mep_vn" TargetMode="External"/><Relationship Id="rId713" Type="http://schemas.openxmlformats.org/officeDocument/2006/relationships/hyperlink" Target="https://www.searates.com/port/kusadasi_tr" TargetMode="External"/><Relationship Id="rId955" Type="http://schemas.openxmlformats.org/officeDocument/2006/relationships/hyperlink" Target="https://www.searates.com/port/cai_lan_vn" TargetMode="External"/><Relationship Id="rId59" Type="http://schemas.openxmlformats.org/officeDocument/2006/relationships/hyperlink" Target="https://www.searates.com/port/kunsan_kr" TargetMode="External"/><Relationship Id="rId58" Type="http://schemas.openxmlformats.org/officeDocument/2006/relationships/hyperlink" Target="https://www.searates.com/port/novorossiysk_ru" TargetMode="External"/><Relationship Id="rId950" Type="http://schemas.openxmlformats.org/officeDocument/2006/relationships/hyperlink" Target="https://www.searates.com/port/yokohama_jp" TargetMode="External"/><Relationship Id="rId590" Type="http://schemas.openxmlformats.org/officeDocument/2006/relationships/hyperlink" Target="https://www.searates.com/port/merauke_irian_jaya_id" TargetMode="External"/><Relationship Id="rId107" Type="http://schemas.openxmlformats.org/officeDocument/2006/relationships/hyperlink" Target="https://www.searates.com/port/anqing_cn" TargetMode="External"/><Relationship Id="rId349" Type="http://schemas.openxmlformats.org/officeDocument/2006/relationships/hyperlink" Target="https://www.searates.com/port/pizhou_cn" TargetMode="External"/><Relationship Id="rId106" Type="http://schemas.openxmlformats.org/officeDocument/2006/relationships/hyperlink" Target="https://www.searates.com/port/ajman_ae" TargetMode="External"/><Relationship Id="rId348" Type="http://schemas.openxmlformats.org/officeDocument/2006/relationships/hyperlink" Target="https://www.searates.com/port/pinghu_cn" TargetMode="External"/><Relationship Id="rId105" Type="http://schemas.openxmlformats.org/officeDocument/2006/relationships/hyperlink" Target="https://www.searates.com/port/zarubino_ru" TargetMode="External"/><Relationship Id="rId347" Type="http://schemas.openxmlformats.org/officeDocument/2006/relationships/hyperlink" Target="https://www.searates.com/port/ningde_cn" TargetMode="External"/><Relationship Id="rId589" Type="http://schemas.openxmlformats.org/officeDocument/2006/relationships/hyperlink" Target="https://www.searates.com/port/merak_java_id" TargetMode="External"/><Relationship Id="rId104" Type="http://schemas.openxmlformats.org/officeDocument/2006/relationships/hyperlink" Target="https://www.searates.com/port/ahmed_bin_rashid_port_ae" TargetMode="External"/><Relationship Id="rId346" Type="http://schemas.openxmlformats.org/officeDocument/2006/relationships/hyperlink" Target="https://www.searates.com/port/ningbo_cn" TargetMode="External"/><Relationship Id="rId588" Type="http://schemas.openxmlformats.org/officeDocument/2006/relationships/hyperlink" Target="https://www.searates.com/port/medan_sumatra_id" TargetMode="External"/><Relationship Id="rId109" Type="http://schemas.openxmlformats.org/officeDocument/2006/relationships/hyperlink" Target="https://www.searates.com/port/anshan_cn" TargetMode="External"/><Relationship Id="rId108" Type="http://schemas.openxmlformats.org/officeDocument/2006/relationships/hyperlink" Target="https://www.searates.com/port/al_dhafra_ae" TargetMode="External"/><Relationship Id="rId341" Type="http://schemas.openxmlformats.org/officeDocument/2006/relationships/hyperlink" Target="https://www.searates.com/port/nanhui_cn" TargetMode="External"/><Relationship Id="rId583" Type="http://schemas.openxmlformats.org/officeDocument/2006/relationships/hyperlink" Target="https://www.searates.com/port/malili_id" TargetMode="External"/><Relationship Id="rId340" Type="http://schemas.openxmlformats.org/officeDocument/2006/relationships/hyperlink" Target="https://www.searates.com/port/nangang_cn" TargetMode="External"/><Relationship Id="rId582" Type="http://schemas.openxmlformats.org/officeDocument/2006/relationships/hyperlink" Target="https://www.searates.com/port/malahayati_id" TargetMode="External"/><Relationship Id="rId581" Type="http://schemas.openxmlformats.org/officeDocument/2006/relationships/hyperlink" Target="https://www.searates.com/port/majene_id" TargetMode="External"/><Relationship Id="rId580" Type="http://schemas.openxmlformats.org/officeDocument/2006/relationships/hyperlink" Target="https://www.searates.com/port/mahakam_river_id" TargetMode="External"/><Relationship Id="rId103" Type="http://schemas.openxmlformats.org/officeDocument/2006/relationships/hyperlink" Target="https://www.searates.com/port/yeysk_ru" TargetMode="External"/><Relationship Id="rId345" Type="http://schemas.openxmlformats.org/officeDocument/2006/relationships/hyperlink" Target="https://www.searates.com/port/nantong_cn" TargetMode="External"/><Relationship Id="rId587" Type="http://schemas.openxmlformats.org/officeDocument/2006/relationships/hyperlink" Target="https://www.searates.com/port/medan_id" TargetMode="External"/><Relationship Id="rId102" Type="http://schemas.openxmlformats.org/officeDocument/2006/relationships/hyperlink" Target="https://www.searates.com/port/abu_dhabi_ae" TargetMode="External"/><Relationship Id="rId344" Type="http://schemas.openxmlformats.org/officeDocument/2006/relationships/hyperlink" Target="https://www.searates.com/port/nansha_cn" TargetMode="External"/><Relationship Id="rId586" Type="http://schemas.openxmlformats.org/officeDocument/2006/relationships/hyperlink" Target="https://www.searates.com/port/maumere_id" TargetMode="External"/><Relationship Id="rId101" Type="http://schemas.openxmlformats.org/officeDocument/2006/relationships/hyperlink" Target="https://www.searates.com/port/vysotsk_ru" TargetMode="External"/><Relationship Id="rId343" Type="http://schemas.openxmlformats.org/officeDocument/2006/relationships/hyperlink" Target="https://www.searates.com/port/nanning_cn" TargetMode="External"/><Relationship Id="rId585" Type="http://schemas.openxmlformats.org/officeDocument/2006/relationships/hyperlink" Target="https://www.searates.com/port/manokwari_id" TargetMode="External"/><Relationship Id="rId100" Type="http://schemas.openxmlformats.org/officeDocument/2006/relationships/hyperlink" Target="https://www.searates.com/port/abu_al_bukhoosh_ae" TargetMode="External"/><Relationship Id="rId342" Type="http://schemas.openxmlformats.org/officeDocument/2006/relationships/hyperlink" Target="https://www.searates.com/port/nanjing_cn" TargetMode="External"/><Relationship Id="rId584" Type="http://schemas.openxmlformats.org/officeDocument/2006/relationships/hyperlink" Target="https://www.searates.com/port/manggar_id" TargetMode="External"/><Relationship Id="rId338" Type="http://schemas.openxmlformats.org/officeDocument/2006/relationships/hyperlink" Target="https://www.searates.com/port/mianyang_cn" TargetMode="External"/><Relationship Id="rId337" Type="http://schemas.openxmlformats.org/officeDocument/2006/relationships/hyperlink" Target="https://www.searates.com/port/meizhouwan_cn" TargetMode="External"/><Relationship Id="rId579" Type="http://schemas.openxmlformats.org/officeDocument/2006/relationships/hyperlink" Target="https://www.searates.com/port/madura_id" TargetMode="External"/><Relationship Id="rId336" Type="http://schemas.openxmlformats.org/officeDocument/2006/relationships/hyperlink" Target="https://www.searates.com/port/mawei_cn" TargetMode="External"/><Relationship Id="rId578" Type="http://schemas.openxmlformats.org/officeDocument/2006/relationships/hyperlink" Target="https://www.searates.com/port/macassar_id" TargetMode="External"/><Relationship Id="rId335" Type="http://schemas.openxmlformats.org/officeDocument/2006/relationships/hyperlink" Target="https://www.searates.com/port/mawan_cn" TargetMode="External"/><Relationship Id="rId577" Type="http://schemas.openxmlformats.org/officeDocument/2006/relationships/hyperlink" Target="https://www.searates.com/port/lhoksumawe_sumatra_id" TargetMode="External"/><Relationship Id="rId339" Type="http://schemas.openxmlformats.org/officeDocument/2006/relationships/hyperlink" Target="https://www.searates.com/port/nanchang_cn" TargetMode="External"/><Relationship Id="rId330" Type="http://schemas.openxmlformats.org/officeDocument/2006/relationships/hyperlink" Target="https://www.searates.com/port/machong_cn" TargetMode="External"/><Relationship Id="rId572" Type="http://schemas.openxmlformats.org/officeDocument/2006/relationships/hyperlink" Target="https://www.searates.com/port/lalang_marine_terminal_id" TargetMode="External"/><Relationship Id="rId571" Type="http://schemas.openxmlformats.org/officeDocument/2006/relationships/hyperlink" Target="https://www.searates.com/port/labuan_amuk_terminal_id" TargetMode="External"/><Relationship Id="rId570" Type="http://schemas.openxmlformats.org/officeDocument/2006/relationships/hyperlink" Target="https://www.searates.com/port/kumai_id" TargetMode="External"/><Relationship Id="rId334" Type="http://schemas.openxmlformats.org/officeDocument/2006/relationships/hyperlink" Target="https://www.searates.com/port/maoming_cn" TargetMode="External"/><Relationship Id="rId576" Type="http://schemas.openxmlformats.org/officeDocument/2006/relationships/hyperlink" Target="https://www.searates.com/port/lhokseumawe_id" TargetMode="External"/><Relationship Id="rId333" Type="http://schemas.openxmlformats.org/officeDocument/2006/relationships/hyperlink" Target="https://www.searates.com/port/maocaojie_cn" TargetMode="External"/><Relationship Id="rId575" Type="http://schemas.openxmlformats.org/officeDocument/2006/relationships/hyperlink" Target="https://www.searates.com/port/lhoknga_id" TargetMode="External"/><Relationship Id="rId332" Type="http://schemas.openxmlformats.org/officeDocument/2006/relationships/hyperlink" Target="https://www.searates.com/port/mafang_cn" TargetMode="External"/><Relationship Id="rId574" Type="http://schemas.openxmlformats.org/officeDocument/2006/relationships/hyperlink" Target="https://www.searates.com/port/lawi_lawi_terminal_id" TargetMode="External"/><Relationship Id="rId331" Type="http://schemas.openxmlformats.org/officeDocument/2006/relationships/hyperlink" Target="https://www.searates.com/port/macun_cn" TargetMode="External"/><Relationship Id="rId573" Type="http://schemas.openxmlformats.org/officeDocument/2006/relationships/hyperlink" Target="https://www.searates.com/port/larantuka_id" TargetMode="External"/><Relationship Id="rId370" Type="http://schemas.openxmlformats.org/officeDocument/2006/relationships/hyperlink" Target="https://www.searates.com/port/shahezi_cn" TargetMode="External"/><Relationship Id="rId129" Type="http://schemas.openxmlformats.org/officeDocument/2006/relationships/hyperlink" Target="https://www.searates.com/port/beipei_cn" TargetMode="External"/><Relationship Id="rId128" Type="http://schemas.openxmlformats.org/officeDocument/2006/relationships/hyperlink" Target="https://www.searates.com/port/khor_al_fakkan_ae" TargetMode="External"/><Relationship Id="rId127" Type="http://schemas.openxmlformats.org/officeDocument/2006/relationships/hyperlink" Target="https://www.searates.com/port/beijiao_cn" TargetMode="External"/><Relationship Id="rId369" Type="http://schemas.openxmlformats.org/officeDocument/2006/relationships/hyperlink" Target="https://www.searates.com/port/sanya_cn" TargetMode="External"/><Relationship Id="rId126" Type="http://schemas.openxmlformats.org/officeDocument/2006/relationships/hyperlink" Target="https://www.searates.com/port/jebel_ali_ae" TargetMode="External"/><Relationship Id="rId368" Type="http://schemas.openxmlformats.org/officeDocument/2006/relationships/hyperlink" Target="https://www.searates.com/port/sanshui_cn" TargetMode="External"/><Relationship Id="rId121" Type="http://schemas.openxmlformats.org/officeDocument/2006/relationships/hyperlink" Target="https://www.searates.com/port/basou_cn" TargetMode="External"/><Relationship Id="rId363" Type="http://schemas.openxmlformats.org/officeDocument/2006/relationships/hyperlink" Target="https://www.searates.com/port/ruili_cn" TargetMode="External"/><Relationship Id="rId120" Type="http://schemas.openxmlformats.org/officeDocument/2006/relationships/hyperlink" Target="https://www.searates.com/port/fujairah_ae" TargetMode="External"/><Relationship Id="rId362" Type="http://schemas.openxmlformats.org/officeDocument/2006/relationships/hyperlink" Target="https://www.searates.com/port/rugao_cn" TargetMode="External"/><Relationship Id="rId361" Type="http://schemas.openxmlformats.org/officeDocument/2006/relationships/hyperlink" Target="https://www.searates.com/port/rongqi_cn" TargetMode="External"/><Relationship Id="rId360" Type="http://schemas.openxmlformats.org/officeDocument/2006/relationships/hyperlink" Target="https://www.searates.com/port/rongcheng_cn" TargetMode="External"/><Relationship Id="rId125" Type="http://schemas.openxmlformats.org/officeDocument/2006/relationships/hyperlink" Target="https://www.searates.com/port/beihai_cn" TargetMode="External"/><Relationship Id="rId367" Type="http://schemas.openxmlformats.org/officeDocument/2006/relationships/hyperlink" Target="https://www.searates.com/port/sanshan_cn" TargetMode="External"/><Relationship Id="rId124" Type="http://schemas.openxmlformats.org/officeDocument/2006/relationships/hyperlink" Target="https://www.searates.com/port/hulaylah_ae" TargetMode="External"/><Relationship Id="rId366" Type="http://schemas.openxmlformats.org/officeDocument/2006/relationships/hyperlink" Target="https://www.searates.com/port/sanbu_cn" TargetMode="External"/><Relationship Id="rId123" Type="http://schemas.openxmlformats.org/officeDocument/2006/relationships/hyperlink" Target="https://www.searates.com/port/bayuquan_cn" TargetMode="External"/><Relationship Id="rId365" Type="http://schemas.openxmlformats.org/officeDocument/2006/relationships/hyperlink" Target="https://www.searates.com/port/sanbing_cn" TargetMode="External"/><Relationship Id="rId122" Type="http://schemas.openxmlformats.org/officeDocument/2006/relationships/hyperlink" Target="https://www.searates.com/port/hamriyah_lpg_terminal_ae" TargetMode="External"/><Relationship Id="rId364" Type="http://schemas.openxmlformats.org/officeDocument/2006/relationships/hyperlink" Target="https://www.searates.com/port/saiqi_cn" TargetMode="External"/><Relationship Id="rId95" Type="http://schemas.openxmlformats.org/officeDocument/2006/relationships/hyperlink" Target="https://www.searates.com/port/yeosu_kr" TargetMode="External"/><Relationship Id="rId94" Type="http://schemas.openxmlformats.org/officeDocument/2006/relationships/hyperlink" Target="https://www.searates.com/port/vanino_ru" TargetMode="External"/><Relationship Id="rId97" Type="http://schemas.openxmlformats.org/officeDocument/2006/relationships/hyperlink" Target="https://www.searates.com/port/yosu_kr" TargetMode="External"/><Relationship Id="rId96" Type="http://schemas.openxmlformats.org/officeDocument/2006/relationships/hyperlink" Target="https://www.searates.com/port/vladivostok_ru" TargetMode="External"/><Relationship Id="rId99" Type="http://schemas.openxmlformats.org/officeDocument/2006/relationships/hyperlink" Target="https://www.searates.com/port/vyborg_ru" TargetMode="External"/><Relationship Id="rId98" Type="http://schemas.openxmlformats.org/officeDocument/2006/relationships/hyperlink" Target="https://www.searates.com/port/vostochny_ru" TargetMode="External"/><Relationship Id="rId91" Type="http://schemas.openxmlformats.org/officeDocument/2006/relationships/hyperlink" Target="https://www.searates.com/port/tonghae_kr" TargetMode="External"/><Relationship Id="rId90" Type="http://schemas.openxmlformats.org/officeDocument/2006/relationships/hyperlink" Target="https://www.searates.com/port/ust_kamchatsk_ru" TargetMode="External"/><Relationship Id="rId93" Type="http://schemas.openxmlformats.org/officeDocument/2006/relationships/hyperlink" Target="https://www.searates.com/port/ulsan_kr" TargetMode="External"/><Relationship Id="rId92" Type="http://schemas.openxmlformats.org/officeDocument/2006/relationships/hyperlink" Target="https://www.searates.com/port/ust_luga_ru" TargetMode="External"/><Relationship Id="rId118" Type="http://schemas.openxmlformats.org/officeDocument/2006/relationships/hyperlink" Target="https://www.searates.com/port/fateh_terminal_ae" TargetMode="External"/><Relationship Id="rId117" Type="http://schemas.openxmlformats.org/officeDocument/2006/relationships/hyperlink" Target="https://www.searates.com/port/baoshan_cn" TargetMode="External"/><Relationship Id="rId359" Type="http://schemas.openxmlformats.org/officeDocument/2006/relationships/hyperlink" Target="https://www.searates.com/port/rizhao_cn" TargetMode="External"/><Relationship Id="rId116" Type="http://schemas.openxmlformats.org/officeDocument/2006/relationships/hyperlink" Target="https://www.searates.com/port/dubai_ae" TargetMode="External"/><Relationship Id="rId358" Type="http://schemas.openxmlformats.org/officeDocument/2006/relationships/hyperlink" Target="https://www.searates.com/port/ranlishan_cn" TargetMode="External"/><Relationship Id="rId115" Type="http://schemas.openxmlformats.org/officeDocument/2006/relationships/hyperlink" Target="https://www.searates.com/port/baoan_cn" TargetMode="External"/><Relationship Id="rId357" Type="http://schemas.openxmlformats.org/officeDocument/2006/relationships/hyperlink" Target="https://www.searates.com/port/quanzhou_cn" TargetMode="External"/><Relationship Id="rId599" Type="http://schemas.openxmlformats.org/officeDocument/2006/relationships/hyperlink" Target="https://www.searates.com/port/palembang_id" TargetMode="External"/><Relationship Id="rId119" Type="http://schemas.openxmlformats.org/officeDocument/2006/relationships/hyperlink" Target="https://www.searates.com/port/baotou_cn" TargetMode="External"/><Relationship Id="rId110" Type="http://schemas.openxmlformats.org/officeDocument/2006/relationships/hyperlink" Target="https://www.searates.com/port/arzanah_island_ae" TargetMode="External"/><Relationship Id="rId352" Type="http://schemas.openxmlformats.org/officeDocument/2006/relationships/hyperlink" Target="https://www.searates.com/port/qingpu_cn" TargetMode="External"/><Relationship Id="rId594" Type="http://schemas.openxmlformats.org/officeDocument/2006/relationships/hyperlink" Target="https://www.searates.com/port/north_pulau_laut_coal_terminal_id" TargetMode="External"/><Relationship Id="rId351" Type="http://schemas.openxmlformats.org/officeDocument/2006/relationships/hyperlink" Target="https://www.searates.com/port/qingdao_cn" TargetMode="External"/><Relationship Id="rId593" Type="http://schemas.openxmlformats.org/officeDocument/2006/relationships/hyperlink" Target="https://www.searates.com/port/namlea_id" TargetMode="External"/><Relationship Id="rId350" Type="http://schemas.openxmlformats.org/officeDocument/2006/relationships/hyperlink" Target="https://www.searates.com/port/putian_cn" TargetMode="External"/><Relationship Id="rId592" Type="http://schemas.openxmlformats.org/officeDocument/2006/relationships/hyperlink" Target="https://www.searates.com/port/muntok_banka_id" TargetMode="External"/><Relationship Id="rId591" Type="http://schemas.openxmlformats.org/officeDocument/2006/relationships/hyperlink" Target="https://www.searates.com/port/meulaboh_sumatra_id" TargetMode="External"/><Relationship Id="rId114" Type="http://schemas.openxmlformats.org/officeDocument/2006/relationships/hyperlink" Target="https://www.searates.com/port/dibba_ae" TargetMode="External"/><Relationship Id="rId356" Type="http://schemas.openxmlformats.org/officeDocument/2006/relationships/hyperlink" Target="https://www.searates.com/port/qinzhou_cn" TargetMode="External"/><Relationship Id="rId598" Type="http://schemas.openxmlformats.org/officeDocument/2006/relationships/hyperlink" Target="https://www.searates.com/port/palapo_sulawesi_id" TargetMode="External"/><Relationship Id="rId113" Type="http://schemas.openxmlformats.org/officeDocument/2006/relationships/hyperlink" Target="https://www.searates.com/port/baimajing_cn" TargetMode="External"/><Relationship Id="rId355" Type="http://schemas.openxmlformats.org/officeDocument/2006/relationships/hyperlink" Target="https://www.searates.com/port/qinhuangdao_cn" TargetMode="External"/><Relationship Id="rId597" Type="http://schemas.openxmlformats.org/officeDocument/2006/relationships/hyperlink" Target="https://www.searates.com/port/padang_teluk_bajur_sumatra_id" TargetMode="External"/><Relationship Id="rId112" Type="http://schemas.openxmlformats.org/officeDocument/2006/relationships/hyperlink" Target="https://www.searates.com/port/das_island_ae" TargetMode="External"/><Relationship Id="rId354" Type="http://schemas.openxmlformats.org/officeDocument/2006/relationships/hyperlink" Target="https://www.searates.com/port/qingyuan_cn" TargetMode="External"/><Relationship Id="rId596" Type="http://schemas.openxmlformats.org/officeDocument/2006/relationships/hyperlink" Target="https://www.searates.com/port/padang_id" TargetMode="External"/><Relationship Id="rId111" Type="http://schemas.openxmlformats.org/officeDocument/2006/relationships/hyperlink" Target="https://www.searates.com/port/bahe_cn" TargetMode="External"/><Relationship Id="rId353" Type="http://schemas.openxmlformats.org/officeDocument/2006/relationships/hyperlink" Target="https://www.searates.com/port/qingxi_cn" TargetMode="External"/><Relationship Id="rId595" Type="http://schemas.openxmlformats.org/officeDocument/2006/relationships/hyperlink" Target="https://www.searates.com/port/nunukan_id" TargetMode="External"/><Relationship Id="rId305" Type="http://schemas.openxmlformats.org/officeDocument/2006/relationships/hyperlink" Target="https://www.searates.com/port/kunming_cn" TargetMode="External"/><Relationship Id="rId547" Type="http://schemas.openxmlformats.org/officeDocument/2006/relationships/hyperlink" Target="https://www.searates.com/port/gorontalo_sulawesi_id" TargetMode="External"/><Relationship Id="rId789" Type="http://schemas.openxmlformats.org/officeDocument/2006/relationships/hyperlink" Target="https://www.searates.com/port/funabashi_jp" TargetMode="External"/><Relationship Id="rId304" Type="http://schemas.openxmlformats.org/officeDocument/2006/relationships/hyperlink" Target="https://www.searates.com/port/tanjong_salirontanjo_bn" TargetMode="External"/><Relationship Id="rId546" Type="http://schemas.openxmlformats.org/officeDocument/2006/relationships/hyperlink" Target="https://www.searates.com/port/gilimanuk_id" TargetMode="External"/><Relationship Id="rId788" Type="http://schemas.openxmlformats.org/officeDocument/2006/relationships/hyperlink" Target="https://www.searates.com/port/fukuyama_jp" TargetMode="External"/><Relationship Id="rId303" Type="http://schemas.openxmlformats.org/officeDocument/2006/relationships/hyperlink" Target="https://www.searates.com/port/kaiping_cn" TargetMode="External"/><Relationship Id="rId545" Type="http://schemas.openxmlformats.org/officeDocument/2006/relationships/hyperlink" Target="https://www.searates.com/port/gebe_island_id" TargetMode="External"/><Relationship Id="rId787" Type="http://schemas.openxmlformats.org/officeDocument/2006/relationships/hyperlink" Target="https://www.searates.com/port/fukui_jp" TargetMode="External"/><Relationship Id="rId302" Type="http://schemas.openxmlformats.org/officeDocument/2006/relationships/hyperlink" Target="https://www.searates.com/port/seria_bn" TargetMode="External"/><Relationship Id="rId544" Type="http://schemas.openxmlformats.org/officeDocument/2006/relationships/hyperlink" Target="https://www.searates.com/port/ende_id" TargetMode="External"/><Relationship Id="rId786" Type="http://schemas.openxmlformats.org/officeDocument/2006/relationships/hyperlink" Target="https://www.searates.com/port/etajima_jp" TargetMode="External"/><Relationship Id="rId309" Type="http://schemas.openxmlformats.org/officeDocument/2006/relationships/hyperlink" Target="https://www.searates.com/port/laizhou_cn" TargetMode="External"/><Relationship Id="rId308" Type="http://schemas.openxmlformats.org/officeDocument/2006/relationships/hyperlink" Target="https://www.searates.com/port/mina_sulman_bh" TargetMode="External"/><Relationship Id="rId307" Type="http://schemas.openxmlformats.org/officeDocument/2006/relationships/hyperlink" Target="https://www.searates.com/port/kunshan_cn" TargetMode="External"/><Relationship Id="rId549" Type="http://schemas.openxmlformats.org/officeDocument/2006/relationships/hyperlink" Target="https://www.searates.com/port/gunung_sitoli_st_id" TargetMode="External"/><Relationship Id="rId306" Type="http://schemas.openxmlformats.org/officeDocument/2006/relationships/hyperlink" Target="https://www.searates.com/port/bahrain_bh" TargetMode="External"/><Relationship Id="rId548" Type="http://schemas.openxmlformats.org/officeDocument/2006/relationships/hyperlink" Target="https://www.searates.com/port/gresik_java_id" TargetMode="External"/><Relationship Id="rId781" Type="http://schemas.openxmlformats.org/officeDocument/2006/relationships/hyperlink" Target="https://www.searates.com/port/amagasaki_jp" TargetMode="External"/><Relationship Id="rId780" Type="http://schemas.openxmlformats.org/officeDocument/2006/relationships/hyperlink" Target="https://www.searates.com/port/akita_jp" TargetMode="External"/><Relationship Id="rId301" Type="http://schemas.openxmlformats.org/officeDocument/2006/relationships/hyperlink" Target="https://www.searates.com/port/kaifeng_cn" TargetMode="External"/><Relationship Id="rId543" Type="http://schemas.openxmlformats.org/officeDocument/2006/relationships/hyperlink" Target="https://www.searates.com/port/dumai_sumatra_id" TargetMode="External"/><Relationship Id="rId785" Type="http://schemas.openxmlformats.org/officeDocument/2006/relationships/hyperlink" Target="https://www.searates.com/port/ena_jp" TargetMode="External"/><Relationship Id="rId300" Type="http://schemas.openxmlformats.org/officeDocument/2006/relationships/hyperlink" Target="https://www.searates.com/port/muara_harbour_bn" TargetMode="External"/><Relationship Id="rId542" Type="http://schemas.openxmlformats.org/officeDocument/2006/relationships/hyperlink" Target="https://www.searates.com/port/dabo_singkep_id" TargetMode="External"/><Relationship Id="rId784" Type="http://schemas.openxmlformats.org/officeDocument/2006/relationships/hyperlink" Target="https://www.searates.com/port/chiba_jp" TargetMode="External"/><Relationship Id="rId541" Type="http://schemas.openxmlformats.org/officeDocument/2006/relationships/hyperlink" Target="https://www.searates.com/port/ciwandan_id" TargetMode="External"/><Relationship Id="rId783" Type="http://schemas.openxmlformats.org/officeDocument/2006/relationships/hyperlink" Target="https://www.searates.com/port/atsumi_jp" TargetMode="External"/><Relationship Id="rId540" Type="http://schemas.openxmlformats.org/officeDocument/2006/relationships/hyperlink" Target="https://www.searates.com/port/cirebon_java_id" TargetMode="External"/><Relationship Id="rId782" Type="http://schemas.openxmlformats.org/officeDocument/2006/relationships/hyperlink" Target="https://www.searates.com/port/aokata_jp" TargetMode="External"/><Relationship Id="rId536" Type="http://schemas.openxmlformats.org/officeDocument/2006/relationships/hyperlink" Target="https://www.searates.com/port/bunyu_id" TargetMode="External"/><Relationship Id="rId778" Type="http://schemas.openxmlformats.org/officeDocument/2006/relationships/hyperlink" Target="https://www.searates.com/port/ainoura_jp" TargetMode="External"/><Relationship Id="rId535" Type="http://schemas.openxmlformats.org/officeDocument/2006/relationships/hyperlink" Target="https://www.searates.com/port/bula_id" TargetMode="External"/><Relationship Id="rId777" Type="http://schemas.openxmlformats.org/officeDocument/2006/relationships/hyperlink" Target="https://www.searates.com/port/aburatsu_jp" TargetMode="External"/><Relationship Id="rId534" Type="http://schemas.openxmlformats.org/officeDocument/2006/relationships/hyperlink" Target="https://www.searates.com/port/buatan_id" TargetMode="External"/><Relationship Id="rId776" Type="http://schemas.openxmlformats.org/officeDocument/2006/relationships/hyperlink" Target="https://www.searates.com/port/aboshi_jp" TargetMode="External"/><Relationship Id="rId533" Type="http://schemas.openxmlformats.org/officeDocument/2006/relationships/hyperlink" Target="https://www.searates.com/port/bontang_kl_id" TargetMode="External"/><Relationship Id="rId775" Type="http://schemas.openxmlformats.org/officeDocument/2006/relationships/hyperlink" Target="https://www.searates.com/port/abashiri_jp" TargetMode="External"/><Relationship Id="rId539" Type="http://schemas.openxmlformats.org/officeDocument/2006/relationships/hyperlink" Target="https://www.searates.com/port/cigading_id" TargetMode="External"/><Relationship Id="rId538" Type="http://schemas.openxmlformats.org/officeDocument/2006/relationships/hyperlink" Target="https://www.searates.com/port/cengkareng_id" TargetMode="External"/><Relationship Id="rId537" Type="http://schemas.openxmlformats.org/officeDocument/2006/relationships/hyperlink" Target="https://www.searates.com/port/celukan_bawang_id" TargetMode="External"/><Relationship Id="rId779" Type="http://schemas.openxmlformats.org/officeDocument/2006/relationships/hyperlink" Target="https://www.searates.com/port/aioi_jp" TargetMode="External"/><Relationship Id="rId770" Type="http://schemas.openxmlformats.org/officeDocument/2006/relationships/hyperlink" Target="https://www.searates.com/port/turkmenbashy_tm" TargetMode="External"/><Relationship Id="rId532" Type="http://schemas.openxmlformats.org/officeDocument/2006/relationships/hyperlink" Target="https://www.searates.com/port/bojonegara_id" TargetMode="External"/><Relationship Id="rId774" Type="http://schemas.openxmlformats.org/officeDocument/2006/relationships/hyperlink" Target="https://www.searates.com/port/umm_qasr_iq" TargetMode="External"/><Relationship Id="rId531" Type="http://schemas.openxmlformats.org/officeDocument/2006/relationships/hyperlink" Target="https://www.searates.com/port/blang_lancang_id" TargetMode="External"/><Relationship Id="rId773" Type="http://schemas.openxmlformats.org/officeDocument/2006/relationships/hyperlink" Target="https://www.searates.com/port/khor_al_zubair_iq" TargetMode="External"/><Relationship Id="rId530" Type="http://schemas.openxmlformats.org/officeDocument/2006/relationships/hyperlink" Target="https://www.searates.com/port/bitung_id" TargetMode="External"/><Relationship Id="rId772" Type="http://schemas.openxmlformats.org/officeDocument/2006/relationships/hyperlink" Target="https://www.searates.com/port/fao_iq" TargetMode="External"/><Relationship Id="rId771" Type="http://schemas.openxmlformats.org/officeDocument/2006/relationships/hyperlink" Target="https://www.searates.com/port/turkmenbasy_tm" TargetMode="External"/><Relationship Id="rId327" Type="http://schemas.openxmlformats.org/officeDocument/2006/relationships/hyperlink" Target="https://www.searates.com/port/longyan_cn" TargetMode="External"/><Relationship Id="rId569" Type="http://schemas.openxmlformats.org/officeDocument/2006/relationships/hyperlink" Target="https://www.searates.com/port/kuala_tanjung_id" TargetMode="External"/><Relationship Id="rId326" Type="http://schemas.openxmlformats.org/officeDocument/2006/relationships/hyperlink" Target="https://www.searates.com/port/longkou_cn" TargetMode="External"/><Relationship Id="rId568" Type="http://schemas.openxmlformats.org/officeDocument/2006/relationships/hyperlink" Target="https://www.searates.com/port/kuala_langsa_id" TargetMode="External"/><Relationship Id="rId325" Type="http://schemas.openxmlformats.org/officeDocument/2006/relationships/hyperlink" Target="https://www.searates.com/port/liuzhou_cn" TargetMode="External"/><Relationship Id="rId567" Type="http://schemas.openxmlformats.org/officeDocument/2006/relationships/hyperlink" Target="https://www.searates.com/port/kuala_kapuas_kl_id" TargetMode="External"/><Relationship Id="rId324" Type="http://schemas.openxmlformats.org/officeDocument/2006/relationships/hyperlink" Target="https://www.searates.com/port/linyi_cn" TargetMode="External"/><Relationship Id="rId566" Type="http://schemas.openxmlformats.org/officeDocument/2006/relationships/hyperlink" Target="https://www.searates.com/port/kuala_enok_id" TargetMode="External"/><Relationship Id="rId329" Type="http://schemas.openxmlformats.org/officeDocument/2006/relationships/hyperlink" Target="https://www.searates.com/port/maanshan_cn" TargetMode="External"/><Relationship Id="rId328" Type="http://schemas.openxmlformats.org/officeDocument/2006/relationships/hyperlink" Target="https://www.searates.com/port/luzhou_cn" TargetMode="External"/><Relationship Id="rId561" Type="http://schemas.openxmlformats.org/officeDocument/2006/relationships/hyperlink" Target="https://www.searates.com/port/kidjang_bintan_id" TargetMode="External"/><Relationship Id="rId560" Type="http://schemas.openxmlformats.org/officeDocument/2006/relationships/hyperlink" Target="https://www.searates.com/port/kendari_sulawesi_id" TargetMode="External"/><Relationship Id="rId323" Type="http://schemas.openxmlformats.org/officeDocument/2006/relationships/hyperlink" Target="https://www.searates.com/port/linjiang_cn" TargetMode="External"/><Relationship Id="rId565" Type="http://schemas.openxmlformats.org/officeDocument/2006/relationships/hyperlink" Target="https://www.searates.com/port/kuala_beukah_id" TargetMode="External"/><Relationship Id="rId322" Type="http://schemas.openxmlformats.org/officeDocument/2006/relationships/hyperlink" Target="https://www.searates.com/port/lijiaxiang_cn" TargetMode="External"/><Relationship Id="rId564" Type="http://schemas.openxmlformats.org/officeDocument/2006/relationships/hyperlink" Target="https://www.searates.com/port/krueng_geukueh_id" TargetMode="External"/><Relationship Id="rId321" Type="http://schemas.openxmlformats.org/officeDocument/2006/relationships/hyperlink" Target="https://www.searates.com/port/lihekou_cn" TargetMode="External"/><Relationship Id="rId563" Type="http://schemas.openxmlformats.org/officeDocument/2006/relationships/hyperlink" Target="https://www.searates.com/port/kota_baru_id" TargetMode="External"/><Relationship Id="rId320" Type="http://schemas.openxmlformats.org/officeDocument/2006/relationships/hyperlink" Target="https://www.searates.com/port/liaoyang_cn" TargetMode="External"/><Relationship Id="rId562" Type="http://schemas.openxmlformats.org/officeDocument/2006/relationships/hyperlink" Target="https://www.searates.com/port/kijang_id" TargetMode="External"/><Relationship Id="rId316" Type="http://schemas.openxmlformats.org/officeDocument/2006/relationships/hyperlink" Target="https://www.searates.com/port/lanxi_cn" TargetMode="External"/><Relationship Id="rId558" Type="http://schemas.openxmlformats.org/officeDocument/2006/relationships/hyperlink" Target="https://www.searates.com/port/kasim_marine_terminal_id" TargetMode="External"/><Relationship Id="rId315" Type="http://schemas.openxmlformats.org/officeDocument/2006/relationships/hyperlink" Target="https://www.searates.com/port/singapore_sg" TargetMode="External"/><Relationship Id="rId557" Type="http://schemas.openxmlformats.org/officeDocument/2006/relationships/hyperlink" Target="https://www.searates.com/port/kakap_natuna_marine_terminal_id" TargetMode="External"/><Relationship Id="rId799" Type="http://schemas.openxmlformats.org/officeDocument/2006/relationships/hyperlink" Target="https://www.searates.com/port/hibi_jp" TargetMode="External"/><Relationship Id="rId314" Type="http://schemas.openxmlformats.org/officeDocument/2006/relationships/hyperlink" Target="https://www.searates.com/port/lanshi_cn" TargetMode="External"/><Relationship Id="rId556" Type="http://schemas.openxmlformats.org/officeDocument/2006/relationships/hyperlink" Target="https://www.searates.com/port/kaimana_id" TargetMode="External"/><Relationship Id="rId798" Type="http://schemas.openxmlformats.org/officeDocument/2006/relationships/hyperlink" Target="https://www.searates.com/port/hateruma_jp" TargetMode="External"/><Relationship Id="rId313" Type="http://schemas.openxmlformats.org/officeDocument/2006/relationships/hyperlink" Target="https://www.searates.com/port/jurong_sg" TargetMode="External"/><Relationship Id="rId555" Type="http://schemas.openxmlformats.org/officeDocument/2006/relationships/hyperlink" Target="https://www.searates.com/port/kabil_id" TargetMode="External"/><Relationship Id="rId797" Type="http://schemas.openxmlformats.org/officeDocument/2006/relationships/hyperlink" Target="https://www.searates.com/port/hannan_kishiwada_jp" TargetMode="External"/><Relationship Id="rId319" Type="http://schemas.openxmlformats.org/officeDocument/2006/relationships/hyperlink" Target="https://www.searates.com/port/lianyungang_cn" TargetMode="External"/><Relationship Id="rId318" Type="http://schemas.openxmlformats.org/officeDocument/2006/relationships/hyperlink" Target="https://www.searates.com/port/leliu_cn" TargetMode="External"/><Relationship Id="rId317" Type="http://schemas.openxmlformats.org/officeDocument/2006/relationships/hyperlink" Target="https://www.searates.com/port/lanzhou_cn" TargetMode="External"/><Relationship Id="rId559" Type="http://schemas.openxmlformats.org/officeDocument/2006/relationships/hyperlink" Target="https://www.searates.com/port/kempo_id" TargetMode="External"/><Relationship Id="rId550" Type="http://schemas.openxmlformats.org/officeDocument/2006/relationships/hyperlink" Target="https://www.searates.com/port/hagu_id" TargetMode="External"/><Relationship Id="rId792" Type="http://schemas.openxmlformats.org/officeDocument/2006/relationships/hyperlink" Target="https://www.searates.com/port/hachinohe_jp" TargetMode="External"/><Relationship Id="rId791" Type="http://schemas.openxmlformats.org/officeDocument/2006/relationships/hyperlink" Target="https://www.searates.com/port/gamagori_jp" TargetMode="External"/><Relationship Id="rId790" Type="http://schemas.openxmlformats.org/officeDocument/2006/relationships/hyperlink" Target="https://www.searates.com/port/furukawa_jp" TargetMode="External"/><Relationship Id="rId312" Type="http://schemas.openxmlformats.org/officeDocument/2006/relationships/hyperlink" Target="https://www.searates.com/port/lanshan_cn" TargetMode="External"/><Relationship Id="rId554" Type="http://schemas.openxmlformats.org/officeDocument/2006/relationships/hyperlink" Target="https://www.searates.com/port/jayapura_irian_jaya_id" TargetMode="External"/><Relationship Id="rId796" Type="http://schemas.openxmlformats.org/officeDocument/2006/relationships/hyperlink" Target="https://www.searates.com/port/hamanda_jp" TargetMode="External"/><Relationship Id="rId311" Type="http://schemas.openxmlformats.org/officeDocument/2006/relationships/hyperlink" Target="https://www.searates.com/port/langfang_cn" TargetMode="External"/><Relationship Id="rId553" Type="http://schemas.openxmlformats.org/officeDocument/2006/relationships/hyperlink" Target="https://www.searates.com/port/jambi_sumatra_id" TargetMode="External"/><Relationship Id="rId795" Type="http://schemas.openxmlformats.org/officeDocument/2006/relationships/hyperlink" Target="https://www.searates.com/port/hakui_jp" TargetMode="External"/><Relationship Id="rId310" Type="http://schemas.openxmlformats.org/officeDocument/2006/relationships/hyperlink" Target="https://www.searates.com/port/sitra_bh" TargetMode="External"/><Relationship Id="rId552" Type="http://schemas.openxmlformats.org/officeDocument/2006/relationships/hyperlink" Target="https://www.searates.com/port/jambi_id" TargetMode="External"/><Relationship Id="rId794" Type="http://schemas.openxmlformats.org/officeDocument/2006/relationships/hyperlink" Target="https://www.searates.com/port/hakodate_jp" TargetMode="External"/><Relationship Id="rId551" Type="http://schemas.openxmlformats.org/officeDocument/2006/relationships/hyperlink" Target="https://www.searates.com/port/jakarta_id" TargetMode="External"/><Relationship Id="rId793" Type="http://schemas.openxmlformats.org/officeDocument/2006/relationships/hyperlink" Target="https://www.searates.com/port/hakata_jp" TargetMode="External"/><Relationship Id="rId297" Type="http://schemas.openxmlformats.org/officeDocument/2006/relationships/hyperlink" Target="https://www.searates.com/port/jinzhou_cn" TargetMode="External"/><Relationship Id="rId296" Type="http://schemas.openxmlformats.org/officeDocument/2006/relationships/hyperlink" Target="https://www.searates.com/port/lumut_bn" TargetMode="External"/><Relationship Id="rId295" Type="http://schemas.openxmlformats.org/officeDocument/2006/relationships/hyperlink" Target="https://www.searates.com/port/jinshi_cn" TargetMode="External"/><Relationship Id="rId294" Type="http://schemas.openxmlformats.org/officeDocument/2006/relationships/hyperlink" Target="https://www.searates.com/port/kuala_belait_bn" TargetMode="External"/><Relationship Id="rId299" Type="http://schemas.openxmlformats.org/officeDocument/2006/relationships/hyperlink" Target="https://www.searates.com/port/jiujiang_cn" TargetMode="External"/><Relationship Id="rId298" Type="http://schemas.openxmlformats.org/officeDocument/2006/relationships/hyperlink" Target="https://www.searates.com/port/muara_bn" TargetMode="External"/><Relationship Id="rId271" Type="http://schemas.openxmlformats.org/officeDocument/2006/relationships/hyperlink" Target="https://www.searates.com/port/ras_laffan_qa" TargetMode="External"/><Relationship Id="rId270" Type="http://schemas.openxmlformats.org/officeDocument/2006/relationships/hyperlink" Target="https://www.searates.com/port/huzhou_cn" TargetMode="External"/><Relationship Id="rId269" Type="http://schemas.openxmlformats.org/officeDocument/2006/relationships/hyperlink" Target="https://www.searates.com/port/mesaieed_qa" TargetMode="External"/><Relationship Id="rId264" Type="http://schemas.openxmlformats.org/officeDocument/2006/relationships/hyperlink" Target="https://www.searates.com/port/huangpu_cn" TargetMode="External"/><Relationship Id="rId263" Type="http://schemas.openxmlformats.org/officeDocument/2006/relationships/hyperlink" Target="https://www.searates.com/port/al_rayyan_marine_terminal_qa" TargetMode="External"/><Relationship Id="rId262" Type="http://schemas.openxmlformats.org/officeDocument/2006/relationships/hyperlink" Target="https://www.searates.com/port/huanghua_cn" TargetMode="External"/><Relationship Id="rId261" Type="http://schemas.openxmlformats.org/officeDocument/2006/relationships/hyperlink" Target="https://www.searates.com/port/zahrani_terminal_lb" TargetMode="External"/><Relationship Id="rId268" Type="http://schemas.openxmlformats.org/officeDocument/2006/relationships/hyperlink" Target="https://www.searates.com/port/huizhou_cn" TargetMode="External"/><Relationship Id="rId267" Type="http://schemas.openxmlformats.org/officeDocument/2006/relationships/hyperlink" Target="https://www.searates.com/port/hamad_qa" TargetMode="External"/><Relationship Id="rId266" Type="http://schemas.openxmlformats.org/officeDocument/2006/relationships/hyperlink" Target="https://www.searates.com/port/huangshi_cn" TargetMode="External"/><Relationship Id="rId265" Type="http://schemas.openxmlformats.org/officeDocument/2006/relationships/hyperlink" Target="https://www.searates.com/port/doha_qa" TargetMode="External"/><Relationship Id="rId260" Type="http://schemas.openxmlformats.org/officeDocument/2006/relationships/hyperlink" Target="https://www.searates.com/port/huaiyin_cn" TargetMode="External"/><Relationship Id="rId259" Type="http://schemas.openxmlformats.org/officeDocument/2006/relationships/hyperlink" Target="https://www.searates.com/port/tyr_lb" TargetMode="External"/><Relationship Id="rId258" Type="http://schemas.openxmlformats.org/officeDocument/2006/relationships/hyperlink" Target="https://www.searates.com/port/huainan_cn" TargetMode="External"/><Relationship Id="rId253" Type="http://schemas.openxmlformats.org/officeDocument/2006/relationships/hyperlink" Target="https://www.searates.com/port/selaata_lb" TargetMode="External"/><Relationship Id="rId495" Type="http://schemas.openxmlformats.org/officeDocument/2006/relationships/hyperlink" Target="https://www.searates.com/port/bandar_abbas_ir" TargetMode="External"/><Relationship Id="rId252" Type="http://schemas.openxmlformats.org/officeDocument/2006/relationships/hyperlink" Target="https://www.searates.com/port/huadu_cn" TargetMode="External"/><Relationship Id="rId494" Type="http://schemas.openxmlformats.org/officeDocument/2006/relationships/hyperlink" Target="https://www.searates.com/port/riyadh_sa" TargetMode="External"/><Relationship Id="rId251" Type="http://schemas.openxmlformats.org/officeDocument/2006/relationships/hyperlink" Target="https://www.searates.com/port/jounieh_lb" TargetMode="External"/><Relationship Id="rId493" Type="http://schemas.openxmlformats.org/officeDocument/2006/relationships/hyperlink" Target="https://www.searates.com/port/ras_tanura_sa" TargetMode="External"/><Relationship Id="rId250" Type="http://schemas.openxmlformats.org/officeDocument/2006/relationships/hyperlink" Target="https://www.searates.com/port/hong_kong_cn" TargetMode="External"/><Relationship Id="rId492" Type="http://schemas.openxmlformats.org/officeDocument/2006/relationships/hyperlink" Target="https://www.searates.com/port/ras_al_mishab_sa" TargetMode="External"/><Relationship Id="rId257" Type="http://schemas.openxmlformats.org/officeDocument/2006/relationships/hyperlink" Target="https://www.searates.com/port/tripoli_lb" TargetMode="External"/><Relationship Id="rId499" Type="http://schemas.openxmlformats.org/officeDocument/2006/relationships/hyperlink" Target="https://www.searates.com/port/bandar_noshahr_ir" TargetMode="External"/><Relationship Id="rId256" Type="http://schemas.openxmlformats.org/officeDocument/2006/relationships/hyperlink" Target="https://www.searates.com/port/huaibei_cn" TargetMode="External"/><Relationship Id="rId498" Type="http://schemas.openxmlformats.org/officeDocument/2006/relationships/hyperlink" Target="https://www.searates.com/port/bandar_mahshahr_ir" TargetMode="External"/><Relationship Id="rId255" Type="http://schemas.openxmlformats.org/officeDocument/2006/relationships/hyperlink" Target="https://www.searates.com/port/sidon_lb" TargetMode="External"/><Relationship Id="rId497" Type="http://schemas.openxmlformats.org/officeDocument/2006/relationships/hyperlink" Target="https://www.searates.com/port/bandar_khomeini_ir" TargetMode="External"/><Relationship Id="rId254" Type="http://schemas.openxmlformats.org/officeDocument/2006/relationships/hyperlink" Target="https://www.searates.com/port/huaian_cn" TargetMode="External"/><Relationship Id="rId496" Type="http://schemas.openxmlformats.org/officeDocument/2006/relationships/hyperlink" Target="https://www.searates.com/port/bandar_anzali_ir" TargetMode="External"/><Relationship Id="rId293" Type="http://schemas.openxmlformats.org/officeDocument/2006/relationships/hyperlink" Target="https://www.searates.com/port/jinshan_cn" TargetMode="External"/><Relationship Id="rId292" Type="http://schemas.openxmlformats.org/officeDocument/2006/relationships/hyperlink" Target="https://www.searates.com/port/jinhua_cn" TargetMode="External"/><Relationship Id="rId291" Type="http://schemas.openxmlformats.org/officeDocument/2006/relationships/hyperlink" Target="https://www.searates.com/port/vassiliko_cy" TargetMode="External"/><Relationship Id="rId290" Type="http://schemas.openxmlformats.org/officeDocument/2006/relationships/hyperlink" Target="https://www.searates.com/port/jingtang_cn" TargetMode="External"/><Relationship Id="rId286" Type="http://schemas.openxmlformats.org/officeDocument/2006/relationships/hyperlink" Target="https://www.searates.com/port/jinan_cn" TargetMode="External"/><Relationship Id="rId285" Type="http://schemas.openxmlformats.org/officeDocument/2006/relationships/hyperlink" Target="https://www.searates.com/port/latchi_cy" TargetMode="External"/><Relationship Id="rId284" Type="http://schemas.openxmlformats.org/officeDocument/2006/relationships/hyperlink" Target="https://www.searates.com/port/jiaxing_cn" TargetMode="External"/><Relationship Id="rId283" Type="http://schemas.openxmlformats.org/officeDocument/2006/relationships/hyperlink" Target="https://www.searates.com/port/larnaca_cy" TargetMode="External"/><Relationship Id="rId289" Type="http://schemas.openxmlformats.org/officeDocument/2006/relationships/hyperlink" Target="https://www.searates.com/port/teknecik_cy" TargetMode="External"/><Relationship Id="rId288" Type="http://schemas.openxmlformats.org/officeDocument/2006/relationships/hyperlink" Target="https://www.searates.com/port/jingdezhen_cn" TargetMode="External"/><Relationship Id="rId287" Type="http://schemas.openxmlformats.org/officeDocument/2006/relationships/hyperlink" Target="https://www.searates.com/port/limassol_cy" TargetMode="External"/><Relationship Id="rId282" Type="http://schemas.openxmlformats.org/officeDocument/2006/relationships/hyperlink" Target="https://www.searates.com/port/jianhu_cn" TargetMode="External"/><Relationship Id="rId281" Type="http://schemas.openxmlformats.org/officeDocument/2006/relationships/hyperlink" Target="https://www.searates.com/port/kyrenia_cy" TargetMode="External"/><Relationship Id="rId280" Type="http://schemas.openxmlformats.org/officeDocument/2006/relationships/hyperlink" Target="https://www.searates.com/port/jiangyin_cn" TargetMode="External"/><Relationship Id="rId275" Type="http://schemas.openxmlformats.org/officeDocument/2006/relationships/hyperlink" Target="https://www.searates.com/port/famagusta_cy" TargetMode="External"/><Relationship Id="rId274" Type="http://schemas.openxmlformats.org/officeDocument/2006/relationships/hyperlink" Target="https://www.searates.com/port/jiamusi_cn" TargetMode="External"/><Relationship Id="rId273" Type="http://schemas.openxmlformats.org/officeDocument/2006/relationships/hyperlink" Target="https://www.searates.com/port/umm_said_qa" TargetMode="External"/><Relationship Id="rId272" Type="http://schemas.openxmlformats.org/officeDocument/2006/relationships/hyperlink" Target="https://www.searates.com/port/jiading_cn" TargetMode="External"/><Relationship Id="rId279" Type="http://schemas.openxmlformats.org/officeDocument/2006/relationships/hyperlink" Target="https://www.searates.com/port/karavostassi_cy" TargetMode="External"/><Relationship Id="rId278" Type="http://schemas.openxmlformats.org/officeDocument/2006/relationships/hyperlink" Target="https://www.searates.com/port/jiangmen_cn" TargetMode="External"/><Relationship Id="rId277" Type="http://schemas.openxmlformats.org/officeDocument/2006/relationships/hyperlink" Target="https://www.searates.com/port/kalecik_cy" TargetMode="External"/><Relationship Id="rId276" Type="http://schemas.openxmlformats.org/officeDocument/2006/relationships/hyperlink" Target="https://www.searates.com/port/jiande_cn" TargetMode="External"/><Relationship Id="rId907" Type="http://schemas.openxmlformats.org/officeDocument/2006/relationships/hyperlink" Target="https://www.searates.com/port/shibushi_jp" TargetMode="External"/><Relationship Id="rId906" Type="http://schemas.openxmlformats.org/officeDocument/2006/relationships/hyperlink" Target="https://www.searates.com/port/sendai_jp" TargetMode="External"/><Relationship Id="rId905" Type="http://schemas.openxmlformats.org/officeDocument/2006/relationships/hyperlink" Target="https://www.searates.com/port/senboku_jp" TargetMode="External"/><Relationship Id="rId904" Type="http://schemas.openxmlformats.org/officeDocument/2006/relationships/hyperlink" Target="https://www.searates.com/port/satsumasendai_jp" TargetMode="External"/><Relationship Id="rId909" Type="http://schemas.openxmlformats.org/officeDocument/2006/relationships/hyperlink" Target="https://www.searates.com/port/shimizu_jp" TargetMode="External"/><Relationship Id="rId908" Type="http://schemas.openxmlformats.org/officeDocument/2006/relationships/hyperlink" Target="https://www.searates.com/port/shikama_jp" TargetMode="External"/><Relationship Id="rId903" Type="http://schemas.openxmlformats.org/officeDocument/2006/relationships/hyperlink" Target="https://www.searates.com/port/sakito_jp" TargetMode="External"/><Relationship Id="rId902" Type="http://schemas.openxmlformats.org/officeDocument/2006/relationships/hyperlink" Target="https://www.searates.com/port/sakata_jp" TargetMode="External"/><Relationship Id="rId901" Type="http://schemas.openxmlformats.org/officeDocument/2006/relationships/hyperlink" Target="https://www.searates.com/port/sakaisenboku_jp" TargetMode="External"/><Relationship Id="rId900" Type="http://schemas.openxmlformats.org/officeDocument/2006/relationships/hyperlink" Target="https://www.searates.com/port/sakaiminato_jp" TargetMode="External"/><Relationship Id="rId929" Type="http://schemas.openxmlformats.org/officeDocument/2006/relationships/hyperlink" Target="https://www.searates.com/port/tokuyama_jp" TargetMode="External"/><Relationship Id="rId928" Type="http://schemas.openxmlformats.org/officeDocument/2006/relationships/hyperlink" Target="https://www.searates.com/port/tokushima_jp" TargetMode="External"/><Relationship Id="rId927" Type="http://schemas.openxmlformats.org/officeDocument/2006/relationships/hyperlink" Target="https://www.searates.com/port/tokachi_jp" TargetMode="External"/><Relationship Id="rId926" Type="http://schemas.openxmlformats.org/officeDocument/2006/relationships/hyperlink" Target="https://www.searates.com/port/tobata_jp" TargetMode="External"/><Relationship Id="rId921" Type="http://schemas.openxmlformats.org/officeDocument/2006/relationships/hyperlink" Target="https://www.searates.com/port/takasu_jp" TargetMode="External"/><Relationship Id="rId920" Type="http://schemas.openxmlformats.org/officeDocument/2006/relationships/hyperlink" Target="https://www.searates.com/port/takamatsu_jp" TargetMode="External"/><Relationship Id="rId925" Type="http://schemas.openxmlformats.org/officeDocument/2006/relationships/hyperlink" Target="https://www.searates.com/port/taniyama_jp" TargetMode="External"/><Relationship Id="rId924" Type="http://schemas.openxmlformats.org/officeDocument/2006/relationships/hyperlink" Target="https://www.searates.com/port/tanabe_jp" TargetMode="External"/><Relationship Id="rId923" Type="http://schemas.openxmlformats.org/officeDocument/2006/relationships/hyperlink" Target="https://www.searates.com/port/takuma_jp" TargetMode="External"/><Relationship Id="rId922" Type="http://schemas.openxmlformats.org/officeDocument/2006/relationships/hyperlink" Target="https://www.searates.com/port/takehara_jp" TargetMode="External"/><Relationship Id="rId918" Type="http://schemas.openxmlformats.org/officeDocument/2006/relationships/hyperlink" Target="https://www.searates.com/port/tagonoura_jp" TargetMode="External"/><Relationship Id="rId917" Type="http://schemas.openxmlformats.org/officeDocument/2006/relationships/hyperlink" Target="https://www.searates.com/port/tachibana_jp" TargetMode="External"/><Relationship Id="rId916" Type="http://schemas.openxmlformats.org/officeDocument/2006/relationships/hyperlink" Target="https://www.searates.com/port/suzaki_jp" TargetMode="External"/><Relationship Id="rId915" Type="http://schemas.openxmlformats.org/officeDocument/2006/relationships/hyperlink" Target="https://www.searates.com/port/soma_jp" TargetMode="External"/><Relationship Id="rId919" Type="http://schemas.openxmlformats.org/officeDocument/2006/relationships/hyperlink" Target="https://www.searates.com/port/takahara_jp" TargetMode="External"/><Relationship Id="rId910" Type="http://schemas.openxmlformats.org/officeDocument/2006/relationships/hyperlink" Target="https://www.searates.com/port/shimonoseki_jp" TargetMode="External"/><Relationship Id="rId914" Type="http://schemas.openxmlformats.org/officeDocument/2006/relationships/hyperlink" Target="https://www.searates.com/port/shirashima_jp" TargetMode="External"/><Relationship Id="rId913" Type="http://schemas.openxmlformats.org/officeDocument/2006/relationships/hyperlink" Target="https://www.searates.com/port/shiogama_jp" TargetMode="External"/><Relationship Id="rId912" Type="http://schemas.openxmlformats.org/officeDocument/2006/relationships/hyperlink" Target="https://www.searates.com/port/shingu_jp" TargetMode="External"/><Relationship Id="rId911" Type="http://schemas.openxmlformats.org/officeDocument/2006/relationships/hyperlink" Target="https://www.searates.com/port/shimotsu_jp" TargetMode="External"/><Relationship Id="rId629" Type="http://schemas.openxmlformats.org/officeDocument/2006/relationships/hyperlink" Target="https://www.searates.com/port/selat_pandjang_sumatra_id" TargetMode="External"/><Relationship Id="rId624" Type="http://schemas.openxmlformats.org/officeDocument/2006/relationships/hyperlink" Target="https://www.searates.com/port/sambas_id" TargetMode="External"/><Relationship Id="rId866" Type="http://schemas.openxmlformats.org/officeDocument/2006/relationships/hyperlink" Target="https://www.searates.com/port/moji_jp" TargetMode="External"/><Relationship Id="rId623" Type="http://schemas.openxmlformats.org/officeDocument/2006/relationships/hyperlink" Target="https://www.searates.com/port/samarinda_kalimantan_id" TargetMode="External"/><Relationship Id="rId865" Type="http://schemas.openxmlformats.org/officeDocument/2006/relationships/hyperlink" Target="https://www.searates.com/port/mizushima_jp" TargetMode="External"/><Relationship Id="rId622" Type="http://schemas.openxmlformats.org/officeDocument/2006/relationships/hyperlink" Target="https://www.searates.com/port/sabang_sumatra_id" TargetMode="External"/><Relationship Id="rId864" Type="http://schemas.openxmlformats.org/officeDocument/2006/relationships/hyperlink" Target="https://www.searates.com/port/miyako_jp" TargetMode="External"/><Relationship Id="rId621" Type="http://schemas.openxmlformats.org/officeDocument/2006/relationships/hyperlink" Target="https://www.searates.com/port/rengat_id" TargetMode="External"/><Relationship Id="rId863" Type="http://schemas.openxmlformats.org/officeDocument/2006/relationships/hyperlink" Target="https://www.searates.com/port/mitsukoshima_jp" TargetMode="External"/><Relationship Id="rId628" Type="http://schemas.openxmlformats.org/officeDocument/2006/relationships/hyperlink" Target="https://www.searates.com/port/sekupang_id" TargetMode="External"/><Relationship Id="rId627" Type="http://schemas.openxmlformats.org/officeDocument/2006/relationships/hyperlink" Target="https://www.searates.com/port/santan_terminal_kl_id" TargetMode="External"/><Relationship Id="rId869" Type="http://schemas.openxmlformats.org/officeDocument/2006/relationships/hyperlink" Target="https://www.searates.com/port/muroran_jp" TargetMode="External"/><Relationship Id="rId626" Type="http://schemas.openxmlformats.org/officeDocument/2006/relationships/hyperlink" Target="https://www.searates.com/port/sangatta_id" TargetMode="External"/><Relationship Id="rId868" Type="http://schemas.openxmlformats.org/officeDocument/2006/relationships/hyperlink" Target="https://www.searates.com/port/mukaishima_jp" TargetMode="External"/><Relationship Id="rId625" Type="http://schemas.openxmlformats.org/officeDocument/2006/relationships/hyperlink" Target="https://www.searates.com/port/sampit_kalimantan_id" TargetMode="External"/><Relationship Id="rId867" Type="http://schemas.openxmlformats.org/officeDocument/2006/relationships/hyperlink" Target="https://www.searates.com/port/monbetsu_jp" TargetMode="External"/><Relationship Id="rId620" Type="http://schemas.openxmlformats.org/officeDocument/2006/relationships/hyperlink" Target="https://www.searates.com/port/ramba_id" TargetMode="External"/><Relationship Id="rId862" Type="http://schemas.openxmlformats.org/officeDocument/2006/relationships/hyperlink" Target="https://www.searates.com/port/mitajiri_jp" TargetMode="External"/><Relationship Id="rId861" Type="http://schemas.openxmlformats.org/officeDocument/2006/relationships/hyperlink" Target="https://www.searates.com/port/misumi_jp" TargetMode="External"/><Relationship Id="rId860" Type="http://schemas.openxmlformats.org/officeDocument/2006/relationships/hyperlink" Target="https://www.searates.com/port/mishima_kawanoe_jp" TargetMode="External"/><Relationship Id="rId619" Type="http://schemas.openxmlformats.org/officeDocument/2006/relationships/hyperlink" Target="https://www.searates.com/port/pulau_batam_id" TargetMode="External"/><Relationship Id="rId618" Type="http://schemas.openxmlformats.org/officeDocument/2006/relationships/hyperlink" Target="https://www.searates.com/port/pulau_baai_id" TargetMode="External"/><Relationship Id="rId613" Type="http://schemas.openxmlformats.org/officeDocument/2006/relationships/hyperlink" Target="https://www.searates.com/port/port_okha_id" TargetMode="External"/><Relationship Id="rId855" Type="http://schemas.openxmlformats.org/officeDocument/2006/relationships/hyperlink" Target="https://www.searates.com/port/mategata_jp" TargetMode="External"/><Relationship Id="rId612" Type="http://schemas.openxmlformats.org/officeDocument/2006/relationships/hyperlink" Target="https://www.searates.com/port/pontianak_kalimantan_id" TargetMode="External"/><Relationship Id="rId854" Type="http://schemas.openxmlformats.org/officeDocument/2006/relationships/hyperlink" Target="https://www.searates.com/port/marugame_jp" TargetMode="External"/><Relationship Id="rId611" Type="http://schemas.openxmlformats.org/officeDocument/2006/relationships/hyperlink" Target="https://www.searates.com/port/pomala_sulawesi_id" TargetMode="External"/><Relationship Id="rId853" Type="http://schemas.openxmlformats.org/officeDocument/2006/relationships/hyperlink" Target="https://www.searates.com/port/maizuru_jp" TargetMode="External"/><Relationship Id="rId610" Type="http://schemas.openxmlformats.org/officeDocument/2006/relationships/hyperlink" Target="https://www.searates.com/port/perawang_id" TargetMode="External"/><Relationship Id="rId852" Type="http://schemas.openxmlformats.org/officeDocument/2006/relationships/hyperlink" Target="https://www.searates.com/port/kushiro_jp" TargetMode="External"/><Relationship Id="rId617" Type="http://schemas.openxmlformats.org/officeDocument/2006/relationships/hyperlink" Target="https://www.searates.com/port/pulang_pisau_id" TargetMode="External"/><Relationship Id="rId859" Type="http://schemas.openxmlformats.org/officeDocument/2006/relationships/hyperlink" Target="https://www.searates.com/port/minamata_jp" TargetMode="External"/><Relationship Id="rId616" Type="http://schemas.openxmlformats.org/officeDocument/2006/relationships/hyperlink" Target="https://www.searates.com/port/prointal_id" TargetMode="External"/><Relationship Id="rId858" Type="http://schemas.openxmlformats.org/officeDocument/2006/relationships/hyperlink" Target="https://www.searates.com/port/matsuyama_jp" TargetMode="External"/><Relationship Id="rId615" Type="http://schemas.openxmlformats.org/officeDocument/2006/relationships/hyperlink" Target="https://www.searates.com/port/probolinggo_id" TargetMode="External"/><Relationship Id="rId857" Type="http://schemas.openxmlformats.org/officeDocument/2006/relationships/hyperlink" Target="https://www.searates.com/port/matsushima_jp" TargetMode="External"/><Relationship Id="rId614" Type="http://schemas.openxmlformats.org/officeDocument/2006/relationships/hyperlink" Target="https://www.searates.com/port/poso_sulawesi_id" TargetMode="External"/><Relationship Id="rId856" Type="http://schemas.openxmlformats.org/officeDocument/2006/relationships/hyperlink" Target="https://www.searates.com/port/matsunaga_jp" TargetMode="External"/><Relationship Id="rId851" Type="http://schemas.openxmlformats.org/officeDocument/2006/relationships/hyperlink" Target="https://www.searates.com/port/kumamoto_jp" TargetMode="External"/><Relationship Id="rId850" Type="http://schemas.openxmlformats.org/officeDocument/2006/relationships/hyperlink" Target="https://www.searates.com/port/kudamatsu_jp" TargetMode="External"/><Relationship Id="rId409" Type="http://schemas.openxmlformats.org/officeDocument/2006/relationships/hyperlink" Target="https://www.searates.com/port/wanxuan_cn" TargetMode="External"/><Relationship Id="rId404" Type="http://schemas.openxmlformats.org/officeDocument/2006/relationships/hyperlink" Target="https://www.searates.com/port/tieling_cn" TargetMode="External"/><Relationship Id="rId646" Type="http://schemas.openxmlformats.org/officeDocument/2006/relationships/hyperlink" Target="https://www.searates.com/port/tanjung_bara_coal_terminal_id" TargetMode="External"/><Relationship Id="rId888" Type="http://schemas.openxmlformats.org/officeDocument/2006/relationships/hyperlink" Target="https://www.searates.com/port/omishima_jp" TargetMode="External"/><Relationship Id="rId403" Type="http://schemas.openxmlformats.org/officeDocument/2006/relationships/hyperlink" Target="https://www.searates.com/port/tianzhen_cn" TargetMode="External"/><Relationship Id="rId645" Type="http://schemas.openxmlformats.org/officeDocument/2006/relationships/hyperlink" Target="https://www.searates.com/port/tanjung_balai_karimun_id" TargetMode="External"/><Relationship Id="rId887" Type="http://schemas.openxmlformats.org/officeDocument/2006/relationships/hyperlink" Target="https://www.searates.com/port/omaezaki_jp" TargetMode="External"/><Relationship Id="rId402" Type="http://schemas.openxmlformats.org/officeDocument/2006/relationships/hyperlink" Target="https://www.searates.com/port/tianjin_cn" TargetMode="External"/><Relationship Id="rId644" Type="http://schemas.openxmlformats.org/officeDocument/2006/relationships/hyperlink" Target="https://www.searates.com/port/tanjung_balai_asahan_id" TargetMode="External"/><Relationship Id="rId886" Type="http://schemas.openxmlformats.org/officeDocument/2006/relationships/hyperlink" Target="https://www.searates.com/port/okinawa_jp" TargetMode="External"/><Relationship Id="rId401" Type="http://schemas.openxmlformats.org/officeDocument/2006/relationships/hyperlink" Target="https://www.searates.com/port/tangshan_cn" TargetMode="External"/><Relationship Id="rId643" Type="http://schemas.openxmlformats.org/officeDocument/2006/relationships/hyperlink" Target="https://www.searates.com/port/tandjung_uban_id" TargetMode="External"/><Relationship Id="rId885" Type="http://schemas.openxmlformats.org/officeDocument/2006/relationships/hyperlink" Target="https://www.searates.com/port/oita_jp" TargetMode="External"/><Relationship Id="rId408" Type="http://schemas.openxmlformats.org/officeDocument/2006/relationships/hyperlink" Target="https://www.searates.com/port/wanding_cn" TargetMode="External"/><Relationship Id="rId407" Type="http://schemas.openxmlformats.org/officeDocument/2006/relationships/hyperlink" Target="https://www.searates.com/port/tongshan_cn" TargetMode="External"/><Relationship Id="rId649" Type="http://schemas.openxmlformats.org/officeDocument/2006/relationships/hyperlink" Target="https://www.searates.com/port/tanjung_pandan_id" TargetMode="External"/><Relationship Id="rId406" Type="http://schemas.openxmlformats.org/officeDocument/2006/relationships/hyperlink" Target="https://www.searates.com/port/tongling_cn" TargetMode="External"/><Relationship Id="rId648" Type="http://schemas.openxmlformats.org/officeDocument/2006/relationships/hyperlink" Target="https://www.searates.com/port/tanjung_intan_id" TargetMode="External"/><Relationship Id="rId405" Type="http://schemas.openxmlformats.org/officeDocument/2006/relationships/hyperlink" Target="https://www.searates.com/port/tongjiang_cn" TargetMode="External"/><Relationship Id="rId647" Type="http://schemas.openxmlformats.org/officeDocument/2006/relationships/hyperlink" Target="https://www.searates.com/port/tanjung_gerem_id" TargetMode="External"/><Relationship Id="rId889" Type="http://schemas.openxmlformats.org/officeDocument/2006/relationships/hyperlink" Target="https://www.searates.com/port/onahama_jp" TargetMode="External"/><Relationship Id="rId880" Type="http://schemas.openxmlformats.org/officeDocument/2006/relationships/hyperlink" Target="https://www.searates.com/port/niigata_higashi_jp" TargetMode="External"/><Relationship Id="rId400" Type="http://schemas.openxmlformats.org/officeDocument/2006/relationships/hyperlink" Target="https://www.searates.com/port/tanggu_cn" TargetMode="External"/><Relationship Id="rId642" Type="http://schemas.openxmlformats.org/officeDocument/2006/relationships/hyperlink" Target="https://www.searates.com/port/tanah_merah_id" TargetMode="External"/><Relationship Id="rId884" Type="http://schemas.openxmlformats.org/officeDocument/2006/relationships/hyperlink" Target="https://www.searates.com/port/numazu_jp" TargetMode="External"/><Relationship Id="rId641" Type="http://schemas.openxmlformats.org/officeDocument/2006/relationships/hyperlink" Target="https://www.searates.com/port/tahuna_id" TargetMode="External"/><Relationship Id="rId883" Type="http://schemas.openxmlformats.org/officeDocument/2006/relationships/hyperlink" Target="https://www.searates.com/port/noshiro_jp" TargetMode="External"/><Relationship Id="rId640" Type="http://schemas.openxmlformats.org/officeDocument/2006/relationships/hyperlink" Target="https://www.searates.com/port/susoh_id" TargetMode="External"/><Relationship Id="rId882" Type="http://schemas.openxmlformats.org/officeDocument/2006/relationships/hyperlink" Target="https://www.searates.com/port/niihama_jp" TargetMode="External"/><Relationship Id="rId881" Type="http://schemas.openxmlformats.org/officeDocument/2006/relationships/hyperlink" Target="https://www.searates.com/port/niigata_nishi_jp" TargetMode="External"/><Relationship Id="rId635" Type="http://schemas.openxmlformats.org/officeDocument/2006/relationships/hyperlink" Target="https://www.searates.com/port/sintete_id" TargetMode="External"/><Relationship Id="rId877" Type="http://schemas.openxmlformats.org/officeDocument/2006/relationships/hyperlink" Target="https://www.searates.com/port/naoetsu_jp" TargetMode="External"/><Relationship Id="rId634" Type="http://schemas.openxmlformats.org/officeDocument/2006/relationships/hyperlink" Target="https://www.searates.com/port/singkawang_id" TargetMode="External"/><Relationship Id="rId876" Type="http://schemas.openxmlformats.org/officeDocument/2006/relationships/hyperlink" Target="https://www.searates.com/port/nanko_jp" TargetMode="External"/><Relationship Id="rId633" Type="http://schemas.openxmlformats.org/officeDocument/2006/relationships/hyperlink" Target="https://www.searates.com/port/sibolga_sumatra_id" TargetMode="External"/><Relationship Id="rId875" Type="http://schemas.openxmlformats.org/officeDocument/2006/relationships/hyperlink" Target="https://www.searates.com/port/nanao_jp" TargetMode="External"/><Relationship Id="rId632" Type="http://schemas.openxmlformats.org/officeDocument/2006/relationships/hyperlink" Target="https://www.searates.com/port/senipah_terminal_id" TargetMode="External"/><Relationship Id="rId874" Type="http://schemas.openxmlformats.org/officeDocument/2006/relationships/hyperlink" Target="https://www.searates.com/port/namikata_jp" TargetMode="External"/><Relationship Id="rId639" Type="http://schemas.openxmlformats.org/officeDocument/2006/relationships/hyperlink" Target="https://www.searates.com/port/surabaya_id" TargetMode="External"/><Relationship Id="rId638" Type="http://schemas.openxmlformats.org/officeDocument/2006/relationships/hyperlink" Target="https://www.searates.com/port/sungai_pakning_id" TargetMode="External"/><Relationship Id="rId637" Type="http://schemas.openxmlformats.org/officeDocument/2006/relationships/hyperlink" Target="https://www.searates.com/port/sungai_guntung_sumatra_id" TargetMode="External"/><Relationship Id="rId879" Type="http://schemas.openxmlformats.org/officeDocument/2006/relationships/hyperlink" Target="https://www.searates.com/port/niigata_jp" TargetMode="External"/><Relationship Id="rId636" Type="http://schemas.openxmlformats.org/officeDocument/2006/relationships/hyperlink" Target="https://www.searates.com/port/sunda_kelapa_id" TargetMode="External"/><Relationship Id="rId878" Type="http://schemas.openxmlformats.org/officeDocument/2006/relationships/hyperlink" Target="https://www.searates.com/port/naze_jp" TargetMode="External"/><Relationship Id="rId631" Type="http://schemas.openxmlformats.org/officeDocument/2006/relationships/hyperlink" Target="https://www.searates.com/port/semarang_java_id" TargetMode="External"/><Relationship Id="rId873" Type="http://schemas.openxmlformats.org/officeDocument/2006/relationships/hyperlink" Target="https://www.searates.com/port/nakanoseki_jp" TargetMode="External"/><Relationship Id="rId630" Type="http://schemas.openxmlformats.org/officeDocument/2006/relationships/hyperlink" Target="https://www.searates.com/port/semangka_bay_id" TargetMode="External"/><Relationship Id="rId872" Type="http://schemas.openxmlformats.org/officeDocument/2006/relationships/hyperlink" Target="https://www.searates.com/port/naha_jp" TargetMode="External"/><Relationship Id="rId871" Type="http://schemas.openxmlformats.org/officeDocument/2006/relationships/hyperlink" Target="https://www.searates.com/port/nagoya_jp" TargetMode="External"/><Relationship Id="rId870" Type="http://schemas.openxmlformats.org/officeDocument/2006/relationships/hyperlink" Target="https://www.searates.com/port/nagasaki_jp" TargetMode="External"/><Relationship Id="rId829" Type="http://schemas.openxmlformats.org/officeDocument/2006/relationships/hyperlink" Target="https://www.searates.com/port/kanda_jp" TargetMode="External"/><Relationship Id="rId828" Type="http://schemas.openxmlformats.org/officeDocument/2006/relationships/hyperlink" Target="https://www.searates.com/port/kanazawa_jp" TargetMode="External"/><Relationship Id="rId827" Type="http://schemas.openxmlformats.org/officeDocument/2006/relationships/hyperlink" Target="https://www.searates.com/port/kamaishi_jp" TargetMode="External"/><Relationship Id="rId822" Type="http://schemas.openxmlformats.org/officeDocument/2006/relationships/hyperlink" Target="https://www.searates.com/port/iwakuni_jp" TargetMode="External"/><Relationship Id="rId821" Type="http://schemas.openxmlformats.org/officeDocument/2006/relationships/hyperlink" Target="https://www.searates.com/port/itozaki_jp" TargetMode="External"/><Relationship Id="rId820" Type="http://schemas.openxmlformats.org/officeDocument/2006/relationships/hyperlink" Target="https://www.searates.com/port/ishinomaki_jp" TargetMode="External"/><Relationship Id="rId826" Type="http://schemas.openxmlformats.org/officeDocument/2006/relationships/hyperlink" Target="https://www.searates.com/port/kakogawa_jp" TargetMode="External"/><Relationship Id="rId825" Type="http://schemas.openxmlformats.org/officeDocument/2006/relationships/hyperlink" Target="https://www.searates.com/port/kainan_jp" TargetMode="External"/><Relationship Id="rId824" Type="http://schemas.openxmlformats.org/officeDocument/2006/relationships/hyperlink" Target="https://www.searates.com/port/kagoshima_jp" TargetMode="External"/><Relationship Id="rId823" Type="http://schemas.openxmlformats.org/officeDocument/2006/relationships/hyperlink" Target="https://www.searates.com/port/iyomishima_jp" TargetMode="External"/><Relationship Id="rId819" Type="http://schemas.openxmlformats.org/officeDocument/2006/relationships/hyperlink" Target="https://www.searates.com/port/ishikariwan_shinko_jp" TargetMode="External"/><Relationship Id="rId818" Type="http://schemas.openxmlformats.org/officeDocument/2006/relationships/hyperlink" Target="https://www.searates.com/port/ishikari_jp" TargetMode="External"/><Relationship Id="rId817" Type="http://schemas.openxmlformats.org/officeDocument/2006/relationships/hyperlink" Target="https://www.searates.com/port/ishigaki_jp" TargetMode="External"/><Relationship Id="rId816" Type="http://schemas.openxmlformats.org/officeDocument/2006/relationships/hyperlink" Target="https://www.searates.com/port/innoshima_jp" TargetMode="External"/><Relationship Id="rId811" Type="http://schemas.openxmlformats.org/officeDocument/2006/relationships/hyperlink" Target="https://www.searates.com/port/hitachinaka_jp" TargetMode="External"/><Relationship Id="rId810" Type="http://schemas.openxmlformats.org/officeDocument/2006/relationships/hyperlink" Target="https://www.searates.com/port/hitachi_jp" TargetMode="External"/><Relationship Id="rId815" Type="http://schemas.openxmlformats.org/officeDocument/2006/relationships/hyperlink" Target="https://www.searates.com/port/imari_jp" TargetMode="External"/><Relationship Id="rId814" Type="http://schemas.openxmlformats.org/officeDocument/2006/relationships/hyperlink" Target="https://www.searates.com/port/imabari_jp" TargetMode="External"/><Relationship Id="rId813" Type="http://schemas.openxmlformats.org/officeDocument/2006/relationships/hyperlink" Target="https://www.searates.com/port/hosojima_jp" TargetMode="External"/><Relationship Id="rId812" Type="http://schemas.openxmlformats.org/officeDocument/2006/relationships/hyperlink" Target="https://www.searates.com/port/hofu_jp" TargetMode="External"/><Relationship Id="rId609" Type="http://schemas.openxmlformats.org/officeDocument/2006/relationships/hyperlink" Target="https://www.searates.com/port/penuba_id" TargetMode="External"/><Relationship Id="rId608" Type="http://schemas.openxmlformats.org/officeDocument/2006/relationships/hyperlink" Target="https://www.searates.com/port/pemangkat_id" TargetMode="External"/><Relationship Id="rId607" Type="http://schemas.openxmlformats.org/officeDocument/2006/relationships/hyperlink" Target="https://www.searates.com/port/pekanbaru_id" TargetMode="External"/><Relationship Id="rId849" Type="http://schemas.openxmlformats.org/officeDocument/2006/relationships/hyperlink" Target="https://www.searates.com/port/komatsujima_jp" TargetMode="External"/><Relationship Id="rId602" Type="http://schemas.openxmlformats.org/officeDocument/2006/relationships/hyperlink" Target="https://www.searates.com/port/panarukan_java_id" TargetMode="External"/><Relationship Id="rId844" Type="http://schemas.openxmlformats.org/officeDocument/2006/relationships/hyperlink" Target="https://www.searates.com/port/kitakyushu_jp" TargetMode="External"/><Relationship Id="rId601" Type="http://schemas.openxmlformats.org/officeDocument/2006/relationships/hyperlink" Target="https://www.searates.com/port/pamekasan_id" TargetMode="External"/><Relationship Id="rId843" Type="http://schemas.openxmlformats.org/officeDocument/2006/relationships/hyperlink" Target="https://www.searates.com/port/kisarazu_jp" TargetMode="External"/><Relationship Id="rId600" Type="http://schemas.openxmlformats.org/officeDocument/2006/relationships/hyperlink" Target="https://www.searates.com/port/palembang_sumatra_id" TargetMode="External"/><Relationship Id="rId842" Type="http://schemas.openxmlformats.org/officeDocument/2006/relationships/hyperlink" Target="https://www.searates.com/port/kinwan_jp" TargetMode="External"/><Relationship Id="rId841" Type="http://schemas.openxmlformats.org/officeDocument/2006/relationships/hyperlink" Target="https://www.searates.com/port/kinuura_jp" TargetMode="External"/><Relationship Id="rId606" Type="http://schemas.openxmlformats.org/officeDocument/2006/relationships/hyperlink" Target="https://www.searates.com/port/pantoloan_id" TargetMode="External"/><Relationship Id="rId848" Type="http://schemas.openxmlformats.org/officeDocument/2006/relationships/hyperlink" Target="https://www.searates.com/port/kochi_jp" TargetMode="External"/><Relationship Id="rId605" Type="http://schemas.openxmlformats.org/officeDocument/2006/relationships/hyperlink" Target="https://www.searates.com/port/panjang_id" TargetMode="External"/><Relationship Id="rId847" Type="http://schemas.openxmlformats.org/officeDocument/2006/relationships/hyperlink" Target="https://www.searates.com/port/kobe_jp" TargetMode="External"/><Relationship Id="rId604" Type="http://schemas.openxmlformats.org/officeDocument/2006/relationships/hyperlink" Target="https://www.searates.com/port/pangkal_balam_banka_id" TargetMode="External"/><Relationship Id="rId846" Type="http://schemas.openxmlformats.org/officeDocument/2006/relationships/hyperlink" Target="https://www.searates.com/port/kitakyushu_yawata_jp" TargetMode="External"/><Relationship Id="rId603" Type="http://schemas.openxmlformats.org/officeDocument/2006/relationships/hyperlink" Target="https://www.searates.com/port/pangkalan_susu_sumatra_id" TargetMode="External"/><Relationship Id="rId845" Type="http://schemas.openxmlformats.org/officeDocument/2006/relationships/hyperlink" Target="https://www.searates.com/port/kitakyushu_kokura_jp" TargetMode="External"/><Relationship Id="rId840" Type="http://schemas.openxmlformats.org/officeDocument/2006/relationships/hyperlink" Target="https://www.searates.com/port/kikuma_jp" TargetMode="External"/><Relationship Id="rId839" Type="http://schemas.openxmlformats.org/officeDocument/2006/relationships/hyperlink" Target="https://www.searates.com/port/kiire_jp" TargetMode="External"/><Relationship Id="rId838" Type="http://schemas.openxmlformats.org/officeDocument/2006/relationships/hyperlink" Target="https://www.searates.com/port/kesennuma_jp" TargetMode="External"/><Relationship Id="rId833" Type="http://schemas.openxmlformats.org/officeDocument/2006/relationships/hyperlink" Target="https://www.searates.com/port/kasaoka_jp" TargetMode="External"/><Relationship Id="rId832" Type="http://schemas.openxmlformats.org/officeDocument/2006/relationships/hyperlink" Target="https://www.searates.com/port/karatsu_jp" TargetMode="External"/><Relationship Id="rId831" Type="http://schemas.openxmlformats.org/officeDocument/2006/relationships/hyperlink" Target="https://www.searates.com/port/kanmon_ko_jp" TargetMode="External"/><Relationship Id="rId830" Type="http://schemas.openxmlformats.org/officeDocument/2006/relationships/hyperlink" Target="https://www.searates.com/port/kanmon_jp" TargetMode="External"/><Relationship Id="rId837" Type="http://schemas.openxmlformats.org/officeDocument/2006/relationships/hyperlink" Target="https://www.searates.com/port/keihin_jp" TargetMode="External"/><Relationship Id="rId836" Type="http://schemas.openxmlformats.org/officeDocument/2006/relationships/hyperlink" Target="https://www.searates.com/port/kawasaki_jp" TargetMode="External"/><Relationship Id="rId835" Type="http://schemas.openxmlformats.org/officeDocument/2006/relationships/hyperlink" Target="https://www.searates.com/port/kashiwazaki_jp" TargetMode="External"/><Relationship Id="rId834" Type="http://schemas.openxmlformats.org/officeDocument/2006/relationships/hyperlink" Target="https://www.searates.com/port/kashima_jp" TargetMode="External"/><Relationship Id="rId1059" Type="http://schemas.openxmlformats.org/officeDocument/2006/relationships/hyperlink" Target="https://www.searates.com/port/jolo_ph" TargetMode="External"/><Relationship Id="rId228" Type="http://schemas.openxmlformats.org/officeDocument/2006/relationships/hyperlink" Target="https://www.searates.com/port/haerbin_cn" TargetMode="External"/><Relationship Id="rId227" Type="http://schemas.openxmlformats.org/officeDocument/2006/relationships/hyperlink" Target="https://www.searates.com/port/haifa_il" TargetMode="External"/><Relationship Id="rId469" Type="http://schemas.openxmlformats.org/officeDocument/2006/relationships/hyperlink" Target="https://www.searates.com/port/zhapu_cn" TargetMode="External"/><Relationship Id="rId226" Type="http://schemas.openxmlformats.org/officeDocument/2006/relationships/hyperlink" Target="https://www.searates.com/port/guishan_cn" TargetMode="External"/><Relationship Id="rId468" Type="http://schemas.openxmlformats.org/officeDocument/2006/relationships/hyperlink" Target="https://www.searates.com/port/zhaoqing_cn" TargetMode="External"/><Relationship Id="rId225" Type="http://schemas.openxmlformats.org/officeDocument/2006/relationships/hyperlink" Target="https://www.searates.com/port/hadera_il" TargetMode="External"/><Relationship Id="rId467" Type="http://schemas.openxmlformats.org/officeDocument/2006/relationships/hyperlink" Target="https://www.searates.com/port/zhanjiang_cn" TargetMode="External"/><Relationship Id="rId229" Type="http://schemas.openxmlformats.org/officeDocument/2006/relationships/hyperlink" Target="https://www.searates.com/port/jaffa_il" TargetMode="External"/><Relationship Id="rId1050" Type="http://schemas.openxmlformats.org/officeDocument/2006/relationships/hyperlink" Target="https://www.searates.com/port/davao_ph" TargetMode="External"/><Relationship Id="rId220" Type="http://schemas.openxmlformats.org/officeDocument/2006/relationships/hyperlink" Target="https://www.searates.com/port/gongyi_cn" TargetMode="External"/><Relationship Id="rId462" Type="http://schemas.openxmlformats.org/officeDocument/2006/relationships/hyperlink" Target="https://www.searates.com/port/zaozhuang_cn" TargetMode="External"/><Relationship Id="rId1051" Type="http://schemas.openxmlformats.org/officeDocument/2006/relationships/hyperlink" Target="https://www.searates.com/port/davao_mindanao_ph" TargetMode="External"/><Relationship Id="rId461" Type="http://schemas.openxmlformats.org/officeDocument/2006/relationships/hyperlink" Target="https://www.searates.com/port/yunfu_cn" TargetMode="External"/><Relationship Id="rId1052" Type="http://schemas.openxmlformats.org/officeDocument/2006/relationships/hyperlink" Target="https://www.searates.com/port/dumaguete_ph" TargetMode="External"/><Relationship Id="rId460" Type="http://schemas.openxmlformats.org/officeDocument/2006/relationships/hyperlink" Target="https://www.searates.com/port/yueyang_cn" TargetMode="External"/><Relationship Id="rId1053" Type="http://schemas.openxmlformats.org/officeDocument/2006/relationships/hyperlink" Target="https://www.searates.com/port/general_santos_ph" TargetMode="External"/><Relationship Id="rId1054" Type="http://schemas.openxmlformats.org/officeDocument/2006/relationships/hyperlink" Target="https://www.searates.com/port/gingoog_ph" TargetMode="External"/><Relationship Id="rId224" Type="http://schemas.openxmlformats.org/officeDocument/2006/relationships/hyperlink" Target="https://www.searates.com/port/guigang_cn" TargetMode="External"/><Relationship Id="rId466" Type="http://schemas.openxmlformats.org/officeDocument/2006/relationships/hyperlink" Target="https://www.searates.com/port/zhangzhou_cn" TargetMode="External"/><Relationship Id="rId1055" Type="http://schemas.openxmlformats.org/officeDocument/2006/relationships/hyperlink" Target="https://www.searates.com/port/hondaguasiain_ph" TargetMode="External"/><Relationship Id="rId223" Type="http://schemas.openxmlformats.org/officeDocument/2006/relationships/hyperlink" Target="https://www.searates.com/port/ashkelon_il" TargetMode="External"/><Relationship Id="rId465" Type="http://schemas.openxmlformats.org/officeDocument/2006/relationships/hyperlink" Target="https://www.searates.com/port/zhangwan_cn" TargetMode="External"/><Relationship Id="rId1056" Type="http://schemas.openxmlformats.org/officeDocument/2006/relationships/hyperlink" Target="https://www.searates.com/port/iligan_mindanao_ph" TargetMode="External"/><Relationship Id="rId222" Type="http://schemas.openxmlformats.org/officeDocument/2006/relationships/hyperlink" Target="https://www.searates.com/port/guangzhou_cn" TargetMode="External"/><Relationship Id="rId464" Type="http://schemas.openxmlformats.org/officeDocument/2006/relationships/hyperlink" Target="https://www.searates.com/port/zhangjiang_cn" TargetMode="External"/><Relationship Id="rId1057" Type="http://schemas.openxmlformats.org/officeDocument/2006/relationships/hyperlink" Target="https://www.searates.com/port/iloilo_ph" TargetMode="External"/><Relationship Id="rId221" Type="http://schemas.openxmlformats.org/officeDocument/2006/relationships/hyperlink" Target="https://www.searates.com/port/ashdod_il" TargetMode="External"/><Relationship Id="rId463" Type="http://schemas.openxmlformats.org/officeDocument/2006/relationships/hyperlink" Target="https://www.searates.com/port/zhangjiagang_cn" TargetMode="External"/><Relationship Id="rId1058" Type="http://schemas.openxmlformats.org/officeDocument/2006/relationships/hyperlink" Target="https://www.searates.com/port/isabel_ph" TargetMode="External"/><Relationship Id="rId1048" Type="http://schemas.openxmlformats.org/officeDocument/2006/relationships/hyperlink" Target="https://www.searates.com/port/claveria_ph" TargetMode="External"/><Relationship Id="rId1049" Type="http://schemas.openxmlformats.org/officeDocument/2006/relationships/hyperlink" Target="https://www.searates.com/port/currimao_ph" TargetMode="External"/><Relationship Id="rId217" Type="http://schemas.openxmlformats.org/officeDocument/2006/relationships/hyperlink" Target="https://www.searates.com/port/gaogang_cn" TargetMode="External"/><Relationship Id="rId459" Type="http://schemas.openxmlformats.org/officeDocument/2006/relationships/hyperlink" Target="https://www.searates.com/port/yuanjiang_cn" TargetMode="External"/><Relationship Id="rId216" Type="http://schemas.openxmlformats.org/officeDocument/2006/relationships/hyperlink" Target="https://www.searates.com/port/ganzhou_cn" TargetMode="External"/><Relationship Id="rId458" Type="http://schemas.openxmlformats.org/officeDocument/2006/relationships/hyperlink" Target="https://www.searates.com/port/yizheng_cn" TargetMode="External"/><Relationship Id="rId215" Type="http://schemas.openxmlformats.org/officeDocument/2006/relationships/hyperlink" Target="https://www.searates.com/port/zeit_bay_terminal_eg" TargetMode="External"/><Relationship Id="rId457" Type="http://schemas.openxmlformats.org/officeDocument/2006/relationships/hyperlink" Target="https://www.searates.com/port/yiyang_cn" TargetMode="External"/><Relationship Id="rId699" Type="http://schemas.openxmlformats.org/officeDocument/2006/relationships/hyperlink" Target="https://www.searates.com/port/gorele_tr" TargetMode="External"/><Relationship Id="rId214" Type="http://schemas.openxmlformats.org/officeDocument/2006/relationships/hyperlink" Target="https://www.searates.com/port/fuzhou_cn" TargetMode="External"/><Relationship Id="rId456" Type="http://schemas.openxmlformats.org/officeDocument/2006/relationships/hyperlink" Target="https://www.searates.com/port/yixing_cn" TargetMode="External"/><Relationship Id="rId698" Type="http://schemas.openxmlformats.org/officeDocument/2006/relationships/hyperlink" Target="https://www.searates.com/port/gocek_tr" TargetMode="External"/><Relationship Id="rId219" Type="http://schemas.openxmlformats.org/officeDocument/2006/relationships/hyperlink" Target="https://www.searates.com/port/gaoxiong_cn" TargetMode="External"/><Relationship Id="rId218" Type="http://schemas.openxmlformats.org/officeDocument/2006/relationships/hyperlink" Target="https://www.searates.com/port/gaoming_cn" TargetMode="External"/><Relationship Id="rId451" Type="http://schemas.openxmlformats.org/officeDocument/2006/relationships/hyperlink" Target="https://www.searates.com/port/yantian_cn" TargetMode="External"/><Relationship Id="rId693" Type="http://schemas.openxmlformats.org/officeDocument/2006/relationships/hyperlink" Target="https://www.searates.com/port/finike_tr" TargetMode="External"/><Relationship Id="rId1040" Type="http://schemas.openxmlformats.org/officeDocument/2006/relationships/hyperlink" Target="https://www.searates.com/port/batangas_luzon_ph" TargetMode="External"/><Relationship Id="rId450" Type="http://schemas.openxmlformats.org/officeDocument/2006/relationships/hyperlink" Target="https://www.searates.com/port/yantai_cn" TargetMode="External"/><Relationship Id="rId692" Type="http://schemas.openxmlformats.org/officeDocument/2006/relationships/hyperlink" Target="https://www.searates.com/port/fethiye_tr" TargetMode="External"/><Relationship Id="rId1041" Type="http://schemas.openxmlformats.org/officeDocument/2006/relationships/hyperlink" Target="https://www.searates.com/port/bislig_mindanao_ph" TargetMode="External"/><Relationship Id="rId691" Type="http://schemas.openxmlformats.org/officeDocument/2006/relationships/hyperlink" Target="https://www.searates.com/port/fatsa_tr" TargetMode="External"/><Relationship Id="rId1042" Type="http://schemas.openxmlformats.org/officeDocument/2006/relationships/hyperlink" Target="https://www.searates.com/port/bugo_ph" TargetMode="External"/><Relationship Id="rId690" Type="http://schemas.openxmlformats.org/officeDocument/2006/relationships/hyperlink" Target="https://www.searates.com/port/eregli_tr" TargetMode="External"/><Relationship Id="rId1043" Type="http://schemas.openxmlformats.org/officeDocument/2006/relationships/hyperlink" Target="https://www.searates.com/port/cadiz_ph" TargetMode="External"/><Relationship Id="rId213" Type="http://schemas.openxmlformats.org/officeDocument/2006/relationships/hyperlink" Target="https://www.searates.com/port/zafarana_terminal_eg" TargetMode="External"/><Relationship Id="rId455" Type="http://schemas.openxmlformats.org/officeDocument/2006/relationships/hyperlink" Target="https://www.searates.com/port/yining_cn" TargetMode="External"/><Relationship Id="rId697" Type="http://schemas.openxmlformats.org/officeDocument/2006/relationships/hyperlink" Target="https://www.searates.com/port/giresun_tr" TargetMode="External"/><Relationship Id="rId1044" Type="http://schemas.openxmlformats.org/officeDocument/2006/relationships/hyperlink" Target="https://www.searates.com/port/cagayan_de_oro_ph" TargetMode="External"/><Relationship Id="rId212" Type="http://schemas.openxmlformats.org/officeDocument/2006/relationships/hyperlink" Target="https://www.searates.com/port/fuyang_cn" TargetMode="External"/><Relationship Id="rId454" Type="http://schemas.openxmlformats.org/officeDocument/2006/relationships/hyperlink" Target="https://www.searates.com/port/yingkou_cn" TargetMode="External"/><Relationship Id="rId696" Type="http://schemas.openxmlformats.org/officeDocument/2006/relationships/hyperlink" Target="https://www.searates.com/port/gemlik_tr" TargetMode="External"/><Relationship Id="rId1045" Type="http://schemas.openxmlformats.org/officeDocument/2006/relationships/hyperlink" Target="https://www.searates.com/port/cagayan_de_oro_mindanao_ph" TargetMode="External"/><Relationship Id="rId211" Type="http://schemas.openxmlformats.org/officeDocument/2006/relationships/hyperlink" Target="https://www.searates.com/port/suez_canal_eg" TargetMode="External"/><Relationship Id="rId453" Type="http://schemas.openxmlformats.org/officeDocument/2006/relationships/hyperlink" Target="https://www.searates.com/port/yichang_cn" TargetMode="External"/><Relationship Id="rId695" Type="http://schemas.openxmlformats.org/officeDocument/2006/relationships/hyperlink" Target="https://www.searates.com/port/gelibolu_tr" TargetMode="External"/><Relationship Id="rId1046" Type="http://schemas.openxmlformats.org/officeDocument/2006/relationships/hyperlink" Target="https://www.searates.com/port/calaca_ph" TargetMode="External"/><Relationship Id="rId210" Type="http://schemas.openxmlformats.org/officeDocument/2006/relationships/hyperlink" Target="https://www.searates.com/port/fushun_cn" TargetMode="External"/><Relationship Id="rId452" Type="http://schemas.openxmlformats.org/officeDocument/2006/relationships/hyperlink" Target="https://www.searates.com/port/yibin_cn" TargetMode="External"/><Relationship Id="rId694" Type="http://schemas.openxmlformats.org/officeDocument/2006/relationships/hyperlink" Target="https://www.searates.com/port/gebze_tr" TargetMode="External"/><Relationship Id="rId1047" Type="http://schemas.openxmlformats.org/officeDocument/2006/relationships/hyperlink" Target="https://www.searates.com/port/cebu_city_ph" TargetMode="External"/><Relationship Id="rId491" Type="http://schemas.openxmlformats.org/officeDocument/2006/relationships/hyperlink" Target="https://www.searates.com/port/ras_al_ghar_sa" TargetMode="External"/><Relationship Id="rId490" Type="http://schemas.openxmlformats.org/officeDocument/2006/relationships/hyperlink" Target="https://www.searates.com/port/rabigh_sa" TargetMode="External"/><Relationship Id="rId249" Type="http://schemas.openxmlformats.org/officeDocument/2006/relationships/hyperlink" Target="https://www.searates.com/port/chekka_lb" TargetMode="External"/><Relationship Id="rId248" Type="http://schemas.openxmlformats.org/officeDocument/2006/relationships/hyperlink" Target="https://www.searates.com/port/heshan_cn" TargetMode="External"/><Relationship Id="rId247" Type="http://schemas.openxmlformats.org/officeDocument/2006/relationships/hyperlink" Target="https://www.searates.com/port/beirut_lb" TargetMode="External"/><Relationship Id="rId489" Type="http://schemas.openxmlformats.org/officeDocument/2006/relationships/hyperlink" Target="https://www.searates.com/port/qadhimah_sa" TargetMode="External"/><Relationship Id="rId1070" Type="http://schemas.openxmlformats.org/officeDocument/2006/relationships/hyperlink" Target="https://www.searates.com/port/ozamis_mindanao_ph" TargetMode="External"/><Relationship Id="rId1071" Type="http://schemas.openxmlformats.org/officeDocument/2006/relationships/hyperlink" Target="https://www.searates.com/port/pagbilao_ph" TargetMode="External"/><Relationship Id="rId1072" Type="http://schemas.openxmlformats.org/officeDocument/2006/relationships/hyperlink" Target="https://www.searates.com/port/polloc_ph" TargetMode="External"/><Relationship Id="rId242" Type="http://schemas.openxmlformats.org/officeDocument/2006/relationships/hyperlink" Target="https://www.searates.com/port/hefei_cn" TargetMode="External"/><Relationship Id="rId484" Type="http://schemas.openxmlformats.org/officeDocument/2006/relationships/hyperlink" Target="https://www.searates.com/port/dhuba_bulk_plant_terminal_sa" TargetMode="External"/><Relationship Id="rId1073" Type="http://schemas.openxmlformats.org/officeDocument/2006/relationships/hyperlink" Target="https://www.searates.com/port/porosan_fernando_ph" TargetMode="External"/><Relationship Id="rId241" Type="http://schemas.openxmlformats.org/officeDocument/2006/relationships/hyperlink" Target="https://www.searates.com/port/mina_al_ahmadi_kw" TargetMode="External"/><Relationship Id="rId483" Type="http://schemas.openxmlformats.org/officeDocument/2006/relationships/hyperlink" Target="https://www.searates.com/port/dhuba_sa" TargetMode="External"/><Relationship Id="rId1074" Type="http://schemas.openxmlformats.org/officeDocument/2006/relationships/hyperlink" Target="https://www.searates.com/port/port_irene_ph" TargetMode="External"/><Relationship Id="rId240" Type="http://schemas.openxmlformats.org/officeDocument/2006/relationships/hyperlink" Target="https://www.searates.com/port/hechuan_cn" TargetMode="External"/><Relationship Id="rId482" Type="http://schemas.openxmlformats.org/officeDocument/2006/relationships/hyperlink" Target="https://www.searates.com/port/dammam_sa" TargetMode="External"/><Relationship Id="rId1075" Type="http://schemas.openxmlformats.org/officeDocument/2006/relationships/hyperlink" Target="https://www.searates.com/port/puerto_princesa_palawan_ph" TargetMode="External"/><Relationship Id="rId481" Type="http://schemas.openxmlformats.org/officeDocument/2006/relationships/hyperlink" Target="https://www.searates.com/port/atyrau_kz" TargetMode="External"/><Relationship Id="rId1076" Type="http://schemas.openxmlformats.org/officeDocument/2006/relationships/hyperlink" Target="https://www.searates.com/port/pulupandan_ph" TargetMode="External"/><Relationship Id="rId246" Type="http://schemas.openxmlformats.org/officeDocument/2006/relationships/hyperlink" Target="https://www.searates.com/port/hengyang_cn" TargetMode="External"/><Relationship Id="rId488" Type="http://schemas.openxmlformats.org/officeDocument/2006/relationships/hyperlink" Target="https://www.searates.com/port/king_abdullah_port_sa" TargetMode="External"/><Relationship Id="rId1077" Type="http://schemas.openxmlformats.org/officeDocument/2006/relationships/hyperlink" Target="https://www.searates.com/port/quezon_ph" TargetMode="External"/><Relationship Id="rId245" Type="http://schemas.openxmlformats.org/officeDocument/2006/relationships/hyperlink" Target="https://www.searates.com/port/shuwaikh_kw" TargetMode="External"/><Relationship Id="rId487" Type="http://schemas.openxmlformats.org/officeDocument/2006/relationships/hyperlink" Target="https://www.searates.com/port/jubail_sa" TargetMode="External"/><Relationship Id="rId1078" Type="http://schemas.openxmlformats.org/officeDocument/2006/relationships/hyperlink" Target="https://www.searates.com/port/rio_tuba_ph" TargetMode="External"/><Relationship Id="rId244" Type="http://schemas.openxmlformats.org/officeDocument/2006/relationships/hyperlink" Target="https://www.searates.com/port/heihe_cn" TargetMode="External"/><Relationship Id="rId486" Type="http://schemas.openxmlformats.org/officeDocument/2006/relationships/hyperlink" Target="https://www.searates.com/port/jeddah_sa" TargetMode="External"/><Relationship Id="rId1079" Type="http://schemas.openxmlformats.org/officeDocument/2006/relationships/hyperlink" Target="https://www.searates.com/port/san_carlos_ph" TargetMode="External"/><Relationship Id="rId243" Type="http://schemas.openxmlformats.org/officeDocument/2006/relationships/hyperlink" Target="https://www.searates.com/port/shuaiba_kw" TargetMode="External"/><Relationship Id="rId485" Type="http://schemas.openxmlformats.org/officeDocument/2006/relationships/hyperlink" Target="https://www.searates.com/port/gizan_sa" TargetMode="External"/><Relationship Id="rId480" Type="http://schemas.openxmlformats.org/officeDocument/2006/relationships/hyperlink" Target="https://www.searates.com/port/aktau_kz" TargetMode="External"/><Relationship Id="rId239" Type="http://schemas.openxmlformats.org/officeDocument/2006/relationships/hyperlink" Target="https://www.searates.com/port/mena_al_ahmadi_kw" TargetMode="External"/><Relationship Id="rId238" Type="http://schemas.openxmlformats.org/officeDocument/2006/relationships/hyperlink" Target="https://www.searates.com/port/hechi_cn" TargetMode="External"/><Relationship Id="rId237" Type="http://schemas.openxmlformats.org/officeDocument/2006/relationships/hyperlink" Target="https://www.searates.com/port/kuwait_kw" TargetMode="External"/><Relationship Id="rId479" Type="http://schemas.openxmlformats.org/officeDocument/2006/relationships/hyperlink" Target="https://www.searates.com/port/zhuzhou_cn" TargetMode="External"/><Relationship Id="rId236" Type="http://schemas.openxmlformats.org/officeDocument/2006/relationships/hyperlink" Target="https://www.searates.com/port/hangzhou_cn" TargetMode="External"/><Relationship Id="rId478" Type="http://schemas.openxmlformats.org/officeDocument/2006/relationships/hyperlink" Target="https://www.searates.com/port/zhuozhou_cn" TargetMode="External"/><Relationship Id="rId1060" Type="http://schemas.openxmlformats.org/officeDocument/2006/relationships/hyperlink" Target="https://www.searates.com/port/jordan_ph" TargetMode="External"/><Relationship Id="rId1061" Type="http://schemas.openxmlformats.org/officeDocument/2006/relationships/hyperlink" Target="https://www.searates.com/port/jose_panganiban_ph" TargetMode="External"/><Relationship Id="rId231" Type="http://schemas.openxmlformats.org/officeDocument/2006/relationships/hyperlink" Target="https://www.searates.com/port/tel_aviv_il" TargetMode="External"/><Relationship Id="rId473" Type="http://schemas.openxmlformats.org/officeDocument/2006/relationships/hyperlink" Target="https://www.searates.com/port/zhongshan_cn" TargetMode="External"/><Relationship Id="rId1062" Type="http://schemas.openxmlformats.org/officeDocument/2006/relationships/hyperlink" Target="https://www.searates.com/port/laoag_luzon_ph" TargetMode="External"/><Relationship Id="rId230" Type="http://schemas.openxmlformats.org/officeDocument/2006/relationships/hyperlink" Target="https://www.searates.com/port/haian_cn" TargetMode="External"/><Relationship Id="rId472" Type="http://schemas.openxmlformats.org/officeDocument/2006/relationships/hyperlink" Target="https://www.searates.com/port/zhicheng_cn" TargetMode="External"/><Relationship Id="rId1063" Type="http://schemas.openxmlformats.org/officeDocument/2006/relationships/hyperlink" Target="https://www.searates.com/port/limaybataan_ph" TargetMode="External"/><Relationship Id="rId471" Type="http://schemas.openxmlformats.org/officeDocument/2006/relationships/hyperlink" Target="https://www.searates.com/port/zhenjiang_cn" TargetMode="External"/><Relationship Id="rId1064" Type="http://schemas.openxmlformats.org/officeDocument/2006/relationships/hyperlink" Target="https://www.searates.com/port/manila_ph" TargetMode="External"/><Relationship Id="rId470" Type="http://schemas.openxmlformats.org/officeDocument/2006/relationships/hyperlink" Target="https://www.searates.com/port/zhengzhou_cn" TargetMode="External"/><Relationship Id="rId1065" Type="http://schemas.openxmlformats.org/officeDocument/2006/relationships/hyperlink" Target="https://www.searates.com/port/mariveles_luzon_ph" TargetMode="External"/><Relationship Id="rId235" Type="http://schemas.openxmlformats.org/officeDocument/2006/relationships/hyperlink" Target="https://www.searates.com/port/khor_al_muffatta_kw" TargetMode="External"/><Relationship Id="rId477" Type="http://schemas.openxmlformats.org/officeDocument/2006/relationships/hyperlink" Target="https://www.searates.com/port/zhuji_cn" TargetMode="External"/><Relationship Id="rId1066" Type="http://schemas.openxmlformats.org/officeDocument/2006/relationships/hyperlink" Target="https://www.searates.com/port/masao_ph" TargetMode="External"/><Relationship Id="rId234" Type="http://schemas.openxmlformats.org/officeDocument/2006/relationships/hyperlink" Target="https://www.searates.com/port/haimen_cn" TargetMode="External"/><Relationship Id="rId476" Type="http://schemas.openxmlformats.org/officeDocument/2006/relationships/hyperlink" Target="https://www.searates.com/port/zhuhai_cn" TargetMode="External"/><Relationship Id="rId1067" Type="http://schemas.openxmlformats.org/officeDocument/2006/relationships/hyperlink" Target="https://www.searates.com/port/masinloc_ph" TargetMode="External"/><Relationship Id="rId233" Type="http://schemas.openxmlformats.org/officeDocument/2006/relationships/hyperlink" Target="https://www.searates.com/port/doha_kw" TargetMode="External"/><Relationship Id="rId475" Type="http://schemas.openxmlformats.org/officeDocument/2006/relationships/hyperlink" Target="https://www.searates.com/port/zhoushan_cn" TargetMode="External"/><Relationship Id="rId1068" Type="http://schemas.openxmlformats.org/officeDocument/2006/relationships/hyperlink" Target="https://www.searates.com/port/nasipit_port_ph" TargetMode="External"/><Relationship Id="rId232" Type="http://schemas.openxmlformats.org/officeDocument/2006/relationships/hyperlink" Target="https://www.searates.com/port/haikou_cn" TargetMode="External"/><Relationship Id="rId474" Type="http://schemas.openxmlformats.org/officeDocument/2006/relationships/hyperlink" Target="https://www.searates.com/port/zhoupu_cn" TargetMode="External"/><Relationship Id="rId1069" Type="http://schemas.openxmlformats.org/officeDocument/2006/relationships/hyperlink" Target="https://www.searates.com/port/olongapo_ph" TargetMode="External"/><Relationship Id="rId1015" Type="http://schemas.openxmlformats.org/officeDocument/2006/relationships/hyperlink" Target="https://www.searates.com/port/sibu_sarawak_my" TargetMode="External"/><Relationship Id="rId1016" Type="http://schemas.openxmlformats.org/officeDocument/2006/relationships/hyperlink" Target="https://www.searates.com/port/sipitang_my" TargetMode="External"/><Relationship Id="rId1017" Type="http://schemas.openxmlformats.org/officeDocument/2006/relationships/hyperlink" Target="https://www.searates.com/port/sipitang_sabah_my" TargetMode="External"/><Relationship Id="rId1018" Type="http://schemas.openxmlformats.org/officeDocument/2006/relationships/hyperlink" Target="https://www.searates.com/port/sungai_udang_my" TargetMode="External"/><Relationship Id="rId1019" Type="http://schemas.openxmlformats.org/officeDocument/2006/relationships/hyperlink" Target="https://www.searates.com/port/tanjung_manis_my" TargetMode="External"/><Relationship Id="rId426" Type="http://schemas.openxmlformats.org/officeDocument/2006/relationships/hyperlink" Target="https://www.searates.com/port/xian_cn" TargetMode="External"/><Relationship Id="rId668" Type="http://schemas.openxmlformats.org/officeDocument/2006/relationships/hyperlink" Target="https://www.searates.com/port/karachi_pk" TargetMode="External"/><Relationship Id="rId425" Type="http://schemas.openxmlformats.org/officeDocument/2006/relationships/hyperlink" Target="https://www.searates.com/port/xiamen_cn" TargetMode="External"/><Relationship Id="rId667" Type="http://schemas.openxmlformats.org/officeDocument/2006/relationships/hyperlink" Target="https://www.searates.com/port/gwadar_pk" TargetMode="External"/><Relationship Id="rId424" Type="http://schemas.openxmlformats.org/officeDocument/2006/relationships/hyperlink" Target="https://www.searates.com/port/xialong_cn" TargetMode="External"/><Relationship Id="rId666" Type="http://schemas.openxmlformats.org/officeDocument/2006/relationships/hyperlink" Target="https://www.searates.com/port/wamsasi_id" TargetMode="External"/><Relationship Id="rId423" Type="http://schemas.openxmlformats.org/officeDocument/2006/relationships/hyperlink" Target="https://www.searates.com/port/xiahai_cn" TargetMode="External"/><Relationship Id="rId665" Type="http://schemas.openxmlformats.org/officeDocument/2006/relationships/hyperlink" Target="https://www.searates.com/port/waisarissa_id" TargetMode="External"/><Relationship Id="rId429" Type="http://schemas.openxmlformats.org/officeDocument/2006/relationships/hyperlink" Target="https://www.searates.com/port/xianyang_cn" TargetMode="External"/><Relationship Id="rId428" Type="http://schemas.openxmlformats.org/officeDocument/2006/relationships/hyperlink" Target="https://www.searates.com/port/xiangtan_cn" TargetMode="External"/><Relationship Id="rId427" Type="http://schemas.openxmlformats.org/officeDocument/2006/relationships/hyperlink" Target="https://www.searates.com/port/xiangfan_cn" TargetMode="External"/><Relationship Id="rId669" Type="http://schemas.openxmlformats.org/officeDocument/2006/relationships/hyperlink" Target="https://www.searates.com/port/keti_bandar_pk" TargetMode="External"/><Relationship Id="rId660" Type="http://schemas.openxmlformats.org/officeDocument/2006/relationships/hyperlink" Target="https://www.searates.com/port/tubang_id" TargetMode="External"/><Relationship Id="rId1010" Type="http://schemas.openxmlformats.org/officeDocument/2006/relationships/hyperlink" Target="https://www.searates.com/port/pulau_tioman_my" TargetMode="External"/><Relationship Id="rId422" Type="http://schemas.openxmlformats.org/officeDocument/2006/relationships/hyperlink" Target="https://www.searates.com/port/wuzhou_cn" TargetMode="External"/><Relationship Id="rId664" Type="http://schemas.openxmlformats.org/officeDocument/2006/relationships/hyperlink" Target="https://www.searates.com/port/waingapu_id" TargetMode="External"/><Relationship Id="rId1011" Type="http://schemas.openxmlformats.org/officeDocument/2006/relationships/hyperlink" Target="https://www.searates.com/port/sandakan_sabah_my" TargetMode="External"/><Relationship Id="rId421" Type="http://schemas.openxmlformats.org/officeDocument/2006/relationships/hyperlink" Target="https://www.searates.com/port/wuxue_cn" TargetMode="External"/><Relationship Id="rId663" Type="http://schemas.openxmlformats.org/officeDocument/2006/relationships/hyperlink" Target="https://www.searates.com/port/uleelheue_id" TargetMode="External"/><Relationship Id="rId1012" Type="http://schemas.openxmlformats.org/officeDocument/2006/relationships/hyperlink" Target="https://www.searates.com/port/sapangar_bay_oil_terminal_my" TargetMode="External"/><Relationship Id="rId420" Type="http://schemas.openxmlformats.org/officeDocument/2006/relationships/hyperlink" Target="https://www.searates.com/port/wuxi_cn" TargetMode="External"/><Relationship Id="rId662" Type="http://schemas.openxmlformats.org/officeDocument/2006/relationships/hyperlink" Target="https://www.searates.com/port/ujung_pandang_sulawesi_id" TargetMode="External"/><Relationship Id="rId1013" Type="http://schemas.openxmlformats.org/officeDocument/2006/relationships/hyperlink" Target="https://www.searates.com/port/sarikei_my" TargetMode="External"/><Relationship Id="rId661" Type="http://schemas.openxmlformats.org/officeDocument/2006/relationships/hyperlink" Target="https://www.searates.com/port/udang_natuna_id" TargetMode="External"/><Relationship Id="rId1014" Type="http://schemas.openxmlformats.org/officeDocument/2006/relationships/hyperlink" Target="https://www.searates.com/port/semporna_sabah_my" TargetMode="External"/><Relationship Id="rId1004" Type="http://schemas.openxmlformats.org/officeDocument/2006/relationships/hyperlink" Target="https://www.searates.com/port/miri_sarawak_my" TargetMode="External"/><Relationship Id="rId1005" Type="http://schemas.openxmlformats.org/officeDocument/2006/relationships/hyperlink" Target="https://www.searates.com/port/muar_my" TargetMode="External"/><Relationship Id="rId1006" Type="http://schemas.openxmlformats.org/officeDocument/2006/relationships/hyperlink" Target="https://www.searates.com/port/pasir_gudang_my" TargetMode="External"/><Relationship Id="rId1007" Type="http://schemas.openxmlformats.org/officeDocument/2006/relationships/hyperlink" Target="https://www.searates.com/port/penang_my" TargetMode="External"/><Relationship Id="rId1008" Type="http://schemas.openxmlformats.org/officeDocument/2006/relationships/hyperlink" Target="https://www.searates.com/port/port_dickson_my" TargetMode="External"/><Relationship Id="rId1009" Type="http://schemas.openxmlformats.org/officeDocument/2006/relationships/hyperlink" Target="https://www.searates.com/port/port_kelang_my" TargetMode="External"/><Relationship Id="rId415" Type="http://schemas.openxmlformats.org/officeDocument/2006/relationships/hyperlink" Target="https://www.searates.com/port/wenzhou_cn" TargetMode="External"/><Relationship Id="rId657" Type="http://schemas.openxmlformats.org/officeDocument/2006/relationships/hyperlink" Target="https://www.searates.com/port/tjilatjap_java_id" TargetMode="External"/><Relationship Id="rId899" Type="http://schemas.openxmlformats.org/officeDocument/2006/relationships/hyperlink" Target="https://www.searates.com/port/sakai_jp" TargetMode="External"/><Relationship Id="rId414" Type="http://schemas.openxmlformats.org/officeDocument/2006/relationships/hyperlink" Target="https://www.searates.com/port/weizhou_marine_terminal_cn" TargetMode="External"/><Relationship Id="rId656" Type="http://schemas.openxmlformats.org/officeDocument/2006/relationships/hyperlink" Target="https://www.searates.com/port/ternate_halmahera_id" TargetMode="External"/><Relationship Id="rId898" Type="http://schemas.openxmlformats.org/officeDocument/2006/relationships/hyperlink" Target="https://www.searates.com/port/saiki_jp" TargetMode="External"/><Relationship Id="rId413" Type="http://schemas.openxmlformats.org/officeDocument/2006/relationships/hyperlink" Target="https://www.searates.com/port/weitou_cn" TargetMode="External"/><Relationship Id="rId655" Type="http://schemas.openxmlformats.org/officeDocument/2006/relationships/hyperlink" Target="https://www.searates.com/port/tembilahan_id" TargetMode="External"/><Relationship Id="rId897" Type="http://schemas.openxmlformats.org/officeDocument/2006/relationships/hyperlink" Target="https://www.searates.com/port/saganoseki_jp" TargetMode="External"/><Relationship Id="rId412" Type="http://schemas.openxmlformats.org/officeDocument/2006/relationships/hyperlink" Target="https://www.searates.com/port/weitang_cn" TargetMode="External"/><Relationship Id="rId654" Type="http://schemas.openxmlformats.org/officeDocument/2006/relationships/hyperlink" Target="https://www.searates.com/port/tegal_id" TargetMode="External"/><Relationship Id="rId896" Type="http://schemas.openxmlformats.org/officeDocument/2006/relationships/hyperlink" Target="https://www.searates.com/port/rumoi_jp" TargetMode="External"/><Relationship Id="rId419" Type="http://schemas.openxmlformats.org/officeDocument/2006/relationships/hyperlink" Target="https://www.searates.com/port/wutong_cn" TargetMode="External"/><Relationship Id="rId418" Type="http://schemas.openxmlformats.org/officeDocument/2006/relationships/hyperlink" Target="https://www.searates.com/port/wujiang_cn" TargetMode="External"/><Relationship Id="rId417" Type="http://schemas.openxmlformats.org/officeDocument/2006/relationships/hyperlink" Target="https://www.searates.com/port/wuhu_cn" TargetMode="External"/><Relationship Id="rId659" Type="http://schemas.openxmlformats.org/officeDocument/2006/relationships/hyperlink" Target="https://www.searates.com/port/tuban_id" TargetMode="External"/><Relationship Id="rId416" Type="http://schemas.openxmlformats.org/officeDocument/2006/relationships/hyperlink" Target="https://www.searates.com/port/wuhan_cn" TargetMode="External"/><Relationship Id="rId658" Type="http://schemas.openxmlformats.org/officeDocument/2006/relationships/hyperlink" Target="https://www.searates.com/port/toboali_id" TargetMode="External"/><Relationship Id="rId891" Type="http://schemas.openxmlformats.org/officeDocument/2006/relationships/hyperlink" Target="https://www.searates.com/port/onomichi_jp" TargetMode="External"/><Relationship Id="rId890" Type="http://schemas.openxmlformats.org/officeDocument/2006/relationships/hyperlink" Target="https://www.searates.com/port/onoda_jp" TargetMode="External"/><Relationship Id="rId411" Type="http://schemas.openxmlformats.org/officeDocument/2006/relationships/hyperlink" Target="https://www.searates.com/port/weihai_cn" TargetMode="External"/><Relationship Id="rId653" Type="http://schemas.openxmlformats.org/officeDocument/2006/relationships/hyperlink" Target="https://www.searates.com/port/tapaktuan_sumatra_id" TargetMode="External"/><Relationship Id="rId895" Type="http://schemas.openxmlformats.org/officeDocument/2006/relationships/hyperlink" Target="https://www.searates.com/port/reihoku_jp" TargetMode="External"/><Relationship Id="rId1000" Type="http://schemas.openxmlformats.org/officeDocument/2006/relationships/hyperlink" Target="https://www.searates.com/port/lingga_sarawak_my" TargetMode="External"/><Relationship Id="rId410" Type="http://schemas.openxmlformats.org/officeDocument/2006/relationships/hyperlink" Target="https://www.searates.com/port/wanzai_cn" TargetMode="External"/><Relationship Id="rId652" Type="http://schemas.openxmlformats.org/officeDocument/2006/relationships/hyperlink" Target="https://www.searates.com/port/tanjung_sekong_id" TargetMode="External"/><Relationship Id="rId894" Type="http://schemas.openxmlformats.org/officeDocument/2006/relationships/hyperlink" Target="https://www.searates.com/port/owase_jp" TargetMode="External"/><Relationship Id="rId1001" Type="http://schemas.openxmlformats.org/officeDocument/2006/relationships/hyperlink" Target="https://www.searates.com/port/lumut_my" TargetMode="External"/><Relationship Id="rId651" Type="http://schemas.openxmlformats.org/officeDocument/2006/relationships/hyperlink" Target="https://www.searates.com/port/tanjung_priok_id" TargetMode="External"/><Relationship Id="rId893" Type="http://schemas.openxmlformats.org/officeDocument/2006/relationships/hyperlink" Target="https://www.searates.com/port/otaru_jp" TargetMode="External"/><Relationship Id="rId1002" Type="http://schemas.openxmlformats.org/officeDocument/2006/relationships/hyperlink" Target="https://www.searates.com/port/lundu_my" TargetMode="External"/><Relationship Id="rId650" Type="http://schemas.openxmlformats.org/officeDocument/2006/relationships/hyperlink" Target="https://www.searates.com/port/tanjung_pinang_riau_id" TargetMode="External"/><Relationship Id="rId892" Type="http://schemas.openxmlformats.org/officeDocument/2006/relationships/hyperlink" Target="https://www.searates.com/port/osaka_jp" TargetMode="External"/><Relationship Id="rId1003" Type="http://schemas.openxmlformats.org/officeDocument/2006/relationships/hyperlink" Target="https://www.searates.com/port/miri_my" TargetMode="External"/><Relationship Id="rId1037" Type="http://schemas.openxmlformats.org/officeDocument/2006/relationships/hyperlink" Target="https://www.searates.com/port/basco_ph" TargetMode="External"/><Relationship Id="rId1038" Type="http://schemas.openxmlformats.org/officeDocument/2006/relationships/hyperlink" Target="https://www.searates.com/port/basilan_city_basilan_ph" TargetMode="External"/><Relationship Id="rId1039" Type="http://schemas.openxmlformats.org/officeDocument/2006/relationships/hyperlink" Target="https://www.searates.com/port/bataan_mariveles_ph" TargetMode="External"/><Relationship Id="rId206" Type="http://schemas.openxmlformats.org/officeDocument/2006/relationships/hyperlink" Target="https://www.searates.com/port/fujin_cn" TargetMode="External"/><Relationship Id="rId448" Type="http://schemas.openxmlformats.org/officeDocument/2006/relationships/hyperlink" Target="https://www.searates.com/port/yangshan_cn" TargetMode="External"/><Relationship Id="rId205" Type="http://schemas.openxmlformats.org/officeDocument/2006/relationships/hyperlink" Target="https://www.searates.com/port/ras_budran_eg" TargetMode="External"/><Relationship Id="rId447" Type="http://schemas.openxmlformats.org/officeDocument/2006/relationships/hyperlink" Target="https://www.searates.com/port/yangpu_cn" TargetMode="External"/><Relationship Id="rId689" Type="http://schemas.openxmlformats.org/officeDocument/2006/relationships/hyperlink" Target="https://www.searates.com/port/dortyol_oil_terminal_tr" TargetMode="External"/><Relationship Id="rId204" Type="http://schemas.openxmlformats.org/officeDocument/2006/relationships/hyperlink" Target="https://www.searates.com/port/foshan_cn" TargetMode="External"/><Relationship Id="rId446" Type="http://schemas.openxmlformats.org/officeDocument/2006/relationships/hyperlink" Target="https://www.searates.com/port/yangjiang_cn" TargetMode="External"/><Relationship Id="rId688" Type="http://schemas.openxmlformats.org/officeDocument/2006/relationships/hyperlink" Target="https://www.searates.com/port/dikili_tr" TargetMode="External"/><Relationship Id="rId203" Type="http://schemas.openxmlformats.org/officeDocument/2006/relationships/hyperlink" Target="https://www.searates.com/port/port_said_eg" TargetMode="External"/><Relationship Id="rId445" Type="http://schemas.openxmlformats.org/officeDocument/2006/relationships/hyperlink" Target="https://www.searates.com/port/yancheng_cn" TargetMode="External"/><Relationship Id="rId687" Type="http://schemas.openxmlformats.org/officeDocument/2006/relationships/hyperlink" Target="https://www.searates.com/port/derince_tr" TargetMode="External"/><Relationship Id="rId209" Type="http://schemas.openxmlformats.org/officeDocument/2006/relationships/hyperlink" Target="https://www.searates.com/port/sidi_kerir_terminal_eg" TargetMode="External"/><Relationship Id="rId208" Type="http://schemas.openxmlformats.org/officeDocument/2006/relationships/hyperlink" Target="https://www.searates.com/port/fuling_cn" TargetMode="External"/><Relationship Id="rId207" Type="http://schemas.openxmlformats.org/officeDocument/2006/relationships/hyperlink" Target="https://www.searates.com/port/ras_sudr_eg" TargetMode="External"/><Relationship Id="rId449" Type="http://schemas.openxmlformats.org/officeDocument/2006/relationships/hyperlink" Target="https://www.searates.com/port/yangzhou_cn" TargetMode="External"/><Relationship Id="rId440" Type="http://schemas.openxmlformats.org/officeDocument/2006/relationships/hyperlink" Target="https://www.searates.com/port/xingyi_cn" TargetMode="External"/><Relationship Id="rId682" Type="http://schemas.openxmlformats.org/officeDocument/2006/relationships/hyperlink" Target="https://www.searates.com/port/botas_natural_gas_terminal_tr" TargetMode="External"/><Relationship Id="rId681" Type="http://schemas.openxmlformats.org/officeDocument/2006/relationships/hyperlink" Target="https://www.searates.com/port/borusan_tr" TargetMode="External"/><Relationship Id="rId1030" Type="http://schemas.openxmlformats.org/officeDocument/2006/relationships/hyperlink" Target="https://www.searates.com/port/salalah_om" TargetMode="External"/><Relationship Id="rId680" Type="http://schemas.openxmlformats.org/officeDocument/2006/relationships/hyperlink" Target="https://www.searates.com/port/bodrum_tr" TargetMode="External"/><Relationship Id="rId1031" Type="http://schemas.openxmlformats.org/officeDocument/2006/relationships/hyperlink" Target="https://www.searates.com/port/sohar_om" TargetMode="External"/><Relationship Id="rId1032" Type="http://schemas.openxmlformats.org/officeDocument/2006/relationships/hyperlink" Target="https://www.searates.com/port/amunitanaparri_ph" TargetMode="External"/><Relationship Id="rId202" Type="http://schemas.openxmlformats.org/officeDocument/2006/relationships/hyperlink" Target="https://www.searates.com/port/fengxian_cn" TargetMode="External"/><Relationship Id="rId444" Type="http://schemas.openxmlformats.org/officeDocument/2006/relationships/hyperlink" Target="https://www.searates.com/port/xuzhou_cn" TargetMode="External"/><Relationship Id="rId686" Type="http://schemas.openxmlformats.org/officeDocument/2006/relationships/hyperlink" Target="https://www.searates.com/port/delta_terminal_tr" TargetMode="External"/><Relationship Id="rId1033" Type="http://schemas.openxmlformats.org/officeDocument/2006/relationships/hyperlink" Target="https://www.searates.com/port/aparri_luzon_ph" TargetMode="External"/><Relationship Id="rId201" Type="http://schemas.openxmlformats.org/officeDocument/2006/relationships/hyperlink" Target="https://www.searates.com/port/nuweibah_eg" TargetMode="External"/><Relationship Id="rId443" Type="http://schemas.openxmlformats.org/officeDocument/2006/relationships/hyperlink" Target="https://www.searates.com/port/xiuyu_cn" TargetMode="External"/><Relationship Id="rId685" Type="http://schemas.openxmlformats.org/officeDocument/2006/relationships/hyperlink" Target="https://www.searates.com/port/darica_tr" TargetMode="External"/><Relationship Id="rId1034" Type="http://schemas.openxmlformats.org/officeDocument/2006/relationships/hyperlink" Target="https://www.searates.com/port/atimonan_ph" TargetMode="External"/><Relationship Id="rId200" Type="http://schemas.openxmlformats.org/officeDocument/2006/relationships/hyperlink" Target="https://www.searates.com/port/fengjie_cn" TargetMode="External"/><Relationship Id="rId442" Type="http://schemas.openxmlformats.org/officeDocument/2006/relationships/hyperlink" Target="https://www.searates.com/port/xinxiang_cn" TargetMode="External"/><Relationship Id="rId684" Type="http://schemas.openxmlformats.org/officeDocument/2006/relationships/hyperlink" Target="https://www.searates.com/port/cide_tr" TargetMode="External"/><Relationship Id="rId1035" Type="http://schemas.openxmlformats.org/officeDocument/2006/relationships/hyperlink" Target="https://www.searates.com/port/bacolod_ph" TargetMode="External"/><Relationship Id="rId441" Type="http://schemas.openxmlformats.org/officeDocument/2006/relationships/hyperlink" Target="https://www.searates.com/port/xinhui_cn" TargetMode="External"/><Relationship Id="rId683" Type="http://schemas.openxmlformats.org/officeDocument/2006/relationships/hyperlink" Target="https://www.searates.com/port/cesme_tr" TargetMode="External"/><Relationship Id="rId1036" Type="http://schemas.openxmlformats.org/officeDocument/2006/relationships/hyperlink" Target="https://www.searates.com/port/bacolod_negros_ph" TargetMode="External"/><Relationship Id="rId1026" Type="http://schemas.openxmlformats.org/officeDocument/2006/relationships/hyperlink" Target="https://www.searates.com/port/khasab_om" TargetMode="External"/><Relationship Id="rId1027" Type="http://schemas.openxmlformats.org/officeDocument/2006/relationships/hyperlink" Target="https://www.searates.com/port/mina_qaboos_om" TargetMode="External"/><Relationship Id="rId1028" Type="http://schemas.openxmlformats.org/officeDocument/2006/relationships/hyperlink" Target="https://www.searates.com/port/muscat_om" TargetMode="External"/><Relationship Id="rId1029" Type="http://schemas.openxmlformats.org/officeDocument/2006/relationships/hyperlink" Target="https://www.searates.com/port/qalhat_om" TargetMode="External"/><Relationship Id="rId437" Type="http://schemas.openxmlformats.org/officeDocument/2006/relationships/hyperlink" Target="https://www.searates.com/port/xinfeng_cn" TargetMode="External"/><Relationship Id="rId679" Type="http://schemas.openxmlformats.org/officeDocument/2006/relationships/hyperlink" Target="https://www.searates.com/port/bandirmar_tr" TargetMode="External"/><Relationship Id="rId436" Type="http://schemas.openxmlformats.org/officeDocument/2006/relationships/hyperlink" Target="https://www.searates.com/port/xijiang_marine_terminal_cn" TargetMode="External"/><Relationship Id="rId678" Type="http://schemas.openxmlformats.org/officeDocument/2006/relationships/hyperlink" Target="https://www.searates.com/port/bagfas_iskur_fertilizer_jetty_tr" TargetMode="External"/><Relationship Id="rId435" Type="http://schemas.openxmlformats.org/officeDocument/2006/relationships/hyperlink" Target="https://www.searates.com/port/xidi_cn" TargetMode="External"/><Relationship Id="rId677" Type="http://schemas.openxmlformats.org/officeDocument/2006/relationships/hyperlink" Target="https://www.searates.com/port/ayvalik_tr" TargetMode="External"/><Relationship Id="rId434" Type="http://schemas.openxmlformats.org/officeDocument/2006/relationships/hyperlink" Target="https://www.searates.com/port/xiashi_cn" TargetMode="External"/><Relationship Id="rId676" Type="http://schemas.openxmlformats.org/officeDocument/2006/relationships/hyperlink" Target="https://www.searates.com/port/antalya_tr" TargetMode="External"/><Relationship Id="rId439" Type="http://schemas.openxmlformats.org/officeDocument/2006/relationships/hyperlink" Target="https://www.searates.com/port/xinghua_cn" TargetMode="External"/><Relationship Id="rId438" Type="http://schemas.openxmlformats.org/officeDocument/2006/relationships/hyperlink" Target="https://www.searates.com/port/xingang_cn" TargetMode="External"/><Relationship Id="rId671" Type="http://schemas.openxmlformats.org/officeDocument/2006/relationships/hyperlink" Target="https://www.searates.com/port/port_qasim_pk" TargetMode="External"/><Relationship Id="rId670" Type="http://schemas.openxmlformats.org/officeDocument/2006/relationships/hyperlink" Target="https://www.searates.com/port/lahore_pk" TargetMode="External"/><Relationship Id="rId1020" Type="http://schemas.openxmlformats.org/officeDocument/2006/relationships/hyperlink" Target="https://www.searates.com/port/tanjung_pelepas_my" TargetMode="External"/><Relationship Id="rId1021" Type="http://schemas.openxmlformats.org/officeDocument/2006/relationships/hyperlink" Target="https://www.searates.com/port/tawau_my" TargetMode="External"/><Relationship Id="rId433" Type="http://schemas.openxmlformats.org/officeDocument/2006/relationships/hyperlink" Target="https://www.searates.com/port/xiaoshan_cn" TargetMode="External"/><Relationship Id="rId675" Type="http://schemas.openxmlformats.org/officeDocument/2006/relationships/hyperlink" Target="https://www.searates.com/port/ambarli_tr" TargetMode="External"/><Relationship Id="rId1022" Type="http://schemas.openxmlformats.org/officeDocument/2006/relationships/hyperlink" Target="https://www.searates.com/port/telok_anson_my" TargetMode="External"/><Relationship Id="rId432" Type="http://schemas.openxmlformats.org/officeDocument/2006/relationships/hyperlink" Target="https://www.searates.com/port/xiaopu_cn" TargetMode="External"/><Relationship Id="rId674" Type="http://schemas.openxmlformats.org/officeDocument/2006/relationships/hyperlink" Target="https://www.searates.com/port/aliaga_tr" TargetMode="External"/><Relationship Id="rId1023" Type="http://schemas.openxmlformats.org/officeDocument/2006/relationships/hyperlink" Target="https://www.searates.com/port/telok_ramunia_my" TargetMode="External"/><Relationship Id="rId431" Type="http://schemas.openxmlformats.org/officeDocument/2006/relationships/hyperlink" Target="https://www.searates.com/port/xiaolan_cn" TargetMode="External"/><Relationship Id="rId673" Type="http://schemas.openxmlformats.org/officeDocument/2006/relationships/hyperlink" Target="https://www.searates.com/port/alanya_tr" TargetMode="External"/><Relationship Id="rId1024" Type="http://schemas.openxmlformats.org/officeDocument/2006/relationships/hyperlink" Target="https://www.searates.com/port/teluk_ewa_my" TargetMode="External"/><Relationship Id="rId430" Type="http://schemas.openxmlformats.org/officeDocument/2006/relationships/hyperlink" Target="https://www.searates.com/port/xiaogan_cn" TargetMode="External"/><Relationship Id="rId672" Type="http://schemas.openxmlformats.org/officeDocument/2006/relationships/hyperlink" Target="https://www.searates.com/port/sialkot_pk" TargetMode="External"/><Relationship Id="rId1025" Type="http://schemas.openxmlformats.org/officeDocument/2006/relationships/hyperlink" Target="https://www.searates.com/port/cincinnati_om" TargetMode="Externa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earates.com/port/chinde_mz" TargetMode="External"/><Relationship Id="rId194" Type="http://schemas.openxmlformats.org/officeDocument/2006/relationships/hyperlink" Target="https://www.searates.com/port/mozambique_mz" TargetMode="External"/><Relationship Id="rId193" Type="http://schemas.openxmlformats.org/officeDocument/2006/relationships/hyperlink" Target="https://www.searates.com/port/maputo_mz" TargetMode="External"/><Relationship Id="rId192" Type="http://schemas.openxmlformats.org/officeDocument/2006/relationships/hyperlink" Target="https://www.searates.com/port/macuse_mz" TargetMode="External"/><Relationship Id="rId191" Type="http://schemas.openxmlformats.org/officeDocument/2006/relationships/hyperlink" Target="https://www.searates.com/port/inhambane_mz" TargetMode="External"/><Relationship Id="rId187" Type="http://schemas.openxmlformats.org/officeDocument/2006/relationships/hyperlink" Target="https://www.searates.com/port/tangier_ma" TargetMode="External"/><Relationship Id="rId186" Type="http://schemas.openxmlformats.org/officeDocument/2006/relationships/hyperlink" Target="https://www.searates.com/port/safi_ma" TargetMode="External"/><Relationship Id="rId185" Type="http://schemas.openxmlformats.org/officeDocument/2006/relationships/hyperlink" Target="https://www.searates.com/port/port_nador_ma" TargetMode="External"/><Relationship Id="rId184" Type="http://schemas.openxmlformats.org/officeDocument/2006/relationships/hyperlink" Target="https://www.searates.com/port/nador_ma" TargetMode="External"/><Relationship Id="rId189" Type="http://schemas.openxmlformats.org/officeDocument/2006/relationships/hyperlink" Target="https://www.searates.com/port/beira_mz" TargetMode="External"/><Relationship Id="rId188" Type="http://schemas.openxmlformats.org/officeDocument/2006/relationships/hyperlink" Target="https://www.searates.com/port/tan_tan_ma" TargetMode="External"/><Relationship Id="rId183" Type="http://schemas.openxmlformats.org/officeDocument/2006/relationships/hyperlink" Target="https://www.searates.com/port/mohammedia_ma" TargetMode="External"/><Relationship Id="rId182" Type="http://schemas.openxmlformats.org/officeDocument/2006/relationships/hyperlink" Target="https://www.searates.com/port/larache_ma" TargetMode="External"/><Relationship Id="rId181" Type="http://schemas.openxmlformats.org/officeDocument/2006/relationships/hyperlink" Target="https://www.searates.com/port/laayoune_ma" TargetMode="External"/><Relationship Id="rId180" Type="http://schemas.openxmlformats.org/officeDocument/2006/relationships/hyperlink" Target="https://www.searates.com/port/kenitra_ma" TargetMode="External"/><Relationship Id="rId176" Type="http://schemas.openxmlformats.org/officeDocument/2006/relationships/hyperlink" Target="https://www.searates.com/port/dakhla_ma" TargetMode="External"/><Relationship Id="rId175" Type="http://schemas.openxmlformats.org/officeDocument/2006/relationships/hyperlink" Target="https://www.searates.com/port/casablanca_ma" TargetMode="External"/><Relationship Id="rId174" Type="http://schemas.openxmlformats.org/officeDocument/2006/relationships/hyperlink" Target="https://www.searates.com/port/boujdour_ma" TargetMode="External"/><Relationship Id="rId173" Type="http://schemas.openxmlformats.org/officeDocument/2006/relationships/hyperlink" Target="https://www.searates.com/port/assila_ma" TargetMode="External"/><Relationship Id="rId179" Type="http://schemas.openxmlformats.org/officeDocument/2006/relationships/hyperlink" Target="https://www.searates.com/port/jorf_lasfar_ma" TargetMode="External"/><Relationship Id="rId178" Type="http://schemas.openxmlformats.org/officeDocument/2006/relationships/hyperlink" Target="https://www.searates.com/port/essaouira_ma" TargetMode="External"/><Relationship Id="rId177" Type="http://schemas.openxmlformats.org/officeDocument/2006/relationships/hyperlink" Target="https://www.searates.com/port/el_jadida_ma" TargetMode="External"/><Relationship Id="rId198" Type="http://schemas.openxmlformats.org/officeDocument/2006/relationships/hyperlink" Target="https://www.searates.com/port/quelimane_mz" TargetMode="External"/><Relationship Id="rId197" Type="http://schemas.openxmlformats.org/officeDocument/2006/relationships/hyperlink" Target="https://www.searates.com/port/pemba_mz" TargetMode="External"/><Relationship Id="rId196" Type="http://schemas.openxmlformats.org/officeDocument/2006/relationships/hyperlink" Target="https://www.searates.com/port/pebane_mz" TargetMode="External"/><Relationship Id="rId195" Type="http://schemas.openxmlformats.org/officeDocument/2006/relationships/hyperlink" Target="https://www.searates.com/port/nacala_mz" TargetMode="External"/><Relationship Id="rId199" Type="http://schemas.openxmlformats.org/officeDocument/2006/relationships/hyperlink" Target="https://www.searates.com/port/andoany_mg" TargetMode="External"/><Relationship Id="rId150" Type="http://schemas.openxmlformats.org/officeDocument/2006/relationships/hyperlink" Target="https://www.searates.com/port/porto_praia_cv" TargetMode="External"/><Relationship Id="rId1" Type="http://schemas.openxmlformats.org/officeDocument/2006/relationships/hyperlink" Target="https://www.searates.com/port/alger_dz" TargetMode="External"/><Relationship Id="rId2" Type="http://schemas.openxmlformats.org/officeDocument/2006/relationships/hyperlink" Target="https://www.searates.com/port/bissau_gw" TargetMode="External"/><Relationship Id="rId3" Type="http://schemas.openxmlformats.org/officeDocument/2006/relationships/hyperlink" Target="https://www.searates.com/port/algeria_dz" TargetMode="External"/><Relationship Id="rId149" Type="http://schemas.openxmlformats.org/officeDocument/2006/relationships/hyperlink" Target="https://www.searates.com/port/bonny_offshore_terminal_ng" TargetMode="External"/><Relationship Id="rId4" Type="http://schemas.openxmlformats.org/officeDocument/2006/relationships/hyperlink" Target="https://www.searates.com/port/bolama_gw" TargetMode="External"/><Relationship Id="rId148" Type="http://schemas.openxmlformats.org/officeDocument/2006/relationships/hyperlink" Target="https://www.searates.com/port/porto_grande_cv" TargetMode="External"/><Relationship Id="rId9" Type="http://schemas.openxmlformats.org/officeDocument/2006/relationships/hyperlink" Target="https://www.searates.com/port/arzew_el_djedid_dz" TargetMode="External"/><Relationship Id="rId143" Type="http://schemas.openxmlformats.org/officeDocument/2006/relationships/hyperlink" Target="https://www.searates.com/port/antan_terminal_ng" TargetMode="External"/><Relationship Id="rId142" Type="http://schemas.openxmlformats.org/officeDocument/2006/relationships/hyperlink" Target="https://www.searates.com/port/espoir_terminal_ci" TargetMode="External"/><Relationship Id="rId141" Type="http://schemas.openxmlformats.org/officeDocument/2006/relationships/hyperlink" Target="https://www.searates.com/port/walvis_bay_na" TargetMode="External"/><Relationship Id="rId140" Type="http://schemas.openxmlformats.org/officeDocument/2006/relationships/hyperlink" Target="https://www.searates.com/port/abidjan_ci" TargetMode="External"/><Relationship Id="rId5" Type="http://schemas.openxmlformats.org/officeDocument/2006/relationships/hyperlink" Target="https://www.searates.com/port/annaba_dz" TargetMode="External"/><Relationship Id="rId147" Type="http://schemas.openxmlformats.org/officeDocument/2006/relationships/hyperlink" Target="https://www.searates.com/port/bonny_ng" TargetMode="External"/><Relationship Id="rId6" Type="http://schemas.openxmlformats.org/officeDocument/2006/relationships/hyperlink" Target="https://www.searates.com/port/bubaque_gw" TargetMode="External"/><Relationship Id="rId146" Type="http://schemas.openxmlformats.org/officeDocument/2006/relationships/hyperlink" Target="https://www.searates.com/port/san_pedro_ci" TargetMode="External"/><Relationship Id="rId7" Type="http://schemas.openxmlformats.org/officeDocument/2006/relationships/hyperlink" Target="https://www.searates.com/port/arzew_dz" TargetMode="External"/><Relationship Id="rId145" Type="http://schemas.openxmlformats.org/officeDocument/2006/relationships/hyperlink" Target="https://www.searates.com/port/apapa_ng" TargetMode="External"/><Relationship Id="rId8" Type="http://schemas.openxmlformats.org/officeDocument/2006/relationships/hyperlink" Target="https://www.searates.com/port/cacheu_gw" TargetMode="External"/><Relationship Id="rId144" Type="http://schemas.openxmlformats.org/officeDocument/2006/relationships/hyperlink" Target="https://www.searates.com/port/fresco_ci" TargetMode="External"/><Relationship Id="rId139" Type="http://schemas.openxmlformats.org/officeDocument/2006/relationships/hyperlink" Target="https://www.searates.com/port/luderitz_na" TargetMode="External"/><Relationship Id="rId138" Type="http://schemas.openxmlformats.org/officeDocument/2006/relationships/hyperlink" Target="https://www.searates.com/port/zanzibar_tz" TargetMode="External"/><Relationship Id="rId137" Type="http://schemas.openxmlformats.org/officeDocument/2006/relationships/hyperlink" Target="https://www.searates.com/port/yandina_sb" TargetMode="External"/><Relationship Id="rId132" Type="http://schemas.openxmlformats.org/officeDocument/2006/relationships/hyperlink" Target="https://www.searates.com/port/pangani_tz" TargetMode="External"/><Relationship Id="rId131" Type="http://schemas.openxmlformats.org/officeDocument/2006/relationships/hyperlink" Target="https://www.searates.com/port/shortland_harbour_sb" TargetMode="External"/><Relationship Id="rId130" Type="http://schemas.openxmlformats.org/officeDocument/2006/relationships/hyperlink" Target="https://www.searates.com/port/mkoani_tz" TargetMode="External"/><Relationship Id="rId136" Type="http://schemas.openxmlformats.org/officeDocument/2006/relationships/hyperlink" Target="https://www.searates.com/port/wete_wete_tz" TargetMode="External"/><Relationship Id="rId135" Type="http://schemas.openxmlformats.org/officeDocument/2006/relationships/hyperlink" Target="https://www.searates.com/port/viru_harbour_sb" TargetMode="External"/><Relationship Id="rId134" Type="http://schemas.openxmlformats.org/officeDocument/2006/relationships/hyperlink" Target="https://www.searates.com/port/tanga_tz" TargetMode="External"/><Relationship Id="rId133" Type="http://schemas.openxmlformats.org/officeDocument/2006/relationships/hyperlink" Target="https://www.searates.com/port/tulagi_sb" TargetMode="External"/><Relationship Id="rId172" Type="http://schemas.openxmlformats.org/officeDocument/2006/relationships/hyperlink" Target="https://www.searates.com/port/al_hoceima_ma" TargetMode="External"/><Relationship Id="rId171" Type="http://schemas.openxmlformats.org/officeDocument/2006/relationships/hyperlink" Target="https://www.searates.com/port/agadir_ma" TargetMode="External"/><Relationship Id="rId170" Type="http://schemas.openxmlformats.org/officeDocument/2006/relationships/hyperlink" Target="https://www.searates.com/port/yoho_terminal_ng" TargetMode="External"/><Relationship Id="rId165" Type="http://schemas.openxmlformats.org/officeDocument/2006/relationships/hyperlink" Target="https://www.searates.com/port/qua_iboe_ng" TargetMode="External"/><Relationship Id="rId164" Type="http://schemas.openxmlformats.org/officeDocument/2006/relationships/hyperlink" Target="https://www.searates.com/port/port_harcourt_ng" TargetMode="External"/><Relationship Id="rId163" Type="http://schemas.openxmlformats.org/officeDocument/2006/relationships/hyperlink" Target="https://www.searates.com/port/pennington_termpenni_ng" TargetMode="External"/><Relationship Id="rId162" Type="http://schemas.openxmlformats.org/officeDocument/2006/relationships/hyperlink" Target="https://www.searates.com/port/onne_ng" TargetMode="External"/><Relationship Id="rId169" Type="http://schemas.openxmlformats.org/officeDocument/2006/relationships/hyperlink" Target="https://www.searates.com/port/warri_ng" TargetMode="External"/><Relationship Id="rId168" Type="http://schemas.openxmlformats.org/officeDocument/2006/relationships/hyperlink" Target="https://www.searates.com/port/ukpokiti_marine_terminal_ng" TargetMode="External"/><Relationship Id="rId167" Type="http://schemas.openxmlformats.org/officeDocument/2006/relationships/hyperlink" Target="https://www.searates.com/port/tincan_ng" TargetMode="External"/><Relationship Id="rId166" Type="http://schemas.openxmlformats.org/officeDocument/2006/relationships/hyperlink" Target="https://www.searates.com/port/sapele_ng" TargetMode="External"/><Relationship Id="rId161" Type="http://schemas.openxmlformats.org/officeDocument/2006/relationships/hyperlink" Target="https://www.searates.com/port/okrika_ng" TargetMode="External"/><Relationship Id="rId160" Type="http://schemas.openxmlformats.org/officeDocument/2006/relationships/hyperlink" Target="https://www.searates.com/port/okono_terminal_ng" TargetMode="External"/><Relationship Id="rId159" Type="http://schemas.openxmlformats.org/officeDocument/2006/relationships/hyperlink" Target="https://www.searates.com/port/odudu_terminal_ng" TargetMode="External"/><Relationship Id="rId154" Type="http://schemas.openxmlformats.org/officeDocument/2006/relationships/hyperlink" Target="https://www.searates.com/port/calabar_ng" TargetMode="External"/><Relationship Id="rId153" Type="http://schemas.openxmlformats.org/officeDocument/2006/relationships/hyperlink" Target="https://www.searates.com/port/burutu_ng" TargetMode="External"/><Relationship Id="rId152" Type="http://schemas.openxmlformats.org/officeDocument/2006/relationships/hyperlink" Target="https://www.searates.com/port/sal_island_cv" TargetMode="External"/><Relationship Id="rId151" Type="http://schemas.openxmlformats.org/officeDocument/2006/relationships/hyperlink" Target="https://www.searates.com/port/brass_terminal_ng" TargetMode="External"/><Relationship Id="rId158" Type="http://schemas.openxmlformats.org/officeDocument/2006/relationships/hyperlink" Target="https://www.searates.com/port/lagos_ng" TargetMode="External"/><Relationship Id="rId157" Type="http://schemas.openxmlformats.org/officeDocument/2006/relationships/hyperlink" Target="https://www.searates.com/port/koko_ng" TargetMode="External"/><Relationship Id="rId156" Type="http://schemas.openxmlformats.org/officeDocument/2006/relationships/hyperlink" Target="https://www.searates.com/port/forcados_ng" TargetMode="External"/><Relationship Id="rId155" Type="http://schemas.openxmlformats.org/officeDocument/2006/relationships/hyperlink" Target="https://www.searates.com/port/escravos_ng" TargetMode="External"/><Relationship Id="rId40" Type="http://schemas.openxmlformats.org/officeDocument/2006/relationships/hyperlink" Target="https://www.searates.com/port/cape_palmas_lr" TargetMode="External"/><Relationship Id="rId42" Type="http://schemas.openxmlformats.org/officeDocument/2006/relationships/hyperlink" Target="https://www.searates.com/port/ashtart_terminaashta_tn" TargetMode="External"/><Relationship Id="rId41" Type="http://schemas.openxmlformats.org/officeDocument/2006/relationships/hyperlink" Target="https://www.searates.com/port/es_sider_ly" TargetMode="External"/><Relationship Id="rId44" Type="http://schemas.openxmlformats.org/officeDocument/2006/relationships/hyperlink" Target="https://www.searates.com/port/ashtart_terminal_tn" TargetMode="External"/><Relationship Id="rId43" Type="http://schemas.openxmlformats.org/officeDocument/2006/relationships/hyperlink" Target="https://www.searates.com/port/khoms_ly" TargetMode="External"/><Relationship Id="rId46" Type="http://schemas.openxmlformats.org/officeDocument/2006/relationships/hyperlink" Target="https://www.searates.com/port/bizerte_tn" TargetMode="External"/><Relationship Id="rId45" Type="http://schemas.openxmlformats.org/officeDocument/2006/relationships/hyperlink" Target="https://www.searates.com/port/marsa_al_hariga_ly" TargetMode="External"/><Relationship Id="rId48" Type="http://schemas.openxmlformats.org/officeDocument/2006/relationships/hyperlink" Target="https://www.searates.com/port/gabes_tn" TargetMode="External"/><Relationship Id="rId47" Type="http://schemas.openxmlformats.org/officeDocument/2006/relationships/hyperlink" Target="https://www.searates.com/port/marsa_el_brega_ly" TargetMode="External"/><Relationship Id="rId49" Type="http://schemas.openxmlformats.org/officeDocument/2006/relationships/hyperlink" Target="https://www.searates.com/port/misurata_ly" TargetMode="External"/><Relationship Id="rId31" Type="http://schemas.openxmlformats.org/officeDocument/2006/relationships/hyperlink" Target="https://www.searates.com/port/tenes_dz" TargetMode="External"/><Relationship Id="rId30" Type="http://schemas.openxmlformats.org/officeDocument/2006/relationships/hyperlink" Target="https://www.searates.com/port/skikda_dz" TargetMode="External"/><Relationship Id="rId33" Type="http://schemas.openxmlformats.org/officeDocument/2006/relationships/hyperlink" Target="https://www.searates.com/port/boma_cd" TargetMode="External"/><Relationship Id="rId32" Type="http://schemas.openxmlformats.org/officeDocument/2006/relationships/hyperlink" Target="https://www.searates.com/port/banana_cd" TargetMode="External"/><Relationship Id="rId35" Type="http://schemas.openxmlformats.org/officeDocument/2006/relationships/hyperlink" Target="https://www.searates.com/port/abu_kammash_ly" TargetMode="External"/><Relationship Id="rId34" Type="http://schemas.openxmlformats.org/officeDocument/2006/relationships/hyperlink" Target="https://www.searates.com/port/matadi_cd" TargetMode="External"/><Relationship Id="rId37" Type="http://schemas.openxmlformats.org/officeDocument/2006/relationships/hyperlink" Target="https://www.searates.com/port/benghazi_ly" TargetMode="External"/><Relationship Id="rId36" Type="http://schemas.openxmlformats.org/officeDocument/2006/relationships/hyperlink" Target="https://www.searates.com/port/az_zawiyah_ly" TargetMode="External"/><Relationship Id="rId39" Type="http://schemas.openxmlformats.org/officeDocument/2006/relationships/hyperlink" Target="https://www.searates.com/port/derna_ly" TargetMode="External"/><Relationship Id="rId38" Type="http://schemas.openxmlformats.org/officeDocument/2006/relationships/hyperlink" Target="https://www.searates.com/port/buchanan_lr" TargetMode="External"/><Relationship Id="rId20" Type="http://schemas.openxmlformats.org/officeDocument/2006/relationships/hyperlink" Target="https://www.searates.com/port/mbao_oil_terminal_sn" TargetMode="External"/><Relationship Id="rId22" Type="http://schemas.openxmlformats.org/officeDocument/2006/relationships/hyperlink" Target="https://www.searates.com/port/ziguinchor_sn" TargetMode="External"/><Relationship Id="rId21" Type="http://schemas.openxmlformats.org/officeDocument/2006/relationships/hyperlink" Target="https://www.searates.com/port/dellys_dz" TargetMode="External"/><Relationship Id="rId24" Type="http://schemas.openxmlformats.org/officeDocument/2006/relationships/hyperlink" Target="https://www.searates.com/port/ghazaouet_dz" TargetMode="External"/><Relationship Id="rId23" Type="http://schemas.openxmlformats.org/officeDocument/2006/relationships/hyperlink" Target="https://www.searates.com/port/djen_djen_dz" TargetMode="External"/><Relationship Id="rId26" Type="http://schemas.openxmlformats.org/officeDocument/2006/relationships/hyperlink" Target="https://www.searates.com/port/mestghanem_dz" TargetMode="External"/><Relationship Id="rId25" Type="http://schemas.openxmlformats.org/officeDocument/2006/relationships/hyperlink" Target="https://www.searates.com/port/jijel_dz" TargetMode="External"/><Relationship Id="rId28" Type="http://schemas.openxmlformats.org/officeDocument/2006/relationships/hyperlink" Target="https://www.searates.com/port/oran_dz" TargetMode="External"/><Relationship Id="rId27" Type="http://schemas.openxmlformats.org/officeDocument/2006/relationships/hyperlink" Target="https://www.searates.com/port/mostaganem_dz" TargetMode="External"/><Relationship Id="rId29" Type="http://schemas.openxmlformats.org/officeDocument/2006/relationships/hyperlink" Target="https://www.searates.com/port/port_methanier_dz" TargetMode="External"/><Relationship Id="rId11" Type="http://schemas.openxmlformats.org/officeDocument/2006/relationships/hyperlink" Target="https://www.searates.com/port/bejaia_dz" TargetMode="External"/><Relationship Id="rId10" Type="http://schemas.openxmlformats.org/officeDocument/2006/relationships/hyperlink" Target="https://www.searates.com/port/cotonou_bj" TargetMode="External"/><Relationship Id="rId13" Type="http://schemas.openxmlformats.org/officeDocument/2006/relationships/hyperlink" Target="https://www.searates.com/port/benisaf_dz" TargetMode="External"/><Relationship Id="rId12" Type="http://schemas.openxmlformats.org/officeDocument/2006/relationships/hyperlink" Target="https://www.searates.com/port/seme_terminal_bj" TargetMode="External"/><Relationship Id="rId15" Type="http://schemas.openxmlformats.org/officeDocument/2006/relationships/hyperlink" Target="https://www.searates.com/port/beni_saf_dz" TargetMode="External"/><Relationship Id="rId14" Type="http://schemas.openxmlformats.org/officeDocument/2006/relationships/hyperlink" Target="https://www.searates.com/port/dakar_sn" TargetMode="External"/><Relationship Id="rId17" Type="http://schemas.openxmlformats.org/officeDocument/2006/relationships/hyperlink" Target="https://www.searates.com/port/cherchell_dz" TargetMode="External"/><Relationship Id="rId16" Type="http://schemas.openxmlformats.org/officeDocument/2006/relationships/hyperlink" Target="https://www.searates.com/port/kaolack_sn" TargetMode="External"/><Relationship Id="rId19" Type="http://schemas.openxmlformats.org/officeDocument/2006/relationships/hyperlink" Target="https://www.searates.com/port/collo_dz" TargetMode="External"/><Relationship Id="rId18" Type="http://schemas.openxmlformats.org/officeDocument/2006/relationships/hyperlink" Target="https://www.searates.com/port/lyndiane_sn" TargetMode="External"/><Relationship Id="rId84" Type="http://schemas.openxmlformats.org/officeDocument/2006/relationships/hyperlink" Target="https://www.searates.com/port/lobito_ao" TargetMode="External"/><Relationship Id="rId83" Type="http://schemas.openxmlformats.org/officeDocument/2006/relationships/hyperlink" Target="https://www.searates.com/port/cogo_gq" TargetMode="External"/><Relationship Id="rId86" Type="http://schemas.openxmlformats.org/officeDocument/2006/relationships/hyperlink" Target="https://www.searates.com/port/lombo_marine_terminal_ao" TargetMode="External"/><Relationship Id="rId85" Type="http://schemas.openxmlformats.org/officeDocument/2006/relationships/hyperlink" Target="https://www.searates.com/port/luba_gq" TargetMode="External"/><Relationship Id="rId88" Type="http://schemas.openxmlformats.org/officeDocument/2006/relationships/hyperlink" Target="https://www.searates.com/port/luanda_ao" TargetMode="External"/><Relationship Id="rId87" Type="http://schemas.openxmlformats.org/officeDocument/2006/relationships/hyperlink" Target="https://www.searates.com/port/malabo_gq" TargetMode="External"/><Relationship Id="rId89" Type="http://schemas.openxmlformats.org/officeDocument/2006/relationships/hyperlink" Target="https://www.searates.com/port/puerto_iradier_gq" TargetMode="External"/><Relationship Id="rId80" Type="http://schemas.openxmlformats.org/officeDocument/2006/relationships/hyperlink" Target="https://www.searates.com/port/kiabo_marine_terminal_ao" TargetMode="External"/><Relationship Id="rId82" Type="http://schemas.openxmlformats.org/officeDocument/2006/relationships/hyperlink" Target="https://www.searates.com/port/kiame_marine_terminal_ao" TargetMode="External"/><Relationship Id="rId81" Type="http://schemas.openxmlformats.org/officeDocument/2006/relationships/hyperlink" Target="https://www.searates.com/port/ceiba_marine_terminal_gq" TargetMode="External"/><Relationship Id="rId73" Type="http://schemas.openxmlformats.org/officeDocument/2006/relationships/hyperlink" Target="https://www.searates.com/port/ambriz_ao" TargetMode="External"/><Relationship Id="rId72" Type="http://schemas.openxmlformats.org/officeDocument/2006/relationships/hyperlink" Target="https://www.searates.com/port/sherbro_island_sl" TargetMode="External"/><Relationship Id="rId75" Type="http://schemas.openxmlformats.org/officeDocument/2006/relationships/hyperlink" Target="https://www.searates.com/port/essungo_marine_terminal_ao" TargetMode="External"/><Relationship Id="rId74" Type="http://schemas.openxmlformats.org/officeDocument/2006/relationships/hyperlink" Target="https://www.searates.com/port/cabinda_ao" TargetMode="External"/><Relationship Id="rId77" Type="http://schemas.openxmlformats.org/officeDocument/2006/relationships/hyperlink" Target="https://www.searates.com/port/bata_gq" TargetMode="External"/><Relationship Id="rId76" Type="http://schemas.openxmlformats.org/officeDocument/2006/relationships/hyperlink" Target="https://www.searates.com/port/futila_terminal_ao" TargetMode="External"/><Relationship Id="rId79" Type="http://schemas.openxmlformats.org/officeDocument/2006/relationships/hyperlink" Target="https://www.searates.com/port/benito_gq" TargetMode="External"/><Relationship Id="rId78" Type="http://schemas.openxmlformats.org/officeDocument/2006/relationships/hyperlink" Target="https://www.searates.com/port/girassol_terminal_ao" TargetMode="External"/><Relationship Id="rId71" Type="http://schemas.openxmlformats.org/officeDocument/2006/relationships/hyperlink" Target="https://www.searates.com/port/pepel_sl" TargetMode="External"/><Relationship Id="rId70" Type="http://schemas.openxmlformats.org/officeDocument/2006/relationships/hyperlink" Target="https://www.searates.com/port/freetown_sl" TargetMode="External"/><Relationship Id="rId62" Type="http://schemas.openxmlformats.org/officeDocument/2006/relationships/hyperlink" Target="https://www.searates.com/port/tazerka_tn" TargetMode="External"/><Relationship Id="rId61" Type="http://schemas.openxmlformats.org/officeDocument/2006/relationships/hyperlink" Target="https://www.searates.com/port/tripoli_ly" TargetMode="External"/><Relationship Id="rId64" Type="http://schemas.openxmlformats.org/officeDocument/2006/relationships/hyperlink" Target="https://www.searates.com/port/tunis_tn" TargetMode="External"/><Relationship Id="rId63" Type="http://schemas.openxmlformats.org/officeDocument/2006/relationships/hyperlink" Target="https://www.searates.com/port/zawia_terminal_ly" TargetMode="External"/><Relationship Id="rId66" Type="http://schemas.openxmlformats.org/officeDocument/2006/relationships/hyperlink" Target="https://www.searates.com/port/zarzis_tn" TargetMode="External"/><Relationship Id="rId65" Type="http://schemas.openxmlformats.org/officeDocument/2006/relationships/hyperlink" Target="https://www.searates.com/port/zuara_ly" TargetMode="External"/><Relationship Id="rId68" Type="http://schemas.openxmlformats.org/officeDocument/2006/relationships/hyperlink" Target="https://www.searates.com/port/kpeme_tg" TargetMode="External"/><Relationship Id="rId67" Type="http://schemas.openxmlformats.org/officeDocument/2006/relationships/hyperlink" Target="https://www.searates.com/port/zuetina_ly" TargetMode="External"/><Relationship Id="rId60" Type="http://schemas.openxmlformats.org/officeDocument/2006/relationships/hyperlink" Target="https://www.searates.com/port/sousse_tn" TargetMode="External"/><Relationship Id="rId69" Type="http://schemas.openxmlformats.org/officeDocument/2006/relationships/hyperlink" Target="https://www.searates.com/port/lome_tg" TargetMode="External"/><Relationship Id="rId51" Type="http://schemas.openxmlformats.org/officeDocument/2006/relationships/hyperlink" Target="https://www.searates.com/port/qasr_ahmed_ly" TargetMode="External"/><Relationship Id="rId50" Type="http://schemas.openxmlformats.org/officeDocument/2006/relationships/hyperlink" Target="https://www.searates.com/port/la_goulette_tn" TargetMode="External"/><Relationship Id="rId53" Type="http://schemas.openxmlformats.org/officeDocument/2006/relationships/hyperlink" Target="https://www.searates.com/port/rasco_harbour_ly" TargetMode="External"/><Relationship Id="rId52" Type="http://schemas.openxmlformats.org/officeDocument/2006/relationships/hyperlink" Target="https://www.searates.com/port/la_skhirra_tn" TargetMode="External"/><Relationship Id="rId55" Type="http://schemas.openxmlformats.org/officeDocument/2006/relationships/hyperlink" Target="https://www.searates.com/port/ras_el_hilal_ly" TargetMode="External"/><Relationship Id="rId54" Type="http://schemas.openxmlformats.org/officeDocument/2006/relationships/hyperlink" Target="https://www.searates.com/port/menzel_bourguiba_tn" TargetMode="External"/><Relationship Id="rId57" Type="http://schemas.openxmlformats.org/officeDocument/2006/relationships/hyperlink" Target="https://www.searates.com/port/ras_lanuf_ly" TargetMode="External"/><Relationship Id="rId56" Type="http://schemas.openxmlformats.org/officeDocument/2006/relationships/hyperlink" Target="https://www.searates.com/port/rades_tn" TargetMode="External"/><Relationship Id="rId59" Type="http://schemas.openxmlformats.org/officeDocument/2006/relationships/hyperlink" Target="https://www.searates.com/port/tobruk_ly" TargetMode="External"/><Relationship Id="rId58" Type="http://schemas.openxmlformats.org/officeDocument/2006/relationships/hyperlink" Target="https://www.searates.com/port/sfax_tn" TargetMode="External"/><Relationship Id="rId107" Type="http://schemas.openxmlformats.org/officeDocument/2006/relationships/hyperlink" Target="https://www.searates.com/port/coega_za" TargetMode="External"/><Relationship Id="rId106" Type="http://schemas.openxmlformats.org/officeDocument/2006/relationships/hyperlink" Target="https://www.searates.com/port/mayotte_km" TargetMode="External"/><Relationship Id="rId105" Type="http://schemas.openxmlformats.org/officeDocument/2006/relationships/hyperlink" Target="https://www.searates.com/port/cape_town_za" TargetMode="External"/><Relationship Id="rId104" Type="http://schemas.openxmlformats.org/officeDocument/2006/relationships/hyperlink" Target="https://www.searates.com/port/fomboni_km" TargetMode="External"/><Relationship Id="rId109" Type="http://schemas.openxmlformats.org/officeDocument/2006/relationships/hyperlink" Target="https://www.searates.com/port/durban_za" TargetMode="External"/><Relationship Id="rId108" Type="http://schemas.openxmlformats.org/officeDocument/2006/relationships/hyperlink" Target="https://www.searates.com/port/moroni_km" TargetMode="External"/><Relationship Id="rId103" Type="http://schemas.openxmlformats.org/officeDocument/2006/relationships/hyperlink" Target="https://www.searates.com/port/tombouctou_ml" TargetMode="External"/><Relationship Id="rId102" Type="http://schemas.openxmlformats.org/officeDocument/2006/relationships/hyperlink" Target="https://www.searates.com/port/dzaoudzi_km" TargetMode="External"/><Relationship Id="rId101" Type="http://schemas.openxmlformats.org/officeDocument/2006/relationships/hyperlink" Target="https://www.searates.com/port/port_victoria_sc" TargetMode="External"/><Relationship Id="rId100" Type="http://schemas.openxmlformats.org/officeDocument/2006/relationships/hyperlink" Target="https://www.searates.com/port/takula_terminal_ao" TargetMode="External"/><Relationship Id="rId129" Type="http://schemas.openxmlformats.org/officeDocument/2006/relationships/hyperlink" Target="https://www.searates.com/port/ringi_cove_sb" TargetMode="External"/><Relationship Id="rId128" Type="http://schemas.openxmlformats.org/officeDocument/2006/relationships/hyperlink" Target="https://www.searates.com/port/lindi_tz" TargetMode="External"/><Relationship Id="rId127" Type="http://schemas.openxmlformats.org/officeDocument/2006/relationships/hyperlink" Target="https://www.searates.com/port/pakera_point_sb" TargetMode="External"/><Relationship Id="rId126" Type="http://schemas.openxmlformats.org/officeDocument/2006/relationships/hyperlink" Target="https://www.searates.com/port/kilwa_masoko_tz" TargetMode="External"/><Relationship Id="rId121" Type="http://schemas.openxmlformats.org/officeDocument/2006/relationships/hyperlink" Target="https://www.searates.com/port/honiara_sb" TargetMode="External"/><Relationship Id="rId120" Type="http://schemas.openxmlformats.org/officeDocument/2006/relationships/hyperlink" Target="https://www.searates.com/port/chake_chake_tz" TargetMode="External"/><Relationship Id="rId125" Type="http://schemas.openxmlformats.org/officeDocument/2006/relationships/hyperlink" Target="https://www.searates.com/port/noro_sb" TargetMode="External"/><Relationship Id="rId124" Type="http://schemas.openxmlformats.org/officeDocument/2006/relationships/hyperlink" Target="https://www.searates.com/port/kilwa_kivinje_tz" TargetMode="External"/><Relationship Id="rId123" Type="http://schemas.openxmlformats.org/officeDocument/2006/relationships/hyperlink" Target="https://www.searates.com/port/malloco_bay_sb" TargetMode="External"/><Relationship Id="rId122" Type="http://schemas.openxmlformats.org/officeDocument/2006/relationships/hyperlink" Target="https://www.searates.com/port/dar_es_salaam_tz" TargetMode="External"/><Relationship Id="rId95" Type="http://schemas.openxmlformats.org/officeDocument/2006/relationships/hyperlink" Target="https://www.searates.com/port/porto_amboim_ao" TargetMode="External"/><Relationship Id="rId94" Type="http://schemas.openxmlformats.org/officeDocument/2006/relationships/hyperlink" Target="https://www.searates.com/port/palanca_terminal_ao" TargetMode="External"/><Relationship Id="rId97" Type="http://schemas.openxmlformats.org/officeDocument/2006/relationships/hyperlink" Target="https://www.searates.com/port/santo_antonio_st" TargetMode="External"/><Relationship Id="rId96" Type="http://schemas.openxmlformats.org/officeDocument/2006/relationships/hyperlink" Target="https://www.searates.com/port/soyo_ao" TargetMode="External"/><Relationship Id="rId99" Type="http://schemas.openxmlformats.org/officeDocument/2006/relationships/hyperlink" Target="https://www.searates.com/port/sao_tome_st" TargetMode="External"/><Relationship Id="rId98" Type="http://schemas.openxmlformats.org/officeDocument/2006/relationships/hyperlink" Target="https://www.searates.com/port/sumbe_ao" TargetMode="External"/><Relationship Id="rId91" Type="http://schemas.openxmlformats.org/officeDocument/2006/relationships/hyperlink" Target="https://www.searates.com/port/punta_europa_terminal_gq" TargetMode="External"/><Relationship Id="rId90" Type="http://schemas.openxmlformats.org/officeDocument/2006/relationships/hyperlink" Target="https://www.searates.com/port/malongo_terminal_ao" TargetMode="External"/><Relationship Id="rId93" Type="http://schemas.openxmlformats.org/officeDocument/2006/relationships/hyperlink" Target="https://www.searates.com/port/zafiro_marine_terminal_gq" TargetMode="External"/><Relationship Id="rId92" Type="http://schemas.openxmlformats.org/officeDocument/2006/relationships/hyperlink" Target="https://www.searates.com/port/mocamedes_ao" TargetMode="External"/><Relationship Id="rId118" Type="http://schemas.openxmlformats.org/officeDocument/2006/relationships/hyperlink" Target="https://www.searates.com/port/aola_bay_sb" TargetMode="External"/><Relationship Id="rId117" Type="http://schemas.openxmlformats.org/officeDocument/2006/relationships/hyperlink" Target="https://www.searates.com/port/mombasa_ke" TargetMode="External"/><Relationship Id="rId116" Type="http://schemas.openxmlformats.org/officeDocument/2006/relationships/hyperlink" Target="https://www.searates.com/port/malindi_ke" TargetMode="External"/><Relationship Id="rId115" Type="http://schemas.openxmlformats.org/officeDocument/2006/relationships/hyperlink" Target="https://www.searates.com/port/lamu_ke" TargetMode="External"/><Relationship Id="rId119" Type="http://schemas.openxmlformats.org/officeDocument/2006/relationships/hyperlink" Target="https://www.searates.com/port/gizo_sb" TargetMode="External"/><Relationship Id="rId110" Type="http://schemas.openxmlformats.org/officeDocument/2006/relationships/hyperlink" Target="https://www.searates.com/port/mutsamudu_km" TargetMode="External"/><Relationship Id="rId114" Type="http://schemas.openxmlformats.org/officeDocument/2006/relationships/hyperlink" Target="https://www.searates.com/port/richards_bay_za" TargetMode="External"/><Relationship Id="rId113" Type="http://schemas.openxmlformats.org/officeDocument/2006/relationships/hyperlink" Target="https://www.searates.com/port/port_nolloth_za" TargetMode="External"/><Relationship Id="rId112" Type="http://schemas.openxmlformats.org/officeDocument/2006/relationships/hyperlink" Target="https://www.searates.com/port/port_elizabeth_za" TargetMode="External"/><Relationship Id="rId111" Type="http://schemas.openxmlformats.org/officeDocument/2006/relationships/hyperlink" Target="https://www.searates.com/port/east_london_za" TargetMode="External"/><Relationship Id="rId228" Type="http://schemas.openxmlformats.org/officeDocument/2006/relationships/hyperlink" Target="https://www.searates.com/port/oguendjo_terminal_ga" TargetMode="External"/><Relationship Id="rId227" Type="http://schemas.openxmlformats.org/officeDocument/2006/relationships/hyperlink" Target="https://www.searates.com/port/nyanga_ga" TargetMode="External"/><Relationship Id="rId226" Type="http://schemas.openxmlformats.org/officeDocument/2006/relationships/hyperlink" Target="https://www.searates.com/port/mbya_terminal_ga" TargetMode="External"/><Relationship Id="rId225" Type="http://schemas.openxmlformats.org/officeDocument/2006/relationships/hyperlink" Target="https://www.searates.com/port/mayumba_ga" TargetMode="External"/><Relationship Id="rId229" Type="http://schemas.openxmlformats.org/officeDocument/2006/relationships/hyperlink" Target="https://www.searates.com/port/owendo_ga" TargetMode="External"/><Relationship Id="rId220" Type="http://schemas.openxmlformats.org/officeDocument/2006/relationships/hyperlink" Target="https://www.searates.com/port/victoria_cm" TargetMode="External"/><Relationship Id="rId224" Type="http://schemas.openxmlformats.org/officeDocument/2006/relationships/hyperlink" Target="https://www.searates.com/port/lucina_terminal_ga" TargetMode="External"/><Relationship Id="rId223" Type="http://schemas.openxmlformats.org/officeDocument/2006/relationships/hyperlink" Target="https://www.searates.com/port/libreville_ga" TargetMode="External"/><Relationship Id="rId222" Type="http://schemas.openxmlformats.org/officeDocument/2006/relationships/hyperlink" Target="https://www.searates.com/port/gamba_ga" TargetMode="External"/><Relationship Id="rId221" Type="http://schemas.openxmlformats.org/officeDocument/2006/relationships/hyperlink" Target="https://www.searates.com/port/cap_lopez_ga" TargetMode="External"/><Relationship Id="rId217" Type="http://schemas.openxmlformats.org/officeDocument/2006/relationships/hyperlink" Target="https://www.searates.com/port/limboh_terminal_cm" TargetMode="External"/><Relationship Id="rId216" Type="http://schemas.openxmlformats.org/officeDocument/2006/relationships/hyperlink" Target="https://www.searates.com/port/kribi_cm" TargetMode="External"/><Relationship Id="rId215" Type="http://schemas.openxmlformats.org/officeDocument/2006/relationships/hyperlink" Target="https://www.searates.com/port/kole_terminal_cm" TargetMode="External"/><Relationship Id="rId214" Type="http://schemas.openxmlformats.org/officeDocument/2006/relationships/hyperlink" Target="https://www.searates.com/port/garoua_cm" TargetMode="External"/><Relationship Id="rId219" Type="http://schemas.openxmlformats.org/officeDocument/2006/relationships/hyperlink" Target="https://www.searates.com/port/tiko_cm" TargetMode="External"/><Relationship Id="rId218" Type="http://schemas.openxmlformats.org/officeDocument/2006/relationships/hyperlink" Target="https://www.searates.com/port/moudi_terminal_cm" TargetMode="External"/><Relationship Id="rId213" Type="http://schemas.openxmlformats.org/officeDocument/2006/relationships/hyperlink" Target="https://www.searates.com/port/ebome_marine_terminal_cm" TargetMode="External"/><Relationship Id="rId212" Type="http://schemas.openxmlformats.org/officeDocument/2006/relationships/hyperlink" Target="https://www.searates.com/port/douala_cm" TargetMode="External"/><Relationship Id="rId211" Type="http://schemas.openxmlformats.org/officeDocument/2006/relationships/hyperlink" Target="https://www.searates.com/port/toleary_mg" TargetMode="External"/><Relationship Id="rId210" Type="http://schemas.openxmlformats.org/officeDocument/2006/relationships/hyperlink" Target="https://www.searates.com/port/tolagnaro_mg" TargetMode="External"/><Relationship Id="rId237" Type="http://schemas.openxmlformats.org/officeDocument/2006/relationships/drawing" Target="../drawings/drawing7.xml"/><Relationship Id="rId236" Type="http://schemas.openxmlformats.org/officeDocument/2006/relationships/hyperlink" Target="https://www.searates.com/port/port_kamsar_gn" TargetMode="External"/><Relationship Id="rId231" Type="http://schemas.openxmlformats.org/officeDocument/2006/relationships/hyperlink" Target="https://www.searates.com/port/tchatamba_marine_terminal_ga" TargetMode="External"/><Relationship Id="rId230" Type="http://schemas.openxmlformats.org/officeDocument/2006/relationships/hyperlink" Target="https://www.searates.com/port/port_gentil_ga" TargetMode="External"/><Relationship Id="rId235" Type="http://schemas.openxmlformats.org/officeDocument/2006/relationships/hyperlink" Target="https://www.searates.com/port/conakry_gn" TargetMode="External"/><Relationship Id="rId234" Type="http://schemas.openxmlformats.org/officeDocument/2006/relationships/hyperlink" Target="https://www.searates.com/port/sekondi_gh" TargetMode="External"/><Relationship Id="rId233" Type="http://schemas.openxmlformats.org/officeDocument/2006/relationships/hyperlink" Target="https://www.searates.com/port/saltpond_gh" TargetMode="External"/><Relationship Id="rId232" Type="http://schemas.openxmlformats.org/officeDocument/2006/relationships/hyperlink" Target="https://www.searates.com/port/accra_gh" TargetMode="External"/><Relationship Id="rId206" Type="http://schemas.openxmlformats.org/officeDocument/2006/relationships/hyperlink" Target="https://www.searates.com/port/nosy_be_mg" TargetMode="External"/><Relationship Id="rId205" Type="http://schemas.openxmlformats.org/officeDocument/2006/relationships/hyperlink" Target="https://www.searates.com/port/morondava_mg" TargetMode="External"/><Relationship Id="rId204" Type="http://schemas.openxmlformats.org/officeDocument/2006/relationships/hyperlink" Target="https://www.searates.com/port/mananjary_mg" TargetMode="External"/><Relationship Id="rId203" Type="http://schemas.openxmlformats.org/officeDocument/2006/relationships/hyperlink" Target="https://www.searates.com/port/manakara_mg" TargetMode="External"/><Relationship Id="rId209" Type="http://schemas.openxmlformats.org/officeDocument/2006/relationships/hyperlink" Target="https://www.searates.com/port/toamasina_mg" TargetMode="External"/><Relationship Id="rId208" Type="http://schemas.openxmlformats.org/officeDocument/2006/relationships/hyperlink" Target="https://www.searates.com/port/suarez_mg" TargetMode="External"/><Relationship Id="rId207" Type="http://schemas.openxmlformats.org/officeDocument/2006/relationships/hyperlink" Target="https://www.searates.com/port/port_saint_louis_mg" TargetMode="External"/><Relationship Id="rId202" Type="http://schemas.openxmlformats.org/officeDocument/2006/relationships/hyperlink" Target="https://www.searates.com/port/majunga_mg" TargetMode="External"/><Relationship Id="rId201" Type="http://schemas.openxmlformats.org/officeDocument/2006/relationships/hyperlink" Target="https://www.searates.com/port/antsiranana_mg" TargetMode="External"/><Relationship Id="rId200" Type="http://schemas.openxmlformats.org/officeDocument/2006/relationships/hyperlink" Target="https://www.searates.com/port/antalaha_mg" TargetMode="Externa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earates.com/port/rodbyhavn_dk" TargetMode="External"/><Relationship Id="rId194" Type="http://schemas.openxmlformats.org/officeDocument/2006/relationships/hyperlink" Target="https://www.searates.com/port/rudkobing_dk" TargetMode="External"/><Relationship Id="rId193" Type="http://schemas.openxmlformats.org/officeDocument/2006/relationships/hyperlink" Target="https://www.searates.com/port/svelvik_no" TargetMode="External"/><Relationship Id="rId192" Type="http://schemas.openxmlformats.org/officeDocument/2006/relationships/hyperlink" Target="https://www.searates.com/port/ronne_dk" TargetMode="External"/><Relationship Id="rId191" Type="http://schemas.openxmlformats.org/officeDocument/2006/relationships/hyperlink" Target="https://www.searates.com/port/svelgen_no" TargetMode="External"/><Relationship Id="rId187" Type="http://schemas.openxmlformats.org/officeDocument/2006/relationships/hyperlink" Target="https://www.searates.com/port/sture_no" TargetMode="External"/><Relationship Id="rId186" Type="http://schemas.openxmlformats.org/officeDocument/2006/relationships/hyperlink" Target="https://www.searates.com/port/randers_dk" TargetMode="External"/><Relationship Id="rId185" Type="http://schemas.openxmlformats.org/officeDocument/2006/relationships/hyperlink" Target="https://www.searates.com/port/steinkjer_no" TargetMode="External"/><Relationship Id="rId184" Type="http://schemas.openxmlformats.org/officeDocument/2006/relationships/hyperlink" Target="https://www.searates.com/port/orehoved_dk" TargetMode="External"/><Relationship Id="rId189" Type="http://schemas.openxmlformats.org/officeDocument/2006/relationships/hyperlink" Target="https://www.searates.com/port/sunndalsora_no" TargetMode="External"/><Relationship Id="rId188" Type="http://schemas.openxmlformats.org/officeDocument/2006/relationships/hyperlink" Target="https://www.searates.com/port/ringkobing_dk" TargetMode="External"/><Relationship Id="rId183" Type="http://schemas.openxmlformats.org/officeDocument/2006/relationships/hyperlink" Target="https://www.searates.com/port/stavanger_no" TargetMode="External"/><Relationship Id="rId182" Type="http://schemas.openxmlformats.org/officeDocument/2006/relationships/hyperlink" Target="https://www.searates.com/port/odense_dk" TargetMode="External"/><Relationship Id="rId181" Type="http://schemas.openxmlformats.org/officeDocument/2006/relationships/hyperlink" Target="https://www.searates.com/port/slagen_no" TargetMode="External"/><Relationship Id="rId180" Type="http://schemas.openxmlformats.org/officeDocument/2006/relationships/hyperlink" Target="https://www.searates.com/port/nykobing_dk" TargetMode="External"/><Relationship Id="rId176" Type="http://schemas.openxmlformats.org/officeDocument/2006/relationships/hyperlink" Target="https://www.searates.com/port/nakskov_dk" TargetMode="External"/><Relationship Id="rId175" Type="http://schemas.openxmlformats.org/officeDocument/2006/relationships/hyperlink" Target="https://www.searates.com/port/sauda_no" TargetMode="External"/><Relationship Id="rId174" Type="http://schemas.openxmlformats.org/officeDocument/2006/relationships/hyperlink" Target="https://www.searates.com/port/naestved_dk" TargetMode="External"/><Relationship Id="rId173" Type="http://schemas.openxmlformats.org/officeDocument/2006/relationships/hyperlink" Target="https://www.searates.com/port/sarpsborg_no" TargetMode="External"/><Relationship Id="rId179" Type="http://schemas.openxmlformats.org/officeDocument/2006/relationships/hyperlink" Target="https://www.searates.com/port/skudeneshavn_no" TargetMode="External"/><Relationship Id="rId178" Type="http://schemas.openxmlformats.org/officeDocument/2006/relationships/hyperlink" Target="https://www.searates.com/port/nekso_dk" TargetMode="External"/><Relationship Id="rId177" Type="http://schemas.openxmlformats.org/officeDocument/2006/relationships/hyperlink" Target="https://www.searates.com/port/skien_no" TargetMode="External"/><Relationship Id="rId198" Type="http://schemas.openxmlformats.org/officeDocument/2006/relationships/hyperlink" Target="https://www.searates.com/port/samso_island_dk" TargetMode="External"/><Relationship Id="rId197" Type="http://schemas.openxmlformats.org/officeDocument/2006/relationships/hyperlink" Target="https://www.searates.com/port/tau_no" TargetMode="External"/><Relationship Id="rId196" Type="http://schemas.openxmlformats.org/officeDocument/2006/relationships/hyperlink" Target="https://www.searates.com/port/sakskobing_dk" TargetMode="External"/><Relationship Id="rId195" Type="http://schemas.openxmlformats.org/officeDocument/2006/relationships/hyperlink" Target="https://www.searates.com/port/svolvaer_no" TargetMode="External"/><Relationship Id="rId199" Type="http://schemas.openxmlformats.org/officeDocument/2006/relationships/hyperlink" Target="https://www.searates.com/port/thamshamn_no" TargetMode="External"/><Relationship Id="rId150" Type="http://schemas.openxmlformats.org/officeDocument/2006/relationships/hyperlink" Target="https://www.searates.com/port/kerteminde_dk" TargetMode="External"/><Relationship Id="rId392" Type="http://schemas.openxmlformats.org/officeDocument/2006/relationships/hyperlink" Target="https://www.searates.com/port/cobh_ie" TargetMode="External"/><Relationship Id="rId391" Type="http://schemas.openxmlformats.org/officeDocument/2006/relationships/hyperlink" Target="https://www.searates.com/port/ljusne_se" TargetMode="External"/><Relationship Id="rId390" Type="http://schemas.openxmlformats.org/officeDocument/2006/relationships/hyperlink" Target="https://www.searates.com/port/clonakilty_ie" TargetMode="External"/><Relationship Id="rId1" Type="http://schemas.openxmlformats.org/officeDocument/2006/relationships/hyperlink" Target="https://www.searates.com/port/durres_al" TargetMode="External"/><Relationship Id="rId2" Type="http://schemas.openxmlformats.org/officeDocument/2006/relationships/hyperlink" Target="https://www.searates.com/port/baltic_container_terminal_lv" TargetMode="External"/><Relationship Id="rId3" Type="http://schemas.openxmlformats.org/officeDocument/2006/relationships/hyperlink" Target="https://www.searates.com/port/sarande_al" TargetMode="External"/><Relationship Id="rId149" Type="http://schemas.openxmlformats.org/officeDocument/2006/relationships/hyperlink" Target="https://www.searates.com/port/moss_no" TargetMode="External"/><Relationship Id="rId4" Type="http://schemas.openxmlformats.org/officeDocument/2006/relationships/hyperlink" Target="https://www.searates.com/port/engure_lv" TargetMode="External"/><Relationship Id="rId148" Type="http://schemas.openxmlformats.org/officeDocument/2006/relationships/hyperlink" Target="https://www.searates.com/port/kastrup_dk" TargetMode="External"/><Relationship Id="rId9" Type="http://schemas.openxmlformats.org/officeDocument/2006/relationships/hyperlink" Target="https://www.searates.com/port/vlore_al" TargetMode="External"/><Relationship Id="rId143" Type="http://schemas.openxmlformats.org/officeDocument/2006/relationships/hyperlink" Target="https://www.searates.com/port/molde_no" TargetMode="External"/><Relationship Id="rId385" Type="http://schemas.openxmlformats.org/officeDocument/2006/relationships/hyperlink" Target="https://www.searates.com/port/landskrona_se" TargetMode="External"/><Relationship Id="rId142" Type="http://schemas.openxmlformats.org/officeDocument/2006/relationships/hyperlink" Target="https://www.searates.com/port/horsens_dk" TargetMode="External"/><Relationship Id="rId384" Type="http://schemas.openxmlformats.org/officeDocument/2006/relationships/hyperlink" Target="https://www.searates.com/port/carlingford_ie" TargetMode="External"/><Relationship Id="rId141" Type="http://schemas.openxmlformats.org/officeDocument/2006/relationships/hyperlink" Target="https://www.searates.com/port/mo_i_rana_no" TargetMode="External"/><Relationship Id="rId383" Type="http://schemas.openxmlformats.org/officeDocument/2006/relationships/hyperlink" Target="https://www.searates.com/port/kungsor_se" TargetMode="External"/><Relationship Id="rId140" Type="http://schemas.openxmlformats.org/officeDocument/2006/relationships/hyperlink" Target="https://www.searates.com/port/holbaek_dk" TargetMode="External"/><Relationship Id="rId382" Type="http://schemas.openxmlformats.org/officeDocument/2006/relationships/hyperlink" Target="https://www.searates.com/port/cahirsiveen_ie" TargetMode="External"/><Relationship Id="rId5" Type="http://schemas.openxmlformats.org/officeDocument/2006/relationships/hyperlink" Target="https://www.searates.com/port/shengjin_al" TargetMode="External"/><Relationship Id="rId147" Type="http://schemas.openxmlformats.org/officeDocument/2006/relationships/hyperlink" Target="https://www.searates.com/port/mosjoen_no" TargetMode="External"/><Relationship Id="rId389" Type="http://schemas.openxmlformats.org/officeDocument/2006/relationships/hyperlink" Target="https://www.searates.com/port/limhamn_se" TargetMode="External"/><Relationship Id="rId6" Type="http://schemas.openxmlformats.org/officeDocument/2006/relationships/hyperlink" Target="https://www.searates.com/port/lielupe_lv" TargetMode="External"/><Relationship Id="rId146" Type="http://schemas.openxmlformats.org/officeDocument/2006/relationships/hyperlink" Target="https://www.searates.com/port/kalundborg_dk" TargetMode="External"/><Relationship Id="rId388" Type="http://schemas.openxmlformats.org/officeDocument/2006/relationships/hyperlink" Target="https://www.searates.com/port/clarecastle_ie" TargetMode="External"/><Relationship Id="rId7" Type="http://schemas.openxmlformats.org/officeDocument/2006/relationships/hyperlink" Target="https://www.searates.com/port/valona_al" TargetMode="External"/><Relationship Id="rId145" Type="http://schemas.openxmlformats.org/officeDocument/2006/relationships/hyperlink" Target="https://www.searates.com/port/mongstad_no" TargetMode="External"/><Relationship Id="rId387" Type="http://schemas.openxmlformats.org/officeDocument/2006/relationships/hyperlink" Target="https://www.searates.com/port/lidkoping_se" TargetMode="External"/><Relationship Id="rId8" Type="http://schemas.openxmlformats.org/officeDocument/2006/relationships/hyperlink" Target="https://www.searates.com/port/liepaja_lv" TargetMode="External"/><Relationship Id="rId144" Type="http://schemas.openxmlformats.org/officeDocument/2006/relationships/hyperlink" Target="https://www.searates.com/port/hvide_sande_dk" TargetMode="External"/><Relationship Id="rId386" Type="http://schemas.openxmlformats.org/officeDocument/2006/relationships/hyperlink" Target="https://www.searates.com/port/castletown_bere_ie" TargetMode="External"/><Relationship Id="rId381" Type="http://schemas.openxmlformats.org/officeDocument/2006/relationships/hyperlink" Target="https://www.searates.com/port/kristinehamn_se" TargetMode="External"/><Relationship Id="rId380" Type="http://schemas.openxmlformats.org/officeDocument/2006/relationships/hyperlink" Target="https://www.searates.com/port/cahirciveen_ie" TargetMode="External"/><Relationship Id="rId139" Type="http://schemas.openxmlformats.org/officeDocument/2006/relationships/hyperlink" Target="https://www.searates.com/port/menstad_no" TargetMode="External"/><Relationship Id="rId138" Type="http://schemas.openxmlformats.org/officeDocument/2006/relationships/hyperlink" Target="https://www.searates.com/port/hobro_dk" TargetMode="External"/><Relationship Id="rId137" Type="http://schemas.openxmlformats.org/officeDocument/2006/relationships/hyperlink" Target="https://www.searates.com/port/mandal_no" TargetMode="External"/><Relationship Id="rId379" Type="http://schemas.openxmlformats.org/officeDocument/2006/relationships/hyperlink" Target="https://www.searates.com/port/kramfors_se" TargetMode="External"/><Relationship Id="rId132" Type="http://schemas.openxmlformats.org/officeDocument/2006/relationships/hyperlink" Target="https://www.searates.com/port/hasle_dk" TargetMode="External"/><Relationship Id="rId374" Type="http://schemas.openxmlformats.org/officeDocument/2006/relationships/hyperlink" Target="https://www.searates.com/port/baltimore_ie" TargetMode="External"/><Relationship Id="rId131" Type="http://schemas.openxmlformats.org/officeDocument/2006/relationships/hyperlink" Target="https://www.searates.com/port/lodingen_no" TargetMode="External"/><Relationship Id="rId373" Type="http://schemas.openxmlformats.org/officeDocument/2006/relationships/hyperlink" Target="https://www.searates.com/port/klagshamn_se" TargetMode="External"/><Relationship Id="rId130" Type="http://schemas.openxmlformats.org/officeDocument/2006/relationships/hyperlink" Target="https://www.searates.com/port/hanstholm_dk" TargetMode="External"/><Relationship Id="rId372" Type="http://schemas.openxmlformats.org/officeDocument/2006/relationships/hyperlink" Target="https://www.searates.com/port/ballina_ie" TargetMode="External"/><Relationship Id="rId371" Type="http://schemas.openxmlformats.org/officeDocument/2006/relationships/hyperlink" Target="https://www.searates.com/port/karskar_se" TargetMode="External"/><Relationship Id="rId136" Type="http://schemas.openxmlformats.org/officeDocument/2006/relationships/hyperlink" Target="https://www.searates.com/port/hirtshals_dk" TargetMode="External"/><Relationship Id="rId378" Type="http://schemas.openxmlformats.org/officeDocument/2006/relationships/hyperlink" Target="https://www.searates.com/port/burtonport_ie" TargetMode="External"/><Relationship Id="rId135" Type="http://schemas.openxmlformats.org/officeDocument/2006/relationships/hyperlink" Target="https://www.searates.com/port/malm_no" TargetMode="External"/><Relationship Id="rId377" Type="http://schemas.openxmlformats.org/officeDocument/2006/relationships/hyperlink" Target="https://www.searates.com/port/koping_se" TargetMode="External"/><Relationship Id="rId134" Type="http://schemas.openxmlformats.org/officeDocument/2006/relationships/hyperlink" Target="https://www.searates.com/port/havdrup_dk" TargetMode="External"/><Relationship Id="rId376" Type="http://schemas.openxmlformats.org/officeDocument/2006/relationships/hyperlink" Target="https://www.searates.com/port/bantry_ie" TargetMode="External"/><Relationship Id="rId133" Type="http://schemas.openxmlformats.org/officeDocument/2006/relationships/hyperlink" Target="https://www.searates.com/port/maaloy_no" TargetMode="External"/><Relationship Id="rId375" Type="http://schemas.openxmlformats.org/officeDocument/2006/relationships/hyperlink" Target="https://www.searates.com/port/klintehamn_se" TargetMode="External"/><Relationship Id="rId172" Type="http://schemas.openxmlformats.org/officeDocument/2006/relationships/hyperlink" Target="https://www.searates.com/port/middelfart_dk" TargetMode="External"/><Relationship Id="rId171" Type="http://schemas.openxmlformats.org/officeDocument/2006/relationships/hyperlink" Target="https://www.searates.com/port/sandnes_no" TargetMode="External"/><Relationship Id="rId170" Type="http://schemas.openxmlformats.org/officeDocument/2006/relationships/hyperlink" Target="https://www.searates.com/port/masnedsund_dk" TargetMode="External"/><Relationship Id="rId165" Type="http://schemas.openxmlformats.org/officeDocument/2006/relationships/hyperlink" Target="https://www.searates.com/port/risavika_no" TargetMode="External"/><Relationship Id="rId164" Type="http://schemas.openxmlformats.org/officeDocument/2006/relationships/hyperlink" Target="https://www.searates.com/port/lemvig_dk" TargetMode="External"/><Relationship Id="rId163" Type="http://schemas.openxmlformats.org/officeDocument/2006/relationships/hyperlink" Target="https://www.searates.com/port/porsgrunn_no" TargetMode="External"/><Relationship Id="rId162" Type="http://schemas.openxmlformats.org/officeDocument/2006/relationships/hyperlink" Target="https://www.searates.com/port/laesohavn_dk" TargetMode="External"/><Relationship Id="rId169" Type="http://schemas.openxmlformats.org/officeDocument/2006/relationships/hyperlink" Target="https://www.searates.com/port/sandefjord_no" TargetMode="External"/><Relationship Id="rId168" Type="http://schemas.openxmlformats.org/officeDocument/2006/relationships/hyperlink" Target="https://www.searates.com/port/marstal_dk" TargetMode="External"/><Relationship Id="rId167" Type="http://schemas.openxmlformats.org/officeDocument/2006/relationships/hyperlink" Target="https://www.searates.com/port/risor_no" TargetMode="External"/><Relationship Id="rId166" Type="http://schemas.openxmlformats.org/officeDocument/2006/relationships/hyperlink" Target="https://www.searates.com/port/mariager_dk" TargetMode="External"/><Relationship Id="rId161" Type="http://schemas.openxmlformats.org/officeDocument/2006/relationships/hyperlink" Target="https://www.searates.com/port/oslo_no" TargetMode="External"/><Relationship Id="rId160" Type="http://schemas.openxmlformats.org/officeDocument/2006/relationships/hyperlink" Target="https://www.searates.com/port/kyndby_dk" TargetMode="External"/><Relationship Id="rId159" Type="http://schemas.openxmlformats.org/officeDocument/2006/relationships/hyperlink" Target="https://www.searates.com/port/orkanger_no" TargetMode="External"/><Relationship Id="rId154" Type="http://schemas.openxmlformats.org/officeDocument/2006/relationships/hyperlink" Target="https://www.searates.com/port/koge_dk" TargetMode="External"/><Relationship Id="rId396" Type="http://schemas.openxmlformats.org/officeDocument/2006/relationships/hyperlink" Target="https://www.searates.com/port/drogheda_ie" TargetMode="External"/><Relationship Id="rId153" Type="http://schemas.openxmlformats.org/officeDocument/2006/relationships/hyperlink" Target="https://www.searates.com/port/namsos_no" TargetMode="External"/><Relationship Id="rId395" Type="http://schemas.openxmlformats.org/officeDocument/2006/relationships/hyperlink" Target="https://www.searates.com/port/lulea_se" TargetMode="External"/><Relationship Id="rId152" Type="http://schemas.openxmlformats.org/officeDocument/2006/relationships/hyperlink" Target="https://www.searates.com/port/kobenhavn_dk" TargetMode="External"/><Relationship Id="rId394" Type="http://schemas.openxmlformats.org/officeDocument/2006/relationships/hyperlink" Target="https://www.searates.com/port/cork_ie" TargetMode="External"/><Relationship Id="rId151" Type="http://schemas.openxmlformats.org/officeDocument/2006/relationships/hyperlink" Target="https://www.searates.com/port/naersnes_no" TargetMode="External"/><Relationship Id="rId393" Type="http://schemas.openxmlformats.org/officeDocument/2006/relationships/hyperlink" Target="https://www.searates.com/port/lomma_se" TargetMode="External"/><Relationship Id="rId158" Type="http://schemas.openxmlformats.org/officeDocument/2006/relationships/hyperlink" Target="https://www.searates.com/port/korsoer_dk" TargetMode="External"/><Relationship Id="rId157" Type="http://schemas.openxmlformats.org/officeDocument/2006/relationships/hyperlink" Target="https://www.searates.com/port/odda_no" TargetMode="External"/><Relationship Id="rId399" Type="http://schemas.openxmlformats.org/officeDocument/2006/relationships/hyperlink" Target="https://www.searates.com/port/malmo_se" TargetMode="External"/><Relationship Id="rId156" Type="http://schemas.openxmlformats.org/officeDocument/2006/relationships/hyperlink" Target="https://www.searates.com/port/kolding_dk" TargetMode="External"/><Relationship Id="rId398" Type="http://schemas.openxmlformats.org/officeDocument/2006/relationships/hyperlink" Target="https://www.searates.com/port/dublin_ie" TargetMode="External"/><Relationship Id="rId155" Type="http://schemas.openxmlformats.org/officeDocument/2006/relationships/hyperlink" Target="https://www.searates.com/port/narvik_no" TargetMode="External"/><Relationship Id="rId397" Type="http://schemas.openxmlformats.org/officeDocument/2006/relationships/hyperlink" Target="https://www.searates.com/port/lysekil_se" TargetMode="External"/><Relationship Id="rId40" Type="http://schemas.openxmlformats.org/officeDocument/2006/relationships/hyperlink" Target="https://www.searates.com/port/korcula_hr" TargetMode="External"/><Relationship Id="rId42" Type="http://schemas.openxmlformats.org/officeDocument/2006/relationships/hyperlink" Target="https://www.searates.com/port/mali_losinj_hr" TargetMode="External"/><Relationship Id="rId41" Type="http://schemas.openxmlformats.org/officeDocument/2006/relationships/hyperlink" Target="https://www.searates.com/port/akrehamn_no" TargetMode="External"/><Relationship Id="rId44" Type="http://schemas.openxmlformats.org/officeDocument/2006/relationships/hyperlink" Target="https://www.searates.com/port/metkovic_hr" TargetMode="External"/><Relationship Id="rId43" Type="http://schemas.openxmlformats.org/officeDocument/2006/relationships/hyperlink" Target="https://www.searates.com/port/alvik_no" TargetMode="External"/><Relationship Id="rId46" Type="http://schemas.openxmlformats.org/officeDocument/2006/relationships/hyperlink" Target="https://www.searates.com/port/omisalj_hr" TargetMode="External"/><Relationship Id="rId45" Type="http://schemas.openxmlformats.org/officeDocument/2006/relationships/hyperlink" Target="https://www.searates.com/port/arendal_no" TargetMode="External"/><Relationship Id="rId48" Type="http://schemas.openxmlformats.org/officeDocument/2006/relationships/hyperlink" Target="https://www.searates.com/port/ploce_hr" TargetMode="External"/><Relationship Id="rId47" Type="http://schemas.openxmlformats.org/officeDocument/2006/relationships/hyperlink" Target="https://www.searates.com/port/austevoll_no" TargetMode="External"/><Relationship Id="rId49" Type="http://schemas.openxmlformats.org/officeDocument/2006/relationships/hyperlink" Target="https://www.searates.com/port/batsfjord_no" TargetMode="External"/><Relationship Id="rId31" Type="http://schemas.openxmlformats.org/officeDocument/2006/relationships/hyperlink" Target="https://www.searates.com/port/aaheim_no" TargetMode="External"/><Relationship Id="rId30" Type="http://schemas.openxmlformats.org/officeDocument/2006/relationships/hyperlink" Target="https://www.searates.com/port/rudna_cz" TargetMode="External"/><Relationship Id="rId33" Type="http://schemas.openxmlformats.org/officeDocument/2006/relationships/hyperlink" Target="https://www.searates.com/port/aalesund_no" TargetMode="External"/><Relationship Id="rId32" Type="http://schemas.openxmlformats.org/officeDocument/2006/relationships/hyperlink" Target="https://www.searates.com/port/bakar_hr" TargetMode="External"/><Relationship Id="rId35" Type="http://schemas.openxmlformats.org/officeDocument/2006/relationships/hyperlink" Target="https://www.searates.com/port/aardalstangen_no" TargetMode="External"/><Relationship Id="rId34" Type="http://schemas.openxmlformats.org/officeDocument/2006/relationships/hyperlink" Target="https://www.searates.com/port/dubrovnik_hr" TargetMode="External"/><Relationship Id="rId37" Type="http://schemas.openxmlformats.org/officeDocument/2006/relationships/hyperlink" Target="https://www.searates.com/port/agnefest_no" TargetMode="External"/><Relationship Id="rId36" Type="http://schemas.openxmlformats.org/officeDocument/2006/relationships/hyperlink" Target="https://www.searates.com/port/dugi_rat_hr" TargetMode="External"/><Relationship Id="rId39" Type="http://schemas.openxmlformats.org/officeDocument/2006/relationships/hyperlink" Target="https://www.searates.com/port/agotnes_no" TargetMode="External"/><Relationship Id="rId38" Type="http://schemas.openxmlformats.org/officeDocument/2006/relationships/hyperlink" Target="https://www.searates.com/port/hvar_hr" TargetMode="External"/><Relationship Id="rId20" Type="http://schemas.openxmlformats.org/officeDocument/2006/relationships/hyperlink" Target="https://www.searates.com/port/ventspils_lv" TargetMode="External"/><Relationship Id="rId22" Type="http://schemas.openxmlformats.org/officeDocument/2006/relationships/hyperlink" Target="https://www.searates.com/port/butinge_marine_terminal_lt" TargetMode="External"/><Relationship Id="rId21" Type="http://schemas.openxmlformats.org/officeDocument/2006/relationships/hyperlink" Target="https://www.searates.com/port/sofia_bg" TargetMode="External"/><Relationship Id="rId24" Type="http://schemas.openxmlformats.org/officeDocument/2006/relationships/hyperlink" Target="https://www.searates.com/port/klaipeda_lt" TargetMode="External"/><Relationship Id="rId23" Type="http://schemas.openxmlformats.org/officeDocument/2006/relationships/hyperlink" Target="https://www.searates.com/port/varna_bg" TargetMode="External"/><Relationship Id="rId26" Type="http://schemas.openxmlformats.org/officeDocument/2006/relationships/hyperlink" Target="https://www.searates.com/port/malta_mt" TargetMode="External"/><Relationship Id="rId25" Type="http://schemas.openxmlformats.org/officeDocument/2006/relationships/hyperlink" Target="https://www.searates.com/port/vilnius_lt" TargetMode="External"/><Relationship Id="rId28" Type="http://schemas.openxmlformats.org/officeDocument/2006/relationships/hyperlink" Target="https://www.searates.com/port/valletta_mt" TargetMode="External"/><Relationship Id="rId27" Type="http://schemas.openxmlformats.org/officeDocument/2006/relationships/hyperlink" Target="https://www.searates.com/port/marsaxlokk_mt" TargetMode="External"/><Relationship Id="rId29" Type="http://schemas.openxmlformats.org/officeDocument/2006/relationships/hyperlink" Target="https://www.searates.com/port/prague_cz" TargetMode="External"/><Relationship Id="rId11" Type="http://schemas.openxmlformats.org/officeDocument/2006/relationships/hyperlink" Target="https://www.searates.com/port/pavilosta_lv" TargetMode="External"/><Relationship Id="rId10" Type="http://schemas.openxmlformats.org/officeDocument/2006/relationships/hyperlink" Target="https://www.searates.com/port/mersrags_lv" TargetMode="External"/><Relationship Id="rId13" Type="http://schemas.openxmlformats.org/officeDocument/2006/relationships/hyperlink" Target="https://www.searates.com/port/balchik_bg" TargetMode="External"/><Relationship Id="rId12" Type="http://schemas.openxmlformats.org/officeDocument/2006/relationships/hyperlink" Target="https://www.searates.com/port/riga_lv" TargetMode="External"/><Relationship Id="rId15" Type="http://schemas.openxmlformats.org/officeDocument/2006/relationships/hyperlink" Target="https://www.searates.com/port/burgas_bg" TargetMode="External"/><Relationship Id="rId14" Type="http://schemas.openxmlformats.org/officeDocument/2006/relationships/hyperlink" Target="https://www.searates.com/port/roja_lv" TargetMode="External"/><Relationship Id="rId17" Type="http://schemas.openxmlformats.org/officeDocument/2006/relationships/hyperlink" Target="https://www.searates.com/port/kavarna_bg" TargetMode="External"/><Relationship Id="rId16" Type="http://schemas.openxmlformats.org/officeDocument/2006/relationships/hyperlink" Target="https://www.searates.com/port/salacgriva_lv" TargetMode="External"/><Relationship Id="rId19" Type="http://schemas.openxmlformats.org/officeDocument/2006/relationships/hyperlink" Target="https://www.searates.com/port/nessebar_bg" TargetMode="External"/><Relationship Id="rId18" Type="http://schemas.openxmlformats.org/officeDocument/2006/relationships/hyperlink" Target="https://www.searates.com/port/skulte_lv" TargetMode="External"/><Relationship Id="rId84" Type="http://schemas.openxmlformats.org/officeDocument/2006/relationships/hyperlink" Target="https://www.searates.com/port/bogense_dk" TargetMode="External"/><Relationship Id="rId83" Type="http://schemas.openxmlformats.org/officeDocument/2006/relationships/hyperlink" Target="https://www.searates.com/port/grenland_harbour_no" TargetMode="External"/><Relationship Id="rId86" Type="http://schemas.openxmlformats.org/officeDocument/2006/relationships/hyperlink" Target="https://www.searates.com/port/brabrand_dk" TargetMode="External"/><Relationship Id="rId85" Type="http://schemas.openxmlformats.org/officeDocument/2006/relationships/hyperlink" Target="https://www.searates.com/port/grimstad_no" TargetMode="External"/><Relationship Id="rId88" Type="http://schemas.openxmlformats.org/officeDocument/2006/relationships/hyperlink" Target="https://www.searates.com/port/brondby_dk" TargetMode="External"/><Relationship Id="rId87" Type="http://schemas.openxmlformats.org/officeDocument/2006/relationships/hyperlink" Target="https://www.searates.com/port/haavik_no" TargetMode="External"/><Relationship Id="rId89" Type="http://schemas.openxmlformats.org/officeDocument/2006/relationships/hyperlink" Target="https://www.searates.com/port/halden_no" TargetMode="External"/><Relationship Id="rId80" Type="http://schemas.openxmlformats.org/officeDocument/2006/relationships/hyperlink" Target="https://www.searates.com/port/asnaesvaerkets_havn_dk" TargetMode="External"/><Relationship Id="rId82" Type="http://schemas.openxmlformats.org/officeDocument/2006/relationships/hyperlink" Target="https://www.searates.com/port/bandholm_dk" TargetMode="External"/><Relationship Id="rId81" Type="http://schemas.openxmlformats.org/officeDocument/2006/relationships/hyperlink" Target="https://www.searates.com/port/glomfjord_no" TargetMode="External"/><Relationship Id="rId73" Type="http://schemas.openxmlformats.org/officeDocument/2006/relationships/hyperlink" Target="https://www.searates.com/port/flekkefjord_no" TargetMode="External"/><Relationship Id="rId72" Type="http://schemas.openxmlformats.org/officeDocument/2006/relationships/hyperlink" Target="https://www.searates.com/port/aarhus_dk" TargetMode="External"/><Relationship Id="rId75" Type="http://schemas.openxmlformats.org/officeDocument/2006/relationships/hyperlink" Target="https://www.searates.com/port/floroe_no" TargetMode="External"/><Relationship Id="rId74" Type="http://schemas.openxmlformats.org/officeDocument/2006/relationships/hyperlink" Target="https://www.searates.com/port/aeroskobing_dk" TargetMode="External"/><Relationship Id="rId77" Type="http://schemas.openxmlformats.org/officeDocument/2006/relationships/hyperlink" Target="https://www.searates.com/port/fredrikstad_no" TargetMode="External"/><Relationship Id="rId76" Type="http://schemas.openxmlformats.org/officeDocument/2006/relationships/hyperlink" Target="https://www.searates.com/port/allinge_dk" TargetMode="External"/><Relationship Id="rId79" Type="http://schemas.openxmlformats.org/officeDocument/2006/relationships/hyperlink" Target="https://www.searates.com/port/fusa_no" TargetMode="External"/><Relationship Id="rId78" Type="http://schemas.openxmlformats.org/officeDocument/2006/relationships/hyperlink" Target="https://www.searates.com/port/asnaes_dk" TargetMode="External"/><Relationship Id="rId71" Type="http://schemas.openxmlformats.org/officeDocument/2006/relationships/hyperlink" Target="https://www.searates.com/port/fiborgtangen_no" TargetMode="External"/><Relationship Id="rId70" Type="http://schemas.openxmlformats.org/officeDocument/2006/relationships/hyperlink" Target="https://www.searates.com/port/aalborg_dk" TargetMode="External"/><Relationship Id="rId62" Type="http://schemas.openxmlformats.org/officeDocument/2006/relationships/hyperlink" Target="https://www.searates.com/port/sibenik_hr" TargetMode="External"/><Relationship Id="rId61" Type="http://schemas.openxmlformats.org/officeDocument/2006/relationships/hyperlink" Target="https://www.searates.com/port/drammen_no" TargetMode="External"/><Relationship Id="rId64" Type="http://schemas.openxmlformats.org/officeDocument/2006/relationships/hyperlink" Target="https://www.searates.com/port/split_hr" TargetMode="External"/><Relationship Id="rId63" Type="http://schemas.openxmlformats.org/officeDocument/2006/relationships/hyperlink" Target="https://www.searates.com/port/egersund_no" TargetMode="External"/><Relationship Id="rId66" Type="http://schemas.openxmlformats.org/officeDocument/2006/relationships/hyperlink" Target="https://www.searates.com/port/zadar_hr" TargetMode="External"/><Relationship Id="rId65" Type="http://schemas.openxmlformats.org/officeDocument/2006/relationships/hyperlink" Target="https://www.searates.com/port/eikefet_no" TargetMode="External"/><Relationship Id="rId68" Type="http://schemas.openxmlformats.org/officeDocument/2006/relationships/hyperlink" Target="https://www.searates.com/port/aabenraa_dk" TargetMode="External"/><Relationship Id="rId67" Type="http://schemas.openxmlformats.org/officeDocument/2006/relationships/hyperlink" Target="https://www.searates.com/port/fagerstrand_no" TargetMode="External"/><Relationship Id="rId60" Type="http://schemas.openxmlformats.org/officeDocument/2006/relationships/hyperlink" Target="https://www.searates.com/port/senj_hr" TargetMode="External"/><Relationship Id="rId69" Type="http://schemas.openxmlformats.org/officeDocument/2006/relationships/hyperlink" Target="https://www.searates.com/port/farsund_no" TargetMode="External"/><Relationship Id="rId51" Type="http://schemas.openxmlformats.org/officeDocument/2006/relationships/hyperlink" Target="https://www.searates.com/port/bergen_no" TargetMode="External"/><Relationship Id="rId50" Type="http://schemas.openxmlformats.org/officeDocument/2006/relationships/hyperlink" Target="https://www.searates.com/port/plomin_hr" TargetMode="External"/><Relationship Id="rId53" Type="http://schemas.openxmlformats.org/officeDocument/2006/relationships/hyperlink" Target="https://www.searates.com/port/bodo_no" TargetMode="External"/><Relationship Id="rId52" Type="http://schemas.openxmlformats.org/officeDocument/2006/relationships/hyperlink" Target="https://www.searates.com/port/pula_hr" TargetMode="External"/><Relationship Id="rId55" Type="http://schemas.openxmlformats.org/officeDocument/2006/relationships/hyperlink" Target="https://www.searates.com/port/borg_havn_iks_no" TargetMode="External"/><Relationship Id="rId54" Type="http://schemas.openxmlformats.org/officeDocument/2006/relationships/hyperlink" Target="https://www.searates.com/port/rasa_hr" TargetMode="External"/><Relationship Id="rId57" Type="http://schemas.openxmlformats.org/officeDocument/2006/relationships/hyperlink" Target="https://www.searates.com/port/brevik_no" TargetMode="External"/><Relationship Id="rId56" Type="http://schemas.openxmlformats.org/officeDocument/2006/relationships/hyperlink" Target="https://www.searates.com/port/rijeka_bakar_hr" TargetMode="External"/><Relationship Id="rId59" Type="http://schemas.openxmlformats.org/officeDocument/2006/relationships/hyperlink" Target="https://www.searates.com/port/bronnoysund_no" TargetMode="External"/><Relationship Id="rId58" Type="http://schemas.openxmlformats.org/officeDocument/2006/relationships/hyperlink" Target="https://www.searates.com/port/rovinj_hr" TargetMode="External"/><Relationship Id="rId107" Type="http://schemas.openxmlformats.org/officeDocument/2006/relationships/hyperlink" Target="https://www.searates.com/port/hoyanger_no" TargetMode="External"/><Relationship Id="rId349" Type="http://schemas.openxmlformats.org/officeDocument/2006/relationships/hyperlink" Target="https://www.searates.com/port/hoganas_se" TargetMode="External"/><Relationship Id="rId106" Type="http://schemas.openxmlformats.org/officeDocument/2006/relationships/hyperlink" Target="https://www.searates.com/port/fredericia_dk" TargetMode="External"/><Relationship Id="rId348" Type="http://schemas.openxmlformats.org/officeDocument/2006/relationships/hyperlink" Target="https://www.searates.com/port/uto_fi" TargetMode="External"/><Relationship Id="rId105" Type="http://schemas.openxmlformats.org/officeDocument/2006/relationships/hyperlink" Target="https://www.searates.com/port/horten_no" TargetMode="External"/><Relationship Id="rId347" Type="http://schemas.openxmlformats.org/officeDocument/2006/relationships/hyperlink" Target="https://www.searates.com/port/helsingborg_se" TargetMode="External"/><Relationship Id="rId104" Type="http://schemas.openxmlformats.org/officeDocument/2006/relationships/hyperlink" Target="https://www.searates.com/port/fakse_ladeplads_dk" TargetMode="External"/><Relationship Id="rId346" Type="http://schemas.openxmlformats.org/officeDocument/2006/relationships/hyperlink" Target="https://www.searates.com/port/turku_fi" TargetMode="External"/><Relationship Id="rId109" Type="http://schemas.openxmlformats.org/officeDocument/2006/relationships/hyperlink" Target="https://www.searates.com/port/husnes_no" TargetMode="External"/><Relationship Id="rId108" Type="http://schemas.openxmlformats.org/officeDocument/2006/relationships/hyperlink" Target="https://www.searates.com/port/frederiksberg_dk" TargetMode="External"/><Relationship Id="rId341" Type="http://schemas.openxmlformats.org/officeDocument/2006/relationships/hyperlink" Target="https://www.searates.com/port/haraholmen_se" TargetMode="External"/><Relationship Id="rId340" Type="http://schemas.openxmlformats.org/officeDocument/2006/relationships/hyperlink" Target="https://www.searates.com/port/tahkoluoto_fi" TargetMode="External"/><Relationship Id="rId103" Type="http://schemas.openxmlformats.org/officeDocument/2006/relationships/hyperlink" Target="https://www.searates.com/port/honningsvag_no" TargetMode="External"/><Relationship Id="rId345" Type="http://schemas.openxmlformats.org/officeDocument/2006/relationships/hyperlink" Target="https://www.searates.com/port/harnosand_se" TargetMode="External"/><Relationship Id="rId102" Type="http://schemas.openxmlformats.org/officeDocument/2006/relationships/hyperlink" Target="https://www.searates.com/port/faaborg_dk" TargetMode="External"/><Relationship Id="rId344" Type="http://schemas.openxmlformats.org/officeDocument/2006/relationships/hyperlink" Target="https://www.searates.com/port/tornio_fi" TargetMode="External"/><Relationship Id="rId101" Type="http://schemas.openxmlformats.org/officeDocument/2006/relationships/hyperlink" Target="https://www.searates.com/port/holmestrand_no" TargetMode="External"/><Relationship Id="rId343" Type="http://schemas.openxmlformats.org/officeDocument/2006/relationships/hyperlink" Target="https://www.searates.com/port/hargshamn_se" TargetMode="External"/><Relationship Id="rId100" Type="http://schemas.openxmlformats.org/officeDocument/2006/relationships/hyperlink" Target="https://www.searates.com/port/esbjerg_dk" TargetMode="External"/><Relationship Id="rId342" Type="http://schemas.openxmlformats.org/officeDocument/2006/relationships/hyperlink" Target="https://www.searates.com/port/tolkkinen_tolkis_fi" TargetMode="External"/><Relationship Id="rId338" Type="http://schemas.openxmlformats.org/officeDocument/2006/relationships/hyperlink" Target="https://www.searates.com/port/siilinjarvi_fi" TargetMode="External"/><Relationship Id="rId337" Type="http://schemas.openxmlformats.org/officeDocument/2006/relationships/hyperlink" Target="https://www.searates.com/port/hallstavik_se" TargetMode="External"/><Relationship Id="rId336" Type="http://schemas.openxmlformats.org/officeDocument/2006/relationships/hyperlink" Target="https://www.searates.com/port/savonlinna_fi" TargetMode="External"/><Relationship Id="rId335" Type="http://schemas.openxmlformats.org/officeDocument/2006/relationships/hyperlink" Target="https://www.searates.com/port/gotthenburg_se" TargetMode="External"/><Relationship Id="rId339" Type="http://schemas.openxmlformats.org/officeDocument/2006/relationships/hyperlink" Target="https://www.searates.com/port/halmstad_se" TargetMode="External"/><Relationship Id="rId330" Type="http://schemas.openxmlformats.org/officeDocument/2006/relationships/hyperlink" Target="https://www.searates.com/port/rauma_fi" TargetMode="External"/><Relationship Id="rId334" Type="http://schemas.openxmlformats.org/officeDocument/2006/relationships/hyperlink" Target="https://www.searates.com/port/ristiina_fi" TargetMode="External"/><Relationship Id="rId333" Type="http://schemas.openxmlformats.org/officeDocument/2006/relationships/hyperlink" Target="https://www.searates.com/port/gavle_se" TargetMode="External"/><Relationship Id="rId332" Type="http://schemas.openxmlformats.org/officeDocument/2006/relationships/hyperlink" Target="https://www.searates.com/port/reposaari_fi" TargetMode="External"/><Relationship Id="rId331" Type="http://schemas.openxmlformats.org/officeDocument/2006/relationships/hyperlink" Target="https://www.searates.com/port/falkenberg_se" TargetMode="External"/><Relationship Id="rId370" Type="http://schemas.openxmlformats.org/officeDocument/2006/relationships/hyperlink" Target="https://www.searates.com/port/balbriggan_ie" TargetMode="External"/><Relationship Id="rId129" Type="http://schemas.openxmlformats.org/officeDocument/2006/relationships/hyperlink" Target="https://www.searates.com/port/lillesand_no" TargetMode="External"/><Relationship Id="rId128" Type="http://schemas.openxmlformats.org/officeDocument/2006/relationships/hyperlink" Target="https://www.searates.com/port/hammerhavn_dk" TargetMode="External"/><Relationship Id="rId127" Type="http://schemas.openxmlformats.org/officeDocument/2006/relationships/hyperlink" Target="https://www.searates.com/port/leirvik_no" TargetMode="External"/><Relationship Id="rId369" Type="http://schemas.openxmlformats.org/officeDocument/2006/relationships/hyperlink" Target="https://www.searates.com/port/karlstad_se" TargetMode="External"/><Relationship Id="rId126" Type="http://schemas.openxmlformats.org/officeDocument/2006/relationships/hyperlink" Target="https://www.searates.com/port/hadsund_dk" TargetMode="External"/><Relationship Id="rId368" Type="http://schemas.openxmlformats.org/officeDocument/2006/relationships/hyperlink" Target="https://www.searates.com/port/arklow_ie" TargetMode="External"/><Relationship Id="rId121" Type="http://schemas.openxmlformats.org/officeDocument/2006/relationships/hyperlink" Target="https://www.searates.com/port/kristiansund_nchris_no" TargetMode="External"/><Relationship Id="rId363" Type="http://schemas.openxmlformats.org/officeDocument/2006/relationships/hyperlink" Target="https://www.searates.com/port/karlsborg_se" TargetMode="External"/><Relationship Id="rId120" Type="http://schemas.openxmlformats.org/officeDocument/2006/relationships/hyperlink" Target="https://www.searates.com/port/grenaa_dk" TargetMode="External"/><Relationship Id="rId362" Type="http://schemas.openxmlformats.org/officeDocument/2006/relationships/hyperlink" Target="https://www.searates.com/port/ykspihlaja_fi" TargetMode="External"/><Relationship Id="rId361" Type="http://schemas.openxmlformats.org/officeDocument/2006/relationships/hyperlink" Target="https://www.searates.com/port/kapellskar_se" TargetMode="External"/><Relationship Id="rId360" Type="http://schemas.openxmlformats.org/officeDocument/2006/relationships/hyperlink" Target="https://www.searates.com/port/vuoksen_terminal_fi" TargetMode="External"/><Relationship Id="rId125" Type="http://schemas.openxmlformats.org/officeDocument/2006/relationships/hyperlink" Target="https://www.searates.com/port/larvik_no" TargetMode="External"/><Relationship Id="rId367" Type="http://schemas.openxmlformats.org/officeDocument/2006/relationships/hyperlink" Target="https://www.searates.com/port/karlskrona_se" TargetMode="External"/><Relationship Id="rId124" Type="http://schemas.openxmlformats.org/officeDocument/2006/relationships/hyperlink" Target="https://www.searates.com/port/haderslev_dk" TargetMode="External"/><Relationship Id="rId366" Type="http://schemas.openxmlformats.org/officeDocument/2006/relationships/hyperlink" Target="https://www.searates.com/port/papa_hu" TargetMode="External"/><Relationship Id="rId123" Type="http://schemas.openxmlformats.org/officeDocument/2006/relationships/hyperlink" Target="https://www.searates.com/port/langesund_no" TargetMode="External"/><Relationship Id="rId365" Type="http://schemas.openxmlformats.org/officeDocument/2006/relationships/hyperlink" Target="https://www.searates.com/port/karlshamn_se" TargetMode="External"/><Relationship Id="rId122" Type="http://schemas.openxmlformats.org/officeDocument/2006/relationships/hyperlink" Target="https://www.searates.com/port/gulfhavn_dk" TargetMode="External"/><Relationship Id="rId364" Type="http://schemas.openxmlformats.org/officeDocument/2006/relationships/hyperlink" Target="https://www.searates.com/port/budapest_hu" TargetMode="External"/><Relationship Id="rId95" Type="http://schemas.openxmlformats.org/officeDocument/2006/relationships/hyperlink" Target="https://www.searates.com/port/harstad_no" TargetMode="External"/><Relationship Id="rId94" Type="http://schemas.openxmlformats.org/officeDocument/2006/relationships/hyperlink" Target="https://www.searates.com/port/ebeltoft_dk" TargetMode="External"/><Relationship Id="rId97" Type="http://schemas.openxmlformats.org/officeDocument/2006/relationships/hyperlink" Target="https://www.searates.com/port/haugesund_no" TargetMode="External"/><Relationship Id="rId96" Type="http://schemas.openxmlformats.org/officeDocument/2006/relationships/hyperlink" Target="https://www.searates.com/port/elsinore_dk" TargetMode="External"/><Relationship Id="rId99" Type="http://schemas.openxmlformats.org/officeDocument/2006/relationships/hyperlink" Target="https://www.searates.com/port/heroya_no" TargetMode="External"/><Relationship Id="rId98" Type="http://schemas.openxmlformats.org/officeDocument/2006/relationships/hyperlink" Target="https://www.searates.com/port/ensted_dk" TargetMode="External"/><Relationship Id="rId91" Type="http://schemas.openxmlformats.org/officeDocument/2006/relationships/hyperlink" Target="https://www.searates.com/port/hammerfest_no" TargetMode="External"/><Relationship Id="rId90" Type="http://schemas.openxmlformats.org/officeDocument/2006/relationships/hyperlink" Target="https://www.searates.com/port/copenhagen_dk" TargetMode="External"/><Relationship Id="rId93" Type="http://schemas.openxmlformats.org/officeDocument/2006/relationships/hyperlink" Target="https://www.searates.com/port/hareid_no" TargetMode="External"/><Relationship Id="rId92" Type="http://schemas.openxmlformats.org/officeDocument/2006/relationships/hyperlink" Target="https://www.searates.com/port/dania_dk" TargetMode="External"/><Relationship Id="rId118" Type="http://schemas.openxmlformats.org/officeDocument/2006/relationships/hyperlink" Target="https://www.searates.com/port/graasten_dk" TargetMode="External"/><Relationship Id="rId117" Type="http://schemas.openxmlformats.org/officeDocument/2006/relationships/hyperlink" Target="https://www.searates.com/port/kragero_no" TargetMode="External"/><Relationship Id="rId359" Type="http://schemas.openxmlformats.org/officeDocument/2006/relationships/hyperlink" Target="https://www.searates.com/port/kalmar_se" TargetMode="External"/><Relationship Id="rId116" Type="http://schemas.openxmlformats.org/officeDocument/2006/relationships/hyperlink" Target="https://www.searates.com/port/gedser_dk" TargetMode="External"/><Relationship Id="rId358" Type="http://schemas.openxmlformats.org/officeDocument/2006/relationships/hyperlink" Target="https://www.searates.com/port/veitsiluoto_fi" TargetMode="External"/><Relationship Id="rId115" Type="http://schemas.openxmlformats.org/officeDocument/2006/relationships/hyperlink" Target="https://www.searates.com/port/kopervik_no" TargetMode="External"/><Relationship Id="rId357" Type="http://schemas.openxmlformats.org/officeDocument/2006/relationships/hyperlink" Target="https://www.searates.com/port/kalix_se" TargetMode="External"/><Relationship Id="rId119" Type="http://schemas.openxmlformats.org/officeDocument/2006/relationships/hyperlink" Target="https://www.searates.com/port/kristiansand_schris_no" TargetMode="External"/><Relationship Id="rId110" Type="http://schemas.openxmlformats.org/officeDocument/2006/relationships/hyperlink" Target="https://www.searates.com/port/frederikshavn_dk" TargetMode="External"/><Relationship Id="rId352" Type="http://schemas.openxmlformats.org/officeDocument/2006/relationships/hyperlink" Target="https://www.searates.com/port/vaasa_fi" TargetMode="External"/><Relationship Id="rId351" Type="http://schemas.openxmlformats.org/officeDocument/2006/relationships/hyperlink" Target="https://www.searates.com/port/hudiksvall_se" TargetMode="External"/><Relationship Id="rId350" Type="http://schemas.openxmlformats.org/officeDocument/2006/relationships/hyperlink" Target="https://www.searates.com/port/uusikaupunki_fi" TargetMode="External"/><Relationship Id="rId114" Type="http://schemas.openxmlformats.org/officeDocument/2006/relationships/hyperlink" Target="https://www.searates.com/port/frederiksvark_dk" TargetMode="External"/><Relationship Id="rId356" Type="http://schemas.openxmlformats.org/officeDocument/2006/relationships/hyperlink" Target="https://www.searates.com/port/vaskiluoto_fi" TargetMode="External"/><Relationship Id="rId113" Type="http://schemas.openxmlformats.org/officeDocument/2006/relationships/hyperlink" Target="https://www.searates.com/port/kirkenes_no" TargetMode="External"/><Relationship Id="rId355" Type="http://schemas.openxmlformats.org/officeDocument/2006/relationships/hyperlink" Target="https://www.searates.com/port/iggesund_se" TargetMode="External"/><Relationship Id="rId112" Type="http://schemas.openxmlformats.org/officeDocument/2006/relationships/hyperlink" Target="https://www.searates.com/port/frederikssund_dk" TargetMode="External"/><Relationship Id="rId354" Type="http://schemas.openxmlformats.org/officeDocument/2006/relationships/hyperlink" Target="https://www.searates.com/port/varkaus_harbours_fi" TargetMode="External"/><Relationship Id="rId111" Type="http://schemas.openxmlformats.org/officeDocument/2006/relationships/hyperlink" Target="https://www.searates.com/port/kaarsto_no" TargetMode="External"/><Relationship Id="rId353" Type="http://schemas.openxmlformats.org/officeDocument/2006/relationships/hyperlink" Target="https://www.searates.com/port/husum_se" TargetMode="External"/><Relationship Id="rId305" Type="http://schemas.openxmlformats.org/officeDocument/2006/relationships/hyperlink" Target="https://www.searates.com/port/risan_rs" TargetMode="External"/><Relationship Id="rId304" Type="http://schemas.openxmlformats.org/officeDocument/2006/relationships/hyperlink" Target="https://www.searates.com/port/mantyluoto_fi" TargetMode="External"/><Relationship Id="rId303" Type="http://schemas.openxmlformats.org/officeDocument/2006/relationships/hyperlink" Target="https://www.searates.com/port/kotor_rs" TargetMode="External"/><Relationship Id="rId302" Type="http://schemas.openxmlformats.org/officeDocument/2006/relationships/hyperlink" Target="https://www.searates.com/port/loviisa_fi" TargetMode="External"/><Relationship Id="rId309" Type="http://schemas.openxmlformats.org/officeDocument/2006/relationships/hyperlink" Target="https://www.searates.com/port/bratislava_sk" TargetMode="External"/><Relationship Id="rId308" Type="http://schemas.openxmlformats.org/officeDocument/2006/relationships/hyperlink" Target="https://www.searates.com/port/merikarvia_fi" TargetMode="External"/><Relationship Id="rId307" Type="http://schemas.openxmlformats.org/officeDocument/2006/relationships/hyperlink" Target="https://www.searates.com/port/zelenika_rs" TargetMode="External"/><Relationship Id="rId306" Type="http://schemas.openxmlformats.org/officeDocument/2006/relationships/hyperlink" Target="https://www.searates.com/port/mariehamn_fi" TargetMode="External"/><Relationship Id="rId301" Type="http://schemas.openxmlformats.org/officeDocument/2006/relationships/hyperlink" Target="https://www.searates.com/port/bar_rs" TargetMode="External"/><Relationship Id="rId300" Type="http://schemas.openxmlformats.org/officeDocument/2006/relationships/hyperlink" Target="https://www.searates.com/port/lapaluoto_fi" TargetMode="External"/><Relationship Id="rId327" Type="http://schemas.openxmlformats.org/officeDocument/2006/relationships/hyperlink" Target="https://www.searates.com/port/donso_se" TargetMode="External"/><Relationship Id="rId326" Type="http://schemas.openxmlformats.org/officeDocument/2006/relationships/hyperlink" Target="https://www.searates.com/port/raahe_fi" TargetMode="External"/><Relationship Id="rId325" Type="http://schemas.openxmlformats.org/officeDocument/2006/relationships/hyperlink" Target="https://www.searates.com/port/degerhamn_se" TargetMode="External"/><Relationship Id="rId324" Type="http://schemas.openxmlformats.org/officeDocument/2006/relationships/hyperlink" Target="https://www.searates.com/port/puhos_fi" TargetMode="External"/><Relationship Id="rId329" Type="http://schemas.openxmlformats.org/officeDocument/2006/relationships/hyperlink" Target="https://www.searates.com/port/enkoping_se" TargetMode="External"/><Relationship Id="rId328" Type="http://schemas.openxmlformats.org/officeDocument/2006/relationships/hyperlink" Target="https://www.searates.com/port/rahja_fi" TargetMode="External"/><Relationship Id="rId323" Type="http://schemas.openxmlformats.org/officeDocument/2006/relationships/hyperlink" Target="https://www.searates.com/port/bulkhamnen_se" TargetMode="External"/><Relationship Id="rId322" Type="http://schemas.openxmlformats.org/officeDocument/2006/relationships/hyperlink" Target="https://www.searates.com/port/porvoo_fi" TargetMode="External"/><Relationship Id="rId321" Type="http://schemas.openxmlformats.org/officeDocument/2006/relationships/hyperlink" Target="https://www.searates.com/port/brofjorden_se" TargetMode="External"/><Relationship Id="rId320" Type="http://schemas.openxmlformats.org/officeDocument/2006/relationships/hyperlink" Target="https://www.searates.com/port/pori_fi" TargetMode="External"/><Relationship Id="rId316" Type="http://schemas.openxmlformats.org/officeDocument/2006/relationships/hyperlink" Target="https://www.searates.com/port/pargas_fi" TargetMode="External"/><Relationship Id="rId315" Type="http://schemas.openxmlformats.org/officeDocument/2006/relationships/hyperlink" Target="https://www.searates.com/port/arboga_se" TargetMode="External"/><Relationship Id="rId314" Type="http://schemas.openxmlformats.org/officeDocument/2006/relationships/hyperlink" Target="https://www.searates.com/port/oulu_fi" TargetMode="External"/><Relationship Id="rId313" Type="http://schemas.openxmlformats.org/officeDocument/2006/relationships/hyperlink" Target="https://www.searates.com/port/ala_se" TargetMode="External"/><Relationship Id="rId319" Type="http://schemas.openxmlformats.org/officeDocument/2006/relationships/hyperlink" Target="https://www.searates.com/port/borgholm_se" TargetMode="External"/><Relationship Id="rId318" Type="http://schemas.openxmlformats.org/officeDocument/2006/relationships/hyperlink" Target="https://www.searates.com/port/pateniemi_fi" TargetMode="External"/><Relationship Id="rId317" Type="http://schemas.openxmlformats.org/officeDocument/2006/relationships/hyperlink" Target="https://www.searates.com/port/bergkvara_se" TargetMode="External"/><Relationship Id="rId312" Type="http://schemas.openxmlformats.org/officeDocument/2006/relationships/hyperlink" Target="https://www.searates.com/port/naantali_fi" TargetMode="External"/><Relationship Id="rId311" Type="http://schemas.openxmlformats.org/officeDocument/2006/relationships/hyperlink" Target="https://www.searates.com/port/ahus_se" TargetMode="External"/><Relationship Id="rId310" Type="http://schemas.openxmlformats.org/officeDocument/2006/relationships/hyperlink" Target="https://www.searates.com/port/mustola_fi" TargetMode="External"/><Relationship Id="rId297" Type="http://schemas.openxmlformats.org/officeDocument/2006/relationships/hyperlink" Target="https://www.searates.com/port/turnu_magurele_ro" TargetMode="External"/><Relationship Id="rId296" Type="http://schemas.openxmlformats.org/officeDocument/2006/relationships/hyperlink" Target="https://www.searates.com/port/kristinestad_fi" TargetMode="External"/><Relationship Id="rId295" Type="http://schemas.openxmlformats.org/officeDocument/2006/relationships/hyperlink" Target="https://www.searates.com/port/turcoaia_ro" TargetMode="External"/><Relationship Id="rId294" Type="http://schemas.openxmlformats.org/officeDocument/2006/relationships/hyperlink" Target="https://www.searates.com/port/koverhar_fi" TargetMode="External"/><Relationship Id="rId299" Type="http://schemas.openxmlformats.org/officeDocument/2006/relationships/hyperlink" Target="https://www.searates.com/port/zimnicea_ro" TargetMode="External"/><Relationship Id="rId298" Type="http://schemas.openxmlformats.org/officeDocument/2006/relationships/hyperlink" Target="https://www.searates.com/port/kumpusalmi_fi" TargetMode="External"/><Relationship Id="rId271" Type="http://schemas.openxmlformats.org/officeDocument/2006/relationships/hyperlink" Target="https://www.searates.com/port/harsova_ro" TargetMode="External"/><Relationship Id="rId270" Type="http://schemas.openxmlformats.org/officeDocument/2006/relationships/hyperlink" Target="https://www.searates.com/port/imatra_fi" TargetMode="External"/><Relationship Id="rId269" Type="http://schemas.openxmlformats.org/officeDocument/2006/relationships/hyperlink" Target="https://www.searates.com/port/giurgiu_ro" TargetMode="External"/><Relationship Id="rId264" Type="http://schemas.openxmlformats.org/officeDocument/2006/relationships/hyperlink" Target="https://www.searates.com/port/hanko_fi" TargetMode="External"/><Relationship Id="rId263" Type="http://schemas.openxmlformats.org/officeDocument/2006/relationships/hyperlink" Target="https://www.searates.com/port/danube_river_ro" TargetMode="External"/><Relationship Id="rId262" Type="http://schemas.openxmlformats.org/officeDocument/2006/relationships/hyperlink" Target="https://www.searates.com/port/hamina_fi" TargetMode="External"/><Relationship Id="rId261" Type="http://schemas.openxmlformats.org/officeDocument/2006/relationships/hyperlink" Target="https://www.searates.com/port/danube___black_sea_canal_ro" TargetMode="External"/><Relationship Id="rId268" Type="http://schemas.openxmlformats.org/officeDocument/2006/relationships/hyperlink" Target="https://www.searates.com/port/helsinki_fi" TargetMode="External"/><Relationship Id="rId267" Type="http://schemas.openxmlformats.org/officeDocument/2006/relationships/hyperlink" Target="https://www.searates.com/port/drobeta_turnu_severin_ro" TargetMode="External"/><Relationship Id="rId266" Type="http://schemas.openxmlformats.org/officeDocument/2006/relationships/hyperlink" Target="https://www.searates.com/port/haukipudas_fi" TargetMode="External"/><Relationship Id="rId265" Type="http://schemas.openxmlformats.org/officeDocument/2006/relationships/hyperlink" Target="https://www.searates.com/port/drencova_ro" TargetMode="External"/><Relationship Id="rId260" Type="http://schemas.openxmlformats.org/officeDocument/2006/relationships/hyperlink" Target="https://www.searates.com/port/ekenas_fi" TargetMode="External"/><Relationship Id="rId259" Type="http://schemas.openxmlformats.org/officeDocument/2006/relationships/hyperlink" Target="https://www.searates.com/port/constanta_ro" TargetMode="External"/><Relationship Id="rId258" Type="http://schemas.openxmlformats.org/officeDocument/2006/relationships/hyperlink" Target="https://www.searates.com/port/degerby_fi" TargetMode="External"/><Relationship Id="rId253" Type="http://schemas.openxmlformats.org/officeDocument/2006/relationships/hyperlink" Target="https://www.searates.com/port/calarasi_ro" TargetMode="External"/><Relationship Id="rId252" Type="http://schemas.openxmlformats.org/officeDocument/2006/relationships/hyperlink" Target="https://www.searates.com/port/roomassaare_ee" TargetMode="External"/><Relationship Id="rId251" Type="http://schemas.openxmlformats.org/officeDocument/2006/relationships/hyperlink" Target="https://www.searates.com/port/calafat_ro" TargetMode="External"/><Relationship Id="rId250" Type="http://schemas.openxmlformats.org/officeDocument/2006/relationships/hyperlink" Target="https://www.searates.com/port/rohukula_ee" TargetMode="External"/><Relationship Id="rId257" Type="http://schemas.openxmlformats.org/officeDocument/2006/relationships/hyperlink" Target="https://www.searates.com/port/chilia_ro" TargetMode="External"/><Relationship Id="rId256" Type="http://schemas.openxmlformats.org/officeDocument/2006/relationships/hyperlink" Target="https://www.searates.com/port/virtsu_ee" TargetMode="External"/><Relationship Id="rId255" Type="http://schemas.openxmlformats.org/officeDocument/2006/relationships/hyperlink" Target="https://www.searates.com/port/cernavoda_ro" TargetMode="External"/><Relationship Id="rId254" Type="http://schemas.openxmlformats.org/officeDocument/2006/relationships/hyperlink" Target="https://www.searates.com/port/tallinn_ee" TargetMode="External"/><Relationship Id="rId293" Type="http://schemas.openxmlformats.org/officeDocument/2006/relationships/hyperlink" Target="https://www.searates.com/port/tulcea_ro" TargetMode="External"/><Relationship Id="rId292" Type="http://schemas.openxmlformats.org/officeDocument/2006/relationships/hyperlink" Target="https://www.searates.com/port/kouvola_fi" TargetMode="External"/><Relationship Id="rId291" Type="http://schemas.openxmlformats.org/officeDocument/2006/relationships/hyperlink" Target="https://www.searates.com/port/sulina_ro" TargetMode="External"/><Relationship Id="rId290" Type="http://schemas.openxmlformats.org/officeDocument/2006/relationships/hyperlink" Target="https://www.searates.com/port/kotka_fi" TargetMode="External"/><Relationship Id="rId286" Type="http://schemas.openxmlformats.org/officeDocument/2006/relationships/hyperlink" Target="https://www.searates.com/port/kemi_fi" TargetMode="External"/><Relationship Id="rId285" Type="http://schemas.openxmlformats.org/officeDocument/2006/relationships/hyperlink" Target="https://www.searates.com/port/moldova_noua_ro" TargetMode="External"/><Relationship Id="rId284" Type="http://schemas.openxmlformats.org/officeDocument/2006/relationships/hyperlink" Target="https://www.searates.com/port/kaukas_fi" TargetMode="External"/><Relationship Id="rId283" Type="http://schemas.openxmlformats.org/officeDocument/2006/relationships/hyperlink" Target="https://www.searates.com/port/midia_navodari_ro" TargetMode="External"/><Relationship Id="rId289" Type="http://schemas.openxmlformats.org/officeDocument/2006/relationships/hyperlink" Target="https://www.searates.com/port/orsova_ro" TargetMode="External"/><Relationship Id="rId288" Type="http://schemas.openxmlformats.org/officeDocument/2006/relationships/hyperlink" Target="https://www.searates.com/port/kokkola_fi" TargetMode="External"/><Relationship Id="rId287" Type="http://schemas.openxmlformats.org/officeDocument/2006/relationships/hyperlink" Target="https://www.searates.com/port/oltenitza_ro" TargetMode="External"/><Relationship Id="rId282" Type="http://schemas.openxmlformats.org/officeDocument/2006/relationships/hyperlink" Target="https://www.searates.com/port/kaskinen_fi" TargetMode="External"/><Relationship Id="rId281" Type="http://schemas.openxmlformats.org/officeDocument/2006/relationships/hyperlink" Target="https://www.searates.com/port/medgidia_ro" TargetMode="External"/><Relationship Id="rId280" Type="http://schemas.openxmlformats.org/officeDocument/2006/relationships/hyperlink" Target="https://www.searates.com/port/joutseno_fi" TargetMode="External"/><Relationship Id="rId275" Type="http://schemas.openxmlformats.org/officeDocument/2006/relationships/hyperlink" Target="https://www.searates.com/port/macin_ro" TargetMode="External"/><Relationship Id="rId274" Type="http://schemas.openxmlformats.org/officeDocument/2006/relationships/hyperlink" Target="https://www.searates.com/port/isnas_fi" TargetMode="External"/><Relationship Id="rId273" Type="http://schemas.openxmlformats.org/officeDocument/2006/relationships/hyperlink" Target="https://www.searates.com/port/isaccea_ro" TargetMode="External"/><Relationship Id="rId272" Type="http://schemas.openxmlformats.org/officeDocument/2006/relationships/hyperlink" Target="https://www.searates.com/port/inkoo_fi" TargetMode="External"/><Relationship Id="rId279" Type="http://schemas.openxmlformats.org/officeDocument/2006/relationships/hyperlink" Target="https://www.searates.com/port/mangalia_ro" TargetMode="External"/><Relationship Id="rId278" Type="http://schemas.openxmlformats.org/officeDocument/2006/relationships/hyperlink" Target="https://www.searates.com/port/joensuu_fi" TargetMode="External"/><Relationship Id="rId277" Type="http://schemas.openxmlformats.org/officeDocument/2006/relationships/hyperlink" Target="https://www.searates.com/port/mahmudia_ro" TargetMode="External"/><Relationship Id="rId276" Type="http://schemas.openxmlformats.org/officeDocument/2006/relationships/hyperlink" Target="https://www.searates.com/port/jakobstad_fi" TargetMode="External"/><Relationship Id="rId409" Type="http://schemas.openxmlformats.org/officeDocument/2006/relationships/hyperlink" Target="https://www.searates.com/port/nykoping_se" TargetMode="External"/><Relationship Id="rId404" Type="http://schemas.openxmlformats.org/officeDocument/2006/relationships/hyperlink" Target="https://www.searates.com/port/dungarvan_ie" TargetMode="External"/><Relationship Id="rId403" Type="http://schemas.openxmlformats.org/officeDocument/2006/relationships/hyperlink" Target="https://www.searates.com/port/marstrand_se" TargetMode="External"/><Relationship Id="rId402" Type="http://schemas.openxmlformats.org/officeDocument/2006/relationships/hyperlink" Target="https://www.searates.com/port/dundalk_ie" TargetMode="External"/><Relationship Id="rId401" Type="http://schemas.openxmlformats.org/officeDocument/2006/relationships/hyperlink" Target="https://www.searates.com/port/mariestad_se" TargetMode="External"/><Relationship Id="rId408" Type="http://schemas.openxmlformats.org/officeDocument/2006/relationships/hyperlink" Target="https://www.searates.com/port/dunmore_east_ie" TargetMode="External"/><Relationship Id="rId407" Type="http://schemas.openxmlformats.org/officeDocument/2006/relationships/hyperlink" Target="https://www.searates.com/port/norrsundet_se" TargetMode="External"/><Relationship Id="rId406" Type="http://schemas.openxmlformats.org/officeDocument/2006/relationships/hyperlink" Target="https://www.searates.com/port/dun_laoghaire_ie" TargetMode="External"/><Relationship Id="rId405" Type="http://schemas.openxmlformats.org/officeDocument/2006/relationships/hyperlink" Target="https://www.searates.com/port/norrkoping_se" TargetMode="External"/><Relationship Id="rId400" Type="http://schemas.openxmlformats.org/officeDocument/2006/relationships/hyperlink" Target="https://www.searates.com/port/duncannon_ie" TargetMode="External"/><Relationship Id="rId228" Type="http://schemas.openxmlformats.org/officeDocument/2006/relationships/hyperlink" Target="https://www.searates.com/port/vejle_dk" TargetMode="External"/><Relationship Id="rId227" Type="http://schemas.openxmlformats.org/officeDocument/2006/relationships/hyperlink" Target="https://www.searates.com/port/gdynia_pl" TargetMode="External"/><Relationship Id="rId469" Type="http://schemas.openxmlformats.org/officeDocument/2006/relationships/hyperlink" Target="https://www.searates.com/port/vastervik_se" TargetMode="External"/><Relationship Id="rId226" Type="http://schemas.openxmlformats.org/officeDocument/2006/relationships/hyperlink" Target="https://www.searates.com/port/tuborg_havn_dk" TargetMode="External"/><Relationship Id="rId468" Type="http://schemas.openxmlformats.org/officeDocument/2006/relationships/hyperlink" Target="https://www.searates.com/port/varberg_se" TargetMode="External"/><Relationship Id="rId225" Type="http://schemas.openxmlformats.org/officeDocument/2006/relationships/hyperlink" Target="https://www.searates.com/port/gdansk_pl" TargetMode="External"/><Relationship Id="rId467" Type="http://schemas.openxmlformats.org/officeDocument/2006/relationships/hyperlink" Target="https://www.searates.com/port/vanersborg_se" TargetMode="External"/><Relationship Id="rId229" Type="http://schemas.openxmlformats.org/officeDocument/2006/relationships/hyperlink" Target="https://www.searates.com/port/hel_pl" TargetMode="External"/><Relationship Id="rId220" Type="http://schemas.openxmlformats.org/officeDocument/2006/relationships/hyperlink" Target="https://www.searates.com/port/svaneke_dk" TargetMode="External"/><Relationship Id="rId462" Type="http://schemas.openxmlformats.org/officeDocument/2006/relationships/hyperlink" Target="https://www.searates.com/port/umea_se" TargetMode="External"/><Relationship Id="rId461" Type="http://schemas.openxmlformats.org/officeDocument/2006/relationships/hyperlink" Target="https://www.searates.com/port/uddevalla_se" TargetMode="External"/><Relationship Id="rId460" Type="http://schemas.openxmlformats.org/officeDocument/2006/relationships/hyperlink" Target="https://www.searates.com/port/tunadal_se" TargetMode="External"/><Relationship Id="rId224" Type="http://schemas.openxmlformats.org/officeDocument/2006/relationships/hyperlink" Target="https://www.searates.com/port/tisted_dk" TargetMode="External"/><Relationship Id="rId466" Type="http://schemas.openxmlformats.org/officeDocument/2006/relationships/hyperlink" Target="https://www.searates.com/port/vallvik_se" TargetMode="External"/><Relationship Id="rId223" Type="http://schemas.openxmlformats.org/officeDocument/2006/relationships/hyperlink" Target="https://www.searates.com/port/elblag_pl" TargetMode="External"/><Relationship Id="rId465" Type="http://schemas.openxmlformats.org/officeDocument/2006/relationships/hyperlink" Target="https://www.searates.com/port/valdemarsvik_se" TargetMode="External"/><Relationship Id="rId222" Type="http://schemas.openxmlformats.org/officeDocument/2006/relationships/hyperlink" Target="https://www.searates.com/port/svendborg_dk" TargetMode="External"/><Relationship Id="rId464" Type="http://schemas.openxmlformats.org/officeDocument/2006/relationships/hyperlink" Target="https://www.searates.com/port/vaesteras_se" TargetMode="External"/><Relationship Id="rId221" Type="http://schemas.openxmlformats.org/officeDocument/2006/relationships/hyperlink" Target="https://www.searates.com/port/darlowo_pl" TargetMode="External"/><Relationship Id="rId463" Type="http://schemas.openxmlformats.org/officeDocument/2006/relationships/hyperlink" Target="https://www.searates.com/port/utansjo_se" TargetMode="External"/><Relationship Id="rId217" Type="http://schemas.openxmlformats.org/officeDocument/2006/relationships/hyperlink" Target="https://www.searates.com/port/vardo_no" TargetMode="External"/><Relationship Id="rId459" Type="http://schemas.openxmlformats.org/officeDocument/2006/relationships/hyperlink" Target="https://www.searates.com/port/trollhatte_canal_se" TargetMode="External"/><Relationship Id="rId216" Type="http://schemas.openxmlformats.org/officeDocument/2006/relationships/hyperlink" Target="https://www.searates.com/port/stubbekobing_dk" TargetMode="External"/><Relationship Id="rId458" Type="http://schemas.openxmlformats.org/officeDocument/2006/relationships/hyperlink" Target="https://www.searates.com/port/trelleborg_se" TargetMode="External"/><Relationship Id="rId215" Type="http://schemas.openxmlformats.org/officeDocument/2006/relationships/hyperlink" Target="https://www.searates.com/port/vaksdal_no" TargetMode="External"/><Relationship Id="rId457" Type="http://schemas.openxmlformats.org/officeDocument/2006/relationships/hyperlink" Target="https://www.searates.com/port/sundsvall_se" TargetMode="External"/><Relationship Id="rId214" Type="http://schemas.openxmlformats.org/officeDocument/2006/relationships/hyperlink" Target="https://www.searates.com/port/struer_dk" TargetMode="External"/><Relationship Id="rId456" Type="http://schemas.openxmlformats.org/officeDocument/2006/relationships/hyperlink" Target="https://www.searates.com/port/stugsund_se" TargetMode="External"/><Relationship Id="rId219" Type="http://schemas.openxmlformats.org/officeDocument/2006/relationships/hyperlink" Target="https://www.searates.com/port/volda_no" TargetMode="External"/><Relationship Id="rId218" Type="http://schemas.openxmlformats.org/officeDocument/2006/relationships/hyperlink" Target="https://www.searates.com/port/studstrup_dk" TargetMode="External"/><Relationship Id="rId451" Type="http://schemas.openxmlformats.org/officeDocument/2006/relationships/hyperlink" Target="https://www.searates.com/port/stenungsund_se" TargetMode="External"/><Relationship Id="rId450" Type="http://schemas.openxmlformats.org/officeDocument/2006/relationships/hyperlink" Target="https://www.searates.com/port/solvesborg_se" TargetMode="External"/><Relationship Id="rId213" Type="http://schemas.openxmlformats.org/officeDocument/2006/relationships/hyperlink" Target="https://www.searates.com/port/vadso_no" TargetMode="External"/><Relationship Id="rId455" Type="http://schemas.openxmlformats.org/officeDocument/2006/relationships/hyperlink" Target="https://www.searates.com/port/stroemstad_se" TargetMode="External"/><Relationship Id="rId212" Type="http://schemas.openxmlformats.org/officeDocument/2006/relationships/hyperlink" Target="https://www.searates.com/port/stigsnaesvaerkets_havn_dk" TargetMode="External"/><Relationship Id="rId454" Type="http://schemas.openxmlformats.org/officeDocument/2006/relationships/hyperlink" Target="https://www.searates.com/port/strangnas_se" TargetMode="External"/><Relationship Id="rId211" Type="http://schemas.openxmlformats.org/officeDocument/2006/relationships/hyperlink" Target="https://www.searates.com/port/tvedestrand_no" TargetMode="External"/><Relationship Id="rId453" Type="http://schemas.openxmlformats.org/officeDocument/2006/relationships/hyperlink" Target="https://www.searates.com/port/storugns_se" TargetMode="External"/><Relationship Id="rId210" Type="http://schemas.openxmlformats.org/officeDocument/2006/relationships/hyperlink" Target="https://www.searates.com/port/sonderborg_dk" TargetMode="External"/><Relationship Id="rId452" Type="http://schemas.openxmlformats.org/officeDocument/2006/relationships/hyperlink" Target="https://www.searates.com/port/stockholm_se" TargetMode="External"/><Relationship Id="rId249" Type="http://schemas.openxmlformats.org/officeDocument/2006/relationships/hyperlink" Target="https://www.searates.com/port/braila_ro" TargetMode="External"/><Relationship Id="rId248" Type="http://schemas.openxmlformats.org/officeDocument/2006/relationships/hyperlink" Target="https://www.searates.com/port/pyarnu_ee" TargetMode="External"/><Relationship Id="rId247" Type="http://schemas.openxmlformats.org/officeDocument/2006/relationships/hyperlink" Target="https://www.searates.com/port/basarabi_ro" TargetMode="External"/><Relationship Id="rId242" Type="http://schemas.openxmlformats.org/officeDocument/2006/relationships/hyperlink" Target="https://www.searates.com/port/kunda_ee" TargetMode="External"/><Relationship Id="rId241" Type="http://schemas.openxmlformats.org/officeDocument/2006/relationships/hyperlink" Target="https://www.searates.com/port/ustka_pl" TargetMode="External"/><Relationship Id="rId240" Type="http://schemas.openxmlformats.org/officeDocument/2006/relationships/hyperlink" Target="https://www.searates.com/port/kuivastu_ee" TargetMode="External"/><Relationship Id="rId246" Type="http://schemas.openxmlformats.org/officeDocument/2006/relationships/hyperlink" Target="https://www.searates.com/port/paldiski_port_of_tallinn_ee" TargetMode="External"/><Relationship Id="rId245" Type="http://schemas.openxmlformats.org/officeDocument/2006/relationships/hyperlink" Target="https://www.searates.com/port/wladyslawowo_pl" TargetMode="External"/><Relationship Id="rId244" Type="http://schemas.openxmlformats.org/officeDocument/2006/relationships/hyperlink" Target="https://www.searates.com/port/muuga_port_of_tallinn_ee" TargetMode="External"/><Relationship Id="rId243" Type="http://schemas.openxmlformats.org/officeDocument/2006/relationships/hyperlink" Target="https://www.searates.com/port/warszawa_pl" TargetMode="External"/><Relationship Id="rId239" Type="http://schemas.openxmlformats.org/officeDocument/2006/relationships/hyperlink" Target="https://www.searates.com/port/szczecin_pl" TargetMode="External"/><Relationship Id="rId238" Type="http://schemas.openxmlformats.org/officeDocument/2006/relationships/hyperlink" Target="https://www.searates.com/port/kopli_port_of_tallinn_ee" TargetMode="External"/><Relationship Id="rId237" Type="http://schemas.openxmlformats.org/officeDocument/2006/relationships/hyperlink" Target="https://www.searates.com/port/swinoujscie_pl" TargetMode="External"/><Relationship Id="rId236" Type="http://schemas.openxmlformats.org/officeDocument/2006/relationships/hyperlink" Target="https://www.searates.com/port/heltermaa_ee" TargetMode="External"/><Relationship Id="rId478" Type="http://schemas.openxmlformats.org/officeDocument/2006/relationships/drawing" Target="../drawings/drawing8.xml"/><Relationship Id="rId231" Type="http://schemas.openxmlformats.org/officeDocument/2006/relationships/hyperlink" Target="https://www.searates.com/port/kolobrzeg_pl" TargetMode="External"/><Relationship Id="rId473" Type="http://schemas.openxmlformats.org/officeDocument/2006/relationships/hyperlink" Target="https://www.searates.com/port/wallvik_se" TargetMode="External"/><Relationship Id="rId230" Type="http://schemas.openxmlformats.org/officeDocument/2006/relationships/hyperlink" Target="https://www.searates.com/port/vesterohavn_dk" TargetMode="External"/><Relationship Id="rId472" Type="http://schemas.openxmlformats.org/officeDocument/2006/relationships/hyperlink" Target="https://www.searates.com/port/wallhamn_se" TargetMode="External"/><Relationship Id="rId471" Type="http://schemas.openxmlformats.org/officeDocument/2006/relationships/hyperlink" Target="https://www.searates.com/port/waija_se" TargetMode="External"/><Relationship Id="rId470" Type="http://schemas.openxmlformats.org/officeDocument/2006/relationships/hyperlink" Target="https://www.searates.com/port/visby_se" TargetMode="External"/><Relationship Id="rId235" Type="http://schemas.openxmlformats.org/officeDocument/2006/relationships/hyperlink" Target="https://www.searates.com/port/poznan_pl" TargetMode="External"/><Relationship Id="rId477" Type="http://schemas.openxmlformats.org/officeDocument/2006/relationships/hyperlink" Target="https://www.searates.com/port/piran_si" TargetMode="External"/><Relationship Id="rId234" Type="http://schemas.openxmlformats.org/officeDocument/2006/relationships/hyperlink" Target="https://www.searates.com/port/vordingborg_dk" TargetMode="External"/><Relationship Id="rId476" Type="http://schemas.openxmlformats.org/officeDocument/2006/relationships/hyperlink" Target="https://www.searates.com/port/koper_si" TargetMode="External"/><Relationship Id="rId233" Type="http://schemas.openxmlformats.org/officeDocument/2006/relationships/hyperlink" Target="https://www.searates.com/port/police_pl" TargetMode="External"/><Relationship Id="rId475" Type="http://schemas.openxmlformats.org/officeDocument/2006/relationships/hyperlink" Target="https://www.searates.com/port/izola_si" TargetMode="External"/><Relationship Id="rId232" Type="http://schemas.openxmlformats.org/officeDocument/2006/relationships/hyperlink" Target="https://www.searates.com/port/viborg_dk" TargetMode="External"/><Relationship Id="rId474" Type="http://schemas.openxmlformats.org/officeDocument/2006/relationships/hyperlink" Target="https://www.searates.com/port/ystad_se" TargetMode="External"/><Relationship Id="rId426" Type="http://schemas.openxmlformats.org/officeDocument/2006/relationships/hyperlink" Target="https://www.searates.com/port/kinsale_ie" TargetMode="External"/><Relationship Id="rId425" Type="http://schemas.openxmlformats.org/officeDocument/2006/relationships/hyperlink" Target="https://www.searates.com/port/ronehamn_se" TargetMode="External"/><Relationship Id="rId424" Type="http://schemas.openxmlformats.org/officeDocument/2006/relationships/hyperlink" Target="https://www.searates.com/port/kilrush_ie" TargetMode="External"/><Relationship Id="rId423" Type="http://schemas.openxmlformats.org/officeDocument/2006/relationships/hyperlink" Target="https://www.searates.com/port/pitea_se" TargetMode="External"/><Relationship Id="rId429" Type="http://schemas.openxmlformats.org/officeDocument/2006/relationships/hyperlink" Target="https://www.searates.com/port/ronnebyhamn_se" TargetMode="External"/><Relationship Id="rId428" Type="http://schemas.openxmlformats.org/officeDocument/2006/relationships/hyperlink" Target="https://www.searates.com/port/limerick_ie" TargetMode="External"/><Relationship Id="rId427" Type="http://schemas.openxmlformats.org/officeDocument/2006/relationships/hyperlink" Target="https://www.searates.com/port/ronneby_se" TargetMode="External"/><Relationship Id="rId422" Type="http://schemas.openxmlformats.org/officeDocument/2006/relationships/hyperlink" Target="https://www.searates.com/port/killybegs_ie" TargetMode="External"/><Relationship Id="rId421" Type="http://schemas.openxmlformats.org/officeDocument/2006/relationships/hyperlink" Target="https://www.searates.com/port/pataholm_se" TargetMode="External"/><Relationship Id="rId420" Type="http://schemas.openxmlformats.org/officeDocument/2006/relationships/hyperlink" Target="https://www.searates.com/port/killala_ie" TargetMode="External"/><Relationship Id="rId415" Type="http://schemas.openxmlformats.org/officeDocument/2006/relationships/hyperlink" Target="https://www.searates.com/port/oskarshamn_se" TargetMode="External"/><Relationship Id="rId414" Type="http://schemas.openxmlformats.org/officeDocument/2006/relationships/hyperlink" Target="https://www.searates.com/port/galway_ie" TargetMode="External"/><Relationship Id="rId413" Type="http://schemas.openxmlformats.org/officeDocument/2006/relationships/hyperlink" Target="https://www.searates.com/port/ornskoldsvik_se" TargetMode="External"/><Relationship Id="rId412" Type="http://schemas.openxmlformats.org/officeDocument/2006/relationships/hyperlink" Target="https://www.searates.com/port/foynes_ie" TargetMode="External"/><Relationship Id="rId419" Type="http://schemas.openxmlformats.org/officeDocument/2006/relationships/hyperlink" Target="https://www.searates.com/port/oxelosund_se" TargetMode="External"/><Relationship Id="rId418" Type="http://schemas.openxmlformats.org/officeDocument/2006/relationships/hyperlink" Target="https://www.searates.com/port/howth_ie" TargetMode="External"/><Relationship Id="rId417" Type="http://schemas.openxmlformats.org/officeDocument/2006/relationships/hyperlink" Target="https://www.searates.com/port/otterbacken_se" TargetMode="External"/><Relationship Id="rId416" Type="http://schemas.openxmlformats.org/officeDocument/2006/relationships/hyperlink" Target="https://www.searates.com/port/greenore_ie" TargetMode="External"/><Relationship Id="rId411" Type="http://schemas.openxmlformats.org/officeDocument/2006/relationships/hyperlink" Target="https://www.searates.com/port/nynashamn_se" TargetMode="External"/><Relationship Id="rId410" Type="http://schemas.openxmlformats.org/officeDocument/2006/relationships/hyperlink" Target="https://www.searates.com/port/fenit_ie" TargetMode="External"/><Relationship Id="rId206" Type="http://schemas.openxmlformats.org/officeDocument/2006/relationships/hyperlink" Target="https://www.searates.com/port/skaw_dk" TargetMode="External"/><Relationship Id="rId448" Type="http://schemas.openxmlformats.org/officeDocument/2006/relationships/hyperlink" Target="https://www.searates.com/port/youghal_ie" TargetMode="External"/><Relationship Id="rId205" Type="http://schemas.openxmlformats.org/officeDocument/2006/relationships/hyperlink" Target="https://www.searates.com/port/tonsberg_no" TargetMode="External"/><Relationship Id="rId447" Type="http://schemas.openxmlformats.org/officeDocument/2006/relationships/hyperlink" Target="https://www.searates.com/port/soderhamn_se" TargetMode="External"/><Relationship Id="rId204" Type="http://schemas.openxmlformats.org/officeDocument/2006/relationships/hyperlink" Target="https://www.searates.com/port/skagen_dk" TargetMode="External"/><Relationship Id="rId446" Type="http://schemas.openxmlformats.org/officeDocument/2006/relationships/hyperlink" Target="https://www.searates.com/port/wicklow_ie" TargetMode="External"/><Relationship Id="rId203" Type="http://schemas.openxmlformats.org/officeDocument/2006/relationships/hyperlink" Target="https://www.searates.com/port/tofte_no" TargetMode="External"/><Relationship Id="rId445" Type="http://schemas.openxmlformats.org/officeDocument/2006/relationships/hyperlink" Target="https://www.searates.com/port/slite_se" TargetMode="External"/><Relationship Id="rId209" Type="http://schemas.openxmlformats.org/officeDocument/2006/relationships/hyperlink" Target="https://www.searates.com/port/trondheim_no" TargetMode="External"/><Relationship Id="rId208" Type="http://schemas.openxmlformats.org/officeDocument/2006/relationships/hyperlink" Target="https://www.searates.com/port/skive_dk" TargetMode="External"/><Relationship Id="rId207" Type="http://schemas.openxmlformats.org/officeDocument/2006/relationships/hyperlink" Target="https://www.searates.com/port/tromso_no" TargetMode="External"/><Relationship Id="rId449" Type="http://schemas.openxmlformats.org/officeDocument/2006/relationships/hyperlink" Target="https://www.searates.com/port/sodertelje_se" TargetMode="External"/><Relationship Id="rId440" Type="http://schemas.openxmlformats.org/officeDocument/2006/relationships/hyperlink" Target="https://www.searates.com/port/sligo_ie" TargetMode="External"/><Relationship Id="rId202" Type="http://schemas.openxmlformats.org/officeDocument/2006/relationships/hyperlink" Target="https://www.searates.com/port/skaerbaek_dk" TargetMode="External"/><Relationship Id="rId444" Type="http://schemas.openxmlformats.org/officeDocument/2006/relationships/hyperlink" Target="https://www.searates.com/port/westport_ie" TargetMode="External"/><Relationship Id="rId201" Type="http://schemas.openxmlformats.org/officeDocument/2006/relationships/hyperlink" Target="https://www.searates.com/port/tjeldbergodden_no" TargetMode="External"/><Relationship Id="rId443" Type="http://schemas.openxmlformats.org/officeDocument/2006/relationships/hyperlink" Target="https://www.searates.com/port/skutskar_se" TargetMode="External"/><Relationship Id="rId200" Type="http://schemas.openxmlformats.org/officeDocument/2006/relationships/hyperlink" Target="https://www.searates.com/port/skaelskor_dk" TargetMode="External"/><Relationship Id="rId442" Type="http://schemas.openxmlformats.org/officeDocument/2006/relationships/hyperlink" Target="https://www.searates.com/port/waterford_ie" TargetMode="External"/><Relationship Id="rId441" Type="http://schemas.openxmlformats.org/officeDocument/2006/relationships/hyperlink" Target="https://www.searates.com/port/skredsvik_se" TargetMode="External"/><Relationship Id="rId437" Type="http://schemas.openxmlformats.org/officeDocument/2006/relationships/hyperlink" Target="https://www.searates.com/port/skelleftehamn_se" TargetMode="External"/><Relationship Id="rId436" Type="http://schemas.openxmlformats.org/officeDocument/2006/relationships/hyperlink" Target="https://www.searates.com/port/rosslare_ie" TargetMode="External"/><Relationship Id="rId435" Type="http://schemas.openxmlformats.org/officeDocument/2006/relationships/hyperlink" Target="https://www.searates.com/port/skelleftea_se" TargetMode="External"/><Relationship Id="rId434" Type="http://schemas.openxmlformats.org/officeDocument/2006/relationships/hyperlink" Target="https://www.searates.com/port/rathmullen_ie" TargetMode="External"/><Relationship Id="rId439" Type="http://schemas.openxmlformats.org/officeDocument/2006/relationships/hyperlink" Target="https://www.searates.com/port/skoghall_se" TargetMode="External"/><Relationship Id="rId438" Type="http://schemas.openxmlformats.org/officeDocument/2006/relationships/hyperlink" Target="https://www.searates.com/port/shannon_foynes_port_ie" TargetMode="External"/><Relationship Id="rId433" Type="http://schemas.openxmlformats.org/officeDocument/2006/relationships/hyperlink" Target="https://www.searates.com/port/simrishamn_se" TargetMode="External"/><Relationship Id="rId432" Type="http://schemas.openxmlformats.org/officeDocument/2006/relationships/hyperlink" Target="https://www.searates.com/port/new_ross_ie" TargetMode="External"/><Relationship Id="rId431" Type="http://schemas.openxmlformats.org/officeDocument/2006/relationships/hyperlink" Target="https://www.searates.com/port/ronnskar_se" TargetMode="External"/><Relationship Id="rId430" Type="http://schemas.openxmlformats.org/officeDocument/2006/relationships/hyperlink" Target="https://www.searates.com/port/moville_ie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43.71"/>
    <col customWidth="1" min="3" max="3" width="19.14"/>
    <col customWidth="1" min="4" max="4" width="12.57"/>
    <col customWidth="1" min="5" max="5" width="18.86"/>
    <col customWidth="1" min="6" max="6" width="18.57"/>
    <col customWidth="1" min="7" max="7" width="12.57"/>
    <col customWidth="1" min="8" max="8" width="11.14"/>
    <col customWidth="1" min="9" max="9" width="11.57"/>
    <col customWidth="1" min="10" max="12" width="8.71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>
      <c r="A3" s="1" t="s">
        <v>9</v>
      </c>
      <c r="B3" s="1" t="s">
        <v>10</v>
      </c>
      <c r="C3" s="1">
        <v>4210.0</v>
      </c>
      <c r="D3" s="1">
        <v>7200.0</v>
      </c>
      <c r="E3" s="1">
        <v>3400.0</v>
      </c>
      <c r="F3" s="1">
        <v>3300.0</v>
      </c>
      <c r="G3" s="1" t="str">
        <f t="shared" ref="G3:G8" si="1">(SUM(C3:F3))</f>
        <v>18110</v>
      </c>
      <c r="H3" s="2">
        <v>74.0</v>
      </c>
      <c r="I3" s="3" t="str">
        <f t="shared" ref="I3:I8" si="2">G3/H3</f>
        <v>245</v>
      </c>
    </row>
    <row r="4">
      <c r="A4" s="1" t="s">
        <v>11</v>
      </c>
      <c r="B4" s="1" t="s">
        <v>12</v>
      </c>
      <c r="C4" s="3" t="str">
        <f>63200/21</f>
        <v>3010</v>
      </c>
      <c r="D4" s="1" t="str">
        <f>1000/5*15.1</f>
        <v>3020</v>
      </c>
      <c r="E4" s="1">
        <v>385.0</v>
      </c>
      <c r="F4" s="1" t="str">
        <f>1300+100+60</f>
        <v>1460</v>
      </c>
      <c r="G4" s="4" t="str">
        <f t="shared" si="1"/>
        <v>7874.5</v>
      </c>
      <c r="H4" s="2">
        <v>74.0</v>
      </c>
      <c r="I4" s="3" t="str">
        <f t="shared" si="2"/>
        <v>106</v>
      </c>
      <c r="J4" t="str">
        <f>6660*18%</f>
        <v>1198.8</v>
      </c>
      <c r="K4">
        <v>6660.0</v>
      </c>
      <c r="L4" t="str">
        <f>K4+J4</f>
        <v>7858.8</v>
      </c>
    </row>
    <row r="5">
      <c r="A5" s="1" t="s">
        <v>13</v>
      </c>
      <c r="B5" s="1" t="s">
        <v>10</v>
      </c>
      <c r="C5" s="3">
        <v>2650.0</v>
      </c>
      <c r="D5" s="1">
        <v>3900.0</v>
      </c>
      <c r="E5" s="1">
        <v>2000.0</v>
      </c>
      <c r="F5" s="1">
        <v>1000.0</v>
      </c>
      <c r="G5" s="4" t="str">
        <f t="shared" si="1"/>
        <v>9550.0</v>
      </c>
      <c r="H5" s="2">
        <v>74.0</v>
      </c>
      <c r="I5" s="3" t="str">
        <f t="shared" si="2"/>
        <v>129</v>
      </c>
    </row>
    <row r="6">
      <c r="A6" s="1" t="s">
        <v>14</v>
      </c>
      <c r="B6" s="1" t="s">
        <v>12</v>
      </c>
      <c r="C6" s="3" t="str">
        <f>83680/22</f>
        <v>3804</v>
      </c>
      <c r="D6" s="1" t="str">
        <f>1000/10*20</f>
        <v>2000</v>
      </c>
      <c r="E6" s="1">
        <v>385.0</v>
      </c>
      <c r="F6" s="1" t="str">
        <f>1100+100</f>
        <v>1200</v>
      </c>
      <c r="G6" s="4" t="str">
        <f t="shared" si="1"/>
        <v>7388.6</v>
      </c>
      <c r="H6" s="2">
        <v>74.0</v>
      </c>
      <c r="I6" s="3" t="str">
        <f t="shared" si="2"/>
        <v>100</v>
      </c>
      <c r="J6" t="str">
        <f>8858*18%</f>
        <v>1594.44</v>
      </c>
      <c r="K6">
        <v>8858.0</v>
      </c>
      <c r="L6" t="str">
        <f t="shared" ref="L6:L8" si="3">K6+J6</f>
        <v>10452.44</v>
      </c>
    </row>
    <row r="7">
      <c r="A7" s="1" t="s">
        <v>15</v>
      </c>
      <c r="B7" s="1" t="s">
        <v>12</v>
      </c>
      <c r="C7" s="3" t="str">
        <f>124000/23</f>
        <v>5391</v>
      </c>
      <c r="D7" s="1" t="str">
        <f>1000/20*25</f>
        <v>1250</v>
      </c>
      <c r="E7" s="1">
        <v>0.0</v>
      </c>
      <c r="F7" s="1" t="str">
        <f t="shared" ref="F7:F8" si="4">800+100</f>
        <v>900</v>
      </c>
      <c r="G7" s="4" t="str">
        <f t="shared" si="1"/>
        <v>7541.3</v>
      </c>
      <c r="H7" s="2">
        <v>74.0</v>
      </c>
      <c r="I7" s="3" t="str">
        <f t="shared" si="2"/>
        <v>102</v>
      </c>
      <c r="J7" t="str">
        <f>13107*18%</f>
        <v>2359.26</v>
      </c>
      <c r="K7">
        <v>13107.0</v>
      </c>
      <c r="L7" t="str">
        <f t="shared" si="3"/>
        <v>15466.26</v>
      </c>
    </row>
    <row r="8">
      <c r="A8" s="1" t="s">
        <v>16</v>
      </c>
      <c r="B8" s="1" t="s">
        <v>12</v>
      </c>
      <c r="C8" s="3" t="str">
        <f>144800/24</f>
        <v>6033</v>
      </c>
      <c r="D8" s="1" t="str">
        <f>1000/25*27.5</f>
        <v>1100</v>
      </c>
      <c r="E8" s="1">
        <v>0.0</v>
      </c>
      <c r="F8" s="1" t="str">
        <f t="shared" si="4"/>
        <v>900</v>
      </c>
      <c r="G8" s="4" t="str">
        <f t="shared" si="1"/>
        <v>8033.3</v>
      </c>
      <c r="H8" s="2">
        <v>74.0</v>
      </c>
      <c r="I8" s="3" t="str">
        <f t="shared" si="2"/>
        <v>109</v>
      </c>
      <c r="J8" t="str">
        <f>15263*18%</f>
        <v>2747.34</v>
      </c>
      <c r="K8">
        <v>15263.0</v>
      </c>
      <c r="L8" t="str">
        <f t="shared" si="3"/>
        <v>18010.34</v>
      </c>
    </row>
    <row r="9">
      <c r="A9" s="5"/>
    </row>
    <row r="11">
      <c r="A11" s="1" t="s">
        <v>0</v>
      </c>
      <c r="B11" s="1" t="s">
        <v>1</v>
      </c>
      <c r="C11" s="1" t="s">
        <v>17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</row>
    <row r="12">
      <c r="A12" s="1" t="s">
        <v>9</v>
      </c>
      <c r="B12" s="1" t="s">
        <v>18</v>
      </c>
      <c r="C12" s="1" t="str">
        <f>3000/20</f>
        <v>150</v>
      </c>
      <c r="D12" s="1" t="str">
        <f>1000/1*12.7</f>
        <v>12700</v>
      </c>
      <c r="E12" s="1">
        <v>425.0</v>
      </c>
      <c r="F12" s="1" t="str">
        <f t="shared" ref="F12:F13" si="5">2800+100+1000</f>
        <v>3900</v>
      </c>
      <c r="G12" s="3" t="str">
        <f t="shared" ref="G12:G31" si="6">(SUM(C12:F12))</f>
        <v>17175</v>
      </c>
      <c r="H12" s="2">
        <v>74.0</v>
      </c>
      <c r="I12" s="3" t="str">
        <f t="shared" ref="I12:I31" si="7">G12/H12</f>
        <v>232</v>
      </c>
    </row>
    <row r="13">
      <c r="A13" s="1" t="s">
        <v>9</v>
      </c>
      <c r="B13" s="1" t="s">
        <v>19</v>
      </c>
      <c r="C13" s="1" t="str">
        <f>2500/20</f>
        <v>125</v>
      </c>
      <c r="D13" s="1" t="str">
        <f>1000/1*6.8</f>
        <v>6800</v>
      </c>
      <c r="E13" s="1">
        <v>425.0</v>
      </c>
      <c r="F13" s="1" t="str">
        <f t="shared" si="5"/>
        <v>3900</v>
      </c>
      <c r="G13" s="3" t="str">
        <f t="shared" si="6"/>
        <v>11250</v>
      </c>
      <c r="H13" s="2">
        <v>74.0</v>
      </c>
      <c r="I13" s="3" t="str">
        <f t="shared" si="7"/>
        <v>152</v>
      </c>
    </row>
    <row r="14">
      <c r="A14" s="1" t="s">
        <v>11</v>
      </c>
      <c r="B14" s="1" t="s">
        <v>18</v>
      </c>
      <c r="C14" s="3" t="str">
        <f>3000/22</f>
        <v>136</v>
      </c>
      <c r="D14" s="1" t="str">
        <f>1000/5*29</f>
        <v>5800</v>
      </c>
      <c r="E14" s="1" t="str">
        <f t="shared" ref="E14:E15" si="8">1000/20*7.7</f>
        <v>385</v>
      </c>
      <c r="F14" s="1" t="str">
        <f t="shared" ref="F14:F15" si="9">1300+100+200</f>
        <v>1600</v>
      </c>
      <c r="G14" s="3" t="str">
        <f t="shared" si="6"/>
        <v>7921</v>
      </c>
      <c r="H14" s="2">
        <v>74.0</v>
      </c>
      <c r="I14" s="3" t="str">
        <f t="shared" si="7"/>
        <v>107</v>
      </c>
    </row>
    <row r="15">
      <c r="A15" s="1" t="s">
        <v>11</v>
      </c>
      <c r="B15" s="1" t="s">
        <v>19</v>
      </c>
      <c r="C15" s="3" t="str">
        <f>2500/22</f>
        <v>114</v>
      </c>
      <c r="D15" s="1" t="str">
        <f>1000/5*14.5</f>
        <v>2900</v>
      </c>
      <c r="E15" s="1" t="str">
        <f t="shared" si="8"/>
        <v>385</v>
      </c>
      <c r="F15" s="1" t="str">
        <f t="shared" si="9"/>
        <v>1600</v>
      </c>
      <c r="G15" s="3" t="str">
        <f t="shared" si="6"/>
        <v>4999</v>
      </c>
      <c r="H15" s="2">
        <v>74.0</v>
      </c>
      <c r="I15" s="3" t="str">
        <f t="shared" si="7"/>
        <v>68</v>
      </c>
      <c r="K15" t="str">
        <f>1000/100</f>
        <v>10</v>
      </c>
    </row>
    <row r="16">
      <c r="A16" s="1" t="s">
        <v>20</v>
      </c>
      <c r="B16" s="1" t="s">
        <v>18</v>
      </c>
      <c r="C16" s="3" t="str">
        <f>3000/23</f>
        <v>130</v>
      </c>
      <c r="D16" s="1" t="str">
        <f>1000/10*39.1</f>
        <v>3910</v>
      </c>
      <c r="E16" s="1">
        <v>385.0</v>
      </c>
      <c r="F16" s="1" t="str">
        <f t="shared" ref="F16:F17" si="10">1100+100+100</f>
        <v>1300</v>
      </c>
      <c r="G16" s="3" t="str">
        <f t="shared" si="6"/>
        <v>5725</v>
      </c>
      <c r="H16" s="2">
        <v>74.0</v>
      </c>
      <c r="I16" s="3" t="str">
        <f t="shared" si="7"/>
        <v>77</v>
      </c>
    </row>
    <row r="17">
      <c r="A17" s="1" t="s">
        <v>20</v>
      </c>
      <c r="B17" s="1" t="s">
        <v>19</v>
      </c>
      <c r="C17" s="3" t="str">
        <f>2500/23</f>
        <v>109</v>
      </c>
      <c r="D17" s="1" t="str">
        <f>1000/10*19</f>
        <v>1900</v>
      </c>
      <c r="E17" s="1">
        <v>385.0</v>
      </c>
      <c r="F17" s="1" t="str">
        <f t="shared" si="10"/>
        <v>1300</v>
      </c>
      <c r="G17" s="3" t="str">
        <f t="shared" si="6"/>
        <v>3694</v>
      </c>
      <c r="H17" s="2">
        <v>74.0</v>
      </c>
      <c r="I17" s="3" t="str">
        <f t="shared" si="7"/>
        <v>50</v>
      </c>
      <c r="K17" t="str">
        <f>230/K15</f>
        <v>23</v>
      </c>
    </row>
    <row r="18">
      <c r="A18" s="1" t="s">
        <v>21</v>
      </c>
      <c r="B18" s="1" t="s">
        <v>18</v>
      </c>
      <c r="C18" s="3" t="str">
        <f>3000/23</f>
        <v>130</v>
      </c>
      <c r="D18" s="1" t="str">
        <f>1000/10*39.1</f>
        <v>3910</v>
      </c>
      <c r="E18" s="1">
        <v>300.0</v>
      </c>
      <c r="F18" s="1" t="str">
        <f t="shared" ref="F18:F19" si="11">750+500</f>
        <v>1250</v>
      </c>
      <c r="G18" s="3" t="str">
        <f t="shared" si="6"/>
        <v>5590</v>
      </c>
      <c r="H18" s="2">
        <v>74.0</v>
      </c>
      <c r="I18" s="3" t="str">
        <f t="shared" si="7"/>
        <v>76</v>
      </c>
    </row>
    <row r="19">
      <c r="A19" s="1" t="s">
        <v>21</v>
      </c>
      <c r="B19" s="1" t="s">
        <v>19</v>
      </c>
      <c r="C19" s="3" t="str">
        <f>2500/23</f>
        <v>109</v>
      </c>
      <c r="D19" s="1" t="str">
        <f>1000/10*19</f>
        <v>1900</v>
      </c>
      <c r="E19" s="1">
        <v>300.0</v>
      </c>
      <c r="F19" s="1" t="str">
        <f t="shared" si="11"/>
        <v>1250</v>
      </c>
      <c r="G19" s="3" t="str">
        <f t="shared" si="6"/>
        <v>3559</v>
      </c>
      <c r="H19" s="2">
        <v>74.0</v>
      </c>
      <c r="I19" s="3" t="str">
        <f t="shared" si="7"/>
        <v>48</v>
      </c>
    </row>
    <row r="20">
      <c r="A20" s="1" t="s">
        <v>22</v>
      </c>
      <c r="B20" s="1" t="s">
        <v>23</v>
      </c>
      <c r="C20" s="3" t="str">
        <f>3000/24</f>
        <v>125</v>
      </c>
      <c r="D20" s="1" t="str">
        <f>1000/20*52</f>
        <v>2600</v>
      </c>
      <c r="E20" s="1">
        <v>0.0</v>
      </c>
      <c r="F20" s="1" t="str">
        <f>800+100+50</f>
        <v>950</v>
      </c>
      <c r="G20" s="3" t="str">
        <f t="shared" si="6"/>
        <v>3675</v>
      </c>
      <c r="H20" s="2">
        <v>74.0</v>
      </c>
      <c r="I20" s="3" t="str">
        <f t="shared" si="7"/>
        <v>50</v>
      </c>
      <c r="K20" t="str">
        <f>K17*18%</f>
        <v>4.14</v>
      </c>
    </row>
    <row r="21" ht="15.75" customHeight="1">
      <c r="A21" s="1" t="s">
        <v>22</v>
      </c>
      <c r="B21" s="1" t="s">
        <v>24</v>
      </c>
      <c r="C21" s="3" t="str">
        <f>2500/24</f>
        <v>104</v>
      </c>
      <c r="D21" s="1" t="str">
        <f>1000/20*28.5</f>
        <v>1425</v>
      </c>
      <c r="E21" s="1">
        <v>0.0</v>
      </c>
      <c r="F21" s="1">
        <v>950.0</v>
      </c>
      <c r="G21" s="3" t="str">
        <f t="shared" si="6"/>
        <v>2479</v>
      </c>
      <c r="H21" s="2">
        <v>74.0</v>
      </c>
      <c r="I21" s="3" t="str">
        <f t="shared" si="7"/>
        <v>34</v>
      </c>
    </row>
    <row r="22" ht="15.75" customHeight="1">
      <c r="A22" s="1" t="s">
        <v>25</v>
      </c>
      <c r="B22" s="1" t="s">
        <v>23</v>
      </c>
      <c r="C22" s="3" t="str">
        <f>3000/24</f>
        <v>125</v>
      </c>
      <c r="D22" s="1" t="str">
        <f>1000/25*56</f>
        <v>2240</v>
      </c>
      <c r="E22" s="1">
        <v>0.0</v>
      </c>
      <c r="F22" s="1" t="str">
        <f t="shared" ref="F22:F23" si="12">800+100+40</f>
        <v>940</v>
      </c>
      <c r="G22" s="3" t="str">
        <f t="shared" si="6"/>
        <v>3305</v>
      </c>
      <c r="H22" s="2">
        <v>74.0</v>
      </c>
      <c r="I22" s="3" t="str">
        <f t="shared" si="7"/>
        <v>45</v>
      </c>
      <c r="K22" t="str">
        <f>1300-930</f>
        <v>370</v>
      </c>
    </row>
    <row r="23" ht="15.75" customHeight="1">
      <c r="A23" s="1" t="s">
        <v>25</v>
      </c>
      <c r="B23" s="1" t="s">
        <v>24</v>
      </c>
      <c r="C23" s="3" t="str">
        <f>2500/24</f>
        <v>104</v>
      </c>
      <c r="D23" s="1" t="str">
        <f>1000/25*28</f>
        <v>1120</v>
      </c>
      <c r="E23" s="1">
        <v>0.0</v>
      </c>
      <c r="F23" s="1" t="str">
        <f t="shared" si="12"/>
        <v>940</v>
      </c>
      <c r="G23" s="3" t="str">
        <f t="shared" si="6"/>
        <v>2164</v>
      </c>
      <c r="H23" s="2">
        <v>74.0</v>
      </c>
      <c r="I23" s="3" t="str">
        <f t="shared" si="7"/>
        <v>29</v>
      </c>
      <c r="K23" t="str">
        <f>K22/72.5</f>
        <v>5.103448276</v>
      </c>
    </row>
    <row r="24" ht="15.75" customHeight="1">
      <c r="A24" s="1" t="s">
        <v>26</v>
      </c>
      <c r="B24" s="1" t="s">
        <v>23</v>
      </c>
      <c r="C24" s="3" t="str">
        <f>3000/24</f>
        <v>125</v>
      </c>
      <c r="D24" s="3" t="str">
        <f>1000/35*72.5</f>
        <v>2071</v>
      </c>
      <c r="E24" s="1">
        <v>0.0</v>
      </c>
      <c r="F24" s="1" t="str">
        <f t="shared" ref="F24:F25" si="13">800+100+30</f>
        <v>930</v>
      </c>
      <c r="G24" s="3" t="str">
        <f t="shared" si="6"/>
        <v>3126</v>
      </c>
      <c r="H24" s="2">
        <v>74.0</v>
      </c>
      <c r="I24" s="3" t="str">
        <f t="shared" si="7"/>
        <v>42</v>
      </c>
    </row>
    <row r="25" ht="15.75" customHeight="1">
      <c r="A25" s="1" t="s">
        <v>26</v>
      </c>
      <c r="B25" s="1" t="s">
        <v>24</v>
      </c>
      <c r="C25" s="3" t="str">
        <f>2500/24</f>
        <v>104</v>
      </c>
      <c r="D25" s="3" t="str">
        <f>1000/35*45</f>
        <v>1286</v>
      </c>
      <c r="E25" s="1">
        <v>0.0</v>
      </c>
      <c r="F25" s="1" t="str">
        <f t="shared" si="13"/>
        <v>930</v>
      </c>
      <c r="G25" s="3" t="str">
        <f t="shared" si="6"/>
        <v>2320</v>
      </c>
      <c r="H25" s="2">
        <v>74.0</v>
      </c>
      <c r="I25" s="3" t="str">
        <f t="shared" si="7"/>
        <v>31</v>
      </c>
      <c r="K25" t="str">
        <f>1300/72.5</f>
        <v>17.93103448</v>
      </c>
    </row>
    <row r="26" ht="15.75" customHeight="1">
      <c r="A26" s="1" t="s">
        <v>27</v>
      </c>
      <c r="B26" s="1" t="s">
        <v>23</v>
      </c>
      <c r="C26" s="3" t="str">
        <f t="shared" ref="C26:C27" si="14">3000/24</f>
        <v>125</v>
      </c>
      <c r="D26" s="1" t="str">
        <f>1000/40*77</f>
        <v>1925</v>
      </c>
      <c r="E26" s="1">
        <v>0.0</v>
      </c>
      <c r="F26" s="1" t="str">
        <f t="shared" ref="F26:F28" si="15">750+100+25</f>
        <v>875</v>
      </c>
      <c r="G26" s="3" t="str">
        <f t="shared" si="6"/>
        <v>2925</v>
      </c>
      <c r="H26" s="2">
        <v>74.0</v>
      </c>
      <c r="I26" s="3" t="str">
        <f t="shared" si="7"/>
        <v>40</v>
      </c>
    </row>
    <row r="27" ht="15.75" customHeight="1">
      <c r="A27" s="1" t="s">
        <v>27</v>
      </c>
      <c r="B27" s="1" t="s">
        <v>28</v>
      </c>
      <c r="C27" s="3" t="str">
        <f t="shared" si="14"/>
        <v>125</v>
      </c>
      <c r="D27" s="1" t="str">
        <f>1000/40*94</f>
        <v>2350</v>
      </c>
      <c r="E27" s="1">
        <v>0.0</v>
      </c>
      <c r="F27" s="1" t="str">
        <f t="shared" si="15"/>
        <v>875</v>
      </c>
      <c r="G27" s="3" t="str">
        <f t="shared" si="6"/>
        <v>3350</v>
      </c>
      <c r="H27" s="2">
        <v>74.0</v>
      </c>
      <c r="I27" s="3" t="str">
        <f t="shared" si="7"/>
        <v>45</v>
      </c>
      <c r="K27" t="str">
        <f>930/72.5</f>
        <v>12.82758621</v>
      </c>
    </row>
    <row r="28" ht="15.75" customHeight="1">
      <c r="A28" s="1" t="s">
        <v>27</v>
      </c>
      <c r="B28" s="1" t="s">
        <v>24</v>
      </c>
      <c r="C28" s="3" t="str">
        <f>2500/24</f>
        <v>104</v>
      </c>
      <c r="D28" s="1" t="str">
        <f>1000/40*48</f>
        <v>1200</v>
      </c>
      <c r="E28" s="1">
        <v>0.0</v>
      </c>
      <c r="F28" s="1" t="str">
        <f t="shared" si="15"/>
        <v>875</v>
      </c>
      <c r="G28" s="3" t="str">
        <f t="shared" si="6"/>
        <v>2179</v>
      </c>
      <c r="H28" s="2">
        <v>74.0</v>
      </c>
      <c r="I28" s="3" t="str">
        <f t="shared" si="7"/>
        <v>29</v>
      </c>
    </row>
    <row r="29" ht="15.75" customHeight="1">
      <c r="A29" s="1" t="s">
        <v>22</v>
      </c>
      <c r="B29" s="1" t="s">
        <v>29</v>
      </c>
      <c r="C29" s="3">
        <v>104.0</v>
      </c>
      <c r="D29" s="1" t="str">
        <f>1000/20*17.11</f>
        <v>855.5</v>
      </c>
      <c r="E29" s="1">
        <v>0.0</v>
      </c>
      <c r="F29" s="1">
        <v>950.0</v>
      </c>
      <c r="G29" s="3" t="str">
        <f t="shared" si="6"/>
        <v>1910</v>
      </c>
      <c r="H29" s="2">
        <v>74.0</v>
      </c>
      <c r="I29" s="3" t="str">
        <f t="shared" si="7"/>
        <v>26</v>
      </c>
    </row>
    <row r="30" ht="15.75" customHeight="1">
      <c r="A30" s="1" t="s">
        <v>25</v>
      </c>
      <c r="B30" s="1" t="s">
        <v>29</v>
      </c>
      <c r="C30" s="3">
        <v>125.0</v>
      </c>
      <c r="D30" s="1" t="str">
        <f>1000/25*18.88</f>
        <v>755.2</v>
      </c>
      <c r="E30" s="1">
        <v>0.0</v>
      </c>
      <c r="F30" s="1">
        <v>940.0</v>
      </c>
      <c r="G30" s="3" t="str">
        <f t="shared" si="6"/>
        <v>1820</v>
      </c>
      <c r="H30" s="2">
        <v>74.0</v>
      </c>
      <c r="I30" s="3" t="str">
        <f t="shared" si="7"/>
        <v>25</v>
      </c>
    </row>
    <row r="31" ht="15.75" customHeight="1">
      <c r="A31" s="1" t="s">
        <v>30</v>
      </c>
      <c r="B31" s="1" t="s">
        <v>29</v>
      </c>
      <c r="C31" s="3">
        <v>100.0</v>
      </c>
      <c r="D31" s="1" t="str">
        <f>1000/50*25</f>
        <v>500</v>
      </c>
      <c r="E31" s="1">
        <v>0.0</v>
      </c>
      <c r="F31" s="1" t="str">
        <f>750+150</f>
        <v>900</v>
      </c>
      <c r="G31" s="3" t="str">
        <f t="shared" si="6"/>
        <v>1500</v>
      </c>
      <c r="H31" s="2">
        <v>74.0</v>
      </c>
      <c r="I31" s="3" t="str">
        <f t="shared" si="7"/>
        <v>20</v>
      </c>
    </row>
    <row r="32" ht="15.75" customHeight="1">
      <c r="A32" s="5"/>
      <c r="B32" s="5"/>
      <c r="C32" s="6"/>
      <c r="D32" s="5"/>
      <c r="E32" s="5"/>
      <c r="F32" s="5"/>
      <c r="G32" s="6"/>
      <c r="H32" s="7"/>
      <c r="I32" s="6"/>
    </row>
    <row r="33" ht="15.75" customHeight="1">
      <c r="A33" s="1" t="s">
        <v>0</v>
      </c>
      <c r="B33" s="1" t="s">
        <v>1</v>
      </c>
      <c r="C33" s="8" t="s">
        <v>31</v>
      </c>
      <c r="D33" s="1" t="s">
        <v>32</v>
      </c>
      <c r="E33" s="9" t="s">
        <v>33</v>
      </c>
      <c r="F33" s="1" t="s">
        <v>34</v>
      </c>
      <c r="G33" s="5"/>
      <c r="H33" s="5"/>
      <c r="I33" s="5"/>
    </row>
    <row r="34" ht="15.75" customHeight="1">
      <c r="A34" s="1" t="s">
        <v>11</v>
      </c>
      <c r="B34" s="1" t="s">
        <v>35</v>
      </c>
      <c r="C34" s="1" t="str">
        <f t="shared" ref="C34:C35" si="16">10000+1800</f>
        <v>11800</v>
      </c>
      <c r="D34" s="1" t="str">
        <f t="shared" ref="D34:D35" si="17">24+4.35</f>
        <v>28.35</v>
      </c>
      <c r="E34" s="10" t="str">
        <f t="shared" ref="E34:E35" si="18">34+4.08</f>
        <v>38.08</v>
      </c>
      <c r="F34" s="1">
        <v>8.3</v>
      </c>
      <c r="G34" s="6"/>
      <c r="H34" s="11"/>
      <c r="I34" s="11"/>
    </row>
    <row r="35" ht="15.75" customHeight="1">
      <c r="A35" s="1" t="s">
        <v>11</v>
      </c>
      <c r="B35" s="1" t="s">
        <v>36</v>
      </c>
      <c r="C35" s="1" t="str">
        <f t="shared" si="16"/>
        <v>11800</v>
      </c>
      <c r="D35" s="1" t="str">
        <f t="shared" si="17"/>
        <v>28.35</v>
      </c>
      <c r="E35" s="10" t="str">
        <f t="shared" si="18"/>
        <v>38.08</v>
      </c>
      <c r="F35" s="1">
        <v>8.3</v>
      </c>
      <c r="G35" s="6"/>
      <c r="H35" s="11"/>
      <c r="I35" s="11"/>
    </row>
    <row r="36" ht="15.75" customHeight="1">
      <c r="B36" s="1" t="s">
        <v>37</v>
      </c>
      <c r="C36" s="1" t="str">
        <f>4114+740</f>
        <v>4854</v>
      </c>
    </row>
    <row r="37" ht="15.75" customHeight="1"/>
    <row r="38" ht="15.75" customHeight="1"/>
    <row r="39" ht="15.75" customHeight="1">
      <c r="D39" t="str">
        <f>1000/5*28.35</f>
        <v>5670</v>
      </c>
    </row>
    <row r="40" ht="15.75" customHeight="1">
      <c r="D40" t="str">
        <f>1000/20*38.08</f>
        <v>1904</v>
      </c>
    </row>
    <row r="41" ht="15.75" customHeight="1">
      <c r="D41" t="str">
        <f>1000/5*8.3</f>
        <v>1660</v>
      </c>
      <c r="E41" s="12"/>
    </row>
    <row r="42" ht="15.75" customHeight="1">
      <c r="E42" s="12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25" right="0.25" top="0.75"/>
  <pageSetup fitToHeight="0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86"/>
    <col customWidth="1" min="3" max="3" width="26.57"/>
    <col customWidth="1" min="4" max="4" width="10.14"/>
    <col customWidth="1" min="5" max="5" width="27.43"/>
    <col customWidth="1" min="6" max="6" width="11.86"/>
    <col customWidth="1" min="7" max="7" width="27.57"/>
    <col customWidth="1" min="8" max="8" width="14.0"/>
    <col customWidth="1" min="9" max="11" width="8.71"/>
  </cols>
  <sheetData>
    <row r="3">
      <c r="B3" s="5" t="s">
        <v>2706</v>
      </c>
    </row>
    <row r="4">
      <c r="B4" s="18"/>
      <c r="C4" s="14"/>
      <c r="D4" s="14"/>
    </row>
    <row r="5">
      <c r="B5" s="19" t="s">
        <v>73</v>
      </c>
      <c r="C5" s="19" t="s">
        <v>2707</v>
      </c>
      <c r="D5" s="19" t="s">
        <v>75</v>
      </c>
      <c r="E5" t="s">
        <v>2708</v>
      </c>
    </row>
    <row r="6">
      <c r="B6" s="19" t="s">
        <v>2709</v>
      </c>
      <c r="C6" s="19"/>
      <c r="D6" s="19" t="s">
        <v>77</v>
      </c>
      <c r="E6" t="s">
        <v>2710</v>
      </c>
      <c r="F6" s="25" t="s">
        <v>2711</v>
      </c>
      <c r="G6" s="113" t="s">
        <v>2712</v>
      </c>
      <c r="H6" s="113" t="s">
        <v>2713</v>
      </c>
    </row>
    <row r="7">
      <c r="B7" s="19" t="s">
        <v>2714</v>
      </c>
      <c r="C7" s="19"/>
      <c r="D7" s="19" t="s">
        <v>77</v>
      </c>
      <c r="E7" t="s">
        <v>2710</v>
      </c>
      <c r="F7" s="25" t="s">
        <v>2711</v>
      </c>
    </row>
    <row r="8">
      <c r="B8" s="19" t="s">
        <v>2715</v>
      </c>
      <c r="C8" s="19"/>
      <c r="D8" s="19" t="s">
        <v>77</v>
      </c>
      <c r="E8" t="s">
        <v>2710</v>
      </c>
      <c r="F8" s="25" t="s">
        <v>2711</v>
      </c>
    </row>
    <row r="9">
      <c r="B9" s="19" t="s">
        <v>2716</v>
      </c>
      <c r="C9" s="19"/>
      <c r="D9" s="19" t="s">
        <v>77</v>
      </c>
      <c r="E9" t="s">
        <v>2710</v>
      </c>
      <c r="F9" s="25"/>
    </row>
    <row r="10">
      <c r="B10" s="19" t="s">
        <v>2717</v>
      </c>
      <c r="C10" s="19" t="s">
        <v>2718</v>
      </c>
      <c r="D10" s="19" t="s">
        <v>77</v>
      </c>
      <c r="E10" s="114" t="s">
        <v>2710</v>
      </c>
    </row>
    <row r="11">
      <c r="B11" s="19" t="s">
        <v>2719</v>
      </c>
      <c r="C11" s="19" t="str">
        <f>600</f>
        <v>600</v>
      </c>
      <c r="D11" s="19" t="s">
        <v>82</v>
      </c>
      <c r="E11" s="115" t="s">
        <v>2720</v>
      </c>
    </row>
    <row r="12">
      <c r="B12" s="19" t="s">
        <v>2721</v>
      </c>
      <c r="C12" s="19"/>
      <c r="D12" s="19" t="s">
        <v>77</v>
      </c>
    </row>
    <row r="13">
      <c r="B13" s="20" t="s">
        <v>2722</v>
      </c>
      <c r="C13" s="19">
        <v>1350.0</v>
      </c>
      <c r="D13" s="19" t="s">
        <v>82</v>
      </c>
    </row>
    <row r="14">
      <c r="B14" s="20" t="s">
        <v>2723</v>
      </c>
      <c r="C14" s="19">
        <v>390.0</v>
      </c>
      <c r="D14" s="19" t="s">
        <v>82</v>
      </c>
    </row>
    <row r="15">
      <c r="B15" s="19" t="s">
        <v>6</v>
      </c>
      <c r="C15" s="19"/>
      <c r="D15" s="19"/>
    </row>
    <row r="16">
      <c r="B16" s="19" t="s">
        <v>2724</v>
      </c>
      <c r="C16" s="19" t="s">
        <v>2725</v>
      </c>
      <c r="D16" s="19" t="s">
        <v>84</v>
      </c>
    </row>
    <row r="17">
      <c r="B17" s="19" t="s">
        <v>2726</v>
      </c>
      <c r="C17" s="19"/>
      <c r="D17" s="19" t="s">
        <v>84</v>
      </c>
    </row>
    <row r="18">
      <c r="B18" s="19" t="s">
        <v>2727</v>
      </c>
      <c r="C18" s="19"/>
      <c r="D18" s="19"/>
    </row>
    <row r="19">
      <c r="B19" s="19" t="s">
        <v>2728</v>
      </c>
      <c r="C19" s="19"/>
      <c r="D19" s="19" t="s">
        <v>2718</v>
      </c>
    </row>
    <row r="20">
      <c r="B20" s="19" t="s">
        <v>2729</v>
      </c>
      <c r="C20" s="19"/>
      <c r="D20" s="19"/>
      <c r="E20" s="115" t="s">
        <v>2730</v>
      </c>
    </row>
    <row r="21" ht="15.75" customHeight="1">
      <c r="B21" s="19" t="s">
        <v>2731</v>
      </c>
      <c r="C21" s="19"/>
      <c r="D21" s="19"/>
      <c r="E21" t="s">
        <v>2732</v>
      </c>
    </row>
    <row r="22" ht="15.75" customHeight="1">
      <c r="B22" s="19" t="s">
        <v>2733</v>
      </c>
      <c r="C22" s="19"/>
      <c r="D22" s="19"/>
      <c r="E22" t="s">
        <v>2734</v>
      </c>
    </row>
    <row r="23" ht="15.75" customHeight="1">
      <c r="B23" s="19" t="s">
        <v>2735</v>
      </c>
      <c r="C23" s="19"/>
      <c r="D23" s="19"/>
      <c r="E23" s="115"/>
    </row>
    <row r="24" ht="15.75" customHeight="1">
      <c r="B24" s="19" t="s">
        <v>2736</v>
      </c>
      <c r="C24" s="19" t="s">
        <v>2737</v>
      </c>
      <c r="D24" s="19" t="s">
        <v>79</v>
      </c>
      <c r="E24" s="115"/>
    </row>
    <row r="25" ht="15.75" customHeight="1"/>
    <row r="26" ht="15.75" customHeight="1">
      <c r="B26" s="19" t="s">
        <v>2738</v>
      </c>
      <c r="C26" s="19"/>
      <c r="D26" s="19"/>
    </row>
    <row r="27" ht="15.75" customHeight="1">
      <c r="B27" s="116" t="s">
        <v>2739</v>
      </c>
    </row>
    <row r="28" ht="15.75" customHeight="1"/>
    <row r="29" ht="15.75" customHeight="1"/>
    <row r="30" ht="15.75" customHeight="1">
      <c r="B30" s="10" t="s">
        <v>2740</v>
      </c>
      <c r="C30" s="117"/>
    </row>
    <row r="31" ht="15.75" customHeight="1">
      <c r="B31" s="118" t="s">
        <v>2741</v>
      </c>
      <c r="C31" s="119" t="s">
        <v>2742</v>
      </c>
    </row>
    <row r="32" ht="15.75" customHeight="1"/>
    <row r="33" ht="15.75" customHeight="1">
      <c r="B33" t="s">
        <v>2743</v>
      </c>
    </row>
    <row r="34" ht="15.75" customHeight="1"/>
    <row r="35" ht="15.75" customHeight="1">
      <c r="B35" s="19" t="s">
        <v>2744</v>
      </c>
      <c r="C35" s="19" t="s">
        <v>2692</v>
      </c>
      <c r="D35" s="19" t="s">
        <v>2745</v>
      </c>
      <c r="E35" s="19" t="s">
        <v>2746</v>
      </c>
      <c r="F35" s="19" t="s">
        <v>2747</v>
      </c>
      <c r="G35" s="19" t="s">
        <v>2748</v>
      </c>
      <c r="H35" s="19" t="s">
        <v>2749</v>
      </c>
    </row>
    <row r="36" ht="15.75" customHeight="1">
      <c r="B36" s="37"/>
      <c r="C36" s="37"/>
      <c r="D36" s="37"/>
      <c r="E36" s="37"/>
      <c r="F36" s="37"/>
      <c r="G36" s="37"/>
      <c r="H36" s="37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">
    <mergeCell ref="B4:D4"/>
    <mergeCell ref="B3:D3"/>
    <mergeCell ref="B30:C30"/>
  </mergeCells>
  <printOptions/>
  <pageMargins bottom="0.75" footer="0.0" header="0.0" left="0.7" right="0.7" top="0.75"/>
  <pageSetup fitToHeight="0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22.57"/>
    <col customWidth="1" min="3" max="3" width="22.86"/>
    <col customWidth="1" min="4" max="11" width="8.71"/>
  </cols>
  <sheetData>
    <row r="2">
      <c r="A2" s="5" t="s">
        <v>2750</v>
      </c>
    </row>
    <row r="4">
      <c r="A4" s="19" t="s">
        <v>2691</v>
      </c>
      <c r="B4" s="19"/>
    </row>
    <row r="5">
      <c r="A5" s="19" t="s">
        <v>2751</v>
      </c>
      <c r="B5" s="19"/>
      <c r="C5" t="s">
        <v>2752</v>
      </c>
    </row>
    <row r="6">
      <c r="A6" s="19" t="s">
        <v>2745</v>
      </c>
      <c r="B6" s="19"/>
    </row>
    <row r="7">
      <c r="A7" s="19" t="s">
        <v>2689</v>
      </c>
      <c r="B7" s="19"/>
      <c r="C7" t="s">
        <v>2753</v>
      </c>
    </row>
    <row r="8">
      <c r="A8" s="19" t="s">
        <v>2754</v>
      </c>
      <c r="B8" s="37"/>
    </row>
    <row r="9">
      <c r="A9" s="19" t="s">
        <v>2755</v>
      </c>
      <c r="B9" s="37"/>
    </row>
    <row r="10">
      <c r="A10" s="19" t="s">
        <v>2756</v>
      </c>
      <c r="B10" s="37"/>
    </row>
    <row r="11">
      <c r="A11" s="25"/>
      <c r="B11" s="11"/>
    </row>
    <row r="12">
      <c r="A12" s="5" t="s">
        <v>2757</v>
      </c>
    </row>
    <row r="13">
      <c r="A13" s="25"/>
      <c r="B13" s="25"/>
    </row>
    <row r="14">
      <c r="A14" s="120" t="s">
        <v>2758</v>
      </c>
    </row>
    <row r="15">
      <c r="A15" s="120" t="s">
        <v>2759</v>
      </c>
    </row>
    <row r="17">
      <c r="A17" s="121" t="s">
        <v>2760</v>
      </c>
    </row>
    <row r="18">
      <c r="A18" t="s">
        <v>2761</v>
      </c>
    </row>
    <row r="20">
      <c r="A20" t="s">
        <v>2762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">
    <mergeCell ref="A12:B12"/>
    <mergeCell ref="A2:B2"/>
  </mergeCells>
  <printOptions/>
  <pageMargins bottom="0.75" footer="0.0" header="0.0" left="0.25" right="0.25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0.86"/>
    <col customWidth="1" min="3" max="11" width="8.71"/>
  </cols>
  <sheetData>
    <row r="2">
      <c r="A2" s="19" t="s">
        <v>2763</v>
      </c>
      <c r="B2" s="19" t="s">
        <v>2764</v>
      </c>
      <c r="C2" s="19" t="s">
        <v>2765</v>
      </c>
    </row>
    <row r="3">
      <c r="A3" s="19"/>
      <c r="B3" s="19"/>
      <c r="C3" s="19"/>
    </row>
    <row r="4">
      <c r="A4" s="19"/>
      <c r="B4" s="19"/>
      <c r="C4" s="19"/>
    </row>
    <row r="5">
      <c r="A5" s="19"/>
      <c r="B5" s="19"/>
      <c r="C5" s="19"/>
    </row>
    <row r="6">
      <c r="A6" s="19"/>
      <c r="B6" s="19"/>
      <c r="C6" s="19"/>
    </row>
    <row r="7">
      <c r="A7" s="19"/>
      <c r="B7" s="19"/>
      <c r="C7" s="1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43.71"/>
    <col customWidth="1" min="3" max="3" width="17.71"/>
    <col customWidth="1" min="4" max="4" width="12.29"/>
    <col customWidth="1" min="5" max="5" width="9.57"/>
    <col customWidth="1" min="6" max="8" width="9.29"/>
    <col customWidth="1" min="9" max="9" width="11.29"/>
    <col customWidth="1" min="10" max="10" width="11.71"/>
    <col customWidth="1" min="11" max="11" width="33.57"/>
  </cols>
  <sheetData>
    <row r="2">
      <c r="A2" s="13" t="s">
        <v>38</v>
      </c>
      <c r="B2" s="14"/>
      <c r="C2" s="14"/>
      <c r="D2" s="14"/>
      <c r="E2" s="14"/>
      <c r="F2" s="14"/>
      <c r="G2" s="14"/>
      <c r="H2" s="14"/>
      <c r="I2" s="14"/>
      <c r="J2" s="14"/>
    </row>
    <row r="3">
      <c r="A3" s="1" t="s">
        <v>39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6</v>
      </c>
      <c r="I3" s="1" t="s">
        <v>7</v>
      </c>
      <c r="J3" s="1" t="s">
        <v>8</v>
      </c>
      <c r="K3" s="1" t="s">
        <v>46</v>
      </c>
    </row>
    <row r="4">
      <c r="A4" s="3" t="s">
        <v>9</v>
      </c>
      <c r="B4" s="3" t="s">
        <v>47</v>
      </c>
      <c r="C4" s="3" t="str">
        <f>Sheet1!G3</f>
        <v>18110</v>
      </c>
      <c r="D4" s="3">
        <v>2200.0</v>
      </c>
      <c r="E4" s="3">
        <v>1450.0</v>
      </c>
      <c r="F4" s="3">
        <v>250.0</v>
      </c>
      <c r="G4" s="3">
        <v>90.0</v>
      </c>
      <c r="H4" s="3" t="str">
        <f t="shared" ref="H4:H10" si="1">C4+D4+E4+F4+G4</f>
        <v>22100</v>
      </c>
      <c r="I4" s="3">
        <v>74.0</v>
      </c>
      <c r="J4" s="3" t="str">
        <f t="shared" ref="J4:J10" si="2">H4/I4</f>
        <v>299</v>
      </c>
      <c r="K4" s="1" t="s">
        <v>48</v>
      </c>
    </row>
    <row r="5">
      <c r="A5" s="3" t="s">
        <v>9</v>
      </c>
      <c r="B5" s="3" t="s">
        <v>49</v>
      </c>
      <c r="C5" s="3" t="str">
        <f>Sheet1!G3-3400+425</f>
        <v>15135</v>
      </c>
      <c r="D5" s="3">
        <v>2200.0</v>
      </c>
      <c r="E5" s="3">
        <v>1450.0</v>
      </c>
      <c r="F5" s="3">
        <v>250.0</v>
      </c>
      <c r="G5" s="3">
        <v>90.0</v>
      </c>
      <c r="H5" s="3" t="str">
        <f t="shared" si="1"/>
        <v>19125</v>
      </c>
      <c r="I5" s="3">
        <v>74.0</v>
      </c>
      <c r="J5" s="3" t="str">
        <f t="shared" si="2"/>
        <v>258</v>
      </c>
      <c r="K5" s="1" t="s">
        <v>48</v>
      </c>
    </row>
    <row r="6">
      <c r="A6" s="3" t="s">
        <v>11</v>
      </c>
      <c r="B6" s="3" t="s">
        <v>50</v>
      </c>
      <c r="C6" s="3" t="str">
        <f>Sheet1!G4</f>
        <v>7875</v>
      </c>
      <c r="D6" s="3">
        <v>2200.0</v>
      </c>
      <c r="E6" s="3">
        <v>1450.0</v>
      </c>
      <c r="F6" s="3">
        <v>250.0</v>
      </c>
      <c r="G6" s="3">
        <v>90.0</v>
      </c>
      <c r="H6" s="3" t="str">
        <f t="shared" si="1"/>
        <v>11865</v>
      </c>
      <c r="I6" s="3">
        <v>74.0</v>
      </c>
      <c r="J6" s="3" t="str">
        <f t="shared" si="2"/>
        <v>160</v>
      </c>
      <c r="K6" s="1" t="s">
        <v>48</v>
      </c>
    </row>
    <row r="7">
      <c r="A7" s="1" t="s">
        <v>13</v>
      </c>
      <c r="B7" s="1" t="s">
        <v>51</v>
      </c>
      <c r="C7" s="3" t="str">
        <f>Sheet1!G5</f>
        <v>9550</v>
      </c>
      <c r="D7" s="3">
        <v>2200.0</v>
      </c>
      <c r="E7" s="3">
        <v>1450.0</v>
      </c>
      <c r="F7" s="3">
        <v>250.0</v>
      </c>
      <c r="G7" s="3">
        <v>90.0</v>
      </c>
      <c r="H7" s="3" t="str">
        <f t="shared" si="1"/>
        <v>13540</v>
      </c>
      <c r="I7" s="3">
        <v>74.0</v>
      </c>
      <c r="J7" s="3" t="str">
        <f t="shared" si="2"/>
        <v>183</v>
      </c>
      <c r="K7" s="1" t="s">
        <v>48</v>
      </c>
    </row>
    <row r="8">
      <c r="A8" s="3" t="s">
        <v>14</v>
      </c>
      <c r="B8" s="3" t="s">
        <v>50</v>
      </c>
      <c r="C8" s="3" t="str">
        <f>Sheet1!G6</f>
        <v>7389</v>
      </c>
      <c r="D8" s="3">
        <v>2200.0</v>
      </c>
      <c r="E8" s="3">
        <v>1400.0</v>
      </c>
      <c r="F8" s="3">
        <v>250.0</v>
      </c>
      <c r="G8" s="3">
        <v>90.0</v>
      </c>
      <c r="H8" s="3" t="str">
        <f t="shared" si="1"/>
        <v>11329</v>
      </c>
      <c r="I8" s="3">
        <v>74.0</v>
      </c>
      <c r="J8" s="3" t="str">
        <f t="shared" si="2"/>
        <v>153</v>
      </c>
      <c r="K8" s="1" t="s">
        <v>48</v>
      </c>
    </row>
    <row r="9">
      <c r="A9" s="3" t="s">
        <v>15</v>
      </c>
      <c r="B9" s="3" t="s">
        <v>50</v>
      </c>
      <c r="C9" s="3" t="str">
        <f>Sheet1!G7</f>
        <v>7541</v>
      </c>
      <c r="D9" s="3">
        <v>2200.0</v>
      </c>
      <c r="E9" s="3">
        <v>1300.0</v>
      </c>
      <c r="F9" s="3">
        <v>250.0</v>
      </c>
      <c r="G9" s="3">
        <v>90.0</v>
      </c>
      <c r="H9" s="3" t="str">
        <f t="shared" si="1"/>
        <v>11381</v>
      </c>
      <c r="I9" s="3">
        <v>74.0</v>
      </c>
      <c r="J9" s="3" t="str">
        <f t="shared" si="2"/>
        <v>154</v>
      </c>
      <c r="K9" s="1" t="s">
        <v>48</v>
      </c>
    </row>
    <row r="10">
      <c r="A10" s="3" t="s">
        <v>16</v>
      </c>
      <c r="B10" s="3" t="s">
        <v>50</v>
      </c>
      <c r="C10" s="3" t="str">
        <f>Sheet1!G8</f>
        <v>8033</v>
      </c>
      <c r="D10" s="3">
        <v>2200.0</v>
      </c>
      <c r="E10" s="3">
        <v>1300.0</v>
      </c>
      <c r="F10" s="3">
        <v>250.0</v>
      </c>
      <c r="G10" s="3">
        <v>90.0</v>
      </c>
      <c r="H10" s="3" t="str">
        <f t="shared" si="1"/>
        <v>11873</v>
      </c>
      <c r="I10" s="3">
        <v>74.0</v>
      </c>
      <c r="J10" s="3" t="str">
        <f t="shared" si="2"/>
        <v>160</v>
      </c>
      <c r="K10" s="1" t="s">
        <v>48</v>
      </c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5"/>
    </row>
    <row r="12">
      <c r="A12" s="1" t="s">
        <v>39</v>
      </c>
      <c r="B12" s="1" t="s">
        <v>40</v>
      </c>
      <c r="C12" s="1" t="s">
        <v>41</v>
      </c>
      <c r="D12" s="1" t="s">
        <v>42</v>
      </c>
      <c r="E12" s="1" t="s">
        <v>43</v>
      </c>
      <c r="F12" s="1" t="s">
        <v>44</v>
      </c>
      <c r="G12" s="1" t="s">
        <v>45</v>
      </c>
      <c r="H12" s="1" t="s">
        <v>6</v>
      </c>
      <c r="I12" s="1" t="s">
        <v>7</v>
      </c>
      <c r="J12" s="1" t="s">
        <v>8</v>
      </c>
      <c r="K12" s="1" t="s">
        <v>46</v>
      </c>
    </row>
    <row r="13">
      <c r="A13" s="3" t="s">
        <v>9</v>
      </c>
      <c r="B13" s="3" t="s">
        <v>47</v>
      </c>
      <c r="C13" s="3" t="str">
        <f>Sheet1!G12</f>
        <v>17175</v>
      </c>
      <c r="D13" s="3">
        <v>2200.0</v>
      </c>
      <c r="E13" s="3">
        <v>1450.0</v>
      </c>
      <c r="F13" s="3">
        <v>250.0</v>
      </c>
      <c r="G13" s="3">
        <v>90.0</v>
      </c>
      <c r="H13" s="3" t="str">
        <f t="shared" ref="H13:H19" si="3">C13+D13+E13+F13+G13</f>
        <v>21165</v>
      </c>
      <c r="I13" s="3">
        <v>74.0</v>
      </c>
      <c r="J13" s="3" t="str">
        <f t="shared" ref="J13:J19" si="4">H13/I13</f>
        <v>286</v>
      </c>
      <c r="K13" s="1" t="s">
        <v>52</v>
      </c>
    </row>
    <row r="14">
      <c r="A14" s="3" t="s">
        <v>9</v>
      </c>
      <c r="B14" s="3" t="s">
        <v>49</v>
      </c>
      <c r="C14" s="3" t="str">
        <f>Sheet1!G12-3400+425</f>
        <v>14200</v>
      </c>
      <c r="D14" s="3">
        <v>2200.0</v>
      </c>
      <c r="E14" s="3">
        <v>1450.0</v>
      </c>
      <c r="F14" s="3">
        <v>250.0</v>
      </c>
      <c r="G14" s="3">
        <v>90.0</v>
      </c>
      <c r="H14" s="3" t="str">
        <f t="shared" si="3"/>
        <v>18190</v>
      </c>
      <c r="I14" s="3">
        <v>74.0</v>
      </c>
      <c r="J14" s="3" t="str">
        <f t="shared" si="4"/>
        <v>246</v>
      </c>
      <c r="K14" s="1" t="s">
        <v>52</v>
      </c>
    </row>
    <row r="15">
      <c r="A15" s="3" t="s">
        <v>11</v>
      </c>
      <c r="B15" s="3" t="s">
        <v>50</v>
      </c>
      <c r="C15" s="3" t="str">
        <f>Sheet1!G13</f>
        <v>11250</v>
      </c>
      <c r="D15" s="3">
        <v>2200.0</v>
      </c>
      <c r="E15" s="3">
        <v>1450.0</v>
      </c>
      <c r="F15" s="3">
        <v>250.0</v>
      </c>
      <c r="G15" s="3">
        <v>90.0</v>
      </c>
      <c r="H15" s="3" t="str">
        <f t="shared" si="3"/>
        <v>15240</v>
      </c>
      <c r="I15" s="3">
        <v>74.0</v>
      </c>
      <c r="J15" s="3" t="str">
        <f t="shared" si="4"/>
        <v>206</v>
      </c>
      <c r="K15" s="1" t="s">
        <v>52</v>
      </c>
    </row>
    <row r="16">
      <c r="A16" s="1" t="s">
        <v>13</v>
      </c>
      <c r="B16" s="1" t="s">
        <v>51</v>
      </c>
      <c r="C16" s="3" t="str">
        <f>Sheet1!G14</f>
        <v>7921</v>
      </c>
      <c r="D16" s="3">
        <v>2200.0</v>
      </c>
      <c r="E16" s="3">
        <v>1450.0</v>
      </c>
      <c r="F16" s="3">
        <v>250.0</v>
      </c>
      <c r="G16" s="3">
        <v>90.0</v>
      </c>
      <c r="H16" s="3" t="str">
        <f t="shared" si="3"/>
        <v>11911</v>
      </c>
      <c r="I16" s="3">
        <v>74.0</v>
      </c>
      <c r="J16" s="3" t="str">
        <f t="shared" si="4"/>
        <v>161</v>
      </c>
      <c r="K16" s="1" t="s">
        <v>52</v>
      </c>
    </row>
    <row r="17">
      <c r="A17" s="3" t="s">
        <v>14</v>
      </c>
      <c r="B17" s="3" t="s">
        <v>50</v>
      </c>
      <c r="C17" s="3" t="str">
        <f>Sheet1!G15</f>
        <v>4999</v>
      </c>
      <c r="D17" s="3">
        <v>2200.0</v>
      </c>
      <c r="E17" s="3">
        <v>1400.0</v>
      </c>
      <c r="F17" s="3">
        <v>250.0</v>
      </c>
      <c r="G17" s="3">
        <v>90.0</v>
      </c>
      <c r="H17" s="3" t="str">
        <f t="shared" si="3"/>
        <v>8939</v>
      </c>
      <c r="I17" s="3">
        <v>74.0</v>
      </c>
      <c r="J17" s="3" t="str">
        <f t="shared" si="4"/>
        <v>121</v>
      </c>
      <c r="K17" s="1" t="s">
        <v>52</v>
      </c>
    </row>
    <row r="18">
      <c r="A18" s="3" t="s">
        <v>15</v>
      </c>
      <c r="B18" s="3" t="s">
        <v>50</v>
      </c>
      <c r="C18" s="3" t="str">
        <f>Sheet1!G16</f>
        <v>5725</v>
      </c>
      <c r="D18" s="3">
        <v>2200.0</v>
      </c>
      <c r="E18" s="3">
        <v>1300.0</v>
      </c>
      <c r="F18" s="3">
        <v>250.0</v>
      </c>
      <c r="G18" s="3">
        <v>90.0</v>
      </c>
      <c r="H18" s="3" t="str">
        <f t="shared" si="3"/>
        <v>9565</v>
      </c>
      <c r="I18" s="3">
        <v>74.0</v>
      </c>
      <c r="J18" s="3" t="str">
        <f t="shared" si="4"/>
        <v>129</v>
      </c>
      <c r="K18" s="1" t="s">
        <v>52</v>
      </c>
    </row>
    <row r="19">
      <c r="A19" s="3" t="s">
        <v>16</v>
      </c>
      <c r="B19" s="3" t="s">
        <v>50</v>
      </c>
      <c r="C19" s="3" t="str">
        <f>Sheet1!G17</f>
        <v>3694</v>
      </c>
      <c r="D19" s="3">
        <v>2200.0</v>
      </c>
      <c r="E19" s="3">
        <v>1300.0</v>
      </c>
      <c r="F19" s="3">
        <v>250.0</v>
      </c>
      <c r="G19" s="3">
        <v>90.0</v>
      </c>
      <c r="H19" s="3" t="str">
        <f t="shared" si="3"/>
        <v>7534</v>
      </c>
      <c r="I19" s="3">
        <v>74.0</v>
      </c>
      <c r="J19" s="3" t="str">
        <f t="shared" si="4"/>
        <v>102</v>
      </c>
      <c r="K19" s="1" t="s">
        <v>52</v>
      </c>
    </row>
    <row r="21" ht="15.75" customHeight="1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1" t="s">
        <v>44</v>
      </c>
      <c r="G21" s="1" t="s">
        <v>45</v>
      </c>
      <c r="H21" s="1" t="s">
        <v>6</v>
      </c>
      <c r="I21" s="1" t="s">
        <v>7</v>
      </c>
      <c r="J21" s="1" t="s">
        <v>8</v>
      </c>
      <c r="K21" s="1" t="s">
        <v>46</v>
      </c>
    </row>
    <row r="22" ht="15.75" customHeight="1">
      <c r="A22" s="3" t="s">
        <v>9</v>
      </c>
      <c r="B22" s="3" t="s">
        <v>53</v>
      </c>
      <c r="C22" s="3" t="str">
        <f>Sheet1!G3-Sheet1!C3</f>
        <v>13900</v>
      </c>
      <c r="D22" s="3">
        <v>2200.0</v>
      </c>
      <c r="E22" s="3">
        <v>1450.0</v>
      </c>
      <c r="F22" s="3">
        <v>250.0</v>
      </c>
      <c r="G22" s="3">
        <v>90.0</v>
      </c>
      <c r="H22" s="3" t="str">
        <f t="shared" ref="H22:H28" si="5">C22+D22+E22+F22+G22</f>
        <v>17890</v>
      </c>
      <c r="I22" s="3">
        <v>74.0</v>
      </c>
      <c r="J22" s="3" t="str">
        <f t="shared" ref="J22:J28" si="6">H22/I22</f>
        <v>242</v>
      </c>
      <c r="K22" s="1" t="s">
        <v>48</v>
      </c>
    </row>
    <row r="23" ht="15.75" customHeight="1">
      <c r="A23" s="3" t="s">
        <v>9</v>
      </c>
      <c r="B23" s="3" t="s">
        <v>54</v>
      </c>
      <c r="C23" s="3" t="str">
        <f>C5-Sheet1!C3</f>
        <v>10925</v>
      </c>
      <c r="D23" s="3">
        <v>2200.0</v>
      </c>
      <c r="E23" s="3">
        <v>1450.0</v>
      </c>
      <c r="F23" s="3">
        <v>250.0</v>
      </c>
      <c r="G23" s="3">
        <v>90.0</v>
      </c>
      <c r="H23" s="3" t="str">
        <f t="shared" si="5"/>
        <v>14915</v>
      </c>
      <c r="I23" s="3">
        <v>74.0</v>
      </c>
      <c r="J23" s="3" t="str">
        <f t="shared" si="6"/>
        <v>202</v>
      </c>
      <c r="K23" s="1" t="s">
        <v>48</v>
      </c>
    </row>
    <row r="24" ht="15.75" customHeight="1">
      <c r="A24" s="3" t="s">
        <v>11</v>
      </c>
      <c r="B24" s="3" t="s">
        <v>55</v>
      </c>
      <c r="C24" s="3" t="str">
        <f>Sheet1!G4-Sheet1!C4</f>
        <v>4865</v>
      </c>
      <c r="D24" s="3">
        <v>2200.0</v>
      </c>
      <c r="E24" s="3">
        <v>1450.0</v>
      </c>
      <c r="F24" s="3">
        <v>250.0</v>
      </c>
      <c r="G24" s="3">
        <v>90.0</v>
      </c>
      <c r="H24" s="3" t="str">
        <f t="shared" si="5"/>
        <v>8855</v>
      </c>
      <c r="I24" s="3">
        <v>74.0</v>
      </c>
      <c r="J24" s="3" t="str">
        <f t="shared" si="6"/>
        <v>120</v>
      </c>
      <c r="K24" s="1" t="s">
        <v>48</v>
      </c>
    </row>
    <row r="25" ht="15.75" customHeight="1">
      <c r="A25" s="1" t="s">
        <v>13</v>
      </c>
      <c r="B25" s="1" t="s">
        <v>53</v>
      </c>
      <c r="C25" s="3" t="str">
        <f>Sheet1!G5-Sheet1!C5</f>
        <v>6900</v>
      </c>
      <c r="D25" s="3">
        <v>2200.0</v>
      </c>
      <c r="E25" s="3">
        <v>1450.0</v>
      </c>
      <c r="F25" s="3">
        <v>250.0</v>
      </c>
      <c r="G25" s="3">
        <v>90.0</v>
      </c>
      <c r="H25" s="3" t="str">
        <f t="shared" si="5"/>
        <v>10890</v>
      </c>
      <c r="I25" s="3">
        <v>74.0</v>
      </c>
      <c r="J25" s="3" t="str">
        <f t="shared" si="6"/>
        <v>147</v>
      </c>
      <c r="K25" s="1" t="s">
        <v>48</v>
      </c>
    </row>
    <row r="26" ht="15.75" customHeight="1">
      <c r="A26" s="3" t="s">
        <v>14</v>
      </c>
      <c r="B26" s="3" t="s">
        <v>55</v>
      </c>
      <c r="C26" s="3" t="str">
        <f>Sheet1!G6-Sheet1!C6</f>
        <v>3585</v>
      </c>
      <c r="D26" s="3">
        <v>2200.0</v>
      </c>
      <c r="E26" s="3">
        <v>1450.0</v>
      </c>
      <c r="F26" s="3">
        <v>250.0</v>
      </c>
      <c r="G26" s="3">
        <v>90.0</v>
      </c>
      <c r="H26" s="3" t="str">
        <f t="shared" si="5"/>
        <v>7575</v>
      </c>
      <c r="I26" s="3">
        <v>74.0</v>
      </c>
      <c r="J26" s="3" t="str">
        <f t="shared" si="6"/>
        <v>102</v>
      </c>
      <c r="K26" s="1" t="s">
        <v>48</v>
      </c>
    </row>
    <row r="27" ht="15.75" customHeight="1">
      <c r="A27" s="3" t="s">
        <v>15</v>
      </c>
      <c r="B27" s="3" t="s">
        <v>55</v>
      </c>
      <c r="C27" s="3" t="str">
        <f>Sheet1!G7-Sheet1!C7</f>
        <v>2150</v>
      </c>
      <c r="D27" s="3">
        <v>2200.0</v>
      </c>
      <c r="E27" s="3">
        <v>1300.0</v>
      </c>
      <c r="F27" s="3">
        <v>250.0</v>
      </c>
      <c r="G27" s="3">
        <v>90.0</v>
      </c>
      <c r="H27" s="3" t="str">
        <f t="shared" si="5"/>
        <v>5990</v>
      </c>
      <c r="I27" s="3">
        <v>74.0</v>
      </c>
      <c r="J27" s="3" t="str">
        <f t="shared" si="6"/>
        <v>81</v>
      </c>
      <c r="K27" s="1" t="s">
        <v>48</v>
      </c>
    </row>
    <row r="28" ht="15.75" customHeight="1">
      <c r="A28" s="3" t="s">
        <v>16</v>
      </c>
      <c r="B28" s="3" t="s">
        <v>55</v>
      </c>
      <c r="C28" s="3" t="str">
        <f>Sheet1!G8-Sheet1!C8</f>
        <v>2000</v>
      </c>
      <c r="D28" s="3">
        <v>2200.0</v>
      </c>
      <c r="E28" s="3">
        <v>1300.0</v>
      </c>
      <c r="F28" s="3">
        <v>250.0</v>
      </c>
      <c r="G28" s="3">
        <v>90.0</v>
      </c>
      <c r="H28" s="3" t="str">
        <f t="shared" si="5"/>
        <v>5840</v>
      </c>
      <c r="I28" s="3">
        <v>74.0</v>
      </c>
      <c r="J28" s="3" t="str">
        <f t="shared" si="6"/>
        <v>79</v>
      </c>
      <c r="K28" s="1" t="s">
        <v>48</v>
      </c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5"/>
    </row>
    <row r="30" ht="15.75" customHeight="1">
      <c r="A30" s="1" t="s">
        <v>39</v>
      </c>
      <c r="B30" s="1" t="s">
        <v>40</v>
      </c>
      <c r="C30" s="1" t="s">
        <v>41</v>
      </c>
      <c r="D30" s="1" t="s">
        <v>42</v>
      </c>
      <c r="E30" s="1" t="s">
        <v>43</v>
      </c>
      <c r="F30" s="1" t="s">
        <v>44</v>
      </c>
      <c r="G30" s="1" t="s">
        <v>45</v>
      </c>
      <c r="H30" s="1" t="s">
        <v>6</v>
      </c>
      <c r="I30" s="1" t="s">
        <v>7</v>
      </c>
      <c r="J30" s="1" t="s">
        <v>8</v>
      </c>
      <c r="K30" s="1" t="s">
        <v>46</v>
      </c>
    </row>
    <row r="31" ht="15.75" customHeight="1">
      <c r="A31" s="3" t="s">
        <v>9</v>
      </c>
      <c r="B31" s="3" t="s">
        <v>53</v>
      </c>
      <c r="C31" s="3" t="str">
        <f>Sheet1!G12-Sheet1!C12</f>
        <v>17025</v>
      </c>
      <c r="D31" s="3">
        <v>2200.0</v>
      </c>
      <c r="E31" s="3">
        <v>1450.0</v>
      </c>
      <c r="F31" s="3">
        <v>250.0</v>
      </c>
      <c r="G31" s="3">
        <v>90.0</v>
      </c>
      <c r="H31" s="3" t="str">
        <f t="shared" ref="H31:H37" si="7">C31+D31+E31+F31+G31</f>
        <v>21015</v>
      </c>
      <c r="I31" s="3">
        <v>74.0</v>
      </c>
      <c r="J31" s="3" t="str">
        <f t="shared" ref="J31:J37" si="8">H31/I31</f>
        <v>284</v>
      </c>
      <c r="K31" s="1" t="s">
        <v>52</v>
      </c>
    </row>
    <row r="32" ht="15.75" customHeight="1">
      <c r="A32" s="3" t="s">
        <v>9</v>
      </c>
      <c r="B32" s="3" t="s">
        <v>54</v>
      </c>
      <c r="C32" s="3" t="str">
        <f>C14-Sheet1!C12</f>
        <v>14050</v>
      </c>
      <c r="D32" s="3">
        <v>2200.0</v>
      </c>
      <c r="E32" s="3">
        <v>1450.0</v>
      </c>
      <c r="F32" s="3">
        <v>250.0</v>
      </c>
      <c r="G32" s="3">
        <v>90.0</v>
      </c>
      <c r="H32" s="3" t="str">
        <f t="shared" si="7"/>
        <v>18040</v>
      </c>
      <c r="I32" s="3">
        <v>74.0</v>
      </c>
      <c r="J32" s="3" t="str">
        <f t="shared" si="8"/>
        <v>244</v>
      </c>
      <c r="K32" s="1" t="s">
        <v>52</v>
      </c>
    </row>
    <row r="33" ht="15.75" customHeight="1">
      <c r="A33" s="3" t="s">
        <v>11</v>
      </c>
      <c r="B33" s="3" t="s">
        <v>55</v>
      </c>
      <c r="C33" s="3" t="str">
        <f>Sheet1!G13-Sheet1!C13</f>
        <v>11125</v>
      </c>
      <c r="D33" s="3">
        <v>2200.0</v>
      </c>
      <c r="E33" s="3">
        <v>1450.0</v>
      </c>
      <c r="F33" s="3">
        <v>250.0</v>
      </c>
      <c r="G33" s="3">
        <v>90.0</v>
      </c>
      <c r="H33" s="3" t="str">
        <f t="shared" si="7"/>
        <v>15115</v>
      </c>
      <c r="I33" s="3">
        <v>74.0</v>
      </c>
      <c r="J33" s="3" t="str">
        <f t="shared" si="8"/>
        <v>204</v>
      </c>
      <c r="K33" s="1" t="s">
        <v>52</v>
      </c>
    </row>
    <row r="34" ht="15.75" customHeight="1">
      <c r="A34" s="1" t="s">
        <v>13</v>
      </c>
      <c r="B34" s="1" t="s">
        <v>53</v>
      </c>
      <c r="C34" s="3" t="str">
        <f>Sheet1!G14-Sheet1!C14</f>
        <v>7785</v>
      </c>
      <c r="D34" s="3">
        <v>2200.0</v>
      </c>
      <c r="E34" s="3">
        <v>1450.0</v>
      </c>
      <c r="F34" s="3">
        <v>250.0</v>
      </c>
      <c r="G34" s="3">
        <v>90.0</v>
      </c>
      <c r="H34" s="3" t="str">
        <f t="shared" si="7"/>
        <v>11775</v>
      </c>
      <c r="I34" s="3">
        <v>74.0</v>
      </c>
      <c r="J34" s="3" t="str">
        <f t="shared" si="8"/>
        <v>159</v>
      </c>
      <c r="K34" s="1" t="s">
        <v>52</v>
      </c>
    </row>
    <row r="35" ht="15.75" customHeight="1">
      <c r="A35" s="3" t="s">
        <v>14</v>
      </c>
      <c r="B35" s="3" t="s">
        <v>55</v>
      </c>
      <c r="C35" s="3" t="str">
        <f>Sheet1!G15-Sheet1!C15</f>
        <v>4885</v>
      </c>
      <c r="D35" s="3">
        <v>2200.0</v>
      </c>
      <c r="E35" s="3">
        <v>1450.0</v>
      </c>
      <c r="F35" s="3">
        <v>250.0</v>
      </c>
      <c r="G35" s="3">
        <v>90.0</v>
      </c>
      <c r="H35" s="3" t="str">
        <f t="shared" si="7"/>
        <v>8875</v>
      </c>
      <c r="I35" s="3">
        <v>74.0</v>
      </c>
      <c r="J35" s="3" t="str">
        <f t="shared" si="8"/>
        <v>120</v>
      </c>
      <c r="K35" s="1" t="s">
        <v>52</v>
      </c>
    </row>
    <row r="36" ht="15.75" customHeight="1">
      <c r="A36" s="3" t="s">
        <v>15</v>
      </c>
      <c r="B36" s="3" t="s">
        <v>55</v>
      </c>
      <c r="C36" s="3" t="str">
        <f>Sheet1!G16-Sheet1!C16</f>
        <v>5595</v>
      </c>
      <c r="D36" s="3">
        <v>2200.0</v>
      </c>
      <c r="E36" s="3">
        <v>1300.0</v>
      </c>
      <c r="F36" s="3">
        <v>250.0</v>
      </c>
      <c r="G36" s="3">
        <v>90.0</v>
      </c>
      <c r="H36" s="3" t="str">
        <f t="shared" si="7"/>
        <v>9435</v>
      </c>
      <c r="I36" s="3">
        <v>74.0</v>
      </c>
      <c r="J36" s="3" t="str">
        <f t="shared" si="8"/>
        <v>128</v>
      </c>
      <c r="K36" s="1" t="s">
        <v>52</v>
      </c>
    </row>
    <row r="37" ht="15.75" customHeight="1">
      <c r="A37" s="3" t="s">
        <v>16</v>
      </c>
      <c r="B37" s="3" t="s">
        <v>55</v>
      </c>
      <c r="C37" s="3" t="str">
        <f>Sheet1!G17-Sheet1!C17</f>
        <v>3585</v>
      </c>
      <c r="D37" s="3">
        <v>2200.0</v>
      </c>
      <c r="E37" s="3">
        <v>1300.0</v>
      </c>
      <c r="F37" s="3">
        <v>250.0</v>
      </c>
      <c r="G37" s="3">
        <v>90.0</v>
      </c>
      <c r="H37" s="3" t="str">
        <f t="shared" si="7"/>
        <v>7425</v>
      </c>
      <c r="I37" s="3">
        <v>74.0</v>
      </c>
      <c r="J37" s="3" t="str">
        <f t="shared" si="8"/>
        <v>100</v>
      </c>
      <c r="K37" s="1" t="s">
        <v>52</v>
      </c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</row>
    <row r="39" ht="15.75" customHeight="1">
      <c r="A39" s="3" t="s">
        <v>39</v>
      </c>
      <c r="B39" s="3" t="s">
        <v>40</v>
      </c>
      <c r="C39" s="3" t="s">
        <v>56</v>
      </c>
      <c r="D39" s="3" t="s">
        <v>42</v>
      </c>
      <c r="E39" s="3" t="s">
        <v>43</v>
      </c>
      <c r="F39" s="3" t="s">
        <v>44</v>
      </c>
      <c r="G39" s="3" t="s">
        <v>45</v>
      </c>
      <c r="H39" s="3" t="s">
        <v>6</v>
      </c>
      <c r="I39" s="3" t="s">
        <v>7</v>
      </c>
      <c r="J39" s="3" t="s">
        <v>8</v>
      </c>
      <c r="K39" s="1" t="s">
        <v>46</v>
      </c>
    </row>
    <row r="40" ht="15.75" customHeight="1">
      <c r="A40" s="3" t="s">
        <v>9</v>
      </c>
      <c r="B40" s="3" t="s">
        <v>57</v>
      </c>
      <c r="C40" s="3" t="str">
        <f>Sheet1!G12</f>
        <v>17175</v>
      </c>
      <c r="D40" s="3">
        <v>2200.0</v>
      </c>
      <c r="E40" s="3">
        <v>1450.0</v>
      </c>
      <c r="F40" s="3">
        <v>250.0</v>
      </c>
      <c r="G40" s="3">
        <v>90.0</v>
      </c>
      <c r="H40" s="3" t="str">
        <f t="shared" ref="H40:H59" si="9">C40+D40+E40+F40+G40</f>
        <v>21165</v>
      </c>
      <c r="I40" s="3">
        <v>74.0</v>
      </c>
      <c r="J40" s="3" t="str">
        <f t="shared" ref="J40:J59" si="10">H40/I40</f>
        <v>286</v>
      </c>
      <c r="K40" s="1" t="s">
        <v>48</v>
      </c>
    </row>
    <row r="41" ht="15.75" customHeight="1">
      <c r="A41" s="3" t="s">
        <v>9</v>
      </c>
      <c r="B41" s="3" t="s">
        <v>58</v>
      </c>
      <c r="C41" s="3" t="str">
        <f>Sheet1!G13</f>
        <v>11250</v>
      </c>
      <c r="D41" s="3">
        <v>2200.0</v>
      </c>
      <c r="E41" s="3">
        <v>1450.0</v>
      </c>
      <c r="F41" s="3">
        <v>250.0</v>
      </c>
      <c r="G41" s="3">
        <v>90.0</v>
      </c>
      <c r="H41" s="3" t="str">
        <f t="shared" si="9"/>
        <v>15240</v>
      </c>
      <c r="I41" s="3">
        <v>74.0</v>
      </c>
      <c r="J41" s="3" t="str">
        <f t="shared" si="10"/>
        <v>206</v>
      </c>
      <c r="K41" s="1" t="s">
        <v>48</v>
      </c>
    </row>
    <row r="42" ht="15.75" customHeight="1">
      <c r="A42" s="3" t="s">
        <v>11</v>
      </c>
      <c r="B42" s="3" t="s">
        <v>59</v>
      </c>
      <c r="C42" s="3" t="str">
        <f>Sheet1!G14</f>
        <v>7921</v>
      </c>
      <c r="D42" s="3">
        <v>2200.0</v>
      </c>
      <c r="E42" s="3">
        <v>1450.0</v>
      </c>
      <c r="F42" s="3">
        <v>250.0</v>
      </c>
      <c r="G42" s="3">
        <v>90.0</v>
      </c>
      <c r="H42" s="3" t="str">
        <f t="shared" si="9"/>
        <v>11911</v>
      </c>
      <c r="I42" s="3">
        <v>74.0</v>
      </c>
      <c r="J42" s="3" t="str">
        <f t="shared" si="10"/>
        <v>161</v>
      </c>
      <c r="K42" s="1" t="s">
        <v>48</v>
      </c>
    </row>
    <row r="43" ht="15.75" customHeight="1">
      <c r="A43" s="3" t="s">
        <v>11</v>
      </c>
      <c r="B43" s="3" t="s">
        <v>60</v>
      </c>
      <c r="C43" s="3" t="str">
        <f>Sheet1!G15</f>
        <v>4999</v>
      </c>
      <c r="D43" s="3">
        <v>2200.0</v>
      </c>
      <c r="E43" s="3">
        <v>1450.0</v>
      </c>
      <c r="F43" s="3">
        <v>250.0</v>
      </c>
      <c r="G43" s="3">
        <v>90.0</v>
      </c>
      <c r="H43" s="3" t="str">
        <f t="shared" si="9"/>
        <v>8989</v>
      </c>
      <c r="I43" s="3">
        <v>74.0</v>
      </c>
      <c r="J43" s="3" t="str">
        <f t="shared" si="10"/>
        <v>121</v>
      </c>
      <c r="K43" s="1" t="s">
        <v>48</v>
      </c>
    </row>
    <row r="44" ht="15.75" customHeight="1">
      <c r="A44" s="3" t="s">
        <v>20</v>
      </c>
      <c r="B44" s="3" t="s">
        <v>59</v>
      </c>
      <c r="C44" s="3" t="str">
        <f>Sheet1!G16</f>
        <v>5725</v>
      </c>
      <c r="D44" s="3">
        <v>2200.0</v>
      </c>
      <c r="E44" s="3">
        <v>1450.0</v>
      </c>
      <c r="F44" s="3">
        <v>250.0</v>
      </c>
      <c r="G44" s="3">
        <v>90.0</v>
      </c>
      <c r="H44" s="3" t="str">
        <f t="shared" si="9"/>
        <v>9715</v>
      </c>
      <c r="I44" s="3">
        <v>74.0</v>
      </c>
      <c r="J44" s="3" t="str">
        <f t="shared" si="10"/>
        <v>131</v>
      </c>
      <c r="K44" s="1" t="s">
        <v>48</v>
      </c>
    </row>
    <row r="45" ht="15.75" customHeight="1">
      <c r="A45" s="3" t="s">
        <v>20</v>
      </c>
      <c r="B45" s="3" t="s">
        <v>60</v>
      </c>
      <c r="C45" s="3" t="str">
        <f>Sheet1!G17</f>
        <v>3694</v>
      </c>
      <c r="D45" s="3">
        <v>2200.0</v>
      </c>
      <c r="E45" s="3">
        <v>1450.0</v>
      </c>
      <c r="F45" s="3">
        <v>250.0</v>
      </c>
      <c r="G45" s="3">
        <v>90.0</v>
      </c>
      <c r="H45" s="3" t="str">
        <f t="shared" si="9"/>
        <v>7684</v>
      </c>
      <c r="I45" s="3">
        <v>74.0</v>
      </c>
      <c r="J45" s="3" t="str">
        <f t="shared" si="10"/>
        <v>104</v>
      </c>
      <c r="K45" s="1" t="s">
        <v>48</v>
      </c>
    </row>
    <row r="46" ht="15.75" customHeight="1">
      <c r="A46" s="3" t="s">
        <v>21</v>
      </c>
      <c r="B46" s="3" t="s">
        <v>59</v>
      </c>
      <c r="C46" s="3" t="str">
        <f>Sheet1!G18</f>
        <v>5590</v>
      </c>
      <c r="D46" s="3">
        <v>2200.0</v>
      </c>
      <c r="E46" s="3">
        <v>1450.0</v>
      </c>
      <c r="F46" s="3">
        <v>250.0</v>
      </c>
      <c r="G46" s="3">
        <v>90.0</v>
      </c>
      <c r="H46" s="3" t="str">
        <f t="shared" si="9"/>
        <v>9580</v>
      </c>
      <c r="I46" s="3">
        <v>74.0</v>
      </c>
      <c r="J46" s="3" t="str">
        <f t="shared" si="10"/>
        <v>129</v>
      </c>
      <c r="K46" s="1" t="s">
        <v>48</v>
      </c>
    </row>
    <row r="47" ht="15.75" customHeight="1">
      <c r="A47" s="3" t="s">
        <v>21</v>
      </c>
      <c r="B47" s="3" t="s">
        <v>60</v>
      </c>
      <c r="C47" s="3" t="str">
        <f>Sheet1!G19</f>
        <v>3559</v>
      </c>
      <c r="D47" s="3">
        <v>2200.0</v>
      </c>
      <c r="E47" s="3">
        <v>1450.0</v>
      </c>
      <c r="F47" s="3">
        <v>250.0</v>
      </c>
      <c r="G47" s="3">
        <v>90.0</v>
      </c>
      <c r="H47" s="3" t="str">
        <f t="shared" si="9"/>
        <v>7549</v>
      </c>
      <c r="I47" s="3">
        <v>74.0</v>
      </c>
      <c r="J47" s="3" t="str">
        <f t="shared" si="10"/>
        <v>102</v>
      </c>
      <c r="K47" s="1" t="s">
        <v>48</v>
      </c>
    </row>
    <row r="48" ht="15.75" customHeight="1">
      <c r="A48" s="3" t="s">
        <v>22</v>
      </c>
      <c r="B48" s="3" t="s">
        <v>61</v>
      </c>
      <c r="C48" s="3" t="str">
        <f>Sheet1!G20</f>
        <v>3675</v>
      </c>
      <c r="D48" s="3">
        <v>2200.0</v>
      </c>
      <c r="E48" s="3">
        <v>1300.0</v>
      </c>
      <c r="F48" s="3">
        <v>250.0</v>
      </c>
      <c r="G48" s="3">
        <v>90.0</v>
      </c>
      <c r="H48" s="3" t="str">
        <f t="shared" si="9"/>
        <v>7515</v>
      </c>
      <c r="I48" s="3">
        <v>74.0</v>
      </c>
      <c r="J48" s="3" t="str">
        <f t="shared" si="10"/>
        <v>102</v>
      </c>
      <c r="K48" s="1" t="s">
        <v>48</v>
      </c>
    </row>
    <row r="49" ht="15.75" customHeight="1">
      <c r="A49" s="3" t="s">
        <v>22</v>
      </c>
      <c r="B49" s="3" t="s">
        <v>62</v>
      </c>
      <c r="C49" s="3" t="str">
        <f>Sheet1!G21</f>
        <v>2479</v>
      </c>
      <c r="D49" s="3">
        <v>2200.0</v>
      </c>
      <c r="E49" s="3">
        <v>1300.0</v>
      </c>
      <c r="F49" s="3">
        <v>250.0</v>
      </c>
      <c r="G49" s="3">
        <v>90.0</v>
      </c>
      <c r="H49" s="3" t="str">
        <f t="shared" si="9"/>
        <v>6319</v>
      </c>
      <c r="I49" s="3">
        <v>74.0</v>
      </c>
      <c r="J49" s="3" t="str">
        <f t="shared" si="10"/>
        <v>85</v>
      </c>
      <c r="K49" s="1" t="s">
        <v>48</v>
      </c>
    </row>
    <row r="50" ht="15.75" customHeight="1">
      <c r="A50" s="3" t="s">
        <v>25</v>
      </c>
      <c r="B50" s="3" t="s">
        <v>61</v>
      </c>
      <c r="C50" s="3" t="str">
        <f>Sheet1!G22</f>
        <v>3305</v>
      </c>
      <c r="D50" s="3">
        <v>2200.0</v>
      </c>
      <c r="E50" s="3">
        <v>1300.0</v>
      </c>
      <c r="F50" s="3">
        <v>250.0</v>
      </c>
      <c r="G50" s="3">
        <v>90.0</v>
      </c>
      <c r="H50" s="3" t="str">
        <f t="shared" si="9"/>
        <v>7145</v>
      </c>
      <c r="I50" s="3">
        <v>74.0</v>
      </c>
      <c r="J50" s="3" t="str">
        <f t="shared" si="10"/>
        <v>97</v>
      </c>
      <c r="K50" s="1" t="s">
        <v>48</v>
      </c>
    </row>
    <row r="51" ht="15.75" customHeight="1">
      <c r="A51" s="3" t="s">
        <v>25</v>
      </c>
      <c r="B51" s="3" t="s">
        <v>62</v>
      </c>
      <c r="C51" s="3" t="str">
        <f>Sheet1!G23</f>
        <v>2164</v>
      </c>
      <c r="D51" s="3">
        <v>2200.0</v>
      </c>
      <c r="E51" s="3">
        <v>1300.0</v>
      </c>
      <c r="F51" s="3">
        <v>250.0</v>
      </c>
      <c r="G51" s="3">
        <v>90.0</v>
      </c>
      <c r="H51" s="3" t="str">
        <f t="shared" si="9"/>
        <v>6004</v>
      </c>
      <c r="I51" s="3">
        <v>74.0</v>
      </c>
      <c r="J51" s="3" t="str">
        <f t="shared" si="10"/>
        <v>81</v>
      </c>
      <c r="K51" s="1" t="s">
        <v>48</v>
      </c>
    </row>
    <row r="52" ht="15.75" customHeight="1">
      <c r="A52" s="3" t="s">
        <v>26</v>
      </c>
      <c r="B52" s="3" t="s">
        <v>61</v>
      </c>
      <c r="C52" s="3" t="str">
        <f>Sheet1!G24</f>
        <v>3126</v>
      </c>
      <c r="D52" s="3">
        <v>2200.0</v>
      </c>
      <c r="E52" s="3">
        <v>1300.0</v>
      </c>
      <c r="F52" s="3">
        <v>250.0</v>
      </c>
      <c r="G52" s="3">
        <v>90.0</v>
      </c>
      <c r="H52" s="3" t="str">
        <f t="shared" si="9"/>
        <v>6966</v>
      </c>
      <c r="I52" s="3">
        <v>74.0</v>
      </c>
      <c r="J52" s="3" t="str">
        <f t="shared" si="10"/>
        <v>94</v>
      </c>
      <c r="K52" s="1" t="s">
        <v>48</v>
      </c>
    </row>
    <row r="53" ht="15.75" customHeight="1">
      <c r="A53" s="3" t="s">
        <v>26</v>
      </c>
      <c r="B53" s="3" t="s">
        <v>62</v>
      </c>
      <c r="C53" s="3" t="str">
        <f>Sheet1!G25</f>
        <v>2320</v>
      </c>
      <c r="D53" s="3">
        <v>2200.0</v>
      </c>
      <c r="E53" s="3">
        <v>1300.0</v>
      </c>
      <c r="F53" s="3">
        <v>250.0</v>
      </c>
      <c r="G53" s="3">
        <v>90.0</v>
      </c>
      <c r="H53" s="3" t="str">
        <f t="shared" si="9"/>
        <v>6160</v>
      </c>
      <c r="I53" s="3">
        <v>74.0</v>
      </c>
      <c r="J53" s="3" t="str">
        <f t="shared" si="10"/>
        <v>83</v>
      </c>
      <c r="K53" s="1" t="s">
        <v>48</v>
      </c>
    </row>
    <row r="54" ht="15.75" customHeight="1">
      <c r="A54" s="3" t="s">
        <v>27</v>
      </c>
      <c r="B54" s="3" t="s">
        <v>61</v>
      </c>
      <c r="C54" s="3" t="str">
        <f>Sheet1!G26</f>
        <v>2925</v>
      </c>
      <c r="D54" s="3">
        <v>2200.0</v>
      </c>
      <c r="E54" s="3">
        <v>1300.0</v>
      </c>
      <c r="F54" s="3">
        <v>250.0</v>
      </c>
      <c r="G54" s="3">
        <v>90.0</v>
      </c>
      <c r="H54" s="3" t="str">
        <f t="shared" si="9"/>
        <v>6765</v>
      </c>
      <c r="I54" s="3">
        <v>74.0</v>
      </c>
      <c r="J54" s="3" t="str">
        <f t="shared" si="10"/>
        <v>91</v>
      </c>
      <c r="K54" s="1" t="s">
        <v>48</v>
      </c>
    </row>
    <row r="55" ht="15.75" customHeight="1">
      <c r="A55" s="3" t="s">
        <v>27</v>
      </c>
      <c r="B55" s="3" t="s">
        <v>63</v>
      </c>
      <c r="C55" s="3" t="str">
        <f>Sheet1!G27</f>
        <v>3350</v>
      </c>
      <c r="D55" s="3">
        <v>2200.0</v>
      </c>
      <c r="E55" s="3">
        <v>1300.0</v>
      </c>
      <c r="F55" s="3">
        <v>250.0</v>
      </c>
      <c r="G55" s="3">
        <v>90.0</v>
      </c>
      <c r="H55" s="3" t="str">
        <f t="shared" si="9"/>
        <v>7190</v>
      </c>
      <c r="I55" s="3">
        <v>74.0</v>
      </c>
      <c r="J55" s="3" t="str">
        <f t="shared" si="10"/>
        <v>97</v>
      </c>
      <c r="K55" s="1" t="s">
        <v>48</v>
      </c>
    </row>
    <row r="56" ht="15.75" customHeight="1">
      <c r="A56" s="3" t="s">
        <v>27</v>
      </c>
      <c r="B56" s="3" t="s">
        <v>62</v>
      </c>
      <c r="C56" s="3" t="str">
        <f>Sheet1!G28</f>
        <v>2179</v>
      </c>
      <c r="D56" s="3">
        <v>2200.0</v>
      </c>
      <c r="E56" s="3">
        <v>1300.0</v>
      </c>
      <c r="F56" s="3">
        <v>250.0</v>
      </c>
      <c r="G56" s="3">
        <v>90.0</v>
      </c>
      <c r="H56" s="3" t="str">
        <f t="shared" si="9"/>
        <v>6019</v>
      </c>
      <c r="I56" s="3">
        <v>74.0</v>
      </c>
      <c r="J56" s="3" t="str">
        <f t="shared" si="10"/>
        <v>81</v>
      </c>
      <c r="K56" s="1" t="s">
        <v>48</v>
      </c>
    </row>
    <row r="57" ht="15.75" customHeight="1">
      <c r="A57" s="3" t="s">
        <v>15</v>
      </c>
      <c r="B57" s="3" t="s">
        <v>64</v>
      </c>
      <c r="C57" s="3" t="str">
        <f>Sheet1!G29</f>
        <v>1910</v>
      </c>
      <c r="D57" s="3">
        <v>2200.0</v>
      </c>
      <c r="E57" s="3">
        <v>1300.0</v>
      </c>
      <c r="F57" s="3">
        <v>250.0</v>
      </c>
      <c r="G57" s="3">
        <v>90.0</v>
      </c>
      <c r="H57" s="3" t="str">
        <f t="shared" si="9"/>
        <v>5750</v>
      </c>
      <c r="I57" s="3">
        <v>74.0</v>
      </c>
      <c r="J57" s="3" t="str">
        <f t="shared" si="10"/>
        <v>78</v>
      </c>
      <c r="K57" s="1" t="s">
        <v>48</v>
      </c>
    </row>
    <row r="58" ht="15.75" customHeight="1">
      <c r="A58" s="3" t="s">
        <v>16</v>
      </c>
      <c r="B58" s="3" t="s">
        <v>64</v>
      </c>
      <c r="C58" s="3" t="str">
        <f>Sheet1!G30</f>
        <v>1820</v>
      </c>
      <c r="D58" s="3">
        <v>2200.0</v>
      </c>
      <c r="E58" s="3">
        <v>1300.0</v>
      </c>
      <c r="F58" s="3">
        <v>250.0</v>
      </c>
      <c r="G58" s="3">
        <v>90.0</v>
      </c>
      <c r="H58" s="3" t="str">
        <f t="shared" si="9"/>
        <v>5660</v>
      </c>
      <c r="I58" s="3">
        <v>74.0</v>
      </c>
      <c r="J58" s="3" t="str">
        <f t="shared" si="10"/>
        <v>76</v>
      </c>
      <c r="K58" s="1" t="s">
        <v>48</v>
      </c>
    </row>
    <row r="59" ht="15.75" customHeight="1">
      <c r="A59" s="3" t="s">
        <v>65</v>
      </c>
      <c r="B59" s="3" t="s">
        <v>64</v>
      </c>
      <c r="C59" s="3" t="str">
        <f>Sheet1!G31</f>
        <v>1500</v>
      </c>
      <c r="D59" s="3">
        <v>2200.0</v>
      </c>
      <c r="E59" s="3">
        <v>1300.0</v>
      </c>
      <c r="F59" s="3">
        <v>250.0</v>
      </c>
      <c r="G59" s="3">
        <v>90.0</v>
      </c>
      <c r="H59" s="3" t="str">
        <f t="shared" si="9"/>
        <v>5340</v>
      </c>
      <c r="I59" s="3">
        <v>74.0</v>
      </c>
      <c r="J59" s="3" t="str">
        <f t="shared" si="10"/>
        <v>72</v>
      </c>
      <c r="K59" s="1" t="s">
        <v>48</v>
      </c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5"/>
    </row>
    <row r="61" ht="15.75" customHeight="1">
      <c r="A61" s="3" t="s">
        <v>39</v>
      </c>
      <c r="B61" s="3" t="s">
        <v>40</v>
      </c>
      <c r="C61" s="3" t="s">
        <v>56</v>
      </c>
      <c r="D61" s="3" t="s">
        <v>42</v>
      </c>
      <c r="E61" s="3" t="s">
        <v>43</v>
      </c>
      <c r="F61" s="3" t="s">
        <v>44</v>
      </c>
      <c r="G61" s="3" t="s">
        <v>45</v>
      </c>
      <c r="H61" s="3" t="s">
        <v>6</v>
      </c>
      <c r="I61" s="3" t="s">
        <v>7</v>
      </c>
      <c r="J61" s="3" t="s">
        <v>8</v>
      </c>
      <c r="K61" s="1" t="s">
        <v>46</v>
      </c>
    </row>
    <row r="62" ht="15.75" customHeight="1">
      <c r="A62" s="3" t="s">
        <v>9</v>
      </c>
      <c r="B62" s="3" t="s">
        <v>57</v>
      </c>
      <c r="C62" s="3" t="str">
        <f>Sheet1!G34</f>
        <v/>
      </c>
      <c r="D62" s="3">
        <v>2200.0</v>
      </c>
      <c r="E62" s="3">
        <v>1450.0</v>
      </c>
      <c r="F62" s="3">
        <v>250.0</v>
      </c>
      <c r="G62" s="3">
        <v>90.0</v>
      </c>
      <c r="H62" s="3" t="str">
        <f t="shared" ref="H62:H74" si="11">C62+D62+E62+F62+G62</f>
        <v>3990</v>
      </c>
      <c r="I62" s="3">
        <v>74.0</v>
      </c>
      <c r="J62" s="3" t="str">
        <f t="shared" ref="J62:J74" si="12">H62/I62</f>
        <v>54</v>
      </c>
      <c r="K62" s="1" t="s">
        <v>52</v>
      </c>
    </row>
    <row r="63" ht="15.75" customHeight="1">
      <c r="A63" s="3" t="s">
        <v>9</v>
      </c>
      <c r="B63" s="3" t="s">
        <v>58</v>
      </c>
      <c r="C63" s="3" t="str">
        <f>Sheet1!G35</f>
        <v/>
      </c>
      <c r="D63" s="3">
        <v>2200.0</v>
      </c>
      <c r="E63" s="3">
        <v>1450.0</v>
      </c>
      <c r="F63" s="3">
        <v>250.0</v>
      </c>
      <c r="G63" s="3">
        <v>90.0</v>
      </c>
      <c r="H63" s="3" t="str">
        <f t="shared" si="11"/>
        <v>3990</v>
      </c>
      <c r="I63" s="3">
        <v>74.0</v>
      </c>
      <c r="J63" s="3" t="str">
        <f t="shared" si="12"/>
        <v>54</v>
      </c>
      <c r="K63" s="1" t="s">
        <v>52</v>
      </c>
    </row>
    <row r="64" ht="15.75" customHeight="1">
      <c r="A64" s="3" t="s">
        <v>11</v>
      </c>
      <c r="B64" s="3" t="s">
        <v>59</v>
      </c>
      <c r="C64" s="3" t="str">
        <f>Sheet1!G36</f>
        <v/>
      </c>
      <c r="D64" s="3">
        <v>2200.0</v>
      </c>
      <c r="E64" s="3">
        <v>1450.0</v>
      </c>
      <c r="F64" s="3">
        <v>250.0</v>
      </c>
      <c r="G64" s="3">
        <v>90.0</v>
      </c>
      <c r="H64" s="3" t="str">
        <f t="shared" si="11"/>
        <v>3990</v>
      </c>
      <c r="I64" s="3">
        <v>74.0</v>
      </c>
      <c r="J64" s="3" t="str">
        <f t="shared" si="12"/>
        <v>54</v>
      </c>
      <c r="K64" s="1" t="s">
        <v>52</v>
      </c>
    </row>
    <row r="65" ht="15.75" customHeight="1">
      <c r="A65" s="3" t="s">
        <v>11</v>
      </c>
      <c r="B65" s="3" t="s">
        <v>60</v>
      </c>
      <c r="C65" s="3" t="str">
        <f>Sheet1!G37</f>
        <v/>
      </c>
      <c r="D65" s="3">
        <v>2200.0</v>
      </c>
      <c r="E65" s="3">
        <v>1450.0</v>
      </c>
      <c r="F65" s="3">
        <v>250.0</v>
      </c>
      <c r="G65" s="3">
        <v>90.0</v>
      </c>
      <c r="H65" s="3" t="str">
        <f t="shared" si="11"/>
        <v>3990</v>
      </c>
      <c r="I65" s="3">
        <v>74.0</v>
      </c>
      <c r="J65" s="3" t="str">
        <f t="shared" si="12"/>
        <v>54</v>
      </c>
      <c r="K65" s="1" t="s">
        <v>52</v>
      </c>
    </row>
    <row r="66" ht="15.75" customHeight="1">
      <c r="A66" s="3" t="s">
        <v>20</v>
      </c>
      <c r="B66" s="3" t="s">
        <v>59</v>
      </c>
      <c r="C66" s="3" t="str">
        <f>Sheet1!G38</f>
        <v/>
      </c>
      <c r="D66" s="3">
        <v>2200.0</v>
      </c>
      <c r="E66" s="3">
        <v>1450.0</v>
      </c>
      <c r="F66" s="3">
        <v>250.0</v>
      </c>
      <c r="G66" s="3">
        <v>90.0</v>
      </c>
      <c r="H66" s="3" t="str">
        <f t="shared" si="11"/>
        <v>3990</v>
      </c>
      <c r="I66" s="3">
        <v>74.0</v>
      </c>
      <c r="J66" s="3" t="str">
        <f t="shared" si="12"/>
        <v>54</v>
      </c>
      <c r="K66" s="1" t="s">
        <v>52</v>
      </c>
    </row>
    <row r="67" ht="15.75" customHeight="1">
      <c r="A67" s="3" t="s">
        <v>20</v>
      </c>
      <c r="B67" s="3" t="s">
        <v>60</v>
      </c>
      <c r="C67" s="3" t="str">
        <f>Sheet1!G39</f>
        <v/>
      </c>
      <c r="D67" s="3">
        <v>2200.0</v>
      </c>
      <c r="E67" s="3">
        <v>1450.0</v>
      </c>
      <c r="F67" s="3">
        <v>250.0</v>
      </c>
      <c r="G67" s="3">
        <v>90.0</v>
      </c>
      <c r="H67" s="3" t="str">
        <f t="shared" si="11"/>
        <v>3990</v>
      </c>
      <c r="I67" s="3">
        <v>74.0</v>
      </c>
      <c r="J67" s="3" t="str">
        <f t="shared" si="12"/>
        <v>54</v>
      </c>
      <c r="K67" s="1" t="s">
        <v>52</v>
      </c>
    </row>
    <row r="68" ht="21.0" hidden="1" customHeight="1">
      <c r="A68" s="3" t="s">
        <v>21</v>
      </c>
      <c r="B68" s="3" t="s">
        <v>59</v>
      </c>
      <c r="C68" s="3" t="str">
        <f>Sheet1!G40</f>
        <v/>
      </c>
      <c r="D68" s="3">
        <v>2200.0</v>
      </c>
      <c r="E68" s="3">
        <v>1450.0</v>
      </c>
      <c r="F68" s="3">
        <v>250.0</v>
      </c>
      <c r="G68" s="3">
        <v>90.0</v>
      </c>
      <c r="H68" s="3" t="str">
        <f t="shared" si="11"/>
        <v>3990</v>
      </c>
      <c r="I68" s="3">
        <v>74.0</v>
      </c>
      <c r="J68" s="3" t="str">
        <f t="shared" si="12"/>
        <v>54</v>
      </c>
      <c r="K68" s="1" t="s">
        <v>52</v>
      </c>
    </row>
    <row r="69" ht="15.0" hidden="1" customHeight="1">
      <c r="A69" s="3" t="s">
        <v>21</v>
      </c>
      <c r="B69" s="3" t="s">
        <v>60</v>
      </c>
      <c r="C69" s="3" t="str">
        <f>Sheet1!G41</f>
        <v/>
      </c>
      <c r="D69" s="3">
        <v>2200.0</v>
      </c>
      <c r="E69" s="3">
        <v>1450.0</v>
      </c>
      <c r="F69" s="3">
        <v>250.0</v>
      </c>
      <c r="G69" s="3">
        <v>90.0</v>
      </c>
      <c r="H69" s="3" t="str">
        <f t="shared" si="11"/>
        <v>3990</v>
      </c>
      <c r="I69" s="3">
        <v>74.0</v>
      </c>
      <c r="J69" s="3" t="str">
        <f t="shared" si="12"/>
        <v>54</v>
      </c>
      <c r="K69" s="1" t="s">
        <v>52</v>
      </c>
    </row>
    <row r="70" ht="15.75" hidden="1" customHeight="1">
      <c r="A70" s="3" t="s">
        <v>9</v>
      </c>
      <c r="B70" s="3" t="s">
        <v>10</v>
      </c>
      <c r="C70" s="3" t="str">
        <f>C4-Sheet1!F3+700</f>
        <v>15510</v>
      </c>
      <c r="D70" s="3">
        <v>1800.0</v>
      </c>
      <c r="E70" s="3">
        <v>1350.0</v>
      </c>
      <c r="F70" s="3">
        <v>250.0</v>
      </c>
      <c r="G70" s="3">
        <v>90.0</v>
      </c>
      <c r="H70" s="3" t="str">
        <f t="shared" si="11"/>
        <v>19000</v>
      </c>
      <c r="I70" s="3">
        <v>74.0</v>
      </c>
      <c r="J70" s="3" t="str">
        <f t="shared" si="12"/>
        <v>257</v>
      </c>
      <c r="K70" s="1" t="s">
        <v>52</v>
      </c>
    </row>
    <row r="71" ht="15.75" hidden="1" customHeight="1">
      <c r="A71" s="3" t="s">
        <v>11</v>
      </c>
      <c r="B71" s="3" t="s">
        <v>66</v>
      </c>
      <c r="C71" s="3" t="str">
        <f>C6-Sheet1!F4+500</f>
        <v>6915</v>
      </c>
      <c r="D71" s="3">
        <v>1800.0</v>
      </c>
      <c r="E71" s="3">
        <v>1350.0</v>
      </c>
      <c r="F71" s="3">
        <v>250.0</v>
      </c>
      <c r="G71" s="3">
        <v>90.0</v>
      </c>
      <c r="H71" s="3" t="str">
        <f t="shared" si="11"/>
        <v>10405</v>
      </c>
      <c r="I71" s="3">
        <v>74.0</v>
      </c>
      <c r="J71" s="3" t="str">
        <f t="shared" si="12"/>
        <v>141</v>
      </c>
      <c r="K71" s="1" t="s">
        <v>52</v>
      </c>
    </row>
    <row r="72" ht="15.75" hidden="1" customHeight="1">
      <c r="A72" s="3" t="s">
        <v>14</v>
      </c>
      <c r="B72" s="3" t="s">
        <v>66</v>
      </c>
      <c r="C72" s="3" t="str">
        <f>C8-Sheet1!F6+500</f>
        <v>6689</v>
      </c>
      <c r="D72" s="3">
        <v>1800.0</v>
      </c>
      <c r="E72" s="3">
        <v>1350.0</v>
      </c>
      <c r="F72" s="3">
        <v>250.0</v>
      </c>
      <c r="G72" s="3">
        <v>90.0</v>
      </c>
      <c r="H72" s="3" t="str">
        <f t="shared" si="11"/>
        <v>10179</v>
      </c>
      <c r="I72" s="3">
        <v>74.0</v>
      </c>
      <c r="J72" s="3" t="str">
        <f t="shared" si="12"/>
        <v>138</v>
      </c>
      <c r="K72" s="1" t="s">
        <v>52</v>
      </c>
    </row>
    <row r="73" ht="15.75" hidden="1" customHeight="1">
      <c r="A73" s="3" t="s">
        <v>15</v>
      </c>
      <c r="B73" s="3" t="s">
        <v>66</v>
      </c>
      <c r="C73" s="3" t="str">
        <f>C9-Sheet1!F7</f>
        <v>6641</v>
      </c>
      <c r="D73" s="3">
        <v>1800.0</v>
      </c>
      <c r="E73" s="3">
        <v>1300.0</v>
      </c>
      <c r="F73" s="3">
        <v>250.0</v>
      </c>
      <c r="G73" s="3">
        <v>90.0</v>
      </c>
      <c r="H73" s="3" t="str">
        <f t="shared" si="11"/>
        <v>10081</v>
      </c>
      <c r="I73" s="3">
        <v>74.0</v>
      </c>
      <c r="J73" s="3" t="str">
        <f t="shared" si="12"/>
        <v>136</v>
      </c>
      <c r="K73" s="1" t="s">
        <v>52</v>
      </c>
    </row>
    <row r="74" ht="15.75" hidden="1" customHeight="1">
      <c r="A74" s="3" t="s">
        <v>16</v>
      </c>
      <c r="B74" s="3" t="s">
        <v>66</v>
      </c>
      <c r="C74" s="3" t="str">
        <f>C10-Sheet1!F8</f>
        <v>7133</v>
      </c>
      <c r="D74" s="3">
        <v>1800.0</v>
      </c>
      <c r="E74" s="3">
        <v>1300.0</v>
      </c>
      <c r="F74" s="3">
        <v>250.0</v>
      </c>
      <c r="G74" s="3">
        <v>90.0</v>
      </c>
      <c r="H74" s="3" t="str">
        <f t="shared" si="11"/>
        <v>10573</v>
      </c>
      <c r="I74" s="3">
        <v>74.0</v>
      </c>
      <c r="J74" s="3" t="str">
        <f t="shared" si="12"/>
        <v>143</v>
      </c>
      <c r="K74" s="1" t="s">
        <v>52</v>
      </c>
    </row>
    <row r="75" ht="15.75" hidden="1" customHeight="1">
      <c r="A75" s="6"/>
      <c r="B75" s="15"/>
      <c r="C75" s="15"/>
      <c r="D75" s="15"/>
      <c r="E75" s="15"/>
      <c r="F75" s="15"/>
      <c r="G75" s="15"/>
      <c r="H75" s="15"/>
      <c r="I75" s="15"/>
      <c r="J75" s="15"/>
      <c r="K75" s="1" t="s">
        <v>52</v>
      </c>
    </row>
    <row r="76" ht="15.75" hidden="1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" t="s">
        <v>52</v>
      </c>
    </row>
    <row r="77" ht="15.75" hidden="1" customHeight="1">
      <c r="A77" s="3" t="s">
        <v>0</v>
      </c>
      <c r="B77" s="3" t="s">
        <v>1</v>
      </c>
      <c r="C77" s="3" t="s">
        <v>56</v>
      </c>
      <c r="D77" s="3" t="s">
        <v>42</v>
      </c>
      <c r="E77" s="3" t="s">
        <v>43</v>
      </c>
      <c r="F77" s="3" t="s">
        <v>44</v>
      </c>
      <c r="G77" s="3" t="s">
        <v>45</v>
      </c>
      <c r="H77" s="3" t="s">
        <v>6</v>
      </c>
      <c r="I77" s="3" t="s">
        <v>7</v>
      </c>
      <c r="J77" s="3" t="s">
        <v>8</v>
      </c>
      <c r="K77" s="1" t="s">
        <v>52</v>
      </c>
    </row>
    <row r="78" ht="15.75" hidden="1" customHeight="1">
      <c r="A78" s="3" t="s">
        <v>9</v>
      </c>
      <c r="B78" s="3" t="s">
        <v>67</v>
      </c>
      <c r="C78" s="3" t="str">
        <f>C40-Sheet1!F12+700</f>
        <v>13975</v>
      </c>
      <c r="D78" s="3">
        <v>1800.0</v>
      </c>
      <c r="E78" s="3">
        <v>1350.0</v>
      </c>
      <c r="F78" s="3">
        <v>250.0</v>
      </c>
      <c r="G78" s="3">
        <v>90.0</v>
      </c>
      <c r="H78" s="3" t="str">
        <f t="shared" ref="H78:H95" si="13">C78+D78+E78+F78+G78</f>
        <v>17465</v>
      </c>
      <c r="I78" s="3">
        <v>74.0</v>
      </c>
      <c r="J78" s="3" t="str">
        <f t="shared" ref="J78:J95" si="14">H78/I78</f>
        <v>236</v>
      </c>
      <c r="K78" s="1" t="s">
        <v>52</v>
      </c>
    </row>
    <row r="79" ht="15.75" hidden="1" customHeight="1">
      <c r="A79" s="3" t="s">
        <v>9</v>
      </c>
      <c r="B79" s="3" t="s">
        <v>68</v>
      </c>
      <c r="C79" s="3" t="str">
        <f>C41-Sheet1!F13+700</f>
        <v>8050</v>
      </c>
      <c r="D79" s="3">
        <v>1800.0</v>
      </c>
      <c r="E79" s="3">
        <v>1350.0</v>
      </c>
      <c r="F79" s="3">
        <v>250.0</v>
      </c>
      <c r="G79" s="3">
        <v>90.0</v>
      </c>
      <c r="H79" s="3" t="str">
        <f t="shared" si="13"/>
        <v>11540</v>
      </c>
      <c r="I79" s="3">
        <v>74.0</v>
      </c>
      <c r="J79" s="3" t="str">
        <f t="shared" si="14"/>
        <v>156</v>
      </c>
      <c r="K79" s="1" t="s">
        <v>52</v>
      </c>
    </row>
    <row r="80" ht="15.75" hidden="1" customHeight="1">
      <c r="A80" s="3" t="s">
        <v>11</v>
      </c>
      <c r="B80" s="3" t="s">
        <v>67</v>
      </c>
      <c r="C80" s="3" t="str">
        <f>C42-Sheet1!F14+500</f>
        <v>6821</v>
      </c>
      <c r="D80" s="3">
        <v>1800.0</v>
      </c>
      <c r="E80" s="3">
        <v>1350.0</v>
      </c>
      <c r="F80" s="3">
        <v>250.0</v>
      </c>
      <c r="G80" s="3">
        <v>90.0</v>
      </c>
      <c r="H80" s="3" t="str">
        <f t="shared" si="13"/>
        <v>10311</v>
      </c>
      <c r="I80" s="3">
        <v>74.0</v>
      </c>
      <c r="J80" s="3" t="str">
        <f t="shared" si="14"/>
        <v>139</v>
      </c>
      <c r="K80" s="1" t="s">
        <v>52</v>
      </c>
    </row>
    <row r="81" ht="15.75" hidden="1" customHeight="1">
      <c r="A81" s="3" t="s">
        <v>11</v>
      </c>
      <c r="B81" s="3" t="s">
        <v>68</v>
      </c>
      <c r="C81" s="3" t="str">
        <f>C43-Sheet1!F15+500</f>
        <v>3899</v>
      </c>
      <c r="D81" s="3">
        <v>1800.0</v>
      </c>
      <c r="E81" s="3">
        <v>1350.0</v>
      </c>
      <c r="F81" s="3">
        <v>250.0</v>
      </c>
      <c r="G81" s="3">
        <v>90.0</v>
      </c>
      <c r="H81" s="3" t="str">
        <f t="shared" si="13"/>
        <v>7389</v>
      </c>
      <c r="I81" s="3">
        <v>74.0</v>
      </c>
      <c r="J81" s="3" t="str">
        <f t="shared" si="14"/>
        <v>100</v>
      </c>
      <c r="K81" s="1" t="s">
        <v>52</v>
      </c>
    </row>
    <row r="82" ht="15.75" hidden="1" customHeight="1">
      <c r="A82" s="3" t="s">
        <v>20</v>
      </c>
      <c r="B82" s="3" t="s">
        <v>67</v>
      </c>
      <c r="C82" s="3" t="str">
        <f>C44-Sheet1!F16+500</f>
        <v>4925</v>
      </c>
      <c r="D82" s="3">
        <v>1800.0</v>
      </c>
      <c r="E82" s="3">
        <v>1350.0</v>
      </c>
      <c r="F82" s="3">
        <v>250.0</v>
      </c>
      <c r="G82" s="3">
        <v>90.0</v>
      </c>
      <c r="H82" s="3" t="str">
        <f t="shared" si="13"/>
        <v>8415</v>
      </c>
      <c r="I82" s="3">
        <v>74.0</v>
      </c>
      <c r="J82" s="3" t="str">
        <f t="shared" si="14"/>
        <v>114</v>
      </c>
      <c r="K82" s="1" t="s">
        <v>52</v>
      </c>
    </row>
    <row r="83" ht="15.75" hidden="1" customHeight="1">
      <c r="A83" s="3" t="s">
        <v>20</v>
      </c>
      <c r="B83" s="3" t="s">
        <v>68</v>
      </c>
      <c r="C83" s="3" t="str">
        <f>C45-Sheet1!F17+500</f>
        <v>2894</v>
      </c>
      <c r="D83" s="3">
        <v>1800.0</v>
      </c>
      <c r="E83" s="3">
        <v>1350.0</v>
      </c>
      <c r="F83" s="3">
        <v>250.0</v>
      </c>
      <c r="G83" s="3">
        <v>90.0</v>
      </c>
      <c r="H83" s="3" t="str">
        <f t="shared" si="13"/>
        <v>6384</v>
      </c>
      <c r="I83" s="3">
        <v>74.0</v>
      </c>
      <c r="J83" s="3" t="str">
        <f t="shared" si="14"/>
        <v>86</v>
      </c>
      <c r="K83" s="1" t="s">
        <v>52</v>
      </c>
    </row>
    <row r="84" ht="15.75" hidden="1" customHeight="1">
      <c r="A84" s="3" t="s">
        <v>22</v>
      </c>
      <c r="B84" s="3" t="s">
        <v>61</v>
      </c>
      <c r="C84" s="3" t="str">
        <f>C48-Sheet1!F20</f>
        <v>2725</v>
      </c>
      <c r="D84" s="3">
        <v>1800.0</v>
      </c>
      <c r="E84" s="3">
        <v>1300.0</v>
      </c>
      <c r="F84" s="3">
        <v>250.0</v>
      </c>
      <c r="G84" s="3">
        <v>90.0</v>
      </c>
      <c r="H84" s="3" t="str">
        <f t="shared" si="13"/>
        <v>6165</v>
      </c>
      <c r="I84" s="3">
        <v>74.0</v>
      </c>
      <c r="J84" s="3" t="str">
        <f t="shared" si="14"/>
        <v>83</v>
      </c>
      <c r="K84" s="1" t="s">
        <v>52</v>
      </c>
    </row>
    <row r="85" ht="15.75" hidden="1" customHeight="1">
      <c r="A85" s="3" t="s">
        <v>22</v>
      </c>
      <c r="B85" s="3" t="s">
        <v>62</v>
      </c>
      <c r="C85" s="3" t="str">
        <f>C49-Sheet1!F21</f>
        <v>1529</v>
      </c>
      <c r="D85" s="3">
        <v>1800.0</v>
      </c>
      <c r="E85" s="3">
        <v>1300.0</v>
      </c>
      <c r="F85" s="3">
        <v>250.0</v>
      </c>
      <c r="G85" s="3">
        <v>90.0</v>
      </c>
      <c r="H85" s="3" t="str">
        <f t="shared" si="13"/>
        <v>4969</v>
      </c>
      <c r="I85" s="3">
        <v>74.0</v>
      </c>
      <c r="J85" s="3" t="str">
        <f t="shared" si="14"/>
        <v>67</v>
      </c>
      <c r="K85" s="1" t="s">
        <v>52</v>
      </c>
    </row>
    <row r="86" ht="15.75" hidden="1" customHeight="1">
      <c r="A86" s="3" t="s">
        <v>25</v>
      </c>
      <c r="B86" s="3" t="s">
        <v>61</v>
      </c>
      <c r="C86" s="3" t="str">
        <f>C50-Sheet1!F22</f>
        <v>2365</v>
      </c>
      <c r="D86" s="3">
        <v>1800.0</v>
      </c>
      <c r="E86" s="3">
        <v>1300.0</v>
      </c>
      <c r="F86" s="3">
        <v>250.0</v>
      </c>
      <c r="G86" s="3">
        <v>90.0</v>
      </c>
      <c r="H86" s="3" t="str">
        <f t="shared" si="13"/>
        <v>5805</v>
      </c>
      <c r="I86" s="3">
        <v>74.0</v>
      </c>
      <c r="J86" s="3" t="str">
        <f t="shared" si="14"/>
        <v>78</v>
      </c>
      <c r="K86" s="1" t="s">
        <v>52</v>
      </c>
    </row>
    <row r="87" ht="15.75" hidden="1" customHeight="1">
      <c r="A87" s="3" t="s">
        <v>25</v>
      </c>
      <c r="B87" s="3" t="s">
        <v>62</v>
      </c>
      <c r="C87" s="3" t="str">
        <f>C51-Sheet1!F23</f>
        <v>1224</v>
      </c>
      <c r="D87" s="3">
        <v>1800.0</v>
      </c>
      <c r="E87" s="3">
        <v>1300.0</v>
      </c>
      <c r="F87" s="3">
        <v>250.0</v>
      </c>
      <c r="G87" s="3">
        <v>90.0</v>
      </c>
      <c r="H87" s="3" t="str">
        <f t="shared" si="13"/>
        <v>4664</v>
      </c>
      <c r="I87" s="3">
        <v>74.0</v>
      </c>
      <c r="J87" s="3" t="str">
        <f t="shared" si="14"/>
        <v>63</v>
      </c>
      <c r="K87" s="1" t="s">
        <v>52</v>
      </c>
    </row>
    <row r="88" ht="15.75" hidden="1" customHeight="1">
      <c r="A88" s="3" t="s">
        <v>26</v>
      </c>
      <c r="B88" s="3" t="s">
        <v>61</v>
      </c>
      <c r="C88" s="3" t="str">
        <f>C52-Sheet1!F24</f>
        <v>2196</v>
      </c>
      <c r="D88" s="3">
        <v>1800.0</v>
      </c>
      <c r="E88" s="3">
        <v>1300.0</v>
      </c>
      <c r="F88" s="3">
        <v>250.0</v>
      </c>
      <c r="G88" s="3">
        <v>90.0</v>
      </c>
      <c r="H88" s="3" t="str">
        <f t="shared" si="13"/>
        <v>5636</v>
      </c>
      <c r="I88" s="3">
        <v>74.0</v>
      </c>
      <c r="J88" s="3" t="str">
        <f t="shared" si="14"/>
        <v>76</v>
      </c>
      <c r="K88" s="1" t="s">
        <v>52</v>
      </c>
    </row>
    <row r="89" ht="15.75" hidden="1" customHeight="1">
      <c r="A89" s="3" t="s">
        <v>26</v>
      </c>
      <c r="B89" s="3" t="s">
        <v>62</v>
      </c>
      <c r="C89" s="3" t="str">
        <f>C53-Sheet1!F25</f>
        <v>1390</v>
      </c>
      <c r="D89" s="3">
        <v>1800.0</v>
      </c>
      <c r="E89" s="3">
        <v>1300.0</v>
      </c>
      <c r="F89" s="3">
        <v>250.0</v>
      </c>
      <c r="G89" s="3">
        <v>90.0</v>
      </c>
      <c r="H89" s="3" t="str">
        <f t="shared" si="13"/>
        <v>4830</v>
      </c>
      <c r="I89" s="3">
        <v>74.0</v>
      </c>
      <c r="J89" s="3" t="str">
        <f t="shared" si="14"/>
        <v>65</v>
      </c>
      <c r="K89" s="1" t="s">
        <v>52</v>
      </c>
    </row>
    <row r="90" ht="15.75" hidden="1" customHeight="1">
      <c r="A90" s="3" t="s">
        <v>27</v>
      </c>
      <c r="B90" s="3" t="s">
        <v>61</v>
      </c>
      <c r="C90" s="3" t="str">
        <f>C54-Sheet1!F26</f>
        <v>2050</v>
      </c>
      <c r="D90" s="3">
        <v>1800.0</v>
      </c>
      <c r="E90" s="3">
        <v>1300.0</v>
      </c>
      <c r="F90" s="3">
        <v>250.0</v>
      </c>
      <c r="G90" s="3">
        <v>90.0</v>
      </c>
      <c r="H90" s="3" t="str">
        <f t="shared" si="13"/>
        <v>5490</v>
      </c>
      <c r="I90" s="3">
        <v>74.0</v>
      </c>
      <c r="J90" s="3" t="str">
        <f t="shared" si="14"/>
        <v>74</v>
      </c>
      <c r="K90" s="1" t="s">
        <v>52</v>
      </c>
    </row>
    <row r="91" ht="15.75" hidden="1" customHeight="1">
      <c r="A91" s="3" t="s">
        <v>27</v>
      </c>
      <c r="B91" s="3" t="s">
        <v>63</v>
      </c>
      <c r="C91" s="3" t="str">
        <f>C55-Sheet1!F27</f>
        <v>2475</v>
      </c>
      <c r="D91" s="3">
        <v>1800.0</v>
      </c>
      <c r="E91" s="3">
        <v>1300.0</v>
      </c>
      <c r="F91" s="3">
        <v>250.0</v>
      </c>
      <c r="G91" s="3">
        <v>90.0</v>
      </c>
      <c r="H91" s="3" t="str">
        <f t="shared" si="13"/>
        <v>5915</v>
      </c>
      <c r="I91" s="3">
        <v>74.0</v>
      </c>
      <c r="J91" s="3" t="str">
        <f t="shared" si="14"/>
        <v>80</v>
      </c>
      <c r="K91" s="1" t="s">
        <v>52</v>
      </c>
    </row>
    <row r="92" ht="15.75" hidden="1" customHeight="1">
      <c r="A92" s="3" t="s">
        <v>27</v>
      </c>
      <c r="B92" s="3" t="s">
        <v>62</v>
      </c>
      <c r="C92" s="3" t="str">
        <f>C56-Sheet1!F28</f>
        <v>1304</v>
      </c>
      <c r="D92" s="3">
        <v>1800.0</v>
      </c>
      <c r="E92" s="3">
        <v>1300.0</v>
      </c>
      <c r="F92" s="3">
        <v>250.0</v>
      </c>
      <c r="G92" s="3">
        <v>90.0</v>
      </c>
      <c r="H92" s="3" t="str">
        <f t="shared" si="13"/>
        <v>4744</v>
      </c>
      <c r="I92" s="3">
        <v>74.0</v>
      </c>
      <c r="J92" s="3" t="str">
        <f t="shared" si="14"/>
        <v>64</v>
      </c>
      <c r="K92" s="1" t="s">
        <v>52</v>
      </c>
    </row>
    <row r="93" ht="15.75" hidden="1" customHeight="1">
      <c r="A93" s="3" t="s">
        <v>15</v>
      </c>
      <c r="B93" s="3" t="s">
        <v>64</v>
      </c>
      <c r="C93" s="3" t="str">
        <f>C57-Sheet1!F29</f>
        <v>960</v>
      </c>
      <c r="D93" s="3">
        <v>1800.0</v>
      </c>
      <c r="E93" s="3">
        <v>1300.0</v>
      </c>
      <c r="F93" s="3">
        <v>250.0</v>
      </c>
      <c r="G93" s="3">
        <v>90.0</v>
      </c>
      <c r="H93" s="3" t="str">
        <f t="shared" si="13"/>
        <v>4400</v>
      </c>
      <c r="I93" s="3">
        <v>74.0</v>
      </c>
      <c r="J93" s="3" t="str">
        <f t="shared" si="14"/>
        <v>59</v>
      </c>
      <c r="K93" s="1" t="s">
        <v>52</v>
      </c>
    </row>
    <row r="94" ht="15.75" hidden="1" customHeight="1">
      <c r="A94" s="3" t="s">
        <v>16</v>
      </c>
      <c r="B94" s="3" t="s">
        <v>64</v>
      </c>
      <c r="C94" s="3" t="str">
        <f>C58-Sheet1!F30</f>
        <v>880</v>
      </c>
      <c r="D94" s="3">
        <v>1800.0</v>
      </c>
      <c r="E94" s="3">
        <v>1300.0</v>
      </c>
      <c r="F94" s="3">
        <v>250.0</v>
      </c>
      <c r="G94" s="3">
        <v>90.0</v>
      </c>
      <c r="H94" s="3" t="str">
        <f t="shared" si="13"/>
        <v>4320</v>
      </c>
      <c r="I94" s="3">
        <v>74.0</v>
      </c>
      <c r="J94" s="3" t="str">
        <f t="shared" si="14"/>
        <v>58</v>
      </c>
      <c r="K94" s="1" t="s">
        <v>52</v>
      </c>
    </row>
    <row r="95" ht="15.75" hidden="1" customHeight="1">
      <c r="A95" s="3" t="s">
        <v>65</v>
      </c>
      <c r="B95" s="3" t="s">
        <v>64</v>
      </c>
      <c r="C95" s="3" t="str">
        <f>C59-Sheet1!F31</f>
        <v>600</v>
      </c>
      <c r="D95" s="3">
        <v>1800.0</v>
      </c>
      <c r="E95" s="3">
        <v>1300.0</v>
      </c>
      <c r="F95" s="3">
        <v>250.0</v>
      </c>
      <c r="G95" s="3">
        <v>90.0</v>
      </c>
      <c r="H95" s="3" t="str">
        <f t="shared" si="13"/>
        <v>4040</v>
      </c>
      <c r="I95" s="3">
        <v>74.0</v>
      </c>
      <c r="J95" s="3" t="str">
        <f t="shared" si="14"/>
        <v>55</v>
      </c>
      <c r="K95" s="1" t="s">
        <v>52</v>
      </c>
    </row>
    <row r="96" ht="15.75" hidden="1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" t="s">
        <v>52</v>
      </c>
    </row>
    <row r="97" ht="15.75" hidden="1" customHeight="1">
      <c r="A97" s="16" t="s">
        <v>69</v>
      </c>
      <c r="B97" s="14"/>
      <c r="C97" s="14"/>
      <c r="D97" s="14"/>
      <c r="E97" s="14"/>
      <c r="F97" s="14"/>
      <c r="G97" s="14"/>
      <c r="H97" s="14"/>
      <c r="I97" s="14"/>
      <c r="J97" s="14"/>
      <c r="K97" s="1" t="s">
        <v>52</v>
      </c>
    </row>
    <row r="98" ht="15.75" hidden="1" customHeight="1">
      <c r="A98" s="3" t="s">
        <v>0</v>
      </c>
      <c r="B98" s="3" t="s">
        <v>1</v>
      </c>
      <c r="C98" s="3" t="s">
        <v>56</v>
      </c>
      <c r="D98" s="3" t="s">
        <v>42</v>
      </c>
      <c r="E98" s="3" t="s">
        <v>43</v>
      </c>
      <c r="F98" s="3" t="s">
        <v>44</v>
      </c>
      <c r="G98" s="3" t="s">
        <v>45</v>
      </c>
      <c r="H98" s="3" t="s">
        <v>6</v>
      </c>
      <c r="I98" s="3" t="s">
        <v>7</v>
      </c>
      <c r="J98" s="3" t="s">
        <v>8</v>
      </c>
      <c r="K98" s="1" t="s">
        <v>52</v>
      </c>
    </row>
    <row r="99" ht="15.75" hidden="1" customHeight="1">
      <c r="A99" s="3" t="s">
        <v>9</v>
      </c>
      <c r="B99" s="3" t="s">
        <v>10</v>
      </c>
      <c r="C99" s="3" t="str">
        <f t="shared" ref="C99:C103" si="15">C70</f>
        <v>15510</v>
      </c>
      <c r="D99" s="3">
        <v>900.0</v>
      </c>
      <c r="E99" s="3">
        <v>1350.0</v>
      </c>
      <c r="F99" s="3">
        <v>250.0</v>
      </c>
      <c r="G99" s="3">
        <v>90.0</v>
      </c>
      <c r="H99" s="3" t="str">
        <f t="shared" ref="H99:H103" si="16">C99+D99+E99+F99+G99</f>
        <v>18100</v>
      </c>
      <c r="I99" s="3">
        <v>74.0</v>
      </c>
      <c r="J99" s="3" t="str">
        <f t="shared" ref="J99:J103" si="17">H99/I99</f>
        <v>245</v>
      </c>
      <c r="K99" s="1" t="s">
        <v>52</v>
      </c>
    </row>
    <row r="100" ht="15.75" hidden="1" customHeight="1">
      <c r="A100" s="3" t="s">
        <v>11</v>
      </c>
      <c r="B100" s="3" t="s">
        <v>66</v>
      </c>
      <c r="C100" s="3" t="str">
        <f t="shared" si="15"/>
        <v>6915</v>
      </c>
      <c r="D100" s="3">
        <v>900.0</v>
      </c>
      <c r="E100" s="3">
        <v>1350.0</v>
      </c>
      <c r="F100" s="3">
        <v>250.0</v>
      </c>
      <c r="G100" s="3">
        <v>90.0</v>
      </c>
      <c r="H100" s="3" t="str">
        <f t="shared" si="16"/>
        <v>9505</v>
      </c>
      <c r="I100" s="3">
        <v>74.0</v>
      </c>
      <c r="J100" s="3" t="str">
        <f t="shared" si="17"/>
        <v>128</v>
      </c>
      <c r="K100" s="1" t="s">
        <v>52</v>
      </c>
    </row>
    <row r="101" ht="15.75" hidden="1" customHeight="1">
      <c r="A101" s="3" t="s">
        <v>14</v>
      </c>
      <c r="B101" s="3" t="s">
        <v>66</v>
      </c>
      <c r="C101" s="3" t="str">
        <f t="shared" si="15"/>
        <v>6689</v>
      </c>
      <c r="D101" s="3">
        <v>900.0</v>
      </c>
      <c r="E101" s="3">
        <v>1350.0</v>
      </c>
      <c r="F101" s="3">
        <v>250.0</v>
      </c>
      <c r="G101" s="3">
        <v>90.0</v>
      </c>
      <c r="H101" s="3" t="str">
        <f t="shared" si="16"/>
        <v>9279</v>
      </c>
      <c r="I101" s="3">
        <v>74.0</v>
      </c>
      <c r="J101" s="3" t="str">
        <f t="shared" si="17"/>
        <v>125</v>
      </c>
      <c r="K101" s="1" t="s">
        <v>52</v>
      </c>
    </row>
    <row r="102" ht="15.75" hidden="1" customHeight="1">
      <c r="A102" s="3" t="s">
        <v>15</v>
      </c>
      <c r="B102" s="3" t="s">
        <v>66</v>
      </c>
      <c r="C102" s="3" t="str">
        <f t="shared" si="15"/>
        <v>6641</v>
      </c>
      <c r="D102" s="3">
        <v>900.0</v>
      </c>
      <c r="E102" s="3">
        <v>1300.0</v>
      </c>
      <c r="F102" s="3">
        <v>250.0</v>
      </c>
      <c r="G102" s="3">
        <v>90.0</v>
      </c>
      <c r="H102" s="3" t="str">
        <f t="shared" si="16"/>
        <v>9181</v>
      </c>
      <c r="I102" s="3">
        <v>74.0</v>
      </c>
      <c r="J102" s="3" t="str">
        <f t="shared" si="17"/>
        <v>124</v>
      </c>
      <c r="K102" s="1" t="s">
        <v>52</v>
      </c>
    </row>
    <row r="103" ht="15.75" hidden="1" customHeight="1">
      <c r="A103" s="3" t="s">
        <v>16</v>
      </c>
      <c r="B103" s="3" t="s">
        <v>66</v>
      </c>
      <c r="C103" s="3" t="str">
        <f t="shared" si="15"/>
        <v>7133</v>
      </c>
      <c r="D103" s="3">
        <v>900.0</v>
      </c>
      <c r="E103" s="3">
        <v>1300.0</v>
      </c>
      <c r="F103" s="3">
        <v>250.0</v>
      </c>
      <c r="G103" s="3">
        <v>90.0</v>
      </c>
      <c r="H103" s="3" t="str">
        <f t="shared" si="16"/>
        <v>9673</v>
      </c>
      <c r="I103" s="3">
        <v>74.0</v>
      </c>
      <c r="J103" s="3" t="str">
        <f t="shared" si="17"/>
        <v>131</v>
      </c>
      <c r="K103" s="1" t="s">
        <v>52</v>
      </c>
    </row>
    <row r="104" ht="15.75" hidden="1" customHeight="1">
      <c r="A104" s="6"/>
      <c r="B104" s="15"/>
      <c r="C104" s="15"/>
      <c r="D104" s="15"/>
      <c r="E104" s="15"/>
      <c r="F104" s="15"/>
      <c r="G104" s="15"/>
      <c r="H104" s="15"/>
      <c r="I104" s="15"/>
      <c r="J104" s="15"/>
      <c r="K104" s="1" t="s">
        <v>52</v>
      </c>
    </row>
    <row r="105" ht="15.75" hidden="1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" t="s">
        <v>52</v>
      </c>
    </row>
    <row r="106" ht="15.75" hidden="1" customHeight="1">
      <c r="A106" s="3" t="s">
        <v>0</v>
      </c>
      <c r="B106" s="3" t="s">
        <v>1</v>
      </c>
      <c r="C106" s="3" t="s">
        <v>56</v>
      </c>
      <c r="D106" s="3" t="s">
        <v>42</v>
      </c>
      <c r="E106" s="3" t="s">
        <v>43</v>
      </c>
      <c r="F106" s="3" t="s">
        <v>44</v>
      </c>
      <c r="G106" s="3" t="s">
        <v>45</v>
      </c>
      <c r="H106" s="3" t="s">
        <v>6</v>
      </c>
      <c r="I106" s="3" t="s">
        <v>7</v>
      </c>
      <c r="J106" s="3" t="s">
        <v>8</v>
      </c>
      <c r="K106" s="1" t="s">
        <v>52</v>
      </c>
    </row>
    <row r="107" ht="15.75" hidden="1" customHeight="1">
      <c r="A107" s="3" t="s">
        <v>9</v>
      </c>
      <c r="B107" s="3" t="s">
        <v>67</v>
      </c>
      <c r="C107" s="3" t="str">
        <f t="shared" ref="C107:C124" si="18">C78</f>
        <v>13975</v>
      </c>
      <c r="D107" s="3">
        <v>900.0</v>
      </c>
      <c r="E107" s="3">
        <v>1350.0</v>
      </c>
      <c r="F107" s="3">
        <v>250.0</v>
      </c>
      <c r="G107" s="3">
        <v>90.0</v>
      </c>
      <c r="H107" s="3" t="str">
        <f t="shared" ref="H107:H124" si="19">C107+D107+E107+F107+G107</f>
        <v>16565</v>
      </c>
      <c r="I107" s="3">
        <v>74.0</v>
      </c>
      <c r="J107" s="3" t="str">
        <f t="shared" ref="J107:J124" si="20">H107/I107</f>
        <v>224</v>
      </c>
      <c r="K107" s="1" t="s">
        <v>52</v>
      </c>
    </row>
    <row r="108" ht="15.75" hidden="1" customHeight="1">
      <c r="A108" s="3" t="s">
        <v>9</v>
      </c>
      <c r="B108" s="3" t="s">
        <v>68</v>
      </c>
      <c r="C108" s="3" t="str">
        <f t="shared" si="18"/>
        <v>8050</v>
      </c>
      <c r="D108" s="3">
        <v>900.0</v>
      </c>
      <c r="E108" s="3">
        <v>1350.0</v>
      </c>
      <c r="F108" s="3">
        <v>250.0</v>
      </c>
      <c r="G108" s="3">
        <v>90.0</v>
      </c>
      <c r="H108" s="3" t="str">
        <f t="shared" si="19"/>
        <v>10640</v>
      </c>
      <c r="I108" s="3">
        <v>74.0</v>
      </c>
      <c r="J108" s="3" t="str">
        <f t="shared" si="20"/>
        <v>144</v>
      </c>
      <c r="K108" s="1" t="s">
        <v>52</v>
      </c>
    </row>
    <row r="109" ht="15.75" hidden="1" customHeight="1">
      <c r="A109" s="3" t="s">
        <v>11</v>
      </c>
      <c r="B109" s="3" t="s">
        <v>67</v>
      </c>
      <c r="C109" s="3" t="str">
        <f t="shared" si="18"/>
        <v>6821</v>
      </c>
      <c r="D109" s="3">
        <v>900.0</v>
      </c>
      <c r="E109" s="3">
        <v>1350.0</v>
      </c>
      <c r="F109" s="3">
        <v>250.0</v>
      </c>
      <c r="G109" s="3">
        <v>90.0</v>
      </c>
      <c r="H109" s="3" t="str">
        <f t="shared" si="19"/>
        <v>9411</v>
      </c>
      <c r="I109" s="3">
        <v>74.0</v>
      </c>
      <c r="J109" s="3" t="str">
        <f t="shared" si="20"/>
        <v>127</v>
      </c>
      <c r="K109" s="1" t="s">
        <v>52</v>
      </c>
    </row>
    <row r="110" ht="15.75" hidden="1" customHeight="1">
      <c r="A110" s="3" t="s">
        <v>11</v>
      </c>
      <c r="B110" s="3" t="s">
        <v>68</v>
      </c>
      <c r="C110" s="3" t="str">
        <f t="shared" si="18"/>
        <v>3899</v>
      </c>
      <c r="D110" s="3">
        <v>900.0</v>
      </c>
      <c r="E110" s="3">
        <v>1350.0</v>
      </c>
      <c r="F110" s="3">
        <v>250.0</v>
      </c>
      <c r="G110" s="3">
        <v>90.0</v>
      </c>
      <c r="H110" s="3" t="str">
        <f t="shared" si="19"/>
        <v>6489</v>
      </c>
      <c r="I110" s="3">
        <v>74.0</v>
      </c>
      <c r="J110" s="3" t="str">
        <f t="shared" si="20"/>
        <v>88</v>
      </c>
      <c r="K110" s="1" t="s">
        <v>52</v>
      </c>
    </row>
    <row r="111" ht="15.75" hidden="1" customHeight="1">
      <c r="A111" s="3" t="s">
        <v>20</v>
      </c>
      <c r="B111" s="3" t="s">
        <v>67</v>
      </c>
      <c r="C111" s="3" t="str">
        <f t="shared" si="18"/>
        <v>4925</v>
      </c>
      <c r="D111" s="3">
        <v>900.0</v>
      </c>
      <c r="E111" s="3">
        <v>1350.0</v>
      </c>
      <c r="F111" s="3">
        <v>250.0</v>
      </c>
      <c r="G111" s="3">
        <v>90.0</v>
      </c>
      <c r="H111" s="3" t="str">
        <f t="shared" si="19"/>
        <v>7515</v>
      </c>
      <c r="I111" s="3">
        <v>74.0</v>
      </c>
      <c r="J111" s="3" t="str">
        <f t="shared" si="20"/>
        <v>102</v>
      </c>
      <c r="K111" s="1" t="s">
        <v>52</v>
      </c>
    </row>
    <row r="112" ht="15.75" hidden="1" customHeight="1">
      <c r="A112" s="3" t="s">
        <v>20</v>
      </c>
      <c r="B112" s="3" t="s">
        <v>68</v>
      </c>
      <c r="C112" s="3" t="str">
        <f t="shared" si="18"/>
        <v>2894</v>
      </c>
      <c r="D112" s="3">
        <v>900.0</v>
      </c>
      <c r="E112" s="3">
        <v>1350.0</v>
      </c>
      <c r="F112" s="3">
        <v>250.0</v>
      </c>
      <c r="G112" s="3">
        <v>90.0</v>
      </c>
      <c r="H112" s="3" t="str">
        <f t="shared" si="19"/>
        <v>5484</v>
      </c>
      <c r="I112" s="3">
        <v>74.0</v>
      </c>
      <c r="J112" s="3" t="str">
        <f t="shared" si="20"/>
        <v>74</v>
      </c>
      <c r="K112" s="1" t="s">
        <v>52</v>
      </c>
    </row>
    <row r="113" ht="15.75" hidden="1" customHeight="1">
      <c r="A113" s="3" t="s">
        <v>22</v>
      </c>
      <c r="B113" s="3" t="s">
        <v>61</v>
      </c>
      <c r="C113" s="3" t="str">
        <f t="shared" si="18"/>
        <v>2725</v>
      </c>
      <c r="D113" s="3">
        <v>900.0</v>
      </c>
      <c r="E113" s="3">
        <v>1300.0</v>
      </c>
      <c r="F113" s="3">
        <v>250.0</v>
      </c>
      <c r="G113" s="3">
        <v>90.0</v>
      </c>
      <c r="H113" s="3" t="str">
        <f t="shared" si="19"/>
        <v>5265</v>
      </c>
      <c r="I113" s="3">
        <v>74.0</v>
      </c>
      <c r="J113" s="3" t="str">
        <f t="shared" si="20"/>
        <v>71</v>
      </c>
      <c r="K113" s="1" t="s">
        <v>52</v>
      </c>
    </row>
    <row r="114" ht="15.75" hidden="1" customHeight="1">
      <c r="A114" s="3" t="s">
        <v>22</v>
      </c>
      <c r="B114" s="3" t="s">
        <v>62</v>
      </c>
      <c r="C114" s="3" t="str">
        <f t="shared" si="18"/>
        <v>1529</v>
      </c>
      <c r="D114" s="3">
        <v>900.0</v>
      </c>
      <c r="E114" s="3">
        <v>1300.0</v>
      </c>
      <c r="F114" s="3">
        <v>250.0</v>
      </c>
      <c r="G114" s="3">
        <v>90.0</v>
      </c>
      <c r="H114" s="3" t="str">
        <f t="shared" si="19"/>
        <v>4069</v>
      </c>
      <c r="I114" s="3">
        <v>74.0</v>
      </c>
      <c r="J114" s="3" t="str">
        <f t="shared" si="20"/>
        <v>55</v>
      </c>
      <c r="K114" s="1" t="s">
        <v>52</v>
      </c>
    </row>
    <row r="115" ht="15.75" hidden="1" customHeight="1">
      <c r="A115" s="3" t="s">
        <v>25</v>
      </c>
      <c r="B115" s="3" t="s">
        <v>61</v>
      </c>
      <c r="C115" s="3" t="str">
        <f t="shared" si="18"/>
        <v>2365</v>
      </c>
      <c r="D115" s="3">
        <v>900.0</v>
      </c>
      <c r="E115" s="3">
        <v>1300.0</v>
      </c>
      <c r="F115" s="3">
        <v>250.0</v>
      </c>
      <c r="G115" s="3">
        <v>90.0</v>
      </c>
      <c r="H115" s="3" t="str">
        <f t="shared" si="19"/>
        <v>4905</v>
      </c>
      <c r="I115" s="3">
        <v>74.0</v>
      </c>
      <c r="J115" s="3" t="str">
        <f t="shared" si="20"/>
        <v>66</v>
      </c>
      <c r="K115" s="1" t="s">
        <v>52</v>
      </c>
    </row>
    <row r="116" ht="15.75" hidden="1" customHeight="1">
      <c r="A116" s="3" t="s">
        <v>25</v>
      </c>
      <c r="B116" s="3" t="s">
        <v>62</v>
      </c>
      <c r="C116" s="3" t="str">
        <f t="shared" si="18"/>
        <v>1224</v>
      </c>
      <c r="D116" s="3">
        <v>900.0</v>
      </c>
      <c r="E116" s="3">
        <v>1300.0</v>
      </c>
      <c r="F116" s="3">
        <v>250.0</v>
      </c>
      <c r="G116" s="3">
        <v>90.0</v>
      </c>
      <c r="H116" s="3" t="str">
        <f t="shared" si="19"/>
        <v>3764</v>
      </c>
      <c r="I116" s="3">
        <v>74.0</v>
      </c>
      <c r="J116" s="3" t="str">
        <f t="shared" si="20"/>
        <v>51</v>
      </c>
      <c r="K116" s="1" t="s">
        <v>52</v>
      </c>
    </row>
    <row r="117" ht="15.75" hidden="1" customHeight="1">
      <c r="A117" s="3" t="s">
        <v>26</v>
      </c>
      <c r="B117" s="3" t="s">
        <v>61</v>
      </c>
      <c r="C117" s="3" t="str">
        <f t="shared" si="18"/>
        <v>2196</v>
      </c>
      <c r="D117" s="3">
        <v>900.0</v>
      </c>
      <c r="E117" s="3">
        <v>1300.0</v>
      </c>
      <c r="F117" s="3">
        <v>250.0</v>
      </c>
      <c r="G117" s="3">
        <v>90.0</v>
      </c>
      <c r="H117" s="3" t="str">
        <f t="shared" si="19"/>
        <v>4736</v>
      </c>
      <c r="I117" s="3">
        <v>74.0</v>
      </c>
      <c r="J117" s="3" t="str">
        <f t="shared" si="20"/>
        <v>64</v>
      </c>
      <c r="K117" s="1" t="s">
        <v>52</v>
      </c>
    </row>
    <row r="118" ht="15.75" hidden="1" customHeight="1">
      <c r="A118" s="3" t="s">
        <v>26</v>
      </c>
      <c r="B118" s="3" t="s">
        <v>62</v>
      </c>
      <c r="C118" s="3" t="str">
        <f t="shared" si="18"/>
        <v>1390</v>
      </c>
      <c r="D118" s="3">
        <v>900.0</v>
      </c>
      <c r="E118" s="3">
        <v>1300.0</v>
      </c>
      <c r="F118" s="3">
        <v>250.0</v>
      </c>
      <c r="G118" s="3">
        <v>90.0</v>
      </c>
      <c r="H118" s="3" t="str">
        <f t="shared" si="19"/>
        <v>3930</v>
      </c>
      <c r="I118" s="3">
        <v>74.0</v>
      </c>
      <c r="J118" s="3" t="str">
        <f t="shared" si="20"/>
        <v>53</v>
      </c>
      <c r="K118" s="1" t="s">
        <v>52</v>
      </c>
    </row>
    <row r="119" ht="15.75" hidden="1" customHeight="1">
      <c r="A119" s="3" t="s">
        <v>27</v>
      </c>
      <c r="B119" s="3" t="s">
        <v>61</v>
      </c>
      <c r="C119" s="3" t="str">
        <f t="shared" si="18"/>
        <v>2050</v>
      </c>
      <c r="D119" s="3">
        <v>900.0</v>
      </c>
      <c r="E119" s="3">
        <v>1300.0</v>
      </c>
      <c r="F119" s="3">
        <v>250.0</v>
      </c>
      <c r="G119" s="3">
        <v>90.0</v>
      </c>
      <c r="H119" s="3" t="str">
        <f t="shared" si="19"/>
        <v>4590</v>
      </c>
      <c r="I119" s="3">
        <v>74.0</v>
      </c>
      <c r="J119" s="3" t="str">
        <f t="shared" si="20"/>
        <v>62</v>
      </c>
      <c r="K119" s="1" t="s">
        <v>52</v>
      </c>
    </row>
    <row r="120" ht="15.75" hidden="1" customHeight="1">
      <c r="A120" s="3" t="s">
        <v>27</v>
      </c>
      <c r="B120" s="3" t="s">
        <v>63</v>
      </c>
      <c r="C120" s="3" t="str">
        <f t="shared" si="18"/>
        <v>2475</v>
      </c>
      <c r="D120" s="3">
        <v>900.0</v>
      </c>
      <c r="E120" s="3">
        <v>1300.0</v>
      </c>
      <c r="F120" s="3">
        <v>250.0</v>
      </c>
      <c r="G120" s="3">
        <v>90.0</v>
      </c>
      <c r="H120" s="3" t="str">
        <f t="shared" si="19"/>
        <v>5015</v>
      </c>
      <c r="I120" s="3">
        <v>74.0</v>
      </c>
      <c r="J120" s="3" t="str">
        <f t="shared" si="20"/>
        <v>68</v>
      </c>
      <c r="K120" s="1" t="s">
        <v>52</v>
      </c>
    </row>
    <row r="121" ht="15.75" hidden="1" customHeight="1">
      <c r="A121" s="3" t="s">
        <v>27</v>
      </c>
      <c r="B121" s="3" t="s">
        <v>62</v>
      </c>
      <c r="C121" s="3" t="str">
        <f t="shared" si="18"/>
        <v>1304</v>
      </c>
      <c r="D121" s="3">
        <v>900.0</v>
      </c>
      <c r="E121" s="3">
        <v>1300.0</v>
      </c>
      <c r="F121" s="3">
        <v>250.0</v>
      </c>
      <c r="G121" s="3">
        <v>90.0</v>
      </c>
      <c r="H121" s="3" t="str">
        <f t="shared" si="19"/>
        <v>3844</v>
      </c>
      <c r="I121" s="3">
        <v>74.0</v>
      </c>
      <c r="J121" s="3" t="str">
        <f t="shared" si="20"/>
        <v>52</v>
      </c>
      <c r="K121" s="1" t="s">
        <v>52</v>
      </c>
    </row>
    <row r="122" ht="15.75" hidden="1" customHeight="1">
      <c r="A122" s="3" t="s">
        <v>15</v>
      </c>
      <c r="B122" s="3" t="s">
        <v>64</v>
      </c>
      <c r="C122" s="3" t="str">
        <f t="shared" si="18"/>
        <v>960</v>
      </c>
      <c r="D122" s="3">
        <v>900.0</v>
      </c>
      <c r="E122" s="3">
        <v>1300.0</v>
      </c>
      <c r="F122" s="3">
        <v>250.0</v>
      </c>
      <c r="G122" s="3">
        <v>90.0</v>
      </c>
      <c r="H122" s="3" t="str">
        <f t="shared" si="19"/>
        <v>3500</v>
      </c>
      <c r="I122" s="3">
        <v>74.0</v>
      </c>
      <c r="J122" s="3" t="str">
        <f t="shared" si="20"/>
        <v>47</v>
      </c>
      <c r="K122" s="1" t="s">
        <v>52</v>
      </c>
    </row>
    <row r="123" ht="15.75" hidden="1" customHeight="1">
      <c r="A123" s="3" t="s">
        <v>16</v>
      </c>
      <c r="B123" s="3" t="s">
        <v>64</v>
      </c>
      <c r="C123" s="3" t="str">
        <f t="shared" si="18"/>
        <v>880</v>
      </c>
      <c r="D123" s="3">
        <v>900.0</v>
      </c>
      <c r="E123" s="3">
        <v>1300.0</v>
      </c>
      <c r="F123" s="3">
        <v>250.0</v>
      </c>
      <c r="G123" s="3">
        <v>90.0</v>
      </c>
      <c r="H123" s="3" t="str">
        <f t="shared" si="19"/>
        <v>3420</v>
      </c>
      <c r="I123" s="3">
        <v>74.0</v>
      </c>
      <c r="J123" s="3" t="str">
        <f t="shared" si="20"/>
        <v>46</v>
      </c>
      <c r="K123" s="1" t="s">
        <v>52</v>
      </c>
    </row>
    <row r="124" ht="15.75" hidden="1" customHeight="1">
      <c r="A124" s="3" t="s">
        <v>65</v>
      </c>
      <c r="B124" s="3" t="s">
        <v>64</v>
      </c>
      <c r="C124" s="3" t="str">
        <f t="shared" si="18"/>
        <v>600</v>
      </c>
      <c r="D124" s="3">
        <v>900.0</v>
      </c>
      <c r="E124" s="3">
        <v>1300.0</v>
      </c>
      <c r="F124" s="3">
        <v>250.0</v>
      </c>
      <c r="G124" s="3">
        <v>90.0</v>
      </c>
      <c r="H124" s="3" t="str">
        <f t="shared" si="19"/>
        <v>3140</v>
      </c>
      <c r="I124" s="3">
        <v>74.0</v>
      </c>
      <c r="J124" s="3" t="str">
        <f t="shared" si="20"/>
        <v>42</v>
      </c>
      <c r="K124" s="1" t="s">
        <v>52</v>
      </c>
    </row>
    <row r="125" ht="15.75" hidden="1" customHeight="1">
      <c r="K125" s="1" t="s">
        <v>52</v>
      </c>
    </row>
    <row r="126" ht="15.75" hidden="1" customHeight="1">
      <c r="A126" s="16" t="s">
        <v>70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" t="s">
        <v>52</v>
      </c>
    </row>
    <row r="127" ht="15.75" hidden="1" customHeight="1">
      <c r="A127" s="3" t="s">
        <v>0</v>
      </c>
      <c r="B127" s="3" t="s">
        <v>1</v>
      </c>
      <c r="C127" s="3" t="s">
        <v>56</v>
      </c>
      <c r="D127" s="3" t="s">
        <v>42</v>
      </c>
      <c r="E127" s="3" t="s">
        <v>43</v>
      </c>
      <c r="F127" s="3" t="s">
        <v>44</v>
      </c>
      <c r="G127" s="3" t="s">
        <v>45</v>
      </c>
      <c r="H127" s="3" t="s">
        <v>6</v>
      </c>
      <c r="I127" s="3" t="s">
        <v>7</v>
      </c>
      <c r="J127" s="3" t="s">
        <v>8</v>
      </c>
      <c r="K127" s="1" t="s">
        <v>52</v>
      </c>
    </row>
    <row r="128" ht="15.75" hidden="1" customHeight="1">
      <c r="A128" s="3" t="s">
        <v>9</v>
      </c>
      <c r="B128" s="3" t="s">
        <v>10</v>
      </c>
      <c r="C128" s="3" t="str">
        <f t="shared" ref="C128:C132" si="21">C99</f>
        <v>15510</v>
      </c>
      <c r="D128" s="3">
        <v>1800.0</v>
      </c>
      <c r="E128" s="3">
        <v>1350.0</v>
      </c>
      <c r="F128" s="3">
        <v>250.0</v>
      </c>
      <c r="G128" s="3">
        <v>90.0</v>
      </c>
      <c r="H128" s="3" t="str">
        <f t="shared" ref="H128:H132" si="22">C128+D128+E128+F128+G128</f>
        <v>19000</v>
      </c>
      <c r="I128" s="3">
        <v>74.0</v>
      </c>
      <c r="J128" s="3" t="str">
        <f t="shared" ref="J128:J132" si="23">H128/I128</f>
        <v>257</v>
      </c>
      <c r="K128" s="1" t="s">
        <v>52</v>
      </c>
    </row>
    <row r="129" ht="15.75" hidden="1" customHeight="1">
      <c r="A129" s="3" t="s">
        <v>11</v>
      </c>
      <c r="B129" s="3" t="s">
        <v>66</v>
      </c>
      <c r="C129" s="3" t="str">
        <f t="shared" si="21"/>
        <v>6915</v>
      </c>
      <c r="D129" s="3">
        <v>1800.0</v>
      </c>
      <c r="E129" s="3">
        <v>1350.0</v>
      </c>
      <c r="F129" s="3">
        <v>250.0</v>
      </c>
      <c r="G129" s="3">
        <v>90.0</v>
      </c>
      <c r="H129" s="3" t="str">
        <f t="shared" si="22"/>
        <v>10405</v>
      </c>
      <c r="I129" s="3">
        <v>74.0</v>
      </c>
      <c r="J129" s="3" t="str">
        <f t="shared" si="23"/>
        <v>141</v>
      </c>
      <c r="K129" s="1" t="s">
        <v>52</v>
      </c>
    </row>
    <row r="130" ht="15.75" hidden="1" customHeight="1">
      <c r="A130" s="3" t="s">
        <v>14</v>
      </c>
      <c r="B130" s="3" t="s">
        <v>66</v>
      </c>
      <c r="C130" s="3" t="str">
        <f t="shared" si="21"/>
        <v>6689</v>
      </c>
      <c r="D130" s="3">
        <v>1800.0</v>
      </c>
      <c r="E130" s="3">
        <v>1350.0</v>
      </c>
      <c r="F130" s="3">
        <v>250.0</v>
      </c>
      <c r="G130" s="3">
        <v>90.0</v>
      </c>
      <c r="H130" s="3" t="str">
        <f t="shared" si="22"/>
        <v>10179</v>
      </c>
      <c r="I130" s="3">
        <v>74.0</v>
      </c>
      <c r="J130" s="3" t="str">
        <f t="shared" si="23"/>
        <v>138</v>
      </c>
      <c r="K130" s="1" t="s">
        <v>52</v>
      </c>
    </row>
    <row r="131" ht="15.75" hidden="1" customHeight="1">
      <c r="A131" s="3" t="s">
        <v>15</v>
      </c>
      <c r="B131" s="3" t="s">
        <v>66</v>
      </c>
      <c r="C131" s="3" t="str">
        <f t="shared" si="21"/>
        <v>6641</v>
      </c>
      <c r="D131" s="3">
        <v>1800.0</v>
      </c>
      <c r="E131" s="3">
        <v>1300.0</v>
      </c>
      <c r="F131" s="3">
        <v>250.0</v>
      </c>
      <c r="G131" s="3">
        <v>90.0</v>
      </c>
      <c r="H131" s="3" t="str">
        <f t="shared" si="22"/>
        <v>10081</v>
      </c>
      <c r="I131" s="3">
        <v>74.0</v>
      </c>
      <c r="J131" s="3" t="str">
        <f t="shared" si="23"/>
        <v>136</v>
      </c>
      <c r="K131" s="1" t="s">
        <v>52</v>
      </c>
    </row>
    <row r="132" ht="15.75" hidden="1" customHeight="1">
      <c r="A132" s="3" t="s">
        <v>16</v>
      </c>
      <c r="B132" s="3" t="s">
        <v>66</v>
      </c>
      <c r="C132" s="3" t="str">
        <f t="shared" si="21"/>
        <v>7133</v>
      </c>
      <c r="D132" s="3">
        <v>1800.0</v>
      </c>
      <c r="E132" s="3">
        <v>1300.0</v>
      </c>
      <c r="F132" s="3">
        <v>250.0</v>
      </c>
      <c r="G132" s="3">
        <v>90.0</v>
      </c>
      <c r="H132" s="3" t="str">
        <f t="shared" si="22"/>
        <v>10573</v>
      </c>
      <c r="I132" s="3">
        <v>74.0</v>
      </c>
      <c r="J132" s="3" t="str">
        <f t="shared" si="23"/>
        <v>143</v>
      </c>
      <c r="K132" s="1" t="s">
        <v>52</v>
      </c>
    </row>
    <row r="133" ht="15.75" hidden="1" customHeight="1">
      <c r="A133" s="6"/>
      <c r="B133" s="15"/>
      <c r="C133" s="15"/>
      <c r="D133" s="15"/>
      <c r="E133" s="15"/>
      <c r="F133" s="15"/>
      <c r="G133" s="15"/>
      <c r="H133" s="15"/>
      <c r="I133" s="15"/>
      <c r="J133" s="15"/>
      <c r="K133" s="1" t="s">
        <v>52</v>
      </c>
    </row>
    <row r="134" ht="15.75" hidden="1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" t="s">
        <v>52</v>
      </c>
    </row>
    <row r="135" ht="15.75" hidden="1" customHeight="1">
      <c r="A135" s="3" t="s">
        <v>0</v>
      </c>
      <c r="B135" s="3" t="s">
        <v>1</v>
      </c>
      <c r="C135" s="3" t="s">
        <v>56</v>
      </c>
      <c r="D135" s="3" t="s">
        <v>42</v>
      </c>
      <c r="E135" s="3" t="s">
        <v>43</v>
      </c>
      <c r="F135" s="3" t="s">
        <v>44</v>
      </c>
      <c r="G135" s="3" t="s">
        <v>45</v>
      </c>
      <c r="H135" s="3" t="s">
        <v>6</v>
      </c>
      <c r="I135" s="3" t="s">
        <v>7</v>
      </c>
      <c r="J135" s="3" t="s">
        <v>8</v>
      </c>
      <c r="K135" s="1" t="s">
        <v>52</v>
      </c>
    </row>
    <row r="136" ht="15.75" hidden="1" customHeight="1">
      <c r="A136" s="3" t="s">
        <v>9</v>
      </c>
      <c r="B136" s="3" t="s">
        <v>67</v>
      </c>
      <c r="C136" s="3" t="str">
        <f t="shared" ref="C136:C153" si="24">C107</f>
        <v>13975</v>
      </c>
      <c r="D136" s="3">
        <v>1800.0</v>
      </c>
      <c r="E136" s="3">
        <v>1350.0</v>
      </c>
      <c r="F136" s="3">
        <v>250.0</v>
      </c>
      <c r="G136" s="3">
        <v>90.0</v>
      </c>
      <c r="H136" s="3" t="str">
        <f t="shared" ref="H136:H167" si="25">C136+D136+E136+F136+G136</f>
        <v>17465</v>
      </c>
      <c r="I136" s="3">
        <v>74.0</v>
      </c>
      <c r="J136" s="3" t="str">
        <f t="shared" ref="J136:J167" si="26">H136/I136</f>
        <v>236</v>
      </c>
      <c r="K136" s="1" t="s">
        <v>52</v>
      </c>
    </row>
    <row r="137" ht="15.75" hidden="1" customHeight="1">
      <c r="A137" s="3" t="s">
        <v>9</v>
      </c>
      <c r="B137" s="3" t="s">
        <v>68</v>
      </c>
      <c r="C137" s="3" t="str">
        <f t="shared" si="24"/>
        <v>8050</v>
      </c>
      <c r="D137" s="3">
        <v>1800.0</v>
      </c>
      <c r="E137" s="3">
        <v>1350.0</v>
      </c>
      <c r="F137" s="3">
        <v>250.0</v>
      </c>
      <c r="G137" s="3">
        <v>90.0</v>
      </c>
      <c r="H137" s="3" t="str">
        <f t="shared" si="25"/>
        <v>11540</v>
      </c>
      <c r="I137" s="3">
        <v>74.0</v>
      </c>
      <c r="J137" s="3" t="str">
        <f t="shared" si="26"/>
        <v>156</v>
      </c>
      <c r="K137" s="1" t="s">
        <v>52</v>
      </c>
    </row>
    <row r="138" ht="15.75" hidden="1" customHeight="1">
      <c r="A138" s="3" t="s">
        <v>11</v>
      </c>
      <c r="B138" s="3" t="s">
        <v>67</v>
      </c>
      <c r="C138" s="3" t="str">
        <f t="shared" si="24"/>
        <v>6821</v>
      </c>
      <c r="D138" s="3">
        <v>1800.0</v>
      </c>
      <c r="E138" s="3">
        <v>1350.0</v>
      </c>
      <c r="F138" s="3">
        <v>250.0</v>
      </c>
      <c r="G138" s="3">
        <v>90.0</v>
      </c>
      <c r="H138" s="3" t="str">
        <f t="shared" si="25"/>
        <v>10311</v>
      </c>
      <c r="I138" s="3">
        <v>74.0</v>
      </c>
      <c r="J138" s="3" t="str">
        <f t="shared" si="26"/>
        <v>139</v>
      </c>
      <c r="K138" s="1" t="s">
        <v>52</v>
      </c>
    </row>
    <row r="139" ht="15.75" hidden="1" customHeight="1">
      <c r="A139" s="3" t="s">
        <v>11</v>
      </c>
      <c r="B139" s="3" t="s">
        <v>68</v>
      </c>
      <c r="C139" s="3" t="str">
        <f t="shared" si="24"/>
        <v>3899</v>
      </c>
      <c r="D139" s="3">
        <v>1800.0</v>
      </c>
      <c r="E139" s="3">
        <v>1350.0</v>
      </c>
      <c r="F139" s="3">
        <v>250.0</v>
      </c>
      <c r="G139" s="3">
        <v>90.0</v>
      </c>
      <c r="H139" s="3" t="str">
        <f t="shared" si="25"/>
        <v>7389</v>
      </c>
      <c r="I139" s="3">
        <v>74.0</v>
      </c>
      <c r="J139" s="3" t="str">
        <f t="shared" si="26"/>
        <v>100</v>
      </c>
      <c r="K139" s="1" t="s">
        <v>52</v>
      </c>
    </row>
    <row r="140" ht="15.75" hidden="1" customHeight="1">
      <c r="A140" s="3" t="s">
        <v>20</v>
      </c>
      <c r="B140" s="3" t="s">
        <v>67</v>
      </c>
      <c r="C140" s="3" t="str">
        <f t="shared" si="24"/>
        <v>4925</v>
      </c>
      <c r="D140" s="3">
        <v>1800.0</v>
      </c>
      <c r="E140" s="3">
        <v>1350.0</v>
      </c>
      <c r="F140" s="3">
        <v>250.0</v>
      </c>
      <c r="G140" s="3">
        <v>90.0</v>
      </c>
      <c r="H140" s="3" t="str">
        <f t="shared" si="25"/>
        <v>8415</v>
      </c>
      <c r="I140" s="3">
        <v>74.0</v>
      </c>
      <c r="J140" s="3" t="str">
        <f t="shared" si="26"/>
        <v>114</v>
      </c>
      <c r="K140" s="1" t="s">
        <v>52</v>
      </c>
    </row>
    <row r="141" ht="15.75" hidden="1" customHeight="1">
      <c r="A141" s="3" t="s">
        <v>20</v>
      </c>
      <c r="B141" s="3" t="s">
        <v>68</v>
      </c>
      <c r="C141" s="3" t="str">
        <f t="shared" si="24"/>
        <v>2894</v>
      </c>
      <c r="D141" s="3">
        <v>1800.0</v>
      </c>
      <c r="E141" s="3">
        <v>1350.0</v>
      </c>
      <c r="F141" s="3">
        <v>250.0</v>
      </c>
      <c r="G141" s="3">
        <v>90.0</v>
      </c>
      <c r="H141" s="3" t="str">
        <f t="shared" si="25"/>
        <v>6384</v>
      </c>
      <c r="I141" s="3">
        <v>74.0</v>
      </c>
      <c r="J141" s="3" t="str">
        <f t="shared" si="26"/>
        <v>86</v>
      </c>
      <c r="K141" s="1" t="s">
        <v>52</v>
      </c>
    </row>
    <row r="142" ht="15.75" hidden="1" customHeight="1">
      <c r="A142" s="3" t="s">
        <v>22</v>
      </c>
      <c r="B142" s="3" t="s">
        <v>61</v>
      </c>
      <c r="C142" s="3" t="str">
        <f t="shared" si="24"/>
        <v>2725</v>
      </c>
      <c r="D142" s="3">
        <v>1800.0</v>
      </c>
      <c r="E142" s="3">
        <v>1300.0</v>
      </c>
      <c r="F142" s="3">
        <v>250.0</v>
      </c>
      <c r="G142" s="3">
        <v>90.0</v>
      </c>
      <c r="H142" s="3" t="str">
        <f t="shared" si="25"/>
        <v>6165</v>
      </c>
      <c r="I142" s="3">
        <v>74.0</v>
      </c>
      <c r="J142" s="3" t="str">
        <f t="shared" si="26"/>
        <v>83</v>
      </c>
      <c r="K142" s="1" t="s">
        <v>52</v>
      </c>
    </row>
    <row r="143" ht="15.75" hidden="1" customHeight="1">
      <c r="A143" s="3" t="s">
        <v>22</v>
      </c>
      <c r="B143" s="3" t="s">
        <v>62</v>
      </c>
      <c r="C143" s="3" t="str">
        <f t="shared" si="24"/>
        <v>1529</v>
      </c>
      <c r="D143" s="3">
        <v>1800.0</v>
      </c>
      <c r="E143" s="3">
        <v>1300.0</v>
      </c>
      <c r="F143" s="3">
        <v>250.0</v>
      </c>
      <c r="G143" s="3">
        <v>90.0</v>
      </c>
      <c r="H143" s="3" t="str">
        <f t="shared" si="25"/>
        <v>4969</v>
      </c>
      <c r="I143" s="3">
        <v>74.0</v>
      </c>
      <c r="J143" s="3" t="str">
        <f t="shared" si="26"/>
        <v>67</v>
      </c>
      <c r="K143" s="1" t="s">
        <v>52</v>
      </c>
    </row>
    <row r="144" ht="15.75" hidden="1" customHeight="1">
      <c r="A144" s="3" t="s">
        <v>25</v>
      </c>
      <c r="B144" s="3" t="s">
        <v>61</v>
      </c>
      <c r="C144" s="3" t="str">
        <f t="shared" si="24"/>
        <v>2365</v>
      </c>
      <c r="D144" s="3">
        <v>1800.0</v>
      </c>
      <c r="E144" s="3">
        <v>1300.0</v>
      </c>
      <c r="F144" s="3">
        <v>250.0</v>
      </c>
      <c r="G144" s="3">
        <v>90.0</v>
      </c>
      <c r="H144" s="3" t="str">
        <f t="shared" si="25"/>
        <v>5805</v>
      </c>
      <c r="I144" s="3">
        <v>74.0</v>
      </c>
      <c r="J144" s="3" t="str">
        <f t="shared" si="26"/>
        <v>78</v>
      </c>
      <c r="K144" s="1" t="s">
        <v>52</v>
      </c>
    </row>
    <row r="145" ht="15.75" hidden="1" customHeight="1">
      <c r="A145" s="3" t="s">
        <v>25</v>
      </c>
      <c r="B145" s="3" t="s">
        <v>62</v>
      </c>
      <c r="C145" s="3" t="str">
        <f t="shared" si="24"/>
        <v>1224</v>
      </c>
      <c r="D145" s="3">
        <v>1800.0</v>
      </c>
      <c r="E145" s="3">
        <v>1300.0</v>
      </c>
      <c r="F145" s="3">
        <v>250.0</v>
      </c>
      <c r="G145" s="3">
        <v>90.0</v>
      </c>
      <c r="H145" s="3" t="str">
        <f t="shared" si="25"/>
        <v>4664</v>
      </c>
      <c r="I145" s="3">
        <v>74.0</v>
      </c>
      <c r="J145" s="3" t="str">
        <f t="shared" si="26"/>
        <v>63</v>
      </c>
      <c r="K145" s="1" t="s">
        <v>52</v>
      </c>
    </row>
    <row r="146" ht="15.75" hidden="1" customHeight="1">
      <c r="A146" s="3" t="s">
        <v>26</v>
      </c>
      <c r="B146" s="3" t="s">
        <v>61</v>
      </c>
      <c r="C146" s="3" t="str">
        <f t="shared" si="24"/>
        <v>2196</v>
      </c>
      <c r="D146" s="3">
        <v>1800.0</v>
      </c>
      <c r="E146" s="3">
        <v>1300.0</v>
      </c>
      <c r="F146" s="3">
        <v>250.0</v>
      </c>
      <c r="G146" s="3">
        <v>90.0</v>
      </c>
      <c r="H146" s="3" t="str">
        <f t="shared" si="25"/>
        <v>5636</v>
      </c>
      <c r="I146" s="3">
        <v>74.0</v>
      </c>
      <c r="J146" s="3" t="str">
        <f t="shared" si="26"/>
        <v>76</v>
      </c>
      <c r="K146" s="1" t="s">
        <v>52</v>
      </c>
    </row>
    <row r="147" ht="15.75" hidden="1" customHeight="1">
      <c r="A147" s="3" t="s">
        <v>26</v>
      </c>
      <c r="B147" s="3" t="s">
        <v>62</v>
      </c>
      <c r="C147" s="3" t="str">
        <f t="shared" si="24"/>
        <v>1390</v>
      </c>
      <c r="D147" s="3">
        <v>1800.0</v>
      </c>
      <c r="E147" s="3">
        <v>1300.0</v>
      </c>
      <c r="F147" s="3">
        <v>250.0</v>
      </c>
      <c r="G147" s="3">
        <v>90.0</v>
      </c>
      <c r="H147" s="3" t="str">
        <f t="shared" si="25"/>
        <v>4830</v>
      </c>
      <c r="I147" s="3">
        <v>74.0</v>
      </c>
      <c r="J147" s="3" t="str">
        <f t="shared" si="26"/>
        <v>65</v>
      </c>
      <c r="K147" s="1" t="s">
        <v>52</v>
      </c>
    </row>
    <row r="148" ht="15.75" hidden="1" customHeight="1">
      <c r="A148" s="3" t="s">
        <v>27</v>
      </c>
      <c r="B148" s="3" t="s">
        <v>61</v>
      </c>
      <c r="C148" s="3" t="str">
        <f t="shared" si="24"/>
        <v>2050</v>
      </c>
      <c r="D148" s="3">
        <v>1800.0</v>
      </c>
      <c r="E148" s="3">
        <v>1300.0</v>
      </c>
      <c r="F148" s="3">
        <v>250.0</v>
      </c>
      <c r="G148" s="3">
        <v>90.0</v>
      </c>
      <c r="H148" s="3" t="str">
        <f t="shared" si="25"/>
        <v>5490</v>
      </c>
      <c r="I148" s="3">
        <v>74.0</v>
      </c>
      <c r="J148" s="3" t="str">
        <f t="shared" si="26"/>
        <v>74</v>
      </c>
      <c r="K148" s="1" t="s">
        <v>52</v>
      </c>
    </row>
    <row r="149" ht="15.75" hidden="1" customHeight="1">
      <c r="A149" s="3" t="s">
        <v>27</v>
      </c>
      <c r="B149" s="3" t="s">
        <v>63</v>
      </c>
      <c r="C149" s="3" t="str">
        <f t="shared" si="24"/>
        <v>2475</v>
      </c>
      <c r="D149" s="3">
        <v>1800.0</v>
      </c>
      <c r="E149" s="3">
        <v>1300.0</v>
      </c>
      <c r="F149" s="3">
        <v>250.0</v>
      </c>
      <c r="G149" s="3">
        <v>90.0</v>
      </c>
      <c r="H149" s="3" t="str">
        <f t="shared" si="25"/>
        <v>5915</v>
      </c>
      <c r="I149" s="3">
        <v>74.0</v>
      </c>
      <c r="J149" s="3" t="str">
        <f t="shared" si="26"/>
        <v>80</v>
      </c>
      <c r="K149" s="1" t="s">
        <v>52</v>
      </c>
    </row>
    <row r="150" ht="15.75" hidden="1" customHeight="1">
      <c r="A150" s="3" t="s">
        <v>27</v>
      </c>
      <c r="B150" s="3" t="s">
        <v>62</v>
      </c>
      <c r="C150" s="3" t="str">
        <f t="shared" si="24"/>
        <v>1304</v>
      </c>
      <c r="D150" s="3">
        <v>1800.0</v>
      </c>
      <c r="E150" s="3">
        <v>1300.0</v>
      </c>
      <c r="F150" s="3">
        <v>250.0</v>
      </c>
      <c r="G150" s="3">
        <v>90.0</v>
      </c>
      <c r="H150" s="3" t="str">
        <f t="shared" si="25"/>
        <v>4744</v>
      </c>
      <c r="I150" s="3">
        <v>74.0</v>
      </c>
      <c r="J150" s="3" t="str">
        <f t="shared" si="26"/>
        <v>64</v>
      </c>
      <c r="K150" s="1" t="s">
        <v>52</v>
      </c>
    </row>
    <row r="151" ht="15.75" hidden="1" customHeight="1">
      <c r="A151" s="3" t="s">
        <v>15</v>
      </c>
      <c r="B151" s="3" t="s">
        <v>64</v>
      </c>
      <c r="C151" s="3" t="str">
        <f t="shared" si="24"/>
        <v>960</v>
      </c>
      <c r="D151" s="3">
        <v>1800.0</v>
      </c>
      <c r="E151" s="3">
        <v>1300.0</v>
      </c>
      <c r="F151" s="3">
        <v>250.0</v>
      </c>
      <c r="G151" s="3">
        <v>90.0</v>
      </c>
      <c r="H151" s="3" t="str">
        <f t="shared" si="25"/>
        <v>4400</v>
      </c>
      <c r="I151" s="3">
        <v>74.0</v>
      </c>
      <c r="J151" s="3" t="str">
        <f t="shared" si="26"/>
        <v>59</v>
      </c>
      <c r="K151" s="1" t="s">
        <v>52</v>
      </c>
    </row>
    <row r="152" ht="15.75" hidden="1" customHeight="1">
      <c r="A152" s="3" t="s">
        <v>16</v>
      </c>
      <c r="B152" s="3" t="s">
        <v>64</v>
      </c>
      <c r="C152" s="3" t="str">
        <f t="shared" si="24"/>
        <v>880</v>
      </c>
      <c r="D152" s="3">
        <v>1800.0</v>
      </c>
      <c r="E152" s="3">
        <v>1300.0</v>
      </c>
      <c r="F152" s="3">
        <v>250.0</v>
      </c>
      <c r="G152" s="3">
        <v>90.0</v>
      </c>
      <c r="H152" s="3" t="str">
        <f t="shared" si="25"/>
        <v>4320</v>
      </c>
      <c r="I152" s="3">
        <v>74.0</v>
      </c>
      <c r="J152" s="3" t="str">
        <f t="shared" si="26"/>
        <v>58</v>
      </c>
      <c r="K152" s="1" t="s">
        <v>52</v>
      </c>
    </row>
    <row r="153" ht="15.75" hidden="1" customHeight="1">
      <c r="A153" s="3" t="s">
        <v>65</v>
      </c>
      <c r="B153" s="3" t="s">
        <v>64</v>
      </c>
      <c r="C153" s="3" t="str">
        <f t="shared" si="24"/>
        <v>600</v>
      </c>
      <c r="D153" s="3">
        <v>1800.0</v>
      </c>
      <c r="E153" s="3">
        <v>1300.0</v>
      </c>
      <c r="F153" s="3">
        <v>250.0</v>
      </c>
      <c r="G153" s="3">
        <v>90.0</v>
      </c>
      <c r="H153" s="3" t="str">
        <f t="shared" si="25"/>
        <v>4040</v>
      </c>
      <c r="I153" s="3">
        <v>74.0</v>
      </c>
      <c r="J153" s="3" t="str">
        <f t="shared" si="26"/>
        <v>55</v>
      </c>
      <c r="K153" s="1" t="s">
        <v>52</v>
      </c>
    </row>
    <row r="154" ht="15.75" customHeight="1">
      <c r="A154" s="3" t="s">
        <v>21</v>
      </c>
      <c r="B154" s="3" t="s">
        <v>59</v>
      </c>
      <c r="C154" s="3" t="str">
        <f>Sheet1!G119</f>
        <v/>
      </c>
      <c r="D154" s="3">
        <v>2200.0</v>
      </c>
      <c r="E154" s="3">
        <v>1450.0</v>
      </c>
      <c r="F154" s="3">
        <v>250.0</v>
      </c>
      <c r="G154" s="3">
        <v>90.0</v>
      </c>
      <c r="H154" s="3" t="str">
        <f t="shared" si="25"/>
        <v>3990</v>
      </c>
      <c r="I154" s="3">
        <v>74.0</v>
      </c>
      <c r="J154" s="3" t="str">
        <f t="shared" si="26"/>
        <v>54</v>
      </c>
      <c r="K154" s="1" t="s">
        <v>52</v>
      </c>
    </row>
    <row r="155" ht="15.75" customHeight="1">
      <c r="A155" s="3" t="s">
        <v>21</v>
      </c>
      <c r="B155" s="3" t="s">
        <v>60</v>
      </c>
      <c r="C155" s="3" t="str">
        <f>Sheet1!G120</f>
        <v/>
      </c>
      <c r="D155" s="3">
        <v>2200.0</v>
      </c>
      <c r="E155" s="3">
        <v>1450.0</v>
      </c>
      <c r="F155" s="3">
        <v>250.0</v>
      </c>
      <c r="G155" s="3">
        <v>90.0</v>
      </c>
      <c r="H155" s="3" t="str">
        <f t="shared" si="25"/>
        <v>3990</v>
      </c>
      <c r="I155" s="3">
        <v>74.0</v>
      </c>
      <c r="J155" s="3" t="str">
        <f t="shared" si="26"/>
        <v>54</v>
      </c>
      <c r="K155" s="1" t="s">
        <v>52</v>
      </c>
    </row>
    <row r="156" ht="15.75" customHeight="1">
      <c r="A156" s="3" t="s">
        <v>22</v>
      </c>
      <c r="B156" s="3" t="s">
        <v>61</v>
      </c>
      <c r="C156" s="3" t="str">
        <f>Sheet1!G121</f>
        <v/>
      </c>
      <c r="D156" s="3">
        <v>2200.0</v>
      </c>
      <c r="E156" s="3">
        <v>1300.0</v>
      </c>
      <c r="F156" s="3">
        <v>250.0</v>
      </c>
      <c r="G156" s="3">
        <v>90.0</v>
      </c>
      <c r="H156" s="3" t="str">
        <f t="shared" si="25"/>
        <v>3840</v>
      </c>
      <c r="I156" s="3">
        <v>74.0</v>
      </c>
      <c r="J156" s="3" t="str">
        <f t="shared" si="26"/>
        <v>52</v>
      </c>
      <c r="K156" s="1" t="s">
        <v>52</v>
      </c>
    </row>
    <row r="157" ht="15.75" customHeight="1">
      <c r="A157" s="3" t="s">
        <v>22</v>
      </c>
      <c r="B157" s="3" t="s">
        <v>62</v>
      </c>
      <c r="C157" s="3" t="str">
        <f>Sheet1!G122</f>
        <v/>
      </c>
      <c r="D157" s="3">
        <v>2200.0</v>
      </c>
      <c r="E157" s="3">
        <v>1300.0</v>
      </c>
      <c r="F157" s="3">
        <v>250.0</v>
      </c>
      <c r="G157" s="3">
        <v>90.0</v>
      </c>
      <c r="H157" s="3" t="str">
        <f t="shared" si="25"/>
        <v>3840</v>
      </c>
      <c r="I157" s="3">
        <v>74.0</v>
      </c>
      <c r="J157" s="3" t="str">
        <f t="shared" si="26"/>
        <v>52</v>
      </c>
      <c r="K157" s="1" t="s">
        <v>52</v>
      </c>
    </row>
    <row r="158" ht="15.75" customHeight="1">
      <c r="A158" s="3" t="s">
        <v>25</v>
      </c>
      <c r="B158" s="3" t="s">
        <v>61</v>
      </c>
      <c r="C158" s="3" t="str">
        <f>Sheet1!G123</f>
        <v/>
      </c>
      <c r="D158" s="3">
        <v>2200.0</v>
      </c>
      <c r="E158" s="3">
        <v>1300.0</v>
      </c>
      <c r="F158" s="3">
        <v>250.0</v>
      </c>
      <c r="G158" s="3">
        <v>90.0</v>
      </c>
      <c r="H158" s="3" t="str">
        <f t="shared" si="25"/>
        <v>3840</v>
      </c>
      <c r="I158" s="3">
        <v>74.0</v>
      </c>
      <c r="J158" s="3" t="str">
        <f t="shared" si="26"/>
        <v>52</v>
      </c>
      <c r="K158" s="1" t="s">
        <v>52</v>
      </c>
    </row>
    <row r="159" ht="15.75" customHeight="1">
      <c r="A159" s="3" t="s">
        <v>25</v>
      </c>
      <c r="B159" s="3" t="s">
        <v>62</v>
      </c>
      <c r="C159" s="3" t="str">
        <f>Sheet1!G124</f>
        <v/>
      </c>
      <c r="D159" s="3">
        <v>2200.0</v>
      </c>
      <c r="E159" s="3">
        <v>1300.0</v>
      </c>
      <c r="F159" s="3">
        <v>250.0</v>
      </c>
      <c r="G159" s="3">
        <v>90.0</v>
      </c>
      <c r="H159" s="3" t="str">
        <f t="shared" si="25"/>
        <v>3840</v>
      </c>
      <c r="I159" s="3">
        <v>74.0</v>
      </c>
      <c r="J159" s="3" t="str">
        <f t="shared" si="26"/>
        <v>52</v>
      </c>
      <c r="K159" s="1" t="s">
        <v>52</v>
      </c>
    </row>
    <row r="160" ht="15.75" customHeight="1">
      <c r="A160" s="3" t="s">
        <v>26</v>
      </c>
      <c r="B160" s="3" t="s">
        <v>61</v>
      </c>
      <c r="C160" s="3" t="str">
        <f>Sheet1!G125</f>
        <v/>
      </c>
      <c r="D160" s="3">
        <v>2200.0</v>
      </c>
      <c r="E160" s="3">
        <v>1300.0</v>
      </c>
      <c r="F160" s="3">
        <v>250.0</v>
      </c>
      <c r="G160" s="3">
        <v>90.0</v>
      </c>
      <c r="H160" s="3" t="str">
        <f t="shared" si="25"/>
        <v>3840</v>
      </c>
      <c r="I160" s="3">
        <v>74.0</v>
      </c>
      <c r="J160" s="3" t="str">
        <f t="shared" si="26"/>
        <v>52</v>
      </c>
      <c r="K160" s="1" t="s">
        <v>52</v>
      </c>
    </row>
    <row r="161" ht="15.75" customHeight="1">
      <c r="A161" s="3" t="s">
        <v>26</v>
      </c>
      <c r="B161" s="3" t="s">
        <v>62</v>
      </c>
      <c r="C161" s="3" t="str">
        <f>Sheet1!G126</f>
        <v/>
      </c>
      <c r="D161" s="3">
        <v>2200.0</v>
      </c>
      <c r="E161" s="3">
        <v>1300.0</v>
      </c>
      <c r="F161" s="3">
        <v>250.0</v>
      </c>
      <c r="G161" s="3">
        <v>90.0</v>
      </c>
      <c r="H161" s="3" t="str">
        <f t="shared" si="25"/>
        <v>3840</v>
      </c>
      <c r="I161" s="3">
        <v>74.0</v>
      </c>
      <c r="J161" s="3" t="str">
        <f t="shared" si="26"/>
        <v>52</v>
      </c>
      <c r="K161" s="1" t="s">
        <v>52</v>
      </c>
    </row>
    <row r="162" ht="15.75" customHeight="1">
      <c r="A162" s="3" t="s">
        <v>27</v>
      </c>
      <c r="B162" s="3" t="s">
        <v>61</v>
      </c>
      <c r="C162" s="3" t="str">
        <f>Sheet1!G127</f>
        <v/>
      </c>
      <c r="D162" s="3">
        <v>2200.0</v>
      </c>
      <c r="E162" s="3">
        <v>1300.0</v>
      </c>
      <c r="F162" s="3">
        <v>250.0</v>
      </c>
      <c r="G162" s="3">
        <v>90.0</v>
      </c>
      <c r="H162" s="3" t="str">
        <f t="shared" si="25"/>
        <v>3840</v>
      </c>
      <c r="I162" s="3">
        <v>74.0</v>
      </c>
      <c r="J162" s="3" t="str">
        <f t="shared" si="26"/>
        <v>52</v>
      </c>
      <c r="K162" s="1" t="s">
        <v>52</v>
      </c>
    </row>
    <row r="163" ht="15.75" customHeight="1">
      <c r="A163" s="3" t="s">
        <v>27</v>
      </c>
      <c r="B163" s="3" t="s">
        <v>63</v>
      </c>
      <c r="C163" s="3" t="str">
        <f>Sheet1!G128</f>
        <v/>
      </c>
      <c r="D163" s="3">
        <v>2200.0</v>
      </c>
      <c r="E163" s="3">
        <v>1300.0</v>
      </c>
      <c r="F163" s="3">
        <v>250.0</v>
      </c>
      <c r="G163" s="3">
        <v>90.0</v>
      </c>
      <c r="H163" s="3" t="str">
        <f t="shared" si="25"/>
        <v>3840</v>
      </c>
      <c r="I163" s="3">
        <v>74.0</v>
      </c>
      <c r="J163" s="3" t="str">
        <f t="shared" si="26"/>
        <v>52</v>
      </c>
      <c r="K163" s="1" t="s">
        <v>52</v>
      </c>
    </row>
    <row r="164" ht="15.75" customHeight="1">
      <c r="A164" s="3" t="s">
        <v>27</v>
      </c>
      <c r="B164" s="3" t="s">
        <v>62</v>
      </c>
      <c r="C164" s="3" t="str">
        <f>Sheet1!G129</f>
        <v/>
      </c>
      <c r="D164" s="3">
        <v>2200.0</v>
      </c>
      <c r="E164" s="3">
        <v>1300.0</v>
      </c>
      <c r="F164" s="3">
        <v>250.0</v>
      </c>
      <c r="G164" s="3">
        <v>90.0</v>
      </c>
      <c r="H164" s="3" t="str">
        <f t="shared" si="25"/>
        <v>3840</v>
      </c>
      <c r="I164" s="3">
        <v>74.0</v>
      </c>
      <c r="J164" s="3" t="str">
        <f t="shared" si="26"/>
        <v>52</v>
      </c>
      <c r="K164" s="1" t="s">
        <v>52</v>
      </c>
    </row>
    <row r="165" ht="15.75" customHeight="1">
      <c r="A165" s="3" t="s">
        <v>15</v>
      </c>
      <c r="B165" s="3" t="s">
        <v>64</v>
      </c>
      <c r="C165" s="3" t="str">
        <f>Sheet1!G130</f>
        <v/>
      </c>
      <c r="D165" s="3">
        <v>2200.0</v>
      </c>
      <c r="E165" s="3">
        <v>1300.0</v>
      </c>
      <c r="F165" s="3">
        <v>250.0</v>
      </c>
      <c r="G165" s="3">
        <v>90.0</v>
      </c>
      <c r="H165" s="3" t="str">
        <f t="shared" si="25"/>
        <v>3840</v>
      </c>
      <c r="I165" s="3">
        <v>74.0</v>
      </c>
      <c r="J165" s="3" t="str">
        <f t="shared" si="26"/>
        <v>52</v>
      </c>
      <c r="K165" s="1" t="s">
        <v>52</v>
      </c>
    </row>
    <row r="166" ht="15.75" customHeight="1">
      <c r="A166" s="3" t="s">
        <v>16</v>
      </c>
      <c r="B166" s="3" t="s">
        <v>64</v>
      </c>
      <c r="C166" s="3" t="str">
        <f>Sheet1!G131</f>
        <v/>
      </c>
      <c r="D166" s="3">
        <v>2200.0</v>
      </c>
      <c r="E166" s="3">
        <v>1300.0</v>
      </c>
      <c r="F166" s="3">
        <v>250.0</v>
      </c>
      <c r="G166" s="3">
        <v>90.0</v>
      </c>
      <c r="H166" s="3" t="str">
        <f t="shared" si="25"/>
        <v>3840</v>
      </c>
      <c r="I166" s="3">
        <v>74.0</v>
      </c>
      <c r="J166" s="3" t="str">
        <f t="shared" si="26"/>
        <v>52</v>
      </c>
      <c r="K166" s="1" t="s">
        <v>52</v>
      </c>
    </row>
    <row r="167" ht="15.75" customHeight="1">
      <c r="A167" s="3" t="s">
        <v>65</v>
      </c>
      <c r="B167" s="3" t="s">
        <v>64</v>
      </c>
      <c r="C167" s="3" t="str">
        <f>Sheet1!G132</f>
        <v/>
      </c>
      <c r="D167" s="3">
        <v>2200.0</v>
      </c>
      <c r="E167" s="3">
        <v>1300.0</v>
      </c>
      <c r="F167" s="3">
        <v>250.0</v>
      </c>
      <c r="G167" s="3">
        <v>90.0</v>
      </c>
      <c r="H167" s="3" t="str">
        <f t="shared" si="25"/>
        <v>3840</v>
      </c>
      <c r="I167" s="3">
        <v>74.0</v>
      </c>
      <c r="J167" s="3" t="str">
        <f t="shared" si="26"/>
        <v>52</v>
      </c>
      <c r="K167" s="1" t="s">
        <v>52</v>
      </c>
    </row>
  </sheetData>
  <mergeCells count="3">
    <mergeCell ref="A2:J2"/>
    <mergeCell ref="A97:J97"/>
    <mergeCell ref="A126:J126"/>
  </mergeCells>
  <printOptions/>
  <pageMargins bottom="0.75" footer="0.0" header="0.0" left="0.25" right="0.25" top="0.75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8.43"/>
    <col customWidth="1" min="2" max="2" width="10.57"/>
    <col customWidth="1" min="3" max="4" width="8.71"/>
    <col customWidth="1" min="5" max="5" width="30.57"/>
    <col customWidth="1" min="6" max="6" width="24.14"/>
    <col customWidth="1" min="7" max="7" width="17.43"/>
    <col customWidth="1" min="8" max="8" width="8.71"/>
    <col customWidth="1" min="9" max="9" width="30.57"/>
    <col customWidth="1" min="10" max="11" width="8.71"/>
  </cols>
  <sheetData>
    <row r="2">
      <c r="A2" s="17" t="s">
        <v>71</v>
      </c>
    </row>
    <row r="3">
      <c r="A3" s="18" t="s">
        <v>72</v>
      </c>
      <c r="B3" s="14"/>
      <c r="C3" s="14"/>
      <c r="E3" s="18"/>
      <c r="F3" s="14"/>
      <c r="G3" s="14"/>
      <c r="I3" s="18"/>
      <c r="J3" s="14"/>
      <c r="K3" s="14"/>
    </row>
    <row r="4">
      <c r="A4" s="19" t="s">
        <v>73</v>
      </c>
      <c r="B4" s="19" t="s">
        <v>74</v>
      </c>
      <c r="C4" s="19" t="s">
        <v>75</v>
      </c>
      <c r="E4" s="19"/>
      <c r="F4" s="19"/>
      <c r="G4" s="19"/>
      <c r="I4" s="19"/>
      <c r="J4" s="19"/>
      <c r="K4" s="19"/>
    </row>
    <row r="5">
      <c r="A5" s="19" t="s">
        <v>76</v>
      </c>
      <c r="B5" s="19">
        <v>68000.0</v>
      </c>
      <c r="C5" s="19" t="s">
        <v>77</v>
      </c>
      <c r="E5" s="19"/>
      <c r="F5" s="19"/>
      <c r="G5" s="19"/>
      <c r="I5" s="19"/>
      <c r="J5" s="19"/>
      <c r="K5" s="19"/>
    </row>
    <row r="6">
      <c r="A6" s="20" t="s">
        <v>78</v>
      </c>
      <c r="B6" s="19" t="str">
        <f>750+600</f>
        <v>1350</v>
      </c>
      <c r="C6" s="19" t="s">
        <v>79</v>
      </c>
      <c r="E6" s="19"/>
      <c r="F6" s="19"/>
      <c r="G6" s="19"/>
      <c r="I6" s="19"/>
      <c r="J6" s="19"/>
      <c r="K6" s="19"/>
    </row>
    <row r="7">
      <c r="A7" s="19" t="s">
        <v>80</v>
      </c>
      <c r="B7" s="19">
        <v>2200.0</v>
      </c>
      <c r="C7" s="19" t="s">
        <v>77</v>
      </c>
      <c r="E7" s="19"/>
      <c r="F7" s="19"/>
      <c r="G7" s="19"/>
      <c r="I7" s="19"/>
      <c r="J7" s="19"/>
      <c r="K7" s="19"/>
    </row>
    <row r="8">
      <c r="A8" s="20" t="s">
        <v>81</v>
      </c>
      <c r="B8" s="19" t="str">
        <f>1350+385</f>
        <v>1735</v>
      </c>
      <c r="C8" s="19" t="s">
        <v>82</v>
      </c>
      <c r="E8" s="19"/>
      <c r="F8" s="19"/>
      <c r="G8" s="19"/>
      <c r="I8" s="19"/>
      <c r="J8" s="19"/>
      <c r="K8" s="19"/>
    </row>
    <row r="9">
      <c r="A9" s="19" t="s">
        <v>6</v>
      </c>
      <c r="B9" s="19" t="str">
        <f>B5+B6+B7+B8</f>
        <v>73285</v>
      </c>
      <c r="C9" s="19"/>
      <c r="E9" s="19"/>
      <c r="F9" s="19"/>
      <c r="G9" s="19"/>
      <c r="I9" s="19"/>
      <c r="J9" s="19"/>
      <c r="K9" s="19"/>
    </row>
    <row r="10">
      <c r="A10" s="19" t="s">
        <v>83</v>
      </c>
      <c r="B10" s="21" t="str">
        <f>B9/75.5</f>
        <v>971</v>
      </c>
      <c r="C10" s="19" t="s">
        <v>84</v>
      </c>
      <c r="E10" s="19"/>
      <c r="F10" s="19"/>
      <c r="G10" s="19"/>
      <c r="I10" s="19"/>
      <c r="J10" s="19"/>
      <c r="K10" s="19"/>
    </row>
    <row r="11">
      <c r="A11" s="22" t="s">
        <v>85</v>
      </c>
      <c r="B11" s="23"/>
      <c r="E11" s="19"/>
      <c r="F11" s="19"/>
      <c r="G11" s="19"/>
      <c r="I11" s="19"/>
      <c r="J11" s="19"/>
      <c r="K11" s="19"/>
    </row>
    <row r="12">
      <c r="A12" s="20" t="s">
        <v>86</v>
      </c>
      <c r="B12" s="24" t="str">
        <f>B10*1%</f>
        <v>10</v>
      </c>
      <c r="C12" s="19" t="s">
        <v>84</v>
      </c>
      <c r="E12" s="19"/>
      <c r="F12" s="19"/>
      <c r="G12" s="19"/>
      <c r="I12" s="19"/>
      <c r="J12" s="19"/>
      <c r="K12" s="19"/>
    </row>
    <row r="13">
      <c r="A13" s="19" t="s">
        <v>87</v>
      </c>
      <c r="B13" s="21" t="str">
        <f>B10+B12</f>
        <v>980</v>
      </c>
      <c r="C13" s="19"/>
      <c r="E13" s="19"/>
      <c r="F13" s="19"/>
      <c r="G13" s="19"/>
      <c r="I13" s="19"/>
      <c r="J13" s="19"/>
      <c r="K13" s="19"/>
    </row>
    <row r="14">
      <c r="A14" s="19"/>
      <c r="B14" s="19"/>
      <c r="C14" s="19"/>
      <c r="E14" s="19"/>
      <c r="F14" s="19"/>
      <c r="G14" s="19"/>
      <c r="I14" s="19"/>
      <c r="J14" s="19"/>
      <c r="K14" s="19"/>
    </row>
    <row r="15">
      <c r="A15" s="19"/>
      <c r="B15" s="19"/>
      <c r="C15" s="19"/>
      <c r="E15" s="25"/>
      <c r="F15" s="25"/>
      <c r="G15" s="25"/>
      <c r="I15" s="25"/>
      <c r="J15" s="25"/>
      <c r="K15" s="25"/>
    </row>
    <row r="16">
      <c r="E16" s="25"/>
      <c r="F16" s="25"/>
      <c r="G16" s="25"/>
      <c r="I16" s="25"/>
      <c r="J16" s="25"/>
      <c r="K16" s="25"/>
    </row>
    <row r="17">
      <c r="E17" s="25"/>
      <c r="F17" s="25"/>
      <c r="G17" s="25"/>
      <c r="I17" s="25"/>
      <c r="J17" s="25"/>
      <c r="K17" s="25"/>
    </row>
    <row r="18">
      <c r="E18" s="25"/>
      <c r="F18" s="25"/>
      <c r="G18" s="25"/>
      <c r="I18" s="25"/>
      <c r="J18" s="25"/>
      <c r="K18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>
      <c r="A36" s="5" t="s">
        <v>88</v>
      </c>
    </row>
    <row r="37" ht="15.75" customHeight="1">
      <c r="A37" s="19" t="s">
        <v>89</v>
      </c>
    </row>
    <row r="38" ht="15.75" customHeight="1">
      <c r="A38" s="19" t="s">
        <v>90</v>
      </c>
    </row>
    <row r="39" ht="15.75" customHeight="1">
      <c r="A39" s="19" t="s">
        <v>91</v>
      </c>
    </row>
    <row r="40" ht="15.75" customHeight="1">
      <c r="A40" s="19" t="s">
        <v>92</v>
      </c>
    </row>
    <row r="41" ht="15.75" customHeight="1">
      <c r="A41" s="19" t="s">
        <v>93</v>
      </c>
    </row>
    <row r="42" ht="15.75" customHeight="1">
      <c r="A42" s="19" t="s">
        <v>94</v>
      </c>
    </row>
    <row r="43" ht="15.75" customHeight="1">
      <c r="A43" s="19" t="s">
        <v>95</v>
      </c>
    </row>
    <row r="44" ht="15.75" customHeight="1">
      <c r="A44" s="19" t="s">
        <v>96</v>
      </c>
    </row>
    <row r="45" ht="15.75" customHeight="1">
      <c r="A45" s="19" t="s">
        <v>97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5">
    <mergeCell ref="I3:K3"/>
    <mergeCell ref="A2:K2"/>
    <mergeCell ref="A3:C3"/>
    <mergeCell ref="E3:G3"/>
    <mergeCell ref="A11:B11"/>
  </mergeCells>
  <printOptions/>
  <pageMargins bottom="0.75" footer="0.0" header="0.0" left="0.25" right="0.25" top="0.75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1.29"/>
    <col customWidth="1" min="3" max="3" width="13.14"/>
    <col customWidth="1" min="4" max="4" width="17.0"/>
    <col customWidth="1" min="5" max="5" width="13.29"/>
    <col customWidth="1" min="6" max="6" width="11.43"/>
    <col customWidth="1" min="7" max="7" width="1.57"/>
    <col customWidth="1" min="8" max="8" width="1.86"/>
    <col customWidth="1" min="9" max="9" width="15.43"/>
    <col customWidth="1" min="10" max="10" width="10.57"/>
    <col customWidth="1" min="11" max="11" width="16.57"/>
    <col customWidth="1" min="12" max="12" width="16.29"/>
    <col customWidth="1" min="13" max="13" width="13.86"/>
    <col customWidth="1" min="14" max="14" width="13.57"/>
  </cols>
  <sheetData>
    <row r="1">
      <c r="A1" s="26" t="s">
        <v>98</v>
      </c>
      <c r="B1" s="5" t="s">
        <v>88</v>
      </c>
      <c r="C1" s="27" t="s">
        <v>99</v>
      </c>
      <c r="D1" s="26" t="s">
        <v>100</v>
      </c>
      <c r="E1" s="28" t="s">
        <v>101</v>
      </c>
      <c r="F1" s="29" t="s">
        <v>102</v>
      </c>
      <c r="I1" s="26" t="s">
        <v>98</v>
      </c>
      <c r="J1" s="1" t="s">
        <v>88</v>
      </c>
      <c r="K1" s="30" t="s">
        <v>99</v>
      </c>
      <c r="L1" s="31" t="s">
        <v>100</v>
      </c>
      <c r="M1" s="32" t="s">
        <v>101</v>
      </c>
      <c r="N1" s="32" t="s">
        <v>102</v>
      </c>
    </row>
    <row r="2" ht="15.75" customHeight="1">
      <c r="A2" s="33">
        <v>1.0</v>
      </c>
      <c r="B2" s="34" t="s">
        <v>103</v>
      </c>
      <c r="C2" s="35" t="s">
        <v>104</v>
      </c>
      <c r="D2" s="36" t="s">
        <v>105</v>
      </c>
      <c r="E2" s="36"/>
      <c r="F2" s="37"/>
      <c r="I2" s="35">
        <v>8.0</v>
      </c>
      <c r="J2" s="38" t="s">
        <v>103</v>
      </c>
      <c r="K2" s="39" t="s">
        <v>106</v>
      </c>
      <c r="L2" s="36" t="s">
        <v>107</v>
      </c>
      <c r="M2" s="36"/>
      <c r="N2" s="37"/>
    </row>
    <row r="3" ht="15.75" customHeight="1">
      <c r="A3" s="40"/>
      <c r="B3" s="41"/>
      <c r="C3" s="40"/>
      <c r="D3" s="36" t="s">
        <v>108</v>
      </c>
      <c r="E3" s="36"/>
      <c r="F3" s="37"/>
      <c r="I3" s="41"/>
      <c r="J3" s="41"/>
      <c r="K3" s="39"/>
      <c r="L3" s="36" t="s">
        <v>109</v>
      </c>
      <c r="M3" s="36"/>
      <c r="N3" s="37"/>
    </row>
    <row r="4">
      <c r="A4" s="35">
        <v>2.0</v>
      </c>
      <c r="B4" s="41"/>
      <c r="C4" s="35" t="s">
        <v>110</v>
      </c>
      <c r="D4" s="36" t="s">
        <v>111</v>
      </c>
      <c r="E4" s="36"/>
      <c r="F4" s="37"/>
      <c r="I4" s="41"/>
      <c r="J4" s="41"/>
      <c r="K4" s="39"/>
      <c r="L4" s="36" t="s">
        <v>112</v>
      </c>
      <c r="M4" s="36"/>
      <c r="N4" s="37"/>
    </row>
    <row r="5">
      <c r="A5" s="41"/>
      <c r="B5" s="41"/>
      <c r="C5" s="41"/>
      <c r="D5" s="36" t="s">
        <v>113</v>
      </c>
      <c r="E5" s="36"/>
      <c r="F5" s="37"/>
      <c r="I5" s="41"/>
      <c r="J5" s="41"/>
      <c r="K5" s="39"/>
      <c r="L5" s="36" t="s">
        <v>114</v>
      </c>
      <c r="M5" s="36"/>
      <c r="N5" s="37"/>
    </row>
    <row r="6">
      <c r="A6" s="41"/>
      <c r="B6" s="41"/>
      <c r="C6" s="41"/>
      <c r="D6" s="36" t="s">
        <v>115</v>
      </c>
      <c r="E6" s="36"/>
      <c r="F6" s="37"/>
      <c r="I6" s="41"/>
      <c r="J6" s="41"/>
      <c r="K6" s="39"/>
      <c r="L6" s="36" t="s">
        <v>116</v>
      </c>
      <c r="M6" s="36"/>
      <c r="N6" s="37"/>
    </row>
    <row r="7">
      <c r="A7" s="41"/>
      <c r="B7" s="41"/>
      <c r="C7" s="41"/>
      <c r="D7" s="36" t="s">
        <v>117</v>
      </c>
      <c r="E7" s="36"/>
      <c r="F7" s="37"/>
      <c r="I7" s="41"/>
      <c r="J7" s="41"/>
      <c r="K7" s="39"/>
      <c r="L7" s="36" t="s">
        <v>118</v>
      </c>
      <c r="M7" s="36"/>
      <c r="N7" s="37"/>
    </row>
    <row r="8">
      <c r="A8" s="41"/>
      <c r="B8" s="41"/>
      <c r="C8" s="41"/>
      <c r="D8" s="36" t="s">
        <v>119</v>
      </c>
      <c r="E8" s="36"/>
      <c r="F8" s="37"/>
      <c r="I8" s="41"/>
      <c r="J8" s="41"/>
      <c r="K8" s="39"/>
      <c r="L8" s="36" t="s">
        <v>120</v>
      </c>
      <c r="M8" s="36"/>
      <c r="N8" s="37"/>
    </row>
    <row r="9">
      <c r="A9" s="41"/>
      <c r="B9" s="41"/>
      <c r="C9" s="41"/>
      <c r="D9" s="36" t="s">
        <v>121</v>
      </c>
      <c r="E9" s="36"/>
      <c r="F9" s="37"/>
      <c r="I9" s="41"/>
      <c r="J9" s="41"/>
      <c r="K9" s="39"/>
      <c r="L9" s="36" t="s">
        <v>122</v>
      </c>
      <c r="M9" s="36"/>
      <c r="N9" s="37"/>
    </row>
    <row r="10">
      <c r="A10" s="41"/>
      <c r="B10" s="41"/>
      <c r="C10" s="41"/>
      <c r="D10" s="36" t="s">
        <v>123</v>
      </c>
      <c r="E10" s="36"/>
      <c r="F10" s="37"/>
      <c r="I10" s="41"/>
      <c r="J10" s="41"/>
      <c r="K10" s="39"/>
      <c r="L10" s="36" t="s">
        <v>124</v>
      </c>
      <c r="M10" s="36"/>
      <c r="N10" s="37"/>
    </row>
    <row r="11">
      <c r="A11" s="41"/>
      <c r="B11" s="41"/>
      <c r="C11" s="41"/>
      <c r="D11" s="36" t="s">
        <v>125</v>
      </c>
      <c r="E11" s="36"/>
      <c r="F11" s="37"/>
      <c r="I11" s="41"/>
      <c r="J11" s="41"/>
      <c r="K11" s="39"/>
      <c r="L11" s="36" t="s">
        <v>126</v>
      </c>
      <c r="M11" s="36"/>
      <c r="N11" s="37"/>
    </row>
    <row r="12">
      <c r="A12" s="40"/>
      <c r="B12" s="41"/>
      <c r="C12" s="40"/>
      <c r="D12" s="36" t="s">
        <v>127</v>
      </c>
      <c r="E12" s="36"/>
      <c r="F12" s="37"/>
      <c r="I12" s="41"/>
      <c r="J12" s="41"/>
      <c r="K12" s="39"/>
      <c r="L12" s="36" t="s">
        <v>128</v>
      </c>
      <c r="M12" s="36"/>
      <c r="N12" s="37"/>
    </row>
    <row r="13">
      <c r="A13" s="42">
        <v>3.0</v>
      </c>
      <c r="B13" s="41"/>
      <c r="C13" s="35" t="s">
        <v>129</v>
      </c>
      <c r="D13" s="36" t="s">
        <v>130</v>
      </c>
      <c r="E13" s="36"/>
      <c r="F13" s="37"/>
      <c r="I13" s="41"/>
      <c r="J13" s="41"/>
      <c r="K13" s="39"/>
      <c r="L13" s="36" t="s">
        <v>131</v>
      </c>
      <c r="M13" s="36"/>
      <c r="N13" s="37"/>
    </row>
    <row r="14">
      <c r="A14" s="43"/>
      <c r="B14" s="41"/>
      <c r="C14" s="41"/>
      <c r="D14" s="36" t="s">
        <v>132</v>
      </c>
      <c r="E14" s="36"/>
      <c r="F14" s="37"/>
      <c r="I14" s="40"/>
      <c r="J14" s="41"/>
      <c r="K14" s="39"/>
      <c r="L14" s="36" t="s">
        <v>133</v>
      </c>
      <c r="M14" s="36"/>
      <c r="N14" s="37"/>
    </row>
    <row r="15">
      <c r="A15" s="43"/>
      <c r="B15" s="41"/>
      <c r="C15" s="41"/>
      <c r="D15" s="36" t="s">
        <v>134</v>
      </c>
      <c r="E15" s="36"/>
      <c r="F15" s="37"/>
      <c r="I15" s="35">
        <v>9.0</v>
      </c>
      <c r="J15" s="41"/>
      <c r="K15" s="39" t="s">
        <v>135</v>
      </c>
      <c r="L15" s="36" t="s">
        <v>136</v>
      </c>
      <c r="M15" s="36"/>
      <c r="N15" s="37"/>
    </row>
    <row r="16">
      <c r="A16" s="43"/>
      <c r="B16" s="41"/>
      <c r="C16" s="41"/>
      <c r="D16" s="36" t="s">
        <v>137</v>
      </c>
      <c r="E16" s="36"/>
      <c r="F16" s="37"/>
      <c r="I16" s="41"/>
      <c r="J16" s="41"/>
      <c r="K16" s="39"/>
      <c r="L16" s="36" t="s">
        <v>138</v>
      </c>
      <c r="M16" s="36"/>
      <c r="N16" s="37"/>
    </row>
    <row r="17">
      <c r="A17" s="43"/>
      <c r="B17" s="41"/>
      <c r="C17" s="41"/>
      <c r="D17" s="36" t="s">
        <v>139</v>
      </c>
      <c r="E17" s="36"/>
      <c r="F17" s="37"/>
      <c r="I17" s="41"/>
      <c r="J17" s="41"/>
      <c r="K17" s="39"/>
      <c r="L17" s="36" t="s">
        <v>140</v>
      </c>
      <c r="M17" s="36"/>
      <c r="N17" s="37"/>
    </row>
    <row r="18">
      <c r="A18" s="44"/>
      <c r="B18" s="41"/>
      <c r="C18" s="40"/>
      <c r="D18" s="36" t="s">
        <v>141</v>
      </c>
      <c r="E18" s="36"/>
      <c r="F18" s="37"/>
      <c r="I18" s="41"/>
      <c r="J18" s="41"/>
      <c r="K18" s="39"/>
      <c r="L18" s="36" t="s">
        <v>142</v>
      </c>
      <c r="M18" s="36"/>
      <c r="N18" s="37"/>
    </row>
    <row r="19">
      <c r="A19" s="45">
        <v>4.0</v>
      </c>
      <c r="B19" s="41"/>
      <c r="C19" s="35" t="s">
        <v>143</v>
      </c>
      <c r="D19" s="36" t="s">
        <v>144</v>
      </c>
      <c r="E19" s="36"/>
      <c r="F19" s="37"/>
      <c r="I19" s="41"/>
      <c r="J19" s="41"/>
      <c r="K19" s="39"/>
      <c r="L19" s="36" t="s">
        <v>145</v>
      </c>
      <c r="M19" s="36"/>
      <c r="N19" s="37"/>
    </row>
    <row r="20">
      <c r="A20" s="43"/>
      <c r="B20" s="41"/>
      <c r="C20" s="41"/>
      <c r="D20" s="36" t="s">
        <v>146</v>
      </c>
      <c r="E20" s="36"/>
      <c r="F20" s="37"/>
      <c r="I20" s="41"/>
      <c r="J20" s="41"/>
      <c r="K20" s="39"/>
      <c r="L20" s="36" t="s">
        <v>147</v>
      </c>
      <c r="M20" s="36"/>
      <c r="N20" s="37"/>
    </row>
    <row r="21" ht="15.75" customHeight="1">
      <c r="A21" s="43"/>
      <c r="B21" s="41"/>
      <c r="C21" s="41"/>
      <c r="D21" s="36" t="s">
        <v>148</v>
      </c>
      <c r="E21" s="36"/>
      <c r="F21" s="37"/>
      <c r="I21" s="41"/>
      <c r="J21" s="41"/>
      <c r="K21" s="39"/>
      <c r="L21" s="36" t="s">
        <v>149</v>
      </c>
      <c r="M21" s="36"/>
      <c r="N21" s="37"/>
    </row>
    <row r="22" ht="15.75" customHeight="1">
      <c r="A22" s="43"/>
      <c r="B22" s="41"/>
      <c r="C22" s="41"/>
      <c r="D22" s="36" t="s">
        <v>150</v>
      </c>
      <c r="E22" s="36"/>
      <c r="F22" s="37"/>
      <c r="I22" s="41"/>
      <c r="J22" s="41"/>
      <c r="K22" s="39"/>
      <c r="L22" s="36" t="s">
        <v>151</v>
      </c>
      <c r="M22" s="36"/>
      <c r="N22" s="37"/>
    </row>
    <row r="23" ht="15.75" customHeight="1">
      <c r="A23" s="43"/>
      <c r="B23" s="41"/>
      <c r="C23" s="41"/>
      <c r="D23" s="36" t="s">
        <v>152</v>
      </c>
      <c r="E23" s="36"/>
      <c r="F23" s="37"/>
      <c r="I23" s="40"/>
      <c r="J23" s="41"/>
      <c r="K23" s="39"/>
      <c r="L23" s="36" t="s">
        <v>153</v>
      </c>
      <c r="M23" s="36"/>
      <c r="N23" s="37"/>
    </row>
    <row r="24" ht="15.75" customHeight="1">
      <c r="A24" s="43"/>
      <c r="B24" s="41"/>
      <c r="C24" s="41"/>
      <c r="D24" s="36" t="s">
        <v>154</v>
      </c>
      <c r="E24" s="36"/>
      <c r="F24" s="37"/>
      <c r="I24" s="46">
        <v>10.0</v>
      </c>
      <c r="J24" s="41"/>
      <c r="K24" s="36" t="s">
        <v>155</v>
      </c>
      <c r="L24" s="36" t="s">
        <v>156</v>
      </c>
      <c r="M24" s="36"/>
      <c r="N24" s="37"/>
    </row>
    <row r="25" ht="15.75" customHeight="1">
      <c r="A25" s="43"/>
      <c r="B25" s="41"/>
      <c r="C25" s="41"/>
      <c r="D25" s="36" t="s">
        <v>157</v>
      </c>
      <c r="E25" s="36"/>
      <c r="F25" s="37"/>
      <c r="I25" s="36">
        <v>11.0</v>
      </c>
      <c r="J25" s="41"/>
      <c r="K25" s="36" t="s">
        <v>158</v>
      </c>
      <c r="L25" s="36" t="s">
        <v>159</v>
      </c>
      <c r="M25" s="36"/>
      <c r="N25" s="37"/>
    </row>
    <row r="26" ht="15.75" customHeight="1">
      <c r="A26" s="43"/>
      <c r="B26" s="41"/>
      <c r="C26" s="41"/>
      <c r="D26" s="36" t="s">
        <v>160</v>
      </c>
      <c r="E26" s="36"/>
      <c r="F26" s="37"/>
      <c r="I26" s="35">
        <v>12.0</v>
      </c>
      <c r="J26" s="41"/>
      <c r="K26" s="39" t="s">
        <v>161</v>
      </c>
      <c r="L26" s="36" t="s">
        <v>162</v>
      </c>
      <c r="M26" s="36"/>
      <c r="N26" s="37"/>
    </row>
    <row r="27" ht="15.75" customHeight="1">
      <c r="A27" s="43"/>
      <c r="B27" s="41"/>
      <c r="C27" s="41"/>
      <c r="D27" s="36" t="s">
        <v>163</v>
      </c>
      <c r="E27" s="36"/>
      <c r="F27" s="37"/>
      <c r="I27" s="41"/>
      <c r="J27" s="41"/>
      <c r="K27" s="39"/>
      <c r="L27" s="36" t="s">
        <v>164</v>
      </c>
      <c r="M27" s="37"/>
      <c r="N27" s="37"/>
    </row>
    <row r="28" ht="15.75" customHeight="1">
      <c r="A28" s="43"/>
      <c r="B28" s="41"/>
      <c r="C28" s="41"/>
      <c r="D28" s="36" t="s">
        <v>165</v>
      </c>
      <c r="E28" s="36"/>
      <c r="F28" s="37"/>
      <c r="I28" s="41"/>
      <c r="J28" s="41"/>
      <c r="K28" s="39"/>
      <c r="L28" s="36" t="s">
        <v>166</v>
      </c>
      <c r="M28" s="37"/>
      <c r="N28" s="37"/>
    </row>
    <row r="29" ht="15.75" customHeight="1">
      <c r="A29" s="43"/>
      <c r="B29" s="41"/>
      <c r="C29" s="41"/>
      <c r="D29" s="36" t="s">
        <v>167</v>
      </c>
      <c r="E29" s="36"/>
      <c r="F29" s="37"/>
      <c r="I29" s="41"/>
      <c r="J29" s="41"/>
      <c r="K29" s="39"/>
      <c r="L29" s="36" t="s">
        <v>168</v>
      </c>
      <c r="M29" s="37"/>
      <c r="N29" s="37"/>
    </row>
    <row r="30" ht="15.75" customHeight="1">
      <c r="A30" s="43"/>
      <c r="B30" s="41"/>
      <c r="C30" s="41"/>
      <c r="D30" s="36" t="s">
        <v>169</v>
      </c>
      <c r="E30" s="36"/>
      <c r="F30" s="37"/>
      <c r="I30" s="41"/>
      <c r="J30" s="41"/>
      <c r="K30" s="39"/>
      <c r="L30" s="36" t="s">
        <v>170</v>
      </c>
      <c r="M30" s="37"/>
      <c r="N30" s="37"/>
    </row>
    <row r="31" ht="15.75" customHeight="1">
      <c r="A31" s="43"/>
      <c r="B31" s="41"/>
      <c r="C31" s="41"/>
      <c r="D31" s="36" t="s">
        <v>171</v>
      </c>
      <c r="E31" s="36"/>
      <c r="F31" s="37"/>
      <c r="I31" s="41"/>
      <c r="J31" s="41"/>
      <c r="K31" s="39"/>
      <c r="L31" s="36" t="s">
        <v>172</v>
      </c>
      <c r="M31" s="37"/>
      <c r="N31" s="37"/>
    </row>
    <row r="32" ht="15.75" customHeight="1">
      <c r="A32" s="43"/>
      <c r="B32" s="41"/>
      <c r="C32" s="41"/>
      <c r="D32" s="36" t="s">
        <v>173</v>
      </c>
      <c r="E32" s="36"/>
      <c r="F32" s="37"/>
      <c r="I32" s="41"/>
      <c r="J32" s="41"/>
      <c r="K32" s="39"/>
      <c r="L32" s="36" t="s">
        <v>174</v>
      </c>
      <c r="M32" s="37"/>
      <c r="N32" s="37"/>
    </row>
    <row r="33" ht="15.75" customHeight="1">
      <c r="A33" s="43"/>
      <c r="B33" s="41"/>
      <c r="C33" s="41"/>
      <c r="D33" s="36" t="s">
        <v>175</v>
      </c>
      <c r="E33" s="36"/>
      <c r="F33" s="37"/>
      <c r="I33" s="41"/>
      <c r="J33" s="41"/>
      <c r="K33" s="39"/>
      <c r="L33" s="36" t="s">
        <v>176</v>
      </c>
      <c r="M33" s="37"/>
      <c r="N33" s="37"/>
    </row>
    <row r="34" ht="15.75" customHeight="1">
      <c r="A34" s="47"/>
      <c r="B34" s="41"/>
      <c r="C34" s="40"/>
      <c r="D34" s="36" t="s">
        <v>177</v>
      </c>
      <c r="E34" s="36"/>
      <c r="F34" s="37"/>
      <c r="I34" s="41"/>
      <c r="J34" s="41"/>
      <c r="K34" s="39"/>
      <c r="L34" s="36" t="s">
        <v>178</v>
      </c>
      <c r="M34" s="37"/>
      <c r="N34" s="37"/>
    </row>
    <row r="35" ht="15.75" customHeight="1">
      <c r="A35" s="45">
        <v>5.0</v>
      </c>
      <c r="B35" s="41"/>
      <c r="C35" s="35" t="s">
        <v>179</v>
      </c>
      <c r="D35" s="36" t="s">
        <v>180</v>
      </c>
      <c r="E35" s="36"/>
      <c r="F35" s="37"/>
      <c r="I35" s="41"/>
      <c r="J35" s="41"/>
      <c r="K35" s="39"/>
      <c r="L35" s="36" t="s">
        <v>181</v>
      </c>
      <c r="M35" s="37"/>
      <c r="N35" s="37"/>
    </row>
    <row r="36" ht="15.75" customHeight="1">
      <c r="A36" s="43"/>
      <c r="B36" s="41"/>
      <c r="C36" s="41"/>
      <c r="D36" s="36" t="s">
        <v>182</v>
      </c>
      <c r="E36" s="36"/>
      <c r="F36" s="37"/>
      <c r="I36" s="40"/>
      <c r="J36" s="41"/>
      <c r="K36" s="39"/>
      <c r="L36" s="36" t="s">
        <v>183</v>
      </c>
      <c r="M36" s="37"/>
      <c r="N36" s="37"/>
    </row>
    <row r="37" ht="15.75" customHeight="1">
      <c r="A37" s="43"/>
      <c r="B37" s="41"/>
      <c r="C37" s="41"/>
      <c r="D37" s="36" t="s">
        <v>184</v>
      </c>
      <c r="E37" s="36"/>
      <c r="F37" s="37"/>
      <c r="I37" s="48">
        <v>13.0</v>
      </c>
      <c r="J37" s="41"/>
      <c r="K37" s="39" t="s">
        <v>185</v>
      </c>
      <c r="L37" s="36" t="s">
        <v>186</v>
      </c>
      <c r="M37" s="37"/>
      <c r="N37" s="37"/>
    </row>
    <row r="38" ht="15.75" customHeight="1">
      <c r="A38" s="43"/>
      <c r="B38" s="41"/>
      <c r="C38" s="41"/>
      <c r="D38" s="36" t="s">
        <v>187</v>
      </c>
      <c r="E38" s="36"/>
      <c r="F38" s="37"/>
      <c r="I38" s="41"/>
      <c r="J38" s="41"/>
      <c r="K38" s="39"/>
      <c r="L38" s="36" t="s">
        <v>188</v>
      </c>
      <c r="M38" s="37"/>
      <c r="N38" s="37"/>
    </row>
    <row r="39" ht="15.75" customHeight="1">
      <c r="A39" s="43"/>
      <c r="B39" s="41"/>
      <c r="C39" s="41"/>
      <c r="D39" s="36" t="s">
        <v>189</v>
      </c>
      <c r="E39" s="36"/>
      <c r="F39" s="37"/>
      <c r="I39" s="41"/>
      <c r="J39" s="41"/>
      <c r="K39" s="39"/>
      <c r="L39" s="36" t="s">
        <v>190</v>
      </c>
      <c r="M39" s="37"/>
      <c r="N39" s="37"/>
    </row>
    <row r="40" ht="15.75" customHeight="1">
      <c r="A40" s="43"/>
      <c r="B40" s="41"/>
      <c r="C40" s="41"/>
      <c r="D40" s="36" t="s">
        <v>191</v>
      </c>
      <c r="E40" s="36"/>
      <c r="F40" s="37"/>
      <c r="I40" s="41"/>
      <c r="J40" s="41"/>
      <c r="K40" s="39"/>
      <c r="L40" s="36" t="s">
        <v>192</v>
      </c>
      <c r="M40" s="37"/>
      <c r="N40" s="37"/>
    </row>
    <row r="41" ht="15.75" customHeight="1">
      <c r="A41" s="43"/>
      <c r="B41" s="41"/>
      <c r="C41" s="41"/>
      <c r="D41" s="36" t="s">
        <v>193</v>
      </c>
      <c r="E41" s="36"/>
      <c r="F41" s="37"/>
      <c r="I41" s="41"/>
      <c r="J41" s="41"/>
      <c r="K41" s="39"/>
      <c r="L41" s="36" t="s">
        <v>194</v>
      </c>
      <c r="M41" s="37"/>
      <c r="N41" s="37"/>
    </row>
    <row r="42" ht="15.75" customHeight="1">
      <c r="A42" s="43"/>
      <c r="B42" s="41"/>
      <c r="C42" s="41"/>
      <c r="D42" s="36" t="s">
        <v>195</v>
      </c>
      <c r="E42" s="36"/>
      <c r="F42" s="37"/>
      <c r="I42" s="41"/>
      <c r="J42" s="41"/>
      <c r="K42" s="39"/>
      <c r="L42" s="36" t="s">
        <v>196</v>
      </c>
      <c r="M42" s="37"/>
      <c r="N42" s="37"/>
    </row>
    <row r="43" ht="15.75" customHeight="1">
      <c r="A43" s="43"/>
      <c r="B43" s="41"/>
      <c r="C43" s="41"/>
      <c r="D43" s="36" t="s">
        <v>197</v>
      </c>
      <c r="E43" s="36"/>
      <c r="F43" s="37"/>
      <c r="I43" s="41"/>
      <c r="J43" s="41"/>
      <c r="K43" s="39"/>
      <c r="L43" s="36" t="s">
        <v>198</v>
      </c>
      <c r="M43" s="37"/>
      <c r="N43" s="37"/>
    </row>
    <row r="44" ht="15.75" customHeight="1">
      <c r="A44" s="43"/>
      <c r="B44" s="41"/>
      <c r="C44" s="41"/>
      <c r="D44" s="36" t="s">
        <v>199</v>
      </c>
      <c r="E44" s="36"/>
      <c r="F44" s="37"/>
      <c r="I44" s="41"/>
      <c r="J44" s="41"/>
      <c r="K44" s="39"/>
      <c r="L44" s="36" t="s">
        <v>200</v>
      </c>
      <c r="M44" s="37"/>
      <c r="N44" s="37"/>
    </row>
    <row r="45" ht="15.75" customHeight="1">
      <c r="A45" s="43"/>
      <c r="B45" s="41"/>
      <c r="C45" s="41"/>
      <c r="D45" s="36" t="s">
        <v>201</v>
      </c>
      <c r="E45" s="36"/>
      <c r="F45" s="37"/>
      <c r="I45" s="41"/>
      <c r="J45" s="41"/>
      <c r="K45" s="39"/>
      <c r="L45" s="36" t="s">
        <v>202</v>
      </c>
      <c r="M45" s="37"/>
      <c r="N45" s="37"/>
    </row>
    <row r="46" ht="15.75" customHeight="1">
      <c r="A46" s="43"/>
      <c r="B46" s="41"/>
      <c r="C46" s="41"/>
      <c r="D46" s="36" t="s">
        <v>203</v>
      </c>
      <c r="E46" s="36"/>
      <c r="F46" s="37"/>
      <c r="I46" s="41"/>
      <c r="J46" s="41"/>
      <c r="K46" s="39"/>
      <c r="L46" s="36" t="s">
        <v>204</v>
      </c>
      <c r="M46" s="37"/>
      <c r="N46" s="37"/>
    </row>
    <row r="47" ht="15.75" customHeight="1">
      <c r="A47" s="43"/>
      <c r="B47" s="41"/>
      <c r="C47" s="41"/>
      <c r="D47" s="36" t="s">
        <v>205</v>
      </c>
      <c r="E47" s="36"/>
      <c r="F47" s="37"/>
      <c r="I47" s="41"/>
      <c r="J47" s="41"/>
      <c r="K47" s="39"/>
      <c r="L47" s="36" t="s">
        <v>206</v>
      </c>
      <c r="M47" s="37"/>
      <c r="N47" s="37"/>
    </row>
    <row r="48" ht="15.75" customHeight="1">
      <c r="A48" s="43"/>
      <c r="B48" s="41"/>
      <c r="C48" s="41"/>
      <c r="D48" s="36" t="s">
        <v>207</v>
      </c>
      <c r="E48" s="36"/>
      <c r="F48" s="37"/>
      <c r="I48" s="41"/>
      <c r="J48" s="41"/>
      <c r="K48" s="39"/>
      <c r="L48" s="36" t="s">
        <v>208</v>
      </c>
      <c r="M48" s="37"/>
      <c r="N48" s="37"/>
    </row>
    <row r="49" ht="15.75" customHeight="1">
      <c r="A49" s="43"/>
      <c r="B49" s="41"/>
      <c r="C49" s="41"/>
      <c r="D49" s="36" t="s">
        <v>209</v>
      </c>
      <c r="E49" s="36"/>
      <c r="F49" s="37"/>
      <c r="I49" s="41"/>
      <c r="J49" s="41"/>
      <c r="K49" s="39"/>
      <c r="L49" s="36" t="s">
        <v>210</v>
      </c>
      <c r="M49" s="37"/>
      <c r="N49" s="37"/>
    </row>
    <row r="50" ht="15.75" customHeight="1">
      <c r="A50" s="43"/>
      <c r="B50" s="41"/>
      <c r="C50" s="41"/>
      <c r="D50" s="36" t="s">
        <v>211</v>
      </c>
      <c r="E50" s="36"/>
      <c r="F50" s="37"/>
      <c r="I50" s="41"/>
      <c r="J50" s="41"/>
      <c r="K50" s="39"/>
      <c r="L50" s="36" t="s">
        <v>212</v>
      </c>
      <c r="M50" s="37"/>
      <c r="N50" s="37"/>
    </row>
    <row r="51" ht="15.75" customHeight="1">
      <c r="A51" s="43"/>
      <c r="B51" s="41"/>
      <c r="C51" s="41"/>
      <c r="D51" s="36" t="s">
        <v>213</v>
      </c>
      <c r="E51" s="36"/>
      <c r="F51" s="37"/>
      <c r="I51" s="41"/>
      <c r="J51" s="41"/>
      <c r="K51" s="39"/>
      <c r="L51" s="36" t="s">
        <v>214</v>
      </c>
      <c r="M51" s="37"/>
      <c r="N51" s="37"/>
    </row>
    <row r="52" ht="15.75" customHeight="1">
      <c r="A52" s="43"/>
      <c r="B52" s="41"/>
      <c r="C52" s="41"/>
      <c r="D52" s="36" t="s">
        <v>215</v>
      </c>
      <c r="E52" s="36"/>
      <c r="F52" s="37"/>
      <c r="I52" s="41"/>
      <c r="J52" s="41"/>
      <c r="K52" s="39"/>
      <c r="L52" s="36" t="s">
        <v>216</v>
      </c>
      <c r="M52" s="37"/>
      <c r="N52" s="37"/>
    </row>
    <row r="53" ht="15.75" customHeight="1">
      <c r="A53" s="43"/>
      <c r="B53" s="41"/>
      <c r="C53" s="41"/>
      <c r="D53" s="36" t="s">
        <v>217</v>
      </c>
      <c r="E53" s="36"/>
      <c r="F53" s="37"/>
      <c r="I53" s="41"/>
      <c r="J53" s="41"/>
      <c r="K53" s="39"/>
      <c r="L53" s="36" t="s">
        <v>218</v>
      </c>
      <c r="M53" s="37"/>
      <c r="N53" s="37"/>
    </row>
    <row r="54" ht="15.75" customHeight="1">
      <c r="A54" s="43"/>
      <c r="B54" s="41"/>
      <c r="C54" s="41"/>
      <c r="D54" s="36" t="s">
        <v>219</v>
      </c>
      <c r="E54" s="36"/>
      <c r="F54" s="37"/>
      <c r="I54" s="41"/>
      <c r="J54" s="41"/>
      <c r="K54" s="39"/>
      <c r="L54" s="36" t="s">
        <v>220</v>
      </c>
      <c r="M54" s="37"/>
      <c r="N54" s="37"/>
    </row>
    <row r="55" ht="15.75" customHeight="1">
      <c r="A55" s="47"/>
      <c r="B55" s="41"/>
      <c r="C55" s="40"/>
      <c r="D55" s="36" t="s">
        <v>221</v>
      </c>
      <c r="E55" s="36"/>
      <c r="F55" s="37"/>
      <c r="I55" s="41"/>
      <c r="J55" s="41"/>
      <c r="K55" s="39"/>
      <c r="L55" s="36" t="s">
        <v>222</v>
      </c>
      <c r="M55" s="37"/>
      <c r="N55" s="37"/>
    </row>
    <row r="56" ht="15.75" customHeight="1">
      <c r="A56" s="35">
        <v>6.0</v>
      </c>
      <c r="B56" s="41"/>
      <c r="C56" s="35" t="s">
        <v>223</v>
      </c>
      <c r="D56" s="36" t="s">
        <v>224</v>
      </c>
      <c r="E56" s="36"/>
      <c r="F56" s="37"/>
      <c r="I56" s="40"/>
      <c r="J56" s="41"/>
      <c r="K56" s="39"/>
      <c r="L56" s="36" t="s">
        <v>225</v>
      </c>
      <c r="M56" s="37"/>
      <c r="N56" s="37"/>
    </row>
    <row r="57" ht="15.75" customHeight="1">
      <c r="A57" s="41"/>
      <c r="B57" s="41"/>
      <c r="C57" s="41"/>
      <c r="D57" s="36" t="s">
        <v>226</v>
      </c>
      <c r="E57" s="36"/>
      <c r="F57" s="37"/>
      <c r="I57" s="35">
        <v>14.0</v>
      </c>
      <c r="J57" s="41"/>
      <c r="K57" s="35" t="s">
        <v>227</v>
      </c>
      <c r="L57" s="36" t="s">
        <v>228</v>
      </c>
      <c r="M57" s="37"/>
      <c r="N57" s="37"/>
    </row>
    <row r="58" ht="15.75" customHeight="1">
      <c r="A58" s="41"/>
      <c r="B58" s="41"/>
      <c r="C58" s="41"/>
      <c r="D58" s="36" t="s">
        <v>229</v>
      </c>
      <c r="E58" s="36"/>
      <c r="F58" s="37"/>
      <c r="I58" s="41"/>
      <c r="J58" s="41"/>
      <c r="K58" s="41"/>
      <c r="L58" s="36" t="s">
        <v>230</v>
      </c>
      <c r="M58" s="37"/>
      <c r="N58" s="37"/>
    </row>
    <row r="59" ht="15.75" customHeight="1">
      <c r="A59" s="41"/>
      <c r="B59" s="41"/>
      <c r="C59" s="41"/>
      <c r="D59" s="36" t="s">
        <v>231</v>
      </c>
      <c r="E59" s="36"/>
      <c r="F59" s="37"/>
      <c r="I59" s="41"/>
      <c r="J59" s="41"/>
      <c r="K59" s="41"/>
      <c r="L59" s="36" t="s">
        <v>232</v>
      </c>
      <c r="M59" s="37"/>
      <c r="N59" s="37"/>
    </row>
    <row r="60" ht="15.75" customHeight="1">
      <c r="A60" s="41"/>
      <c r="B60" s="41"/>
      <c r="C60" s="41"/>
      <c r="D60" s="36" t="s">
        <v>233</v>
      </c>
      <c r="E60" s="36"/>
      <c r="F60" s="37"/>
      <c r="I60" s="41"/>
      <c r="J60" s="41"/>
      <c r="K60" s="41"/>
      <c r="L60" s="36" t="s">
        <v>234</v>
      </c>
      <c r="M60" s="37"/>
      <c r="N60" s="37"/>
    </row>
    <row r="61" ht="15.75" customHeight="1">
      <c r="A61" s="41"/>
      <c r="B61" s="41"/>
      <c r="C61" s="41"/>
      <c r="D61" s="36" t="s">
        <v>235</v>
      </c>
      <c r="E61" s="36"/>
      <c r="F61" s="37"/>
      <c r="I61" s="41"/>
      <c r="J61" s="41"/>
      <c r="K61" s="41"/>
      <c r="L61" s="36" t="s">
        <v>236</v>
      </c>
      <c r="M61" s="37"/>
      <c r="N61" s="37"/>
    </row>
    <row r="62" ht="15.75" customHeight="1">
      <c r="A62" s="40"/>
      <c r="B62" s="41"/>
      <c r="C62" s="40"/>
      <c r="D62" s="36" t="s">
        <v>237</v>
      </c>
      <c r="E62" s="36"/>
      <c r="F62" s="37"/>
      <c r="I62" s="41"/>
      <c r="J62" s="41"/>
      <c r="K62" s="41"/>
      <c r="L62" s="36" t="s">
        <v>238</v>
      </c>
      <c r="M62" s="37"/>
      <c r="N62" s="37"/>
    </row>
    <row r="63" ht="15.75" customHeight="1">
      <c r="A63" s="48">
        <v>7.0</v>
      </c>
      <c r="B63" s="41"/>
      <c r="C63" s="35" t="s">
        <v>239</v>
      </c>
      <c r="D63" s="36" t="s">
        <v>240</v>
      </c>
      <c r="E63" s="37"/>
      <c r="F63" s="37"/>
      <c r="I63" s="41"/>
      <c r="J63" s="41"/>
      <c r="K63" s="41"/>
      <c r="L63" s="36" t="s">
        <v>241</v>
      </c>
      <c r="M63" s="37"/>
      <c r="N63" s="37"/>
    </row>
    <row r="64" ht="15.75" customHeight="1">
      <c r="A64" s="41"/>
      <c r="B64" s="41"/>
      <c r="C64" s="41"/>
      <c r="D64" s="36" t="s">
        <v>242</v>
      </c>
      <c r="E64" s="37"/>
      <c r="F64" s="37"/>
      <c r="I64" s="41"/>
      <c r="J64" s="41"/>
      <c r="K64" s="41"/>
      <c r="L64" s="36" t="s">
        <v>243</v>
      </c>
      <c r="M64" s="37"/>
      <c r="N64" s="37"/>
    </row>
    <row r="65" ht="15.75" customHeight="1">
      <c r="A65" s="41"/>
      <c r="B65" s="41"/>
      <c r="C65" s="41"/>
      <c r="D65" s="36" t="s">
        <v>244</v>
      </c>
      <c r="E65" s="37"/>
      <c r="F65" s="37"/>
      <c r="I65" s="41"/>
      <c r="J65" s="41"/>
      <c r="K65" s="41"/>
      <c r="L65" s="36" t="s">
        <v>245</v>
      </c>
      <c r="M65" s="37"/>
      <c r="N65" s="37"/>
    </row>
    <row r="66" ht="15.75" customHeight="1">
      <c r="A66" s="41"/>
      <c r="B66" s="41"/>
      <c r="C66" s="41"/>
      <c r="D66" s="36" t="s">
        <v>246</v>
      </c>
      <c r="E66" s="37"/>
      <c r="F66" s="37"/>
      <c r="I66" s="40"/>
      <c r="J66" s="40"/>
      <c r="K66" s="40"/>
      <c r="L66" s="36" t="s">
        <v>247</v>
      </c>
      <c r="M66" s="37"/>
      <c r="N66" s="37"/>
    </row>
    <row r="67" ht="15.75" customHeight="1">
      <c r="A67" s="41"/>
      <c r="B67" s="41"/>
      <c r="C67" s="41"/>
      <c r="D67" s="36" t="s">
        <v>248</v>
      </c>
      <c r="E67" s="37"/>
      <c r="F67" s="37"/>
    </row>
    <row r="68" ht="15.75" customHeight="1">
      <c r="A68" s="41"/>
      <c r="B68" s="41"/>
      <c r="C68" s="41"/>
      <c r="D68" s="36" t="s">
        <v>249</v>
      </c>
      <c r="E68" s="37"/>
      <c r="F68" s="37"/>
    </row>
    <row r="69" ht="15.75" customHeight="1">
      <c r="A69" s="41"/>
      <c r="B69" s="41"/>
      <c r="C69" s="41"/>
      <c r="D69" s="36" t="s">
        <v>250</v>
      </c>
      <c r="E69" s="37"/>
      <c r="F69" s="37"/>
    </row>
    <row r="70" ht="15.75" customHeight="1">
      <c r="A70" s="41"/>
      <c r="B70" s="41"/>
      <c r="C70" s="41"/>
      <c r="D70" s="36" t="s">
        <v>251</v>
      </c>
      <c r="E70" s="37"/>
      <c r="F70" s="37"/>
    </row>
    <row r="71" ht="15.75" customHeight="1">
      <c r="A71" s="41"/>
      <c r="B71" s="41"/>
      <c r="C71" s="41"/>
      <c r="D71" s="36" t="s">
        <v>252</v>
      </c>
      <c r="E71" s="37"/>
      <c r="F71" s="37"/>
    </row>
    <row r="72" ht="15.75" customHeight="1">
      <c r="A72" s="41"/>
      <c r="B72" s="41"/>
      <c r="C72" s="41"/>
      <c r="D72" s="36" t="s">
        <v>253</v>
      </c>
      <c r="E72" s="37"/>
      <c r="F72" s="37"/>
    </row>
    <row r="73" ht="15.75" customHeight="1">
      <c r="A73" s="41"/>
      <c r="B73" s="41"/>
      <c r="C73" s="41"/>
      <c r="D73" s="36" t="s">
        <v>254</v>
      </c>
      <c r="E73" s="37"/>
      <c r="F73" s="37"/>
    </row>
    <row r="74" ht="15.75" customHeight="1">
      <c r="A74" s="41"/>
      <c r="B74" s="41"/>
      <c r="C74" s="41"/>
      <c r="D74" s="36" t="s">
        <v>255</v>
      </c>
      <c r="E74" s="37"/>
      <c r="F74" s="37"/>
    </row>
    <row r="75" ht="15.75" customHeight="1">
      <c r="A75" s="40"/>
      <c r="B75" s="40"/>
      <c r="C75" s="40"/>
      <c r="D75" s="36" t="s">
        <v>256</v>
      </c>
      <c r="E75" s="37"/>
      <c r="F75" s="37"/>
    </row>
    <row r="76" ht="15.75" customHeight="1">
      <c r="A76" s="49"/>
      <c r="B76" s="11"/>
      <c r="C76" s="11"/>
      <c r="D76" s="11"/>
      <c r="E76" s="11"/>
    </row>
    <row r="77" ht="15.75" customHeight="1">
      <c r="A77" s="49"/>
      <c r="B77" s="11"/>
      <c r="C77" s="11"/>
      <c r="D77" s="11"/>
      <c r="E77" s="11"/>
    </row>
    <row r="78" ht="15.75" customHeight="1">
      <c r="A78" s="49"/>
      <c r="B78" s="11"/>
      <c r="C78" s="11"/>
      <c r="D78" s="11"/>
      <c r="E78" s="11"/>
    </row>
    <row r="79" ht="15.75" customHeight="1">
      <c r="A79" s="49"/>
      <c r="B79" s="11"/>
      <c r="C79" s="11"/>
      <c r="D79" s="11"/>
      <c r="E79" s="11"/>
    </row>
    <row r="80" ht="15.75" customHeight="1">
      <c r="A80" s="49"/>
      <c r="B80" s="11"/>
      <c r="C80" s="11"/>
      <c r="D80" s="11"/>
      <c r="E80" s="11"/>
    </row>
    <row r="81" ht="15.75" customHeight="1">
      <c r="A81" s="49"/>
      <c r="B81" s="11"/>
      <c r="C81" s="11"/>
      <c r="D81" s="11"/>
      <c r="E81" s="11"/>
    </row>
    <row r="82" ht="15.75" customHeight="1">
      <c r="A82" s="49"/>
      <c r="B82" s="11"/>
      <c r="C82" s="11"/>
      <c r="D82" s="11"/>
      <c r="E82" s="11"/>
    </row>
    <row r="83" ht="15.75" customHeight="1">
      <c r="A83" s="49"/>
      <c r="B83" s="11"/>
      <c r="C83" s="11"/>
      <c r="D83" s="11"/>
      <c r="E83" s="11"/>
    </row>
    <row r="84" ht="15.75" customHeight="1">
      <c r="A84" s="49"/>
      <c r="B84" s="11"/>
      <c r="C84" s="11"/>
      <c r="D84" s="11"/>
      <c r="E84" s="11"/>
    </row>
    <row r="85" ht="15.75" customHeight="1">
      <c r="A85" s="49"/>
      <c r="B85" s="11"/>
      <c r="C85" s="11"/>
      <c r="D85" s="11"/>
      <c r="E85" s="11"/>
    </row>
    <row r="86" ht="15.75" customHeight="1">
      <c r="A86" s="49"/>
      <c r="B86" s="11"/>
      <c r="C86" s="11"/>
      <c r="D86" s="11"/>
      <c r="E86" s="11"/>
    </row>
    <row r="87" ht="15.75" customHeight="1">
      <c r="A87" s="49"/>
      <c r="B87" s="11"/>
      <c r="C87" s="11"/>
      <c r="D87" s="11"/>
      <c r="E87" s="11"/>
    </row>
    <row r="88" ht="15.75" customHeight="1">
      <c r="A88" s="49"/>
      <c r="B88" s="11"/>
      <c r="C88" s="11"/>
      <c r="D88" s="11"/>
      <c r="E88" s="11"/>
    </row>
    <row r="89" ht="15.75" customHeight="1">
      <c r="A89" s="49"/>
      <c r="B89" s="11"/>
      <c r="C89" s="11"/>
      <c r="D89" s="11"/>
      <c r="E89" s="11"/>
    </row>
    <row r="90" ht="15.75" customHeight="1">
      <c r="A90" s="49"/>
      <c r="B90" s="11"/>
      <c r="C90" s="11"/>
      <c r="D90" s="11"/>
      <c r="E90" s="11"/>
    </row>
    <row r="91" ht="15.75" customHeight="1">
      <c r="A91" s="49"/>
      <c r="B91" s="11"/>
      <c r="C91" s="11"/>
      <c r="D91" s="11"/>
      <c r="E91" s="11"/>
    </row>
    <row r="92" ht="15.75" customHeight="1">
      <c r="A92" s="49"/>
      <c r="B92" s="11"/>
      <c r="C92" s="11"/>
      <c r="D92" s="11"/>
      <c r="E92" s="11"/>
    </row>
    <row r="93" ht="15.75" customHeight="1">
      <c r="A93" s="49"/>
      <c r="B93" s="11"/>
      <c r="C93" s="11"/>
      <c r="D93" s="11"/>
      <c r="E93" s="11"/>
    </row>
    <row r="94" ht="15.75" customHeight="1">
      <c r="A94" s="49"/>
      <c r="B94" s="11"/>
      <c r="C94" s="11"/>
      <c r="D94" s="11"/>
      <c r="E94" s="11"/>
    </row>
    <row r="95" ht="15.75" customHeight="1">
      <c r="A95" s="49"/>
      <c r="B95" s="11"/>
      <c r="C95" s="11"/>
      <c r="D95" s="11"/>
      <c r="E95" s="11"/>
    </row>
    <row r="96" ht="15.75" customHeight="1">
      <c r="A96" s="49"/>
      <c r="B96" s="11"/>
      <c r="C96" s="11"/>
      <c r="D96" s="11"/>
      <c r="E96" s="11"/>
    </row>
    <row r="97" ht="15.75" customHeight="1">
      <c r="A97" s="49"/>
      <c r="B97" s="11"/>
      <c r="C97" s="11"/>
      <c r="D97" s="11"/>
      <c r="E97" s="11"/>
    </row>
    <row r="98" ht="15.75" customHeight="1">
      <c r="A98" s="49"/>
      <c r="B98" s="11"/>
      <c r="C98" s="11"/>
      <c r="D98" s="11"/>
      <c r="E98" s="11"/>
    </row>
    <row r="99" ht="15.75" customHeight="1">
      <c r="A99" s="49"/>
      <c r="B99" s="11"/>
      <c r="C99" s="11"/>
      <c r="D99" s="11"/>
      <c r="E99" s="11"/>
    </row>
    <row r="100" ht="15.75" customHeight="1">
      <c r="A100" s="49"/>
      <c r="B100" s="11"/>
      <c r="C100" s="11"/>
      <c r="D100" s="11"/>
      <c r="E100" s="11"/>
    </row>
    <row r="101" ht="15.75" customHeight="1">
      <c r="A101" s="49"/>
      <c r="B101" s="11"/>
      <c r="C101" s="11"/>
      <c r="D101" s="11"/>
      <c r="E101" s="11"/>
    </row>
    <row r="102" ht="15.75" customHeight="1">
      <c r="A102" s="49"/>
      <c r="B102" s="11"/>
      <c r="C102" s="11"/>
      <c r="D102" s="11"/>
      <c r="E102" s="11"/>
    </row>
    <row r="103" ht="15.75" customHeight="1">
      <c r="A103" s="49"/>
      <c r="B103" s="11"/>
      <c r="C103" s="11"/>
      <c r="D103" s="11"/>
      <c r="E103" s="11"/>
    </row>
    <row r="104" ht="15.75" customHeight="1">
      <c r="A104" s="49"/>
      <c r="B104" s="11"/>
      <c r="C104" s="11"/>
      <c r="D104" s="11"/>
      <c r="E104" s="11"/>
    </row>
    <row r="105" ht="15.75" customHeight="1">
      <c r="A105" s="49"/>
      <c r="B105" s="11"/>
      <c r="C105" s="11"/>
      <c r="D105" s="11"/>
      <c r="E105" s="11"/>
    </row>
    <row r="106" ht="15.75" customHeight="1">
      <c r="A106" s="49"/>
      <c r="B106" s="11"/>
      <c r="C106" s="11"/>
      <c r="D106" s="11"/>
      <c r="E106" s="11"/>
    </row>
    <row r="107" ht="15.75" customHeight="1">
      <c r="A107" s="49"/>
      <c r="B107" s="11"/>
      <c r="C107" s="11"/>
      <c r="D107" s="11"/>
      <c r="E107" s="11"/>
    </row>
    <row r="108" ht="15.75" customHeight="1">
      <c r="A108" s="49"/>
      <c r="B108" s="11"/>
      <c r="C108" s="11"/>
      <c r="D108" s="11"/>
      <c r="E108" s="11"/>
    </row>
    <row r="109" ht="15.75" customHeight="1">
      <c r="A109" s="49"/>
      <c r="B109" s="11"/>
      <c r="C109" s="11"/>
      <c r="D109" s="11"/>
      <c r="E109" s="11"/>
    </row>
    <row r="110" ht="15.75" customHeight="1">
      <c r="A110" s="49"/>
      <c r="B110" s="11"/>
      <c r="C110" s="11"/>
      <c r="D110" s="11"/>
      <c r="E110" s="11"/>
    </row>
    <row r="111" ht="15.75" customHeight="1">
      <c r="A111" s="49"/>
      <c r="B111" s="49"/>
      <c r="C111" s="11"/>
      <c r="D111" s="11"/>
      <c r="E111" s="11"/>
    </row>
    <row r="112" ht="15.75" customHeight="1">
      <c r="A112" s="49"/>
      <c r="B112" s="49"/>
      <c r="C112" s="11"/>
      <c r="D112" s="11"/>
      <c r="E112" s="11"/>
    </row>
    <row r="113" ht="15.75" customHeight="1">
      <c r="A113" s="49"/>
      <c r="B113" s="49"/>
      <c r="C113" s="11"/>
      <c r="D113" s="11"/>
      <c r="E113" s="11"/>
    </row>
    <row r="114" ht="15.75" customHeight="1">
      <c r="A114" s="49"/>
      <c r="B114" s="49"/>
      <c r="C114" s="11"/>
      <c r="D114" s="11"/>
      <c r="E114" s="11"/>
    </row>
    <row r="115" ht="15.75" customHeight="1">
      <c r="A115" s="49"/>
      <c r="B115" s="49"/>
      <c r="C115" s="11"/>
      <c r="D115" s="11"/>
      <c r="E115" s="11"/>
    </row>
    <row r="116" ht="15.75" customHeight="1">
      <c r="A116" s="49"/>
      <c r="B116" s="49"/>
      <c r="C116" s="11"/>
      <c r="D116" s="11"/>
      <c r="E116" s="11"/>
    </row>
    <row r="117" ht="15.75" customHeight="1">
      <c r="A117" s="49"/>
      <c r="B117" s="49"/>
      <c r="C117" s="11"/>
      <c r="D117" s="11"/>
      <c r="E117" s="11"/>
    </row>
    <row r="118" ht="15.75" customHeight="1">
      <c r="A118" s="49"/>
      <c r="B118" s="49"/>
      <c r="C118" s="11"/>
      <c r="D118" s="11"/>
      <c r="E118" s="11"/>
    </row>
    <row r="119" ht="15.75" customHeight="1">
      <c r="A119" s="49"/>
      <c r="B119" s="49"/>
      <c r="C119" s="11"/>
      <c r="D119" s="11"/>
      <c r="E119" s="11"/>
    </row>
    <row r="120" ht="15.75" customHeight="1">
      <c r="A120" s="49"/>
      <c r="B120" s="49"/>
      <c r="C120" s="11"/>
      <c r="D120" s="11"/>
      <c r="E120" s="11"/>
    </row>
    <row r="121" ht="15.75" customHeight="1">
      <c r="A121" s="49"/>
      <c r="B121" s="49"/>
      <c r="C121" s="11"/>
      <c r="D121" s="11"/>
      <c r="E121" s="11"/>
    </row>
    <row r="122" ht="15.75" customHeight="1">
      <c r="A122" s="49"/>
      <c r="B122" s="49"/>
      <c r="C122" s="11"/>
      <c r="D122" s="11"/>
      <c r="E122" s="11"/>
    </row>
    <row r="123" ht="15.75" customHeight="1">
      <c r="A123" s="49"/>
      <c r="B123" s="49"/>
      <c r="C123" s="11"/>
      <c r="D123" s="11"/>
      <c r="E123" s="11"/>
    </row>
    <row r="124" ht="15.75" customHeight="1">
      <c r="A124" s="49"/>
      <c r="B124" s="49"/>
      <c r="C124" s="11"/>
      <c r="D124" s="11"/>
      <c r="E124" s="11"/>
    </row>
    <row r="125" ht="15.75" customHeight="1">
      <c r="A125" s="49"/>
      <c r="B125" s="49"/>
      <c r="C125" s="11"/>
      <c r="D125" s="11"/>
      <c r="E125" s="11"/>
    </row>
    <row r="126" ht="15.75" customHeight="1">
      <c r="A126" s="49"/>
      <c r="B126" s="49"/>
      <c r="C126" s="11"/>
      <c r="D126" s="11"/>
      <c r="E126" s="11"/>
    </row>
    <row r="127" ht="15.75" customHeight="1">
      <c r="A127" s="49"/>
      <c r="B127" s="49"/>
      <c r="C127" s="11"/>
      <c r="D127" s="11"/>
      <c r="E127" s="11"/>
    </row>
    <row r="128" ht="15.75" customHeight="1">
      <c r="A128" s="49"/>
      <c r="B128" s="49"/>
      <c r="C128" s="11"/>
      <c r="D128" s="11"/>
      <c r="E128" s="11"/>
    </row>
    <row r="129" ht="15.75" customHeight="1">
      <c r="A129" s="49"/>
      <c r="B129" s="49"/>
      <c r="C129" s="11"/>
      <c r="D129" s="11"/>
      <c r="E129" s="11"/>
    </row>
    <row r="130" ht="15.75" customHeight="1">
      <c r="A130" s="49"/>
      <c r="B130" s="49"/>
      <c r="C130" s="11"/>
      <c r="D130" s="11"/>
      <c r="E130" s="11"/>
    </row>
    <row r="131" ht="15.75" customHeight="1">
      <c r="A131" s="49"/>
      <c r="B131" s="49"/>
      <c r="C131" s="11"/>
      <c r="D131" s="11"/>
      <c r="E131" s="11"/>
    </row>
    <row r="132" ht="15.75" customHeight="1">
      <c r="A132" s="49"/>
      <c r="B132" s="49"/>
      <c r="C132" s="11"/>
      <c r="D132" s="11"/>
      <c r="E132" s="11"/>
    </row>
    <row r="133" ht="15.75" customHeight="1">
      <c r="A133" s="49"/>
      <c r="B133" s="49"/>
      <c r="C133" s="11"/>
      <c r="D133" s="11"/>
      <c r="E133" s="11"/>
    </row>
    <row r="134" ht="15.75" customHeight="1">
      <c r="A134" s="49"/>
      <c r="B134" s="49"/>
      <c r="C134" s="11"/>
      <c r="D134" s="11"/>
      <c r="E134" s="11"/>
    </row>
    <row r="135" ht="15.75" customHeight="1">
      <c r="A135" s="50"/>
      <c r="B135" s="50"/>
      <c r="C135" s="50"/>
      <c r="D135" s="50"/>
      <c r="E135" s="50"/>
    </row>
    <row r="136" ht="15.75" customHeight="1">
      <c r="A136" s="50"/>
      <c r="B136" s="50"/>
      <c r="C136" s="50"/>
      <c r="D136" s="50"/>
      <c r="E136" s="50"/>
    </row>
    <row r="137" ht="15.75" customHeight="1">
      <c r="A137" s="50"/>
      <c r="B137" s="50"/>
      <c r="C137" s="50"/>
      <c r="D137" s="50"/>
      <c r="E137" s="50"/>
    </row>
    <row r="138" ht="15.75" customHeight="1">
      <c r="A138" s="50"/>
      <c r="B138" s="50"/>
      <c r="C138" s="50"/>
      <c r="D138" s="50"/>
      <c r="E138" s="50"/>
    </row>
    <row r="139" ht="15.75" customHeight="1">
      <c r="A139" s="50"/>
      <c r="B139" s="50"/>
      <c r="C139" s="50"/>
      <c r="D139" s="50"/>
      <c r="E139" s="50"/>
    </row>
    <row r="140" ht="15.75" customHeight="1">
      <c r="A140" s="50"/>
      <c r="B140" s="50"/>
      <c r="C140" s="50"/>
      <c r="D140" s="50"/>
      <c r="E140" s="50"/>
    </row>
    <row r="141" ht="15.75" customHeight="1">
      <c r="A141" s="50"/>
      <c r="B141" s="50"/>
      <c r="C141" s="50"/>
      <c r="D141" s="50"/>
      <c r="E141" s="50"/>
    </row>
    <row r="142" ht="15.75" customHeight="1">
      <c r="A142" s="50"/>
      <c r="B142" s="50"/>
      <c r="C142" s="50"/>
      <c r="D142" s="50"/>
      <c r="E142" s="50"/>
    </row>
    <row r="143" ht="15.75" customHeight="1">
      <c r="A143" s="50"/>
      <c r="B143" s="50"/>
      <c r="C143" s="50"/>
      <c r="D143" s="50"/>
      <c r="E143" s="50"/>
    </row>
    <row r="144" ht="15.75" customHeight="1">
      <c r="A144" s="50"/>
      <c r="B144" s="50"/>
      <c r="C144" s="50"/>
      <c r="D144" s="50"/>
      <c r="E144" s="50"/>
    </row>
    <row r="145" ht="15.75" customHeight="1">
      <c r="A145" s="50"/>
      <c r="B145" s="50"/>
      <c r="C145" s="50"/>
      <c r="D145" s="50"/>
      <c r="E145" s="50"/>
    </row>
    <row r="146" ht="15.75" customHeight="1">
      <c r="A146" s="50"/>
      <c r="B146" s="50"/>
      <c r="C146" s="50"/>
      <c r="D146" s="50"/>
      <c r="E146" s="50"/>
    </row>
    <row r="147" ht="15.75" customHeight="1">
      <c r="A147" s="50"/>
      <c r="B147" s="50"/>
      <c r="C147" s="50"/>
      <c r="D147" s="50"/>
      <c r="E147" s="50"/>
    </row>
    <row r="148" ht="15.75" customHeight="1">
      <c r="A148" s="11"/>
      <c r="B148" s="11"/>
      <c r="C148" s="11"/>
      <c r="D148" s="11"/>
      <c r="E148" s="11"/>
    </row>
    <row r="149" ht="15.75" customHeight="1">
      <c r="A149" s="11"/>
      <c r="B149" s="11"/>
      <c r="C149" s="11"/>
      <c r="D149" s="11"/>
      <c r="E149" s="11"/>
    </row>
  </sheetData>
  <mergeCells count="22">
    <mergeCell ref="C35:C55"/>
    <mergeCell ref="B2:B75"/>
    <mergeCell ref="C19:C34"/>
    <mergeCell ref="C2:C3"/>
    <mergeCell ref="C4:C12"/>
    <mergeCell ref="C13:C18"/>
    <mergeCell ref="I57:I66"/>
    <mergeCell ref="I2:I14"/>
    <mergeCell ref="I15:I23"/>
    <mergeCell ref="I26:I36"/>
    <mergeCell ref="I37:I56"/>
    <mergeCell ref="A19:A34"/>
    <mergeCell ref="A2:A3"/>
    <mergeCell ref="A4:A12"/>
    <mergeCell ref="A13:A18"/>
    <mergeCell ref="K57:K66"/>
    <mergeCell ref="A63:A75"/>
    <mergeCell ref="C63:C75"/>
    <mergeCell ref="A35:A55"/>
    <mergeCell ref="C56:C62"/>
    <mergeCell ref="A56:A62"/>
    <mergeCell ref="J2:J66"/>
  </mergeCells>
  <printOptions/>
  <pageMargins bottom="0.75" footer="0.0" header="0.0" left="0.25" right="0.25" top="0.75"/>
  <pageSetup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20.43"/>
    <col customWidth="1" min="3" max="3" width="22.71"/>
    <col customWidth="1" min="4" max="4" width="19.0"/>
    <col customWidth="1" min="5" max="5" width="11.86"/>
    <col customWidth="1" min="6" max="6" width="10.29"/>
    <col customWidth="1" min="7" max="9" width="8.71"/>
    <col customWidth="1" min="10" max="10" width="22.29"/>
    <col customWidth="1" min="11" max="11" width="26.0"/>
    <col customWidth="1" min="12" max="13" width="8.71"/>
  </cols>
  <sheetData>
    <row r="1">
      <c r="A1" s="26" t="s">
        <v>98</v>
      </c>
      <c r="B1" s="5" t="s">
        <v>88</v>
      </c>
      <c r="C1" s="26" t="s">
        <v>99</v>
      </c>
      <c r="D1" s="26" t="s">
        <v>100</v>
      </c>
      <c r="E1" s="28" t="s">
        <v>257</v>
      </c>
      <c r="F1" s="51" t="s">
        <v>258</v>
      </c>
      <c r="H1" s="26" t="s">
        <v>98</v>
      </c>
      <c r="I1" s="5" t="s">
        <v>88</v>
      </c>
      <c r="J1" s="26" t="s">
        <v>99</v>
      </c>
      <c r="K1" s="31" t="s">
        <v>100</v>
      </c>
      <c r="L1" s="28" t="s">
        <v>257</v>
      </c>
      <c r="M1" s="51" t="s">
        <v>258</v>
      </c>
    </row>
    <row r="2" ht="15.75" customHeight="1">
      <c r="A2" s="35">
        <v>1.0</v>
      </c>
      <c r="B2" s="52" t="s">
        <v>259</v>
      </c>
      <c r="C2" s="35" t="s">
        <v>260</v>
      </c>
      <c r="D2" s="53" t="s">
        <v>261</v>
      </c>
      <c r="E2" s="36"/>
      <c r="F2" s="37"/>
      <c r="H2" s="35">
        <v>15.0</v>
      </c>
      <c r="I2" s="54" t="s">
        <v>259</v>
      </c>
      <c r="J2" s="55" t="s">
        <v>262</v>
      </c>
      <c r="K2" s="56" t="s">
        <v>263</v>
      </c>
      <c r="L2" s="37"/>
      <c r="M2" s="37"/>
    </row>
    <row r="3" ht="15.75" customHeight="1">
      <c r="A3" s="40"/>
      <c r="B3" s="57"/>
      <c r="C3" s="40"/>
      <c r="D3" s="53" t="s">
        <v>264</v>
      </c>
      <c r="E3" s="36"/>
      <c r="F3" s="37"/>
      <c r="H3" s="41"/>
      <c r="I3" s="41"/>
      <c r="J3" s="58"/>
      <c r="K3" s="56" t="s">
        <v>265</v>
      </c>
      <c r="L3" s="37"/>
      <c r="M3" s="37"/>
    </row>
    <row r="4">
      <c r="A4" s="35">
        <v>2.0</v>
      </c>
      <c r="B4" s="57"/>
      <c r="C4" s="35" t="s">
        <v>266</v>
      </c>
      <c r="D4" s="53" t="s">
        <v>267</v>
      </c>
      <c r="E4" s="36"/>
      <c r="F4" s="37"/>
      <c r="H4" s="41"/>
      <c r="I4" s="41"/>
      <c r="J4" s="58"/>
      <c r="K4" s="56" t="s">
        <v>268</v>
      </c>
      <c r="L4" s="37"/>
      <c r="M4" s="37"/>
    </row>
    <row r="5">
      <c r="A5" s="41"/>
      <c r="B5" s="57"/>
      <c r="C5" s="41"/>
      <c r="D5" s="53" t="s">
        <v>269</v>
      </c>
      <c r="E5" s="36"/>
      <c r="F5" s="37"/>
      <c r="H5" s="41"/>
      <c r="I5" s="41"/>
      <c r="J5" s="58"/>
      <c r="K5" s="56" t="s">
        <v>270</v>
      </c>
      <c r="L5" s="37"/>
      <c r="M5" s="37"/>
    </row>
    <row r="6">
      <c r="A6" s="41"/>
      <c r="B6" s="57"/>
      <c r="C6" s="41"/>
      <c r="D6" s="53" t="s">
        <v>271</v>
      </c>
      <c r="E6" s="36"/>
      <c r="F6" s="37"/>
      <c r="H6" s="41"/>
      <c r="I6" s="41"/>
      <c r="J6" s="58"/>
      <c r="K6" s="56" t="s">
        <v>272</v>
      </c>
      <c r="L6" s="37"/>
      <c r="M6" s="37"/>
    </row>
    <row r="7">
      <c r="A7" s="41"/>
      <c r="B7" s="57"/>
      <c r="C7" s="41"/>
      <c r="D7" s="53" t="s">
        <v>273</v>
      </c>
      <c r="E7" s="36"/>
      <c r="F7" s="37"/>
      <c r="H7" s="41"/>
      <c r="I7" s="41"/>
      <c r="J7" s="58"/>
      <c r="K7" s="56" t="s">
        <v>274</v>
      </c>
      <c r="L7" s="37"/>
      <c r="M7" s="37"/>
    </row>
    <row r="8">
      <c r="A8" s="41"/>
      <c r="B8" s="57"/>
      <c r="C8" s="41"/>
      <c r="D8" s="53" t="s">
        <v>275</v>
      </c>
      <c r="E8" s="36"/>
      <c r="F8" s="37"/>
      <c r="H8" s="41"/>
      <c r="I8" s="41"/>
      <c r="J8" s="58"/>
      <c r="K8" s="56" t="s">
        <v>276</v>
      </c>
      <c r="L8" s="37"/>
      <c r="M8" s="37"/>
    </row>
    <row r="9">
      <c r="A9" s="41"/>
      <c r="B9" s="57"/>
      <c r="C9" s="41"/>
      <c r="D9" s="53" t="s">
        <v>277</v>
      </c>
      <c r="E9" s="36"/>
      <c r="F9" s="37"/>
      <c r="H9" s="41"/>
      <c r="I9" s="41"/>
      <c r="J9" s="58"/>
      <c r="K9" s="56" t="s">
        <v>278</v>
      </c>
      <c r="L9" s="37"/>
      <c r="M9" s="37"/>
    </row>
    <row r="10">
      <c r="A10" s="41"/>
      <c r="B10" s="57"/>
      <c r="C10" s="41"/>
      <c r="D10" s="53" t="s">
        <v>279</v>
      </c>
      <c r="E10" s="36"/>
      <c r="F10" s="37"/>
      <c r="H10" s="41"/>
      <c r="I10" s="41"/>
      <c r="J10" s="58"/>
      <c r="K10" s="56" t="s">
        <v>280</v>
      </c>
      <c r="L10" s="37"/>
      <c r="M10" s="37"/>
    </row>
    <row r="11">
      <c r="A11" s="41"/>
      <c r="B11" s="57"/>
      <c r="C11" s="41"/>
      <c r="D11" s="53" t="s">
        <v>281</v>
      </c>
      <c r="E11" s="36"/>
      <c r="F11" s="37"/>
      <c r="H11" s="41"/>
      <c r="I11" s="41"/>
      <c r="J11" s="58"/>
      <c r="K11" s="56" t="s">
        <v>282</v>
      </c>
      <c r="L11" s="37"/>
      <c r="M11" s="37"/>
    </row>
    <row r="12">
      <c r="A12" s="41"/>
      <c r="B12" s="57"/>
      <c r="C12" s="41"/>
      <c r="D12" s="53" t="s">
        <v>283</v>
      </c>
      <c r="E12" s="36"/>
      <c r="F12" s="37"/>
      <c r="H12" s="41"/>
      <c r="I12" s="41"/>
      <c r="J12" s="58"/>
      <c r="K12" s="56" t="s">
        <v>284</v>
      </c>
      <c r="L12" s="37"/>
      <c r="M12" s="37"/>
    </row>
    <row r="13">
      <c r="A13" s="40"/>
      <c r="B13" s="57"/>
      <c r="C13" s="40"/>
      <c r="D13" s="53" t="s">
        <v>285</v>
      </c>
      <c r="E13" s="36"/>
      <c r="F13" s="37"/>
      <c r="H13" s="41"/>
      <c r="I13" s="41"/>
      <c r="J13" s="58"/>
      <c r="K13" s="56" t="s">
        <v>286</v>
      </c>
      <c r="L13" s="37"/>
      <c r="M13" s="37"/>
    </row>
    <row r="14">
      <c r="A14" s="35">
        <v>3.0</v>
      </c>
      <c r="B14" s="57"/>
      <c r="C14" s="35" t="s">
        <v>287</v>
      </c>
      <c r="D14" s="53" t="s">
        <v>288</v>
      </c>
      <c r="E14" s="36"/>
      <c r="F14" s="37"/>
      <c r="H14" s="41"/>
      <c r="I14" s="41"/>
      <c r="J14" s="58"/>
      <c r="K14" s="56" t="s">
        <v>289</v>
      </c>
      <c r="L14" s="37"/>
      <c r="M14" s="37"/>
    </row>
    <row r="15">
      <c r="A15" s="41"/>
      <c r="B15" s="57"/>
      <c r="C15" s="41"/>
      <c r="D15" s="59" t="s">
        <v>290</v>
      </c>
      <c r="E15" s="36"/>
      <c r="F15" s="37"/>
      <c r="H15" s="41"/>
      <c r="I15" s="41"/>
      <c r="J15" s="58"/>
      <c r="K15" s="56" t="s">
        <v>291</v>
      </c>
      <c r="L15" s="37"/>
      <c r="M15" s="37"/>
    </row>
    <row r="16">
      <c r="A16" s="41"/>
      <c r="B16" s="57"/>
      <c r="C16" s="41"/>
      <c r="D16" s="53" t="s">
        <v>292</v>
      </c>
      <c r="E16" s="36"/>
      <c r="F16" s="37"/>
      <c r="H16" s="40"/>
      <c r="I16" s="41"/>
      <c r="J16" s="60"/>
      <c r="K16" s="56" t="s">
        <v>293</v>
      </c>
      <c r="L16" s="37"/>
      <c r="M16" s="37"/>
    </row>
    <row r="17">
      <c r="A17" s="41"/>
      <c r="B17" s="57"/>
      <c r="C17" s="41"/>
      <c r="D17" s="53" t="s">
        <v>294</v>
      </c>
      <c r="E17" s="36"/>
      <c r="F17" s="37"/>
      <c r="H17" s="35">
        <v>16.0</v>
      </c>
      <c r="I17" s="41"/>
      <c r="J17" s="35" t="s">
        <v>295</v>
      </c>
      <c r="K17" s="61" t="s">
        <v>296</v>
      </c>
      <c r="L17" s="37"/>
      <c r="M17" s="37"/>
    </row>
    <row r="18">
      <c r="A18" s="41"/>
      <c r="B18" s="57"/>
      <c r="C18" s="41"/>
      <c r="D18" s="53" t="s">
        <v>297</v>
      </c>
      <c r="E18" s="36"/>
      <c r="F18" s="37"/>
      <c r="H18" s="41"/>
      <c r="I18" s="41"/>
      <c r="J18" s="41"/>
      <c r="K18" s="61" t="s">
        <v>298</v>
      </c>
      <c r="L18" s="37"/>
      <c r="M18" s="37"/>
    </row>
    <row r="19">
      <c r="A19" s="41"/>
      <c r="B19" s="57"/>
      <c r="C19" s="41"/>
      <c r="D19" s="53" t="s">
        <v>299</v>
      </c>
      <c r="E19" s="36"/>
      <c r="F19" s="37"/>
      <c r="H19" s="41"/>
      <c r="I19" s="41"/>
      <c r="J19" s="41"/>
      <c r="K19" s="61" t="s">
        <v>300</v>
      </c>
      <c r="L19" s="37"/>
      <c r="M19" s="37"/>
    </row>
    <row r="20">
      <c r="A20" s="41"/>
      <c r="B20" s="57"/>
      <c r="C20" s="41"/>
      <c r="D20" s="53" t="s">
        <v>301</v>
      </c>
      <c r="E20" s="36"/>
      <c r="F20" s="37"/>
      <c r="H20" s="41"/>
      <c r="I20" s="41"/>
      <c r="J20" s="41"/>
      <c r="K20" s="61" t="s">
        <v>302</v>
      </c>
      <c r="L20" s="37"/>
      <c r="M20" s="37"/>
    </row>
    <row r="21" ht="15.75" customHeight="1">
      <c r="A21" s="41"/>
      <c r="B21" s="57"/>
      <c r="C21" s="41"/>
      <c r="D21" s="53" t="s">
        <v>303</v>
      </c>
      <c r="E21" s="36"/>
      <c r="F21" s="37"/>
      <c r="H21" s="41"/>
      <c r="I21" s="41"/>
      <c r="J21" s="41"/>
      <c r="K21" s="61" t="s">
        <v>304</v>
      </c>
      <c r="L21" s="37"/>
      <c r="M21" s="37"/>
    </row>
    <row r="22" ht="15.75" customHeight="1">
      <c r="A22" s="41"/>
      <c r="B22" s="57"/>
      <c r="C22" s="41"/>
      <c r="D22" s="53" t="s">
        <v>305</v>
      </c>
      <c r="E22" s="36"/>
      <c r="F22" s="37"/>
      <c r="H22" s="40"/>
      <c r="I22" s="41"/>
      <c r="J22" s="40"/>
      <c r="K22" s="62" t="s">
        <v>306</v>
      </c>
      <c r="L22" s="37"/>
      <c r="M22" s="37"/>
    </row>
    <row r="23" ht="15.75" customHeight="1">
      <c r="A23" s="40"/>
      <c r="B23" s="57"/>
      <c r="C23" s="40"/>
      <c r="D23" s="53" t="s">
        <v>307</v>
      </c>
      <c r="E23" s="36"/>
      <c r="F23" s="37"/>
      <c r="H23" s="35">
        <v>17.0</v>
      </c>
      <c r="I23" s="41"/>
      <c r="J23" s="63" t="s">
        <v>308</v>
      </c>
      <c r="K23" s="56" t="s">
        <v>309</v>
      </c>
      <c r="L23" s="37"/>
      <c r="M23" s="37"/>
    </row>
    <row r="24" ht="15.75" customHeight="1">
      <c r="A24" s="35">
        <v>4.0</v>
      </c>
      <c r="B24" s="57"/>
      <c r="C24" s="35" t="s">
        <v>310</v>
      </c>
      <c r="D24" s="53" t="s">
        <v>311</v>
      </c>
      <c r="E24" s="36"/>
      <c r="F24" s="37"/>
      <c r="H24" s="41"/>
      <c r="I24" s="41"/>
      <c r="J24" s="57"/>
      <c r="K24" s="56" t="s">
        <v>312</v>
      </c>
      <c r="L24" s="37"/>
      <c r="M24" s="37"/>
    </row>
    <row r="25" ht="15.75" customHeight="1">
      <c r="A25" s="41"/>
      <c r="B25" s="57"/>
      <c r="C25" s="41"/>
      <c r="D25" s="53" t="s">
        <v>313</v>
      </c>
      <c r="E25" s="36"/>
      <c r="F25" s="37"/>
      <c r="H25" s="41"/>
      <c r="I25" s="41"/>
      <c r="J25" s="57"/>
      <c r="K25" s="56" t="s">
        <v>314</v>
      </c>
      <c r="L25" s="37"/>
      <c r="M25" s="37"/>
    </row>
    <row r="26" ht="15.75" customHeight="1">
      <c r="A26" s="41"/>
      <c r="B26" s="57"/>
      <c r="C26" s="41"/>
      <c r="D26" s="53" t="s">
        <v>315</v>
      </c>
      <c r="E26" s="36"/>
      <c r="F26" s="37"/>
      <c r="H26" s="41"/>
      <c r="I26" s="41"/>
      <c r="J26" s="57"/>
      <c r="K26" s="56" t="s">
        <v>316</v>
      </c>
      <c r="L26" s="37"/>
      <c r="M26" s="37"/>
    </row>
    <row r="27" ht="15.75" customHeight="1">
      <c r="A27" s="41"/>
      <c r="B27" s="57"/>
      <c r="C27" s="41"/>
      <c r="D27" s="53" t="s">
        <v>317</v>
      </c>
      <c r="E27" s="36"/>
      <c r="F27" s="37"/>
      <c r="H27" s="41"/>
      <c r="I27" s="41"/>
      <c r="J27" s="57"/>
      <c r="K27" s="56" t="s">
        <v>318</v>
      </c>
      <c r="L27" s="37"/>
      <c r="M27" s="37"/>
    </row>
    <row r="28" ht="15.75" customHeight="1">
      <c r="A28" s="41"/>
      <c r="B28" s="57"/>
      <c r="C28" s="41"/>
      <c r="D28" s="53" t="s">
        <v>319</v>
      </c>
      <c r="E28" s="36"/>
      <c r="F28" s="37"/>
      <c r="H28" s="41"/>
      <c r="I28" s="41"/>
      <c r="J28" s="57"/>
      <c r="K28" s="56" t="s">
        <v>320</v>
      </c>
      <c r="L28" s="37"/>
      <c r="M28" s="37"/>
    </row>
    <row r="29" ht="15.75" customHeight="1">
      <c r="A29" s="41"/>
      <c r="B29" s="57"/>
      <c r="C29" s="41"/>
      <c r="D29" s="53" t="s">
        <v>321</v>
      </c>
      <c r="E29" s="36"/>
      <c r="F29" s="37"/>
      <c r="H29" s="41"/>
      <c r="I29" s="41"/>
      <c r="J29" s="57"/>
      <c r="K29" s="56" t="s">
        <v>322</v>
      </c>
      <c r="L29" s="37"/>
      <c r="M29" s="37"/>
    </row>
    <row r="30" ht="15.75" customHeight="1">
      <c r="A30" s="41"/>
      <c r="B30" s="57"/>
      <c r="C30" s="41"/>
      <c r="D30" s="53" t="s">
        <v>323</v>
      </c>
      <c r="E30" s="36"/>
      <c r="F30" s="37"/>
      <c r="H30" s="41"/>
      <c r="I30" s="41"/>
      <c r="J30" s="57"/>
      <c r="K30" s="56" t="s">
        <v>324</v>
      </c>
      <c r="L30" s="37"/>
      <c r="M30" s="37"/>
    </row>
    <row r="31" ht="15.75" customHeight="1">
      <c r="A31" s="41"/>
      <c r="B31" s="57"/>
      <c r="C31" s="41"/>
      <c r="D31" s="53" t="s">
        <v>325</v>
      </c>
      <c r="E31" s="36"/>
      <c r="F31" s="37"/>
      <c r="H31" s="40"/>
      <c r="I31" s="41"/>
      <c r="J31" s="64"/>
      <c r="L31" s="37"/>
      <c r="M31" s="37"/>
    </row>
    <row r="32" ht="15.75" customHeight="1">
      <c r="A32" s="41"/>
      <c r="B32" s="57"/>
      <c r="C32" s="41"/>
      <c r="D32" s="53" t="s">
        <v>326</v>
      </c>
      <c r="E32" s="36"/>
      <c r="F32" s="37"/>
      <c r="H32" s="35">
        <v>18.0</v>
      </c>
      <c r="I32" s="41"/>
      <c r="J32" s="63" t="s">
        <v>327</v>
      </c>
      <c r="K32" s="61" t="s">
        <v>328</v>
      </c>
      <c r="L32" s="37"/>
      <c r="M32" s="37"/>
    </row>
    <row r="33" ht="15.75" customHeight="1">
      <c r="A33" s="41"/>
      <c r="B33" s="57"/>
      <c r="C33" s="41"/>
      <c r="D33" s="53" t="s">
        <v>329</v>
      </c>
      <c r="E33" s="36"/>
      <c r="F33" s="37"/>
      <c r="H33" s="41"/>
      <c r="I33" s="41"/>
      <c r="J33" s="57"/>
      <c r="K33" s="61" t="s">
        <v>330</v>
      </c>
      <c r="L33" s="37"/>
      <c r="M33" s="37"/>
    </row>
    <row r="34" ht="15.75" customHeight="1">
      <c r="A34" s="41"/>
      <c r="B34" s="57"/>
      <c r="C34" s="41"/>
      <c r="D34" s="53" t="s">
        <v>331</v>
      </c>
      <c r="E34" s="36"/>
      <c r="F34" s="37"/>
      <c r="H34" s="41"/>
      <c r="I34" s="41"/>
      <c r="J34" s="57"/>
      <c r="K34" s="61" t="s">
        <v>332</v>
      </c>
      <c r="L34" s="37"/>
      <c r="M34" s="37"/>
    </row>
    <row r="35" ht="15.75" customHeight="1">
      <c r="A35" s="41"/>
      <c r="B35" s="57"/>
      <c r="C35" s="41"/>
      <c r="D35" s="53" t="s">
        <v>333</v>
      </c>
      <c r="E35" s="36"/>
      <c r="F35" s="37"/>
      <c r="H35" s="41"/>
      <c r="I35" s="41"/>
      <c r="J35" s="57"/>
      <c r="K35" s="61" t="s">
        <v>334</v>
      </c>
      <c r="L35" s="37"/>
      <c r="M35" s="37"/>
    </row>
    <row r="36" ht="15.75" customHeight="1">
      <c r="A36" s="41"/>
      <c r="B36" s="57"/>
      <c r="C36" s="41"/>
      <c r="D36" s="53" t="s">
        <v>335</v>
      </c>
      <c r="E36" s="36"/>
      <c r="F36" s="37"/>
      <c r="H36" s="41"/>
      <c r="I36" s="41"/>
      <c r="J36" s="57"/>
      <c r="K36" s="61" t="s">
        <v>336</v>
      </c>
      <c r="L36" s="37"/>
      <c r="M36" s="37"/>
    </row>
    <row r="37" ht="15.75" customHeight="1">
      <c r="A37" s="41"/>
      <c r="B37" s="57"/>
      <c r="C37" s="41"/>
      <c r="D37" s="53" t="s">
        <v>337</v>
      </c>
      <c r="E37" s="36"/>
      <c r="F37" s="37"/>
      <c r="H37" s="41"/>
      <c r="I37" s="41"/>
      <c r="J37" s="57"/>
      <c r="K37" s="61" t="s">
        <v>338</v>
      </c>
      <c r="L37" s="37"/>
      <c r="M37" s="37"/>
    </row>
    <row r="38" ht="15.75" customHeight="1">
      <c r="A38" s="41"/>
      <c r="B38" s="57"/>
      <c r="C38" s="41"/>
      <c r="D38" s="53" t="s">
        <v>339</v>
      </c>
      <c r="E38" s="36"/>
      <c r="F38" s="37"/>
      <c r="H38" s="41"/>
      <c r="I38" s="41"/>
      <c r="J38" s="57"/>
      <c r="K38" s="61" t="s">
        <v>340</v>
      </c>
      <c r="L38" s="37"/>
      <c r="M38" s="37"/>
    </row>
    <row r="39" ht="15.75" customHeight="1">
      <c r="A39" s="41"/>
      <c r="B39" s="57"/>
      <c r="C39" s="41"/>
      <c r="D39" s="53" t="s">
        <v>341</v>
      </c>
      <c r="E39" s="36"/>
      <c r="F39" s="37"/>
      <c r="H39" s="41"/>
      <c r="I39" s="41"/>
      <c r="J39" s="57"/>
      <c r="K39" s="61" t="s">
        <v>342</v>
      </c>
      <c r="L39" s="37"/>
      <c r="M39" s="37"/>
    </row>
    <row r="40" ht="15.75" customHeight="1">
      <c r="A40" s="41"/>
      <c r="B40" s="57"/>
      <c r="C40" s="41"/>
      <c r="D40" s="53" t="s">
        <v>343</v>
      </c>
      <c r="E40" s="36"/>
      <c r="F40" s="37"/>
      <c r="H40" s="41"/>
      <c r="I40" s="41"/>
      <c r="J40" s="57"/>
      <c r="K40" s="61" t="s">
        <v>344</v>
      </c>
      <c r="L40" s="37"/>
      <c r="M40" s="37"/>
    </row>
    <row r="41" ht="15.75" customHeight="1">
      <c r="A41" s="41"/>
      <c r="B41" s="57"/>
      <c r="C41" s="41"/>
      <c r="D41" s="53" t="s">
        <v>345</v>
      </c>
      <c r="E41" s="36"/>
      <c r="F41" s="37"/>
      <c r="H41" s="41"/>
      <c r="I41" s="41"/>
      <c r="J41" s="57"/>
      <c r="K41" s="61" t="s">
        <v>346</v>
      </c>
      <c r="L41" s="37"/>
      <c r="M41" s="37"/>
    </row>
    <row r="42" ht="15.75" customHeight="1">
      <c r="A42" s="41"/>
      <c r="B42" s="57"/>
      <c r="C42" s="41"/>
      <c r="D42" s="53" t="s">
        <v>347</v>
      </c>
      <c r="E42" s="36"/>
      <c r="F42" s="37"/>
      <c r="H42" s="41"/>
      <c r="I42" s="41"/>
      <c r="J42" s="57"/>
      <c r="K42" s="61" t="s">
        <v>348</v>
      </c>
      <c r="L42" s="37"/>
      <c r="M42" s="37"/>
    </row>
    <row r="43" ht="15.75" customHeight="1">
      <c r="A43" s="41"/>
      <c r="B43" s="57"/>
      <c r="C43" s="41"/>
      <c r="D43" s="53" t="s">
        <v>349</v>
      </c>
      <c r="E43" s="36"/>
      <c r="F43" s="37"/>
      <c r="H43" s="41"/>
      <c r="I43" s="41"/>
      <c r="J43" s="57"/>
      <c r="K43" s="61" t="s">
        <v>350</v>
      </c>
      <c r="L43" s="37"/>
      <c r="M43" s="37"/>
    </row>
    <row r="44" ht="15.75" customHeight="1">
      <c r="A44" s="41"/>
      <c r="B44" s="57"/>
      <c r="C44" s="41"/>
      <c r="D44" s="53" t="s">
        <v>351</v>
      </c>
      <c r="E44" s="36"/>
      <c r="F44" s="37"/>
      <c r="H44" s="41"/>
      <c r="I44" s="41"/>
      <c r="J44" s="57"/>
      <c r="K44" s="61" t="s">
        <v>352</v>
      </c>
      <c r="L44" s="37"/>
      <c r="M44" s="37"/>
    </row>
    <row r="45" ht="15.75" customHeight="1">
      <c r="A45" s="41"/>
      <c r="B45" s="57"/>
      <c r="C45" s="41"/>
      <c r="D45" s="53" t="s">
        <v>353</v>
      </c>
      <c r="E45" s="36"/>
      <c r="F45" s="37"/>
      <c r="H45" s="40"/>
      <c r="I45" s="41"/>
      <c r="J45" s="64"/>
      <c r="K45" s="61" t="s">
        <v>354</v>
      </c>
      <c r="L45" s="37"/>
      <c r="M45" s="37"/>
    </row>
    <row r="46" ht="15.75" customHeight="1">
      <c r="A46" s="41"/>
      <c r="B46" s="57"/>
      <c r="C46" s="41"/>
      <c r="D46" s="53" t="s">
        <v>355</v>
      </c>
      <c r="E46" s="36"/>
      <c r="F46" s="37"/>
      <c r="H46" s="35">
        <v>19.0</v>
      </c>
      <c r="I46" s="41"/>
      <c r="J46" s="63" t="s">
        <v>356</v>
      </c>
      <c r="K46" s="61" t="s">
        <v>357</v>
      </c>
      <c r="L46" s="37"/>
      <c r="M46" s="37"/>
    </row>
    <row r="47" ht="15.75" customHeight="1">
      <c r="A47" s="41"/>
      <c r="B47" s="57"/>
      <c r="C47" s="41"/>
      <c r="D47" s="53" t="s">
        <v>358</v>
      </c>
      <c r="E47" s="36"/>
      <c r="F47" s="37"/>
      <c r="H47" s="41"/>
      <c r="I47" s="41"/>
      <c r="J47" s="57"/>
      <c r="K47" s="61" t="s">
        <v>359</v>
      </c>
      <c r="L47" s="37"/>
      <c r="M47" s="37"/>
    </row>
    <row r="48" ht="15.75" customHeight="1">
      <c r="A48" s="41"/>
      <c r="B48" s="57"/>
      <c r="C48" s="41"/>
      <c r="D48" s="53" t="s">
        <v>360</v>
      </c>
      <c r="E48" s="36"/>
      <c r="F48" s="37"/>
      <c r="H48" s="41"/>
      <c r="I48" s="41"/>
      <c r="J48" s="57"/>
      <c r="K48" s="61" t="s">
        <v>361</v>
      </c>
      <c r="L48" s="37"/>
      <c r="M48" s="37"/>
    </row>
    <row r="49" ht="15.75" customHeight="1">
      <c r="A49" s="41"/>
      <c r="B49" s="57"/>
      <c r="C49" s="41"/>
      <c r="D49" s="53" t="s">
        <v>362</v>
      </c>
      <c r="E49" s="36"/>
      <c r="F49" s="37"/>
      <c r="H49" s="41"/>
      <c r="I49" s="41"/>
      <c r="J49" s="57"/>
      <c r="K49" s="61" t="s">
        <v>363</v>
      </c>
      <c r="L49" s="37"/>
      <c r="M49" s="37"/>
    </row>
    <row r="50" ht="15.75" customHeight="1">
      <c r="A50" s="41"/>
      <c r="B50" s="57"/>
      <c r="C50" s="41"/>
      <c r="D50" s="53" t="s">
        <v>364</v>
      </c>
      <c r="E50" s="36"/>
      <c r="F50" s="37"/>
      <c r="H50" s="41"/>
      <c r="I50" s="41"/>
      <c r="J50" s="57"/>
      <c r="K50" s="61" t="s">
        <v>365</v>
      </c>
      <c r="L50" s="37"/>
      <c r="M50" s="37"/>
    </row>
    <row r="51" ht="15.75" customHeight="1">
      <c r="A51" s="41"/>
      <c r="B51" s="57"/>
      <c r="C51" s="41"/>
      <c r="D51" s="53" t="s">
        <v>366</v>
      </c>
      <c r="E51" s="36"/>
      <c r="F51" s="37"/>
      <c r="H51" s="40"/>
      <c r="I51" s="41"/>
      <c r="J51" s="64"/>
      <c r="K51" s="61" t="s">
        <v>367</v>
      </c>
      <c r="L51" s="37"/>
      <c r="M51" s="37"/>
    </row>
    <row r="52" ht="15.75" customHeight="1">
      <c r="A52" s="41"/>
      <c r="B52" s="57"/>
      <c r="C52" s="41"/>
      <c r="D52" s="53" t="s">
        <v>233</v>
      </c>
      <c r="E52" s="36"/>
      <c r="F52" s="37"/>
      <c r="H52" s="35">
        <v>20.0</v>
      </c>
      <c r="I52" s="41"/>
      <c r="J52" s="35" t="s">
        <v>368</v>
      </c>
      <c r="K52" s="65" t="s">
        <v>368</v>
      </c>
      <c r="L52" s="37"/>
      <c r="M52" s="37"/>
    </row>
    <row r="53" ht="15.75" customHeight="1">
      <c r="A53" s="41"/>
      <c r="B53" s="57"/>
      <c r="C53" s="41"/>
      <c r="D53" s="53" t="s">
        <v>330</v>
      </c>
      <c r="E53" s="36"/>
      <c r="F53" s="37"/>
      <c r="H53" s="40"/>
      <c r="I53" s="41"/>
      <c r="J53" s="40"/>
      <c r="K53" s="66" t="s">
        <v>369</v>
      </c>
      <c r="L53" s="37"/>
      <c r="M53" s="37"/>
    </row>
    <row r="54" ht="15.75" customHeight="1">
      <c r="A54" s="41"/>
      <c r="B54" s="57"/>
      <c r="C54" s="41"/>
      <c r="D54" s="53" t="s">
        <v>370</v>
      </c>
      <c r="E54" s="36"/>
      <c r="F54" s="37"/>
      <c r="H54" s="35">
        <v>21.0</v>
      </c>
      <c r="I54" s="41"/>
      <c r="J54" s="42" t="s">
        <v>371</v>
      </c>
      <c r="K54" s="61" t="s">
        <v>372</v>
      </c>
      <c r="L54" s="37"/>
      <c r="M54" s="37"/>
    </row>
    <row r="55" ht="15.75" customHeight="1">
      <c r="A55" s="41"/>
      <c r="B55" s="57"/>
      <c r="C55" s="41"/>
      <c r="D55" s="53" t="s">
        <v>361</v>
      </c>
      <c r="E55" s="36"/>
      <c r="F55" s="37"/>
      <c r="H55" s="41"/>
      <c r="I55" s="41"/>
      <c r="J55" s="43"/>
      <c r="K55" s="61" t="s">
        <v>373</v>
      </c>
      <c r="L55" s="37"/>
      <c r="M55" s="37"/>
    </row>
    <row r="56" ht="15.75" customHeight="1">
      <c r="A56" s="41"/>
      <c r="B56" s="57"/>
      <c r="C56" s="41"/>
      <c r="D56" s="53" t="s">
        <v>374</v>
      </c>
      <c r="E56" s="36"/>
      <c r="F56" s="37"/>
      <c r="H56" s="41"/>
      <c r="I56" s="41"/>
      <c r="J56" s="43"/>
      <c r="K56" s="61" t="s">
        <v>375</v>
      </c>
      <c r="L56" s="37"/>
      <c r="M56" s="37"/>
    </row>
    <row r="57" ht="15.75" customHeight="1">
      <c r="A57" s="41"/>
      <c r="B57" s="57"/>
      <c r="C57" s="41"/>
      <c r="D57" s="53" t="s">
        <v>376</v>
      </c>
      <c r="E57" s="36"/>
      <c r="F57" s="37"/>
      <c r="H57" s="41"/>
      <c r="I57" s="41"/>
      <c r="J57" s="43"/>
      <c r="K57" s="61" t="s">
        <v>377</v>
      </c>
      <c r="L57" s="37"/>
      <c r="M57" s="37"/>
    </row>
    <row r="58" ht="15.75" customHeight="1">
      <c r="A58" s="40"/>
      <c r="B58" s="57"/>
      <c r="C58" s="40"/>
      <c r="D58" s="53" t="s">
        <v>323</v>
      </c>
      <c r="E58" s="36"/>
      <c r="F58" s="37"/>
      <c r="H58" s="40"/>
      <c r="I58" s="41"/>
      <c r="J58" s="47"/>
      <c r="K58" s="62" t="s">
        <v>378</v>
      </c>
      <c r="L58" s="37"/>
      <c r="M58" s="37"/>
    </row>
    <row r="59" ht="15.75" customHeight="1">
      <c r="A59" s="35">
        <v>5.0</v>
      </c>
      <c r="B59" s="57"/>
      <c r="C59" s="35" t="s">
        <v>379</v>
      </c>
      <c r="D59" s="61" t="s">
        <v>380</v>
      </c>
      <c r="E59" s="36"/>
      <c r="F59" s="37"/>
      <c r="H59" s="35">
        <v>22.0</v>
      </c>
      <c r="I59" s="41"/>
      <c r="J59" s="42" t="s">
        <v>381</v>
      </c>
      <c r="K59" s="61" t="s">
        <v>382</v>
      </c>
      <c r="L59" s="37"/>
      <c r="M59" s="37"/>
    </row>
    <row r="60" ht="15.75" customHeight="1">
      <c r="A60" s="41"/>
      <c r="B60" s="57"/>
      <c r="C60" s="41"/>
      <c r="D60" s="61" t="s">
        <v>383</v>
      </c>
      <c r="E60" s="36"/>
      <c r="F60" s="37"/>
      <c r="H60" s="41"/>
      <c r="I60" s="41"/>
      <c r="J60" s="43"/>
      <c r="K60" s="61" t="s">
        <v>384</v>
      </c>
      <c r="L60" s="37"/>
      <c r="M60" s="37"/>
    </row>
    <row r="61" ht="15.75" customHeight="1">
      <c r="A61" s="41"/>
      <c r="B61" s="57"/>
      <c r="C61" s="41"/>
      <c r="D61" s="61" t="s">
        <v>385</v>
      </c>
      <c r="E61" s="36"/>
      <c r="F61" s="37"/>
      <c r="H61" s="41"/>
      <c r="I61" s="41"/>
      <c r="J61" s="43"/>
      <c r="K61" s="61" t="s">
        <v>386</v>
      </c>
      <c r="L61" s="37"/>
      <c r="M61" s="37"/>
    </row>
    <row r="62" ht="15.75" customHeight="1">
      <c r="A62" s="41"/>
      <c r="B62" s="57"/>
      <c r="C62" s="41"/>
      <c r="D62" s="61" t="s">
        <v>387</v>
      </c>
      <c r="E62" s="36"/>
      <c r="F62" s="37"/>
      <c r="H62" s="41"/>
      <c r="I62" s="41"/>
      <c r="J62" s="43"/>
      <c r="K62" s="61" t="s">
        <v>388</v>
      </c>
      <c r="L62" s="37"/>
      <c r="M62" s="37"/>
    </row>
    <row r="63" ht="15.75" customHeight="1">
      <c r="A63" s="41"/>
      <c r="B63" s="57"/>
      <c r="C63" s="41"/>
      <c r="D63" s="61" t="s">
        <v>389</v>
      </c>
      <c r="E63" s="36"/>
      <c r="F63" s="37"/>
      <c r="H63" s="40"/>
      <c r="I63" s="41"/>
      <c r="J63" s="47"/>
      <c r="K63" s="62" t="s">
        <v>390</v>
      </c>
      <c r="L63" s="37"/>
      <c r="M63" s="37"/>
    </row>
    <row r="64" ht="15.75" customHeight="1">
      <c r="A64" s="41"/>
      <c r="B64" s="57"/>
      <c r="C64" s="41"/>
      <c r="D64" s="61" t="s">
        <v>391</v>
      </c>
      <c r="E64" s="36"/>
      <c r="F64" s="37"/>
      <c r="H64" s="35">
        <v>23.0</v>
      </c>
      <c r="I64" s="41"/>
      <c r="J64" s="63" t="s">
        <v>392</v>
      </c>
      <c r="K64" s="67" t="s">
        <v>393</v>
      </c>
      <c r="L64" s="37"/>
      <c r="M64" s="37"/>
    </row>
    <row r="65" ht="15.75" customHeight="1">
      <c r="A65" s="41"/>
      <c r="B65" s="57"/>
      <c r="C65" s="41"/>
      <c r="D65" s="61" t="s">
        <v>394</v>
      </c>
      <c r="E65" s="36"/>
      <c r="F65" s="37"/>
      <c r="H65" s="41"/>
      <c r="I65" s="41"/>
      <c r="J65" s="57"/>
      <c r="K65" s="67" t="s">
        <v>395</v>
      </c>
      <c r="L65" s="37"/>
      <c r="M65" s="37"/>
    </row>
    <row r="66" ht="15.75" customHeight="1">
      <c r="A66" s="41"/>
      <c r="B66" s="57"/>
      <c r="C66" s="41"/>
      <c r="D66" s="61" t="s">
        <v>396</v>
      </c>
      <c r="E66" s="36"/>
      <c r="F66" s="37"/>
      <c r="H66" s="41"/>
      <c r="I66" s="41"/>
      <c r="J66" s="57"/>
      <c r="K66" s="67" t="s">
        <v>397</v>
      </c>
      <c r="L66" s="37"/>
      <c r="M66" s="37"/>
    </row>
    <row r="67" ht="15.75" customHeight="1">
      <c r="A67" s="41"/>
      <c r="B67" s="57"/>
      <c r="C67" s="41"/>
      <c r="D67" s="61" t="s">
        <v>398</v>
      </c>
      <c r="E67" s="36"/>
      <c r="F67" s="37"/>
      <c r="H67" s="41"/>
      <c r="I67" s="41"/>
      <c r="J67" s="57"/>
      <c r="K67" s="67" t="s">
        <v>399</v>
      </c>
      <c r="L67" s="37"/>
      <c r="M67" s="37"/>
    </row>
    <row r="68" ht="15.75" customHeight="1">
      <c r="A68" s="41"/>
      <c r="B68" s="57"/>
      <c r="C68" s="41"/>
      <c r="D68" s="61" t="s">
        <v>400</v>
      </c>
      <c r="E68" s="36"/>
      <c r="F68" s="37"/>
      <c r="H68" s="40"/>
      <c r="I68" s="41"/>
      <c r="J68" s="64"/>
      <c r="L68" s="37"/>
      <c r="M68" s="37"/>
    </row>
    <row r="69" ht="15.75" customHeight="1">
      <c r="A69" s="41"/>
      <c r="B69" s="57"/>
      <c r="C69" s="41"/>
      <c r="D69" s="61" t="s">
        <v>401</v>
      </c>
      <c r="E69" s="36"/>
      <c r="F69" s="37"/>
      <c r="H69" s="36">
        <v>24.0</v>
      </c>
      <c r="I69" s="41"/>
      <c r="J69" s="68" t="s">
        <v>402</v>
      </c>
      <c r="K69" s="69" t="s">
        <v>403</v>
      </c>
      <c r="L69" s="37"/>
      <c r="M69" s="37"/>
    </row>
    <row r="70" ht="31.5" customHeight="1">
      <c r="A70" s="41"/>
      <c r="B70" s="57"/>
      <c r="C70" s="41"/>
      <c r="D70" s="61" t="s">
        <v>404</v>
      </c>
      <c r="E70" s="36"/>
      <c r="F70" s="37"/>
      <c r="H70" s="35">
        <v>25.0</v>
      </c>
      <c r="I70" s="41"/>
      <c r="J70" s="35" t="s">
        <v>405</v>
      </c>
      <c r="K70" s="61" t="s">
        <v>406</v>
      </c>
      <c r="L70" s="37"/>
      <c r="M70" s="37"/>
    </row>
    <row r="71" ht="31.5" customHeight="1">
      <c r="A71" s="41"/>
      <c r="B71" s="57"/>
      <c r="C71" s="41"/>
      <c r="D71" s="61" t="s">
        <v>407</v>
      </c>
      <c r="E71" s="36"/>
      <c r="F71" s="37"/>
      <c r="H71" s="41"/>
      <c r="I71" s="41"/>
      <c r="J71" s="41"/>
      <c r="K71" s="61" t="s">
        <v>361</v>
      </c>
      <c r="L71" s="37"/>
      <c r="M71" s="37"/>
    </row>
    <row r="72" ht="31.5" customHeight="1">
      <c r="A72" s="41"/>
      <c r="B72" s="57"/>
      <c r="C72" s="41"/>
      <c r="D72" s="61" t="s">
        <v>408</v>
      </c>
      <c r="E72" s="36"/>
      <c r="F72" s="37"/>
      <c r="H72" s="41"/>
      <c r="I72" s="41"/>
      <c r="J72" s="41"/>
      <c r="K72" s="61" t="s">
        <v>409</v>
      </c>
      <c r="L72" s="37"/>
      <c r="M72" s="37"/>
    </row>
    <row r="73" ht="15.75" customHeight="1">
      <c r="A73" s="41"/>
      <c r="B73" s="57"/>
      <c r="C73" s="41"/>
      <c r="D73" s="61" t="s">
        <v>410</v>
      </c>
      <c r="E73" s="36"/>
      <c r="F73" s="37"/>
      <c r="H73" s="40"/>
      <c r="I73" s="41"/>
      <c r="J73" s="40"/>
      <c r="K73" s="61" t="s">
        <v>411</v>
      </c>
      <c r="L73" s="37"/>
      <c r="M73" s="37"/>
    </row>
    <row r="74" ht="30.0" customHeight="1">
      <c r="A74" s="41"/>
      <c r="B74" s="57"/>
      <c r="C74" s="41"/>
      <c r="D74" s="61" t="s">
        <v>412</v>
      </c>
      <c r="E74" s="36"/>
      <c r="F74" s="37"/>
      <c r="H74" s="37"/>
      <c r="I74" s="41"/>
      <c r="L74" s="37"/>
      <c r="M74" s="37"/>
    </row>
    <row r="75" ht="15.75" customHeight="1">
      <c r="A75" s="41"/>
      <c r="B75" s="57"/>
      <c r="C75" s="41"/>
      <c r="D75" s="61" t="s">
        <v>278</v>
      </c>
      <c r="E75" s="36"/>
      <c r="F75" s="37"/>
      <c r="H75" s="36">
        <v>26.0</v>
      </c>
      <c r="I75" s="41"/>
      <c r="J75" s="68" t="s">
        <v>413</v>
      </c>
      <c r="K75" s="61" t="s">
        <v>414</v>
      </c>
      <c r="L75" s="37"/>
      <c r="M75" s="37"/>
    </row>
    <row r="76" ht="15.75" customHeight="1">
      <c r="A76" s="41"/>
      <c r="B76" s="57"/>
      <c r="C76" s="41"/>
      <c r="D76" s="61" t="s">
        <v>415</v>
      </c>
      <c r="E76" s="36"/>
      <c r="F76" s="37"/>
      <c r="H76" s="35">
        <v>27.0</v>
      </c>
      <c r="I76" s="41"/>
      <c r="J76" s="35" t="s">
        <v>416</v>
      </c>
      <c r="K76" s="61" t="s">
        <v>417</v>
      </c>
      <c r="L76" s="37"/>
      <c r="M76" s="37"/>
    </row>
    <row r="77" ht="15.75" customHeight="1">
      <c r="A77" s="41"/>
      <c r="B77" s="57"/>
      <c r="C77" s="41"/>
      <c r="D77" s="61" t="s">
        <v>418</v>
      </c>
      <c r="E77" s="36"/>
      <c r="F77" s="37"/>
      <c r="H77" s="41"/>
      <c r="I77" s="41"/>
      <c r="J77" s="41"/>
      <c r="K77" s="61" t="s">
        <v>419</v>
      </c>
      <c r="L77" s="37"/>
      <c r="M77" s="37"/>
    </row>
    <row r="78" ht="15.75" customHeight="1">
      <c r="A78" s="41"/>
      <c r="B78" s="57"/>
      <c r="C78" s="41"/>
      <c r="D78" s="61" t="s">
        <v>420</v>
      </c>
      <c r="E78" s="36"/>
      <c r="F78" s="37"/>
      <c r="H78" s="41"/>
      <c r="I78" s="41"/>
      <c r="J78" s="41"/>
      <c r="K78" s="61" t="s">
        <v>421</v>
      </c>
      <c r="L78" s="37"/>
      <c r="M78" s="37"/>
    </row>
    <row r="79" ht="15.75" customHeight="1">
      <c r="A79" s="41"/>
      <c r="B79" s="57"/>
      <c r="C79" s="41"/>
      <c r="D79" s="61" t="s">
        <v>422</v>
      </c>
      <c r="E79" s="36"/>
      <c r="F79" s="37"/>
      <c r="H79" s="41"/>
      <c r="I79" s="41"/>
      <c r="J79" s="41"/>
      <c r="K79" s="61" t="s">
        <v>324</v>
      </c>
      <c r="L79" s="37"/>
      <c r="M79" s="37"/>
    </row>
    <row r="80" ht="15.75" customHeight="1">
      <c r="A80" s="41"/>
      <c r="B80" s="57"/>
      <c r="C80" s="41"/>
      <c r="D80" s="61" t="s">
        <v>423</v>
      </c>
      <c r="E80" s="36"/>
      <c r="F80" s="37"/>
      <c r="H80" s="41"/>
      <c r="I80" s="41"/>
      <c r="J80" s="41"/>
      <c r="K80" s="61" t="s">
        <v>424</v>
      </c>
      <c r="L80" s="37"/>
      <c r="M80" s="37"/>
    </row>
    <row r="81" ht="15.75" customHeight="1">
      <c r="A81" s="41"/>
      <c r="B81" s="57"/>
      <c r="C81" s="41"/>
      <c r="D81" s="61" t="s">
        <v>425</v>
      </c>
      <c r="E81" s="36"/>
      <c r="F81" s="37"/>
      <c r="H81" s="40"/>
      <c r="I81" s="41"/>
      <c r="J81" s="40"/>
      <c r="K81" s="62" t="s">
        <v>426</v>
      </c>
      <c r="L81" s="37"/>
      <c r="M81" s="37"/>
    </row>
    <row r="82" ht="15.75" customHeight="1">
      <c r="A82" s="41"/>
      <c r="B82" s="57"/>
      <c r="C82" s="41"/>
      <c r="D82" s="61" t="s">
        <v>427</v>
      </c>
      <c r="E82" s="36"/>
      <c r="F82" s="37"/>
      <c r="H82" s="35">
        <v>28.0</v>
      </c>
      <c r="I82" s="41"/>
      <c r="J82" s="70" t="s">
        <v>428</v>
      </c>
      <c r="K82" s="61" t="s">
        <v>429</v>
      </c>
      <c r="L82" s="37"/>
      <c r="M82" s="37"/>
    </row>
    <row r="83" ht="15.75" customHeight="1">
      <c r="A83" s="41"/>
      <c r="B83" s="57"/>
      <c r="C83" s="41"/>
      <c r="D83" s="61" t="s">
        <v>430</v>
      </c>
      <c r="E83" s="36"/>
      <c r="F83" s="37"/>
      <c r="H83" s="40"/>
      <c r="I83" s="41"/>
      <c r="J83" s="40"/>
      <c r="K83" s="62" t="s">
        <v>431</v>
      </c>
      <c r="L83" s="37"/>
      <c r="M83" s="37"/>
    </row>
    <row r="84" ht="15.75" customHeight="1">
      <c r="A84" s="41"/>
      <c r="B84" s="57"/>
      <c r="C84" s="41"/>
      <c r="D84" s="61" t="s">
        <v>432</v>
      </c>
      <c r="E84" s="36"/>
      <c r="F84" s="37"/>
      <c r="H84" s="35">
        <v>29.0</v>
      </c>
      <c r="I84" s="41"/>
      <c r="J84" s="35" t="s">
        <v>433</v>
      </c>
      <c r="K84" s="61" t="s">
        <v>434</v>
      </c>
      <c r="L84" s="37"/>
      <c r="M84" s="37"/>
    </row>
    <row r="85" ht="15.75" customHeight="1">
      <c r="A85" s="41"/>
      <c r="B85" s="57"/>
      <c r="C85" s="41"/>
      <c r="D85" s="61" t="s">
        <v>435</v>
      </c>
      <c r="E85" s="36"/>
      <c r="F85" s="37"/>
      <c r="H85" s="41"/>
      <c r="I85" s="41"/>
      <c r="J85" s="41"/>
      <c r="K85" s="61" t="s">
        <v>436</v>
      </c>
      <c r="L85" s="37"/>
      <c r="M85" s="37"/>
    </row>
    <row r="86" ht="15.75" customHeight="1">
      <c r="A86" s="41"/>
      <c r="B86" s="57"/>
      <c r="C86" s="41"/>
      <c r="D86" s="61" t="s">
        <v>437</v>
      </c>
      <c r="E86" s="37"/>
      <c r="F86" s="37"/>
      <c r="H86" s="41"/>
      <c r="I86" s="41"/>
      <c r="J86" s="41"/>
      <c r="K86" s="61" t="s">
        <v>438</v>
      </c>
      <c r="L86" s="37"/>
      <c r="M86" s="37"/>
    </row>
    <row r="87" ht="15.75" customHeight="1">
      <c r="A87" s="41"/>
      <c r="B87" s="57"/>
      <c r="C87" s="41"/>
      <c r="D87" s="61" t="s">
        <v>439</v>
      </c>
      <c r="E87" s="37"/>
      <c r="F87" s="37"/>
      <c r="H87" s="41"/>
      <c r="I87" s="41"/>
      <c r="J87" s="41"/>
      <c r="K87" s="61" t="s">
        <v>440</v>
      </c>
      <c r="L87" s="37"/>
      <c r="M87" s="37"/>
    </row>
    <row r="88" ht="15.75" customHeight="1">
      <c r="A88" s="41"/>
      <c r="B88" s="57"/>
      <c r="C88" s="41"/>
      <c r="D88" s="61" t="s">
        <v>441</v>
      </c>
      <c r="E88" s="37"/>
      <c r="F88" s="37"/>
      <c r="H88" s="41"/>
      <c r="I88" s="41"/>
      <c r="J88" s="41"/>
      <c r="K88" s="61" t="s">
        <v>442</v>
      </c>
      <c r="L88" s="37"/>
      <c r="M88" s="37"/>
    </row>
    <row r="89" ht="15.75" customHeight="1">
      <c r="A89" s="41"/>
      <c r="B89" s="57"/>
      <c r="C89" s="41"/>
      <c r="D89" s="61" t="s">
        <v>443</v>
      </c>
      <c r="E89" s="37"/>
      <c r="F89" s="37"/>
      <c r="H89" s="40"/>
      <c r="I89" s="40"/>
      <c r="J89" s="40"/>
      <c r="K89" s="61" t="s">
        <v>444</v>
      </c>
      <c r="L89" s="37"/>
      <c r="M89" s="37"/>
    </row>
    <row r="90" ht="15.75" customHeight="1">
      <c r="A90" s="41"/>
      <c r="B90" s="57"/>
      <c r="C90" s="41"/>
      <c r="D90" s="61" t="s">
        <v>445</v>
      </c>
      <c r="E90" s="37"/>
      <c r="F90" s="37"/>
    </row>
    <row r="91" ht="15.75" customHeight="1">
      <c r="A91" s="41"/>
      <c r="B91" s="57"/>
      <c r="C91" s="41"/>
      <c r="D91" s="61" t="s">
        <v>446</v>
      </c>
      <c r="E91" s="37"/>
      <c r="F91" s="37"/>
    </row>
    <row r="92" ht="15.75" customHeight="1">
      <c r="A92" s="41"/>
      <c r="B92" s="57"/>
      <c r="C92" s="41"/>
      <c r="D92" s="61" t="s">
        <v>447</v>
      </c>
      <c r="E92" s="37"/>
      <c r="F92" s="37"/>
    </row>
    <row r="93" ht="15.75" customHeight="1">
      <c r="A93" s="41"/>
      <c r="B93" s="57"/>
      <c r="C93" s="41"/>
      <c r="D93" s="61" t="s">
        <v>448</v>
      </c>
      <c r="E93" s="37"/>
      <c r="F93" s="37"/>
    </row>
    <row r="94" ht="15.75" customHeight="1">
      <c r="A94" s="41"/>
      <c r="B94" s="57"/>
      <c r="C94" s="41"/>
      <c r="D94" s="61" t="s">
        <v>449</v>
      </c>
      <c r="E94" s="37"/>
      <c r="F94" s="37"/>
    </row>
    <row r="95" ht="15.75" customHeight="1">
      <c r="A95" s="41"/>
      <c r="B95" s="57"/>
      <c r="C95" s="41"/>
      <c r="D95" s="61" t="s">
        <v>450</v>
      </c>
      <c r="E95" s="37"/>
      <c r="F95" s="37"/>
    </row>
    <row r="96" ht="15.75" customHeight="1">
      <c r="A96" s="41"/>
      <c r="B96" s="57"/>
      <c r="C96" s="41"/>
      <c r="D96" s="61" t="s">
        <v>451</v>
      </c>
      <c r="E96" s="37"/>
      <c r="F96" s="37"/>
    </row>
    <row r="97" ht="15.75" customHeight="1">
      <c r="A97" s="41"/>
      <c r="B97" s="57"/>
      <c r="C97" s="41"/>
      <c r="D97" s="61" t="s">
        <v>452</v>
      </c>
      <c r="E97" s="37"/>
      <c r="F97" s="37"/>
    </row>
    <row r="98" ht="15.75" customHeight="1">
      <c r="A98" s="41"/>
      <c r="B98" s="57"/>
      <c r="C98" s="41"/>
      <c r="D98" s="61" t="s">
        <v>453</v>
      </c>
      <c r="E98" s="37"/>
      <c r="F98" s="37"/>
    </row>
    <row r="99" ht="15.75" customHeight="1">
      <c r="A99" s="41"/>
      <c r="B99" s="57"/>
      <c r="C99" s="41"/>
      <c r="D99" s="61" t="s">
        <v>454</v>
      </c>
      <c r="E99" s="37"/>
      <c r="F99" s="37"/>
    </row>
    <row r="100" ht="15.75" customHeight="1">
      <c r="A100" s="41"/>
      <c r="B100" s="57"/>
      <c r="C100" s="41"/>
      <c r="D100" s="61" t="s">
        <v>455</v>
      </c>
      <c r="E100" s="37"/>
      <c r="F100" s="37"/>
    </row>
    <row r="101" ht="15.75" customHeight="1">
      <c r="A101" s="71"/>
      <c r="B101" s="57"/>
      <c r="C101" s="71"/>
      <c r="D101" s="62" t="s">
        <v>456</v>
      </c>
      <c r="E101" s="37"/>
      <c r="F101" s="37"/>
    </row>
    <row r="102" ht="16.5" customHeight="1">
      <c r="A102" s="35">
        <v>6.0</v>
      </c>
      <c r="B102" s="57"/>
      <c r="C102" s="35" t="s">
        <v>457</v>
      </c>
      <c r="D102" s="67" t="s">
        <v>458</v>
      </c>
      <c r="E102" s="37"/>
      <c r="F102" s="37"/>
    </row>
    <row r="103" ht="15.75" customHeight="1">
      <c r="A103" s="41"/>
      <c r="B103" s="57"/>
      <c r="C103" s="41"/>
      <c r="D103" s="67" t="s">
        <v>459</v>
      </c>
      <c r="E103" s="37"/>
      <c r="F103" s="37"/>
    </row>
    <row r="104" ht="15.75" customHeight="1">
      <c r="A104" s="41"/>
      <c r="B104" s="57"/>
      <c r="C104" s="41"/>
      <c r="D104" s="67" t="s">
        <v>194</v>
      </c>
      <c r="E104" s="37"/>
      <c r="F104" s="37"/>
    </row>
    <row r="105" ht="15.75" customHeight="1">
      <c r="A105" s="41"/>
      <c r="B105" s="57"/>
      <c r="C105" s="41"/>
      <c r="D105" s="67" t="s">
        <v>460</v>
      </c>
      <c r="E105" s="37"/>
      <c r="F105" s="37"/>
    </row>
    <row r="106" ht="15.75" customHeight="1">
      <c r="A106" s="41"/>
      <c r="B106" s="57"/>
      <c r="C106" s="41"/>
      <c r="D106" s="67" t="s">
        <v>461</v>
      </c>
      <c r="E106" s="37"/>
      <c r="F106" s="37"/>
    </row>
    <row r="107" ht="15.75" customHeight="1">
      <c r="A107" s="41"/>
      <c r="B107" s="57"/>
      <c r="C107" s="41"/>
      <c r="D107" s="67" t="s">
        <v>462</v>
      </c>
      <c r="E107" s="37"/>
      <c r="F107" s="37"/>
    </row>
    <row r="108" ht="15.75" customHeight="1">
      <c r="A108" s="41"/>
      <c r="B108" s="57"/>
      <c r="C108" s="41"/>
      <c r="D108" s="67" t="s">
        <v>463</v>
      </c>
      <c r="E108" s="37"/>
      <c r="F108" s="37"/>
    </row>
    <row r="109" ht="15.75" customHeight="1">
      <c r="A109" s="41"/>
      <c r="B109" s="57"/>
      <c r="C109" s="41"/>
      <c r="D109" s="67" t="s">
        <v>464</v>
      </c>
      <c r="E109" s="37"/>
      <c r="F109" s="37"/>
    </row>
    <row r="110" ht="15.75" customHeight="1">
      <c r="A110" s="41"/>
      <c r="B110" s="57"/>
      <c r="C110" s="41"/>
      <c r="D110" s="67" t="s">
        <v>465</v>
      </c>
      <c r="E110" s="37"/>
      <c r="F110" s="37"/>
    </row>
    <row r="111" ht="15.75" customHeight="1">
      <c r="A111" s="41"/>
      <c r="B111" s="57"/>
      <c r="C111" s="41"/>
      <c r="D111" s="67" t="s">
        <v>466</v>
      </c>
      <c r="E111" s="37"/>
      <c r="F111" s="37"/>
    </row>
    <row r="112" ht="15.75" customHeight="1">
      <c r="A112" s="41"/>
      <c r="B112" s="57"/>
      <c r="C112" s="41"/>
      <c r="D112" s="67" t="s">
        <v>467</v>
      </c>
      <c r="E112" s="37"/>
      <c r="F112" s="37"/>
    </row>
    <row r="113" ht="15.75" customHeight="1">
      <c r="A113" s="41"/>
      <c r="B113" s="57"/>
      <c r="C113" s="41"/>
      <c r="D113" s="67" t="s">
        <v>468</v>
      </c>
      <c r="E113" s="37"/>
      <c r="F113" s="37"/>
    </row>
    <row r="114" ht="15.75" customHeight="1">
      <c r="A114" s="41"/>
      <c r="B114" s="57"/>
      <c r="C114" s="41"/>
      <c r="D114" s="67" t="s">
        <v>469</v>
      </c>
      <c r="E114" s="37"/>
      <c r="F114" s="37"/>
    </row>
    <row r="115" ht="15.75" customHeight="1">
      <c r="A115" s="41"/>
      <c r="B115" s="57"/>
      <c r="C115" s="41"/>
      <c r="D115" s="67" t="s">
        <v>470</v>
      </c>
      <c r="E115" s="37"/>
      <c r="F115" s="37"/>
    </row>
    <row r="116" ht="15.75" customHeight="1">
      <c r="A116" s="40"/>
      <c r="B116" s="57"/>
      <c r="C116" s="40"/>
      <c r="D116" s="67" t="s">
        <v>471</v>
      </c>
      <c r="E116" s="37"/>
      <c r="F116" s="37"/>
    </row>
    <row r="117" ht="16.5" customHeight="1">
      <c r="A117" s="72">
        <v>7.0</v>
      </c>
      <c r="B117" s="57"/>
      <c r="C117" s="35" t="s">
        <v>472</v>
      </c>
      <c r="D117" s="67" t="s">
        <v>473</v>
      </c>
      <c r="E117" s="37"/>
      <c r="F117" s="37"/>
    </row>
    <row r="118" ht="15.75" customHeight="1">
      <c r="A118" s="41"/>
      <c r="B118" s="57"/>
      <c r="C118" s="41"/>
      <c r="D118" s="67" t="s">
        <v>474</v>
      </c>
      <c r="E118" s="37"/>
      <c r="F118" s="37"/>
    </row>
    <row r="119" ht="15.75" customHeight="1">
      <c r="A119" s="41"/>
      <c r="B119" s="57"/>
      <c r="C119" s="41"/>
      <c r="D119" s="67" t="s">
        <v>475</v>
      </c>
      <c r="E119" s="37"/>
      <c r="F119" s="37"/>
    </row>
    <row r="120" ht="15.75" customHeight="1">
      <c r="A120" s="41"/>
      <c r="B120" s="57"/>
      <c r="C120" s="41"/>
      <c r="D120" s="67" t="s">
        <v>476</v>
      </c>
      <c r="E120" s="37"/>
      <c r="F120" s="37"/>
    </row>
    <row r="121" ht="15.75" customHeight="1">
      <c r="A121" s="41"/>
      <c r="B121" s="57"/>
      <c r="C121" s="41"/>
      <c r="D121" s="67" t="s">
        <v>477</v>
      </c>
      <c r="E121" s="37"/>
      <c r="F121" s="37"/>
    </row>
    <row r="122" ht="15.75" customHeight="1">
      <c r="A122" s="41"/>
      <c r="B122" s="57"/>
      <c r="C122" s="41"/>
      <c r="D122" s="67" t="s">
        <v>478</v>
      </c>
      <c r="E122" s="37"/>
      <c r="F122" s="37"/>
    </row>
    <row r="123" ht="15.75" customHeight="1">
      <c r="A123" s="41"/>
      <c r="B123" s="57"/>
      <c r="C123" s="41"/>
      <c r="D123" s="67" t="s">
        <v>479</v>
      </c>
      <c r="E123" s="37"/>
      <c r="F123" s="37"/>
    </row>
    <row r="124" ht="15.75" customHeight="1">
      <c r="A124" s="41"/>
      <c r="B124" s="57"/>
      <c r="C124" s="41"/>
      <c r="D124" s="67" t="s">
        <v>480</v>
      </c>
      <c r="E124" s="37"/>
      <c r="F124" s="37"/>
    </row>
    <row r="125" ht="15.75" customHeight="1">
      <c r="A125" s="41"/>
      <c r="B125" s="57"/>
      <c r="C125" s="41"/>
      <c r="D125" s="67" t="s">
        <v>481</v>
      </c>
      <c r="E125" s="37"/>
      <c r="F125" s="37"/>
    </row>
    <row r="126" ht="15.75" customHeight="1">
      <c r="A126" s="41"/>
      <c r="B126" s="57"/>
      <c r="C126" s="41"/>
      <c r="D126" s="67" t="s">
        <v>482</v>
      </c>
      <c r="E126" s="37"/>
      <c r="F126" s="37"/>
    </row>
    <row r="127" ht="15.75" customHeight="1">
      <c r="A127" s="41"/>
      <c r="B127" s="57"/>
      <c r="C127" s="41"/>
      <c r="D127" s="67" t="s">
        <v>404</v>
      </c>
      <c r="E127" s="37"/>
      <c r="F127" s="37"/>
    </row>
    <row r="128" ht="15.75" customHeight="1">
      <c r="A128" s="41"/>
      <c r="B128" s="57"/>
      <c r="C128" s="41"/>
      <c r="D128" s="67" t="s">
        <v>483</v>
      </c>
      <c r="E128" s="37"/>
      <c r="F128" s="37"/>
    </row>
    <row r="129" ht="15.75" customHeight="1">
      <c r="A129" s="41"/>
      <c r="B129" s="57"/>
      <c r="C129" s="41"/>
      <c r="D129" s="67" t="s">
        <v>484</v>
      </c>
      <c r="E129" s="37"/>
      <c r="F129" s="37"/>
    </row>
    <row r="130" ht="15.75" customHeight="1">
      <c r="A130" s="41"/>
      <c r="B130" s="57"/>
      <c r="C130" s="41"/>
      <c r="D130" s="67" t="s">
        <v>485</v>
      </c>
      <c r="E130" s="37"/>
      <c r="F130" s="37"/>
    </row>
    <row r="131" ht="15.75" customHeight="1">
      <c r="A131" s="41"/>
      <c r="B131" s="57"/>
      <c r="C131" s="41"/>
      <c r="D131" s="67" t="s">
        <v>486</v>
      </c>
      <c r="E131" s="37"/>
      <c r="F131" s="37"/>
    </row>
    <row r="132" ht="15.75" customHeight="1">
      <c r="A132" s="41"/>
      <c r="B132" s="57"/>
      <c r="C132" s="41"/>
      <c r="D132" s="67" t="s">
        <v>487</v>
      </c>
      <c r="E132" s="37"/>
      <c r="F132" s="37"/>
    </row>
    <row r="133" ht="15.75" customHeight="1">
      <c r="A133" s="41"/>
      <c r="B133" s="57"/>
      <c r="C133" s="41"/>
      <c r="D133" s="67" t="s">
        <v>488</v>
      </c>
      <c r="E133" s="37"/>
      <c r="F133" s="37"/>
    </row>
    <row r="134" ht="15.75" customHeight="1">
      <c r="A134" s="41"/>
      <c r="B134" s="57"/>
      <c r="C134" s="41"/>
      <c r="D134" s="67" t="s">
        <v>489</v>
      </c>
      <c r="E134" s="37"/>
      <c r="F134" s="37"/>
    </row>
    <row r="135" ht="15.75" customHeight="1">
      <c r="A135" s="41"/>
      <c r="B135" s="57"/>
      <c r="C135" s="41"/>
      <c r="D135" s="67" t="s">
        <v>490</v>
      </c>
      <c r="E135" s="37"/>
      <c r="F135" s="37"/>
    </row>
    <row r="136" ht="15.75" customHeight="1">
      <c r="A136" s="41"/>
      <c r="B136" s="57"/>
      <c r="C136" s="41"/>
      <c r="D136" s="67" t="s">
        <v>491</v>
      </c>
      <c r="E136" s="37"/>
      <c r="F136" s="37"/>
    </row>
    <row r="137" ht="15.75" customHeight="1">
      <c r="A137" s="41"/>
      <c r="B137" s="57"/>
      <c r="C137" s="41"/>
      <c r="D137" s="67" t="s">
        <v>492</v>
      </c>
      <c r="E137" s="37"/>
      <c r="F137" s="37"/>
    </row>
    <row r="138" ht="15.75" customHeight="1">
      <c r="A138" s="41"/>
      <c r="B138" s="57"/>
      <c r="C138" s="41"/>
      <c r="D138" s="67" t="s">
        <v>493</v>
      </c>
      <c r="E138" s="37"/>
      <c r="F138" s="37"/>
    </row>
    <row r="139" ht="15.75" customHeight="1">
      <c r="A139" s="41"/>
      <c r="B139" s="57"/>
      <c r="C139" s="41"/>
      <c r="D139" s="67" t="s">
        <v>494</v>
      </c>
      <c r="E139" s="37"/>
      <c r="F139" s="37"/>
    </row>
    <row r="140" ht="15.75" customHeight="1">
      <c r="A140" s="41"/>
      <c r="B140" s="57"/>
      <c r="C140" s="41"/>
      <c r="D140" s="67" t="s">
        <v>495</v>
      </c>
      <c r="E140" s="37"/>
      <c r="F140" s="37"/>
    </row>
    <row r="141" ht="15.75" customHeight="1">
      <c r="A141" s="41"/>
      <c r="B141" s="57"/>
      <c r="C141" s="41"/>
      <c r="D141" s="67" t="s">
        <v>496</v>
      </c>
      <c r="E141" s="37"/>
      <c r="F141" s="37"/>
    </row>
    <row r="142" ht="15.75" customHeight="1">
      <c r="A142" s="41"/>
      <c r="B142" s="57"/>
      <c r="C142" s="41"/>
      <c r="D142" s="67" t="s">
        <v>497</v>
      </c>
      <c r="E142" s="37"/>
      <c r="F142" s="37"/>
    </row>
    <row r="143" ht="15.75" customHeight="1">
      <c r="A143" s="41"/>
      <c r="B143" s="57"/>
      <c r="C143" s="41"/>
      <c r="D143" s="67" t="s">
        <v>498</v>
      </c>
      <c r="E143" s="37"/>
      <c r="F143" s="37"/>
    </row>
    <row r="144" ht="15.75" customHeight="1">
      <c r="A144" s="41"/>
      <c r="B144" s="57"/>
      <c r="C144" s="41"/>
      <c r="D144" s="67" t="s">
        <v>499</v>
      </c>
      <c r="E144" s="37"/>
      <c r="F144" s="37"/>
    </row>
    <row r="145" ht="15.75" customHeight="1">
      <c r="A145" s="41"/>
      <c r="B145" s="57"/>
      <c r="C145" s="41"/>
      <c r="D145" s="67" t="s">
        <v>500</v>
      </c>
      <c r="E145" s="37"/>
      <c r="F145" s="37"/>
    </row>
    <row r="146" ht="15.75" customHeight="1">
      <c r="A146" s="41"/>
      <c r="B146" s="57"/>
      <c r="C146" s="41"/>
      <c r="D146" s="67" t="s">
        <v>501</v>
      </c>
      <c r="E146" s="37"/>
      <c r="F146" s="37"/>
    </row>
    <row r="147" ht="15.75" customHeight="1">
      <c r="A147" s="41"/>
      <c r="B147" s="57"/>
      <c r="C147" s="41"/>
      <c r="D147" s="67" t="s">
        <v>502</v>
      </c>
      <c r="E147" s="37"/>
      <c r="F147" s="37"/>
    </row>
    <row r="148" ht="15.75" customHeight="1">
      <c r="A148" s="41"/>
      <c r="B148" s="57"/>
      <c r="C148" s="41"/>
      <c r="D148" s="67" t="s">
        <v>503</v>
      </c>
      <c r="E148" s="37"/>
      <c r="F148" s="37"/>
    </row>
    <row r="149" ht="15.75" customHeight="1">
      <c r="A149" s="41"/>
      <c r="B149" s="57"/>
      <c r="C149" s="41"/>
      <c r="D149" s="67" t="s">
        <v>504</v>
      </c>
      <c r="E149" s="37"/>
      <c r="F149" s="37"/>
    </row>
    <row r="150" ht="15.75" customHeight="1">
      <c r="A150" s="41"/>
      <c r="B150" s="57"/>
      <c r="C150" s="41"/>
      <c r="D150" s="67" t="s">
        <v>505</v>
      </c>
      <c r="E150" s="37"/>
      <c r="F150" s="37"/>
    </row>
    <row r="151" ht="15.75" customHeight="1">
      <c r="A151" s="41"/>
      <c r="B151" s="57"/>
      <c r="C151" s="41"/>
      <c r="D151" s="67" t="s">
        <v>506</v>
      </c>
      <c r="E151" s="37"/>
      <c r="F151" s="37"/>
    </row>
    <row r="152" ht="15.75" customHeight="1">
      <c r="A152" s="41"/>
      <c r="B152" s="57"/>
      <c r="C152" s="41"/>
      <c r="D152" s="67" t="s">
        <v>507</v>
      </c>
      <c r="E152" s="37"/>
      <c r="F152" s="37"/>
    </row>
    <row r="153" ht="15.75" customHeight="1">
      <c r="A153" s="40"/>
      <c r="B153" s="57"/>
      <c r="C153" s="71"/>
      <c r="D153" s="73"/>
      <c r="E153" s="37"/>
      <c r="F153" s="37"/>
    </row>
    <row r="154" ht="16.5" customHeight="1">
      <c r="A154" s="72">
        <v>8.0</v>
      </c>
      <c r="B154" s="57"/>
      <c r="C154" s="35" t="s">
        <v>508</v>
      </c>
      <c r="D154" s="67" t="s">
        <v>509</v>
      </c>
      <c r="E154" s="37"/>
      <c r="F154" s="37"/>
    </row>
    <row r="155" ht="15.75" customHeight="1">
      <c r="A155" s="41"/>
      <c r="B155" s="57"/>
      <c r="C155" s="41"/>
      <c r="D155" s="67" t="s">
        <v>510</v>
      </c>
      <c r="E155" s="37"/>
      <c r="F155" s="37"/>
    </row>
    <row r="156" ht="15.75" customHeight="1">
      <c r="A156" s="41"/>
      <c r="B156" s="57"/>
      <c r="C156" s="41"/>
      <c r="D156" s="67" t="s">
        <v>511</v>
      </c>
      <c r="E156" s="37"/>
      <c r="F156" s="37"/>
    </row>
    <row r="157" ht="15.75" customHeight="1">
      <c r="A157" s="41"/>
      <c r="B157" s="57"/>
      <c r="C157" s="41"/>
      <c r="D157" s="67" t="s">
        <v>512</v>
      </c>
      <c r="E157" s="37"/>
      <c r="F157" s="37"/>
    </row>
    <row r="158" ht="15.75" customHeight="1">
      <c r="A158" s="41"/>
      <c r="B158" s="57"/>
      <c r="C158" s="41"/>
      <c r="D158" s="67" t="s">
        <v>513</v>
      </c>
      <c r="E158" s="37"/>
      <c r="F158" s="37"/>
    </row>
    <row r="159" ht="15.75" customHeight="1">
      <c r="A159" s="41"/>
      <c r="B159" s="57"/>
      <c r="C159" s="41"/>
      <c r="D159" s="67" t="s">
        <v>514</v>
      </c>
      <c r="E159" s="37"/>
      <c r="F159" s="37"/>
    </row>
    <row r="160" ht="15.75" customHeight="1">
      <c r="A160" s="41"/>
      <c r="B160" s="57"/>
      <c r="C160" s="41"/>
      <c r="D160" s="67" t="s">
        <v>515</v>
      </c>
      <c r="E160" s="37"/>
      <c r="F160" s="37"/>
    </row>
    <row r="161" ht="15.75" customHeight="1">
      <c r="A161" s="41"/>
      <c r="B161" s="57"/>
      <c r="C161" s="41"/>
      <c r="D161" s="67" t="s">
        <v>516</v>
      </c>
      <c r="E161" s="37"/>
      <c r="F161" s="37"/>
    </row>
    <row r="162" ht="15.75" customHeight="1">
      <c r="A162" s="41"/>
      <c r="B162" s="57"/>
      <c r="C162" s="41"/>
      <c r="D162" s="67" t="s">
        <v>517</v>
      </c>
      <c r="E162" s="37"/>
      <c r="F162" s="37"/>
    </row>
    <row r="163" ht="15.75" customHeight="1">
      <c r="A163" s="41"/>
      <c r="B163" s="57"/>
      <c r="C163" s="41"/>
      <c r="D163" s="67" t="s">
        <v>518</v>
      </c>
      <c r="E163" s="37"/>
      <c r="F163" s="37"/>
    </row>
    <row r="164" ht="15.75" customHeight="1">
      <c r="A164" s="41"/>
      <c r="B164" s="57"/>
      <c r="C164" s="41"/>
      <c r="D164" s="67" t="s">
        <v>519</v>
      </c>
      <c r="E164" s="37"/>
      <c r="F164" s="37"/>
    </row>
    <row r="165" ht="15.75" customHeight="1">
      <c r="A165" s="41"/>
      <c r="B165" s="57"/>
      <c r="C165" s="41"/>
      <c r="D165" s="67" t="s">
        <v>520</v>
      </c>
      <c r="E165" s="37"/>
      <c r="F165" s="37"/>
    </row>
    <row r="166" ht="15.75" customHeight="1">
      <c r="A166" s="41"/>
      <c r="B166" s="57"/>
      <c r="C166" s="41"/>
      <c r="D166" s="67" t="s">
        <v>521</v>
      </c>
      <c r="E166" s="37"/>
      <c r="F166" s="37"/>
    </row>
    <row r="167" ht="15.75" customHeight="1">
      <c r="A167" s="41"/>
      <c r="B167" s="57"/>
      <c r="C167" s="41"/>
      <c r="D167" s="67" t="s">
        <v>522</v>
      </c>
      <c r="E167" s="37"/>
      <c r="F167" s="37"/>
    </row>
    <row r="168" ht="15.75" customHeight="1">
      <c r="A168" s="41"/>
      <c r="B168" s="57"/>
      <c r="C168" s="41"/>
      <c r="D168" s="67" t="s">
        <v>523</v>
      </c>
      <c r="E168" s="37"/>
      <c r="F168" s="37"/>
    </row>
    <row r="169" ht="15.75" customHeight="1">
      <c r="A169" s="41"/>
      <c r="B169" s="57"/>
      <c r="C169" s="41"/>
      <c r="D169" s="67" t="s">
        <v>524</v>
      </c>
      <c r="E169" s="37"/>
      <c r="F169" s="37"/>
    </row>
    <row r="170" ht="15.75" customHeight="1">
      <c r="A170" s="41"/>
      <c r="B170" s="57"/>
      <c r="C170" s="41"/>
      <c r="D170" s="67" t="s">
        <v>525</v>
      </c>
      <c r="E170" s="37"/>
      <c r="F170" s="37"/>
    </row>
    <row r="171" ht="15.75" customHeight="1">
      <c r="A171" s="41"/>
      <c r="B171" s="57"/>
      <c r="C171" s="41"/>
      <c r="D171" s="67" t="s">
        <v>526</v>
      </c>
      <c r="E171" s="37"/>
      <c r="F171" s="37"/>
    </row>
    <row r="172" ht="15.75" customHeight="1">
      <c r="A172" s="41"/>
      <c r="B172" s="57"/>
      <c r="C172" s="41"/>
      <c r="D172" s="67" t="s">
        <v>527</v>
      </c>
      <c r="E172" s="37"/>
      <c r="F172" s="37"/>
    </row>
    <row r="173" ht="15.75" customHeight="1">
      <c r="A173" s="41"/>
      <c r="B173" s="57"/>
      <c r="C173" s="41"/>
      <c r="D173" s="67" t="s">
        <v>528</v>
      </c>
      <c r="E173" s="37"/>
      <c r="F173" s="37"/>
    </row>
    <row r="174" ht="15.75" customHeight="1">
      <c r="A174" s="41"/>
      <c r="B174" s="57"/>
      <c r="C174" s="41"/>
      <c r="D174" s="67" t="s">
        <v>529</v>
      </c>
      <c r="E174" s="37"/>
      <c r="F174" s="37"/>
    </row>
    <row r="175" ht="15.75" customHeight="1">
      <c r="A175" s="41"/>
      <c r="B175" s="57"/>
      <c r="C175" s="41"/>
      <c r="D175" s="67" t="s">
        <v>530</v>
      </c>
      <c r="E175" s="37"/>
      <c r="F175" s="37"/>
    </row>
    <row r="176" ht="15.75" customHeight="1">
      <c r="A176" s="41"/>
      <c r="B176" s="57"/>
      <c r="C176" s="41"/>
      <c r="D176" s="67" t="s">
        <v>531</v>
      </c>
      <c r="E176" s="37"/>
      <c r="F176" s="37"/>
    </row>
    <row r="177" ht="15.75" customHeight="1">
      <c r="A177" s="41"/>
      <c r="B177" s="57"/>
      <c r="C177" s="41"/>
      <c r="D177" s="67" t="s">
        <v>532</v>
      </c>
      <c r="E177" s="37"/>
      <c r="F177" s="37"/>
    </row>
    <row r="178" ht="15.75" customHeight="1">
      <c r="A178" s="41"/>
      <c r="B178" s="57"/>
      <c r="C178" s="41"/>
      <c r="D178" s="67" t="s">
        <v>533</v>
      </c>
      <c r="E178" s="37"/>
      <c r="F178" s="37"/>
    </row>
    <row r="179" ht="15.75" customHeight="1">
      <c r="A179" s="41"/>
      <c r="B179" s="57"/>
      <c r="C179" s="41"/>
      <c r="D179" s="67" t="s">
        <v>534</v>
      </c>
      <c r="E179" s="37"/>
      <c r="F179" s="37"/>
    </row>
    <row r="180" ht="15.75" customHeight="1">
      <c r="A180" s="41"/>
      <c r="B180" s="57"/>
      <c r="C180" s="41"/>
      <c r="D180" s="67" t="s">
        <v>535</v>
      </c>
      <c r="E180" s="37"/>
      <c r="F180" s="37"/>
    </row>
    <row r="181" ht="15.75" customHeight="1">
      <c r="A181" s="41"/>
      <c r="B181" s="57"/>
      <c r="C181" s="41"/>
      <c r="D181" s="67" t="s">
        <v>536</v>
      </c>
      <c r="E181" s="37"/>
      <c r="F181" s="37"/>
    </row>
    <row r="182" ht="15.75" customHeight="1">
      <c r="A182" s="41"/>
      <c r="B182" s="57"/>
      <c r="C182" s="41"/>
      <c r="D182" s="67" t="s">
        <v>537</v>
      </c>
      <c r="E182" s="37"/>
      <c r="F182" s="37"/>
    </row>
    <row r="183" ht="15.75" customHeight="1">
      <c r="A183" s="41"/>
      <c r="B183" s="57"/>
      <c r="C183" s="41"/>
      <c r="D183" s="67" t="s">
        <v>538</v>
      </c>
      <c r="E183" s="37"/>
      <c r="F183" s="37"/>
    </row>
    <row r="184" ht="15.75" customHeight="1">
      <c r="A184" s="41"/>
      <c r="B184" s="57"/>
      <c r="C184" s="41"/>
      <c r="D184" s="67" t="s">
        <v>539</v>
      </c>
      <c r="E184" s="37"/>
      <c r="F184" s="37"/>
    </row>
    <row r="185" ht="15.75" customHeight="1">
      <c r="A185" s="41"/>
      <c r="B185" s="57"/>
      <c r="C185" s="41"/>
      <c r="D185" s="67" t="s">
        <v>540</v>
      </c>
      <c r="E185" s="37"/>
      <c r="F185" s="37"/>
    </row>
    <row r="186" ht="15.75" customHeight="1">
      <c r="A186" s="41"/>
      <c r="B186" s="57"/>
      <c r="C186" s="41"/>
      <c r="D186" s="67" t="s">
        <v>541</v>
      </c>
      <c r="E186" s="37"/>
      <c r="F186" s="37"/>
    </row>
    <row r="187" ht="15.75" customHeight="1">
      <c r="A187" s="41"/>
      <c r="B187" s="57"/>
      <c r="C187" s="41"/>
      <c r="D187" s="67" t="s">
        <v>542</v>
      </c>
      <c r="E187" s="37"/>
      <c r="F187" s="37"/>
    </row>
    <row r="188" ht="15.75" customHeight="1">
      <c r="A188" s="41"/>
      <c r="B188" s="57"/>
      <c r="C188" s="41"/>
      <c r="D188" s="67" t="s">
        <v>543</v>
      </c>
      <c r="E188" s="37"/>
      <c r="F188" s="37"/>
    </row>
    <row r="189" ht="15.75" customHeight="1">
      <c r="A189" s="41"/>
      <c r="B189" s="57"/>
      <c r="C189" s="41"/>
      <c r="D189" s="67" t="s">
        <v>544</v>
      </c>
      <c r="E189" s="37"/>
      <c r="F189" s="37"/>
    </row>
    <row r="190" ht="15.75" customHeight="1">
      <c r="A190" s="41"/>
      <c r="B190" s="57"/>
      <c r="C190" s="41"/>
      <c r="D190" s="67" t="s">
        <v>545</v>
      </c>
      <c r="E190" s="37"/>
      <c r="F190" s="37"/>
    </row>
    <row r="191" ht="15.75" customHeight="1">
      <c r="A191" s="41"/>
      <c r="B191" s="57"/>
      <c r="C191" s="41"/>
      <c r="D191" s="67" t="s">
        <v>546</v>
      </c>
      <c r="E191" s="37"/>
      <c r="F191" s="37"/>
    </row>
    <row r="192" ht="15.75" customHeight="1">
      <c r="A192" s="41"/>
      <c r="B192" s="57"/>
      <c r="C192" s="41"/>
      <c r="D192" s="67" t="s">
        <v>547</v>
      </c>
      <c r="E192" s="37"/>
      <c r="F192" s="37"/>
    </row>
    <row r="193" ht="15.75" customHeight="1">
      <c r="A193" s="41"/>
      <c r="B193" s="57"/>
      <c r="C193" s="41"/>
      <c r="D193" s="67" t="s">
        <v>548</v>
      </c>
      <c r="E193" s="37"/>
      <c r="F193" s="37"/>
    </row>
    <row r="194" ht="15.75" customHeight="1">
      <c r="A194" s="41"/>
      <c r="B194" s="57"/>
      <c r="C194" s="41"/>
      <c r="D194" s="67" t="s">
        <v>500</v>
      </c>
      <c r="E194" s="37"/>
      <c r="F194" s="37"/>
    </row>
    <row r="195" ht="15.75" customHeight="1">
      <c r="A195" s="41"/>
      <c r="B195" s="57"/>
      <c r="C195" s="41"/>
      <c r="D195" s="67" t="s">
        <v>549</v>
      </c>
      <c r="E195" s="37"/>
      <c r="F195" s="37"/>
    </row>
    <row r="196" ht="15.75" customHeight="1">
      <c r="A196" s="40"/>
      <c r="B196" s="57"/>
      <c r="C196" s="40"/>
      <c r="D196" s="67" t="s">
        <v>550</v>
      </c>
      <c r="E196" s="37"/>
      <c r="F196" s="37"/>
    </row>
    <row r="197" ht="16.5" customHeight="1">
      <c r="A197" s="72">
        <v>9.0</v>
      </c>
      <c r="B197" s="57"/>
      <c r="C197" s="35" t="s">
        <v>551</v>
      </c>
      <c r="D197" s="67" t="s">
        <v>552</v>
      </c>
      <c r="E197" s="37"/>
      <c r="F197" s="37"/>
    </row>
    <row r="198" ht="15.75" customHeight="1">
      <c r="A198" s="41"/>
      <c r="B198" s="57"/>
      <c r="C198" s="41"/>
      <c r="D198" s="67" t="s">
        <v>553</v>
      </c>
      <c r="E198" s="37"/>
      <c r="F198" s="37"/>
    </row>
    <row r="199" ht="15.75" customHeight="1">
      <c r="A199" s="41"/>
      <c r="B199" s="57"/>
      <c r="C199" s="41"/>
      <c r="D199" s="67" t="s">
        <v>554</v>
      </c>
      <c r="E199" s="37"/>
      <c r="F199" s="37"/>
    </row>
    <row r="200" ht="15.75" customHeight="1">
      <c r="A200" s="41"/>
      <c r="B200" s="57"/>
      <c r="C200" s="41"/>
      <c r="D200" s="67" t="s">
        <v>555</v>
      </c>
      <c r="E200" s="37"/>
      <c r="F200" s="37"/>
    </row>
    <row r="201" ht="15.75" customHeight="1">
      <c r="A201" s="41"/>
      <c r="B201" s="57"/>
      <c r="C201" s="41"/>
      <c r="D201" s="67" t="s">
        <v>556</v>
      </c>
      <c r="E201" s="37"/>
      <c r="F201" s="37"/>
    </row>
    <row r="202" ht="15.75" customHeight="1">
      <c r="A202" s="41"/>
      <c r="B202" s="57"/>
      <c r="C202" s="41"/>
      <c r="D202" s="67" t="s">
        <v>557</v>
      </c>
      <c r="E202" s="37"/>
      <c r="F202" s="37"/>
    </row>
    <row r="203" ht="15.75" customHeight="1">
      <c r="A203" s="41"/>
      <c r="B203" s="57"/>
      <c r="C203" s="41"/>
      <c r="D203" s="67" t="s">
        <v>309</v>
      </c>
      <c r="E203" s="37"/>
      <c r="F203" s="37"/>
    </row>
    <row r="204" ht="15.75" customHeight="1">
      <c r="A204" s="41"/>
      <c r="B204" s="57"/>
      <c r="C204" s="41"/>
      <c r="D204" s="67" t="s">
        <v>558</v>
      </c>
      <c r="E204" s="37"/>
      <c r="F204" s="37"/>
    </row>
    <row r="205" ht="15.75" customHeight="1">
      <c r="A205" s="41"/>
      <c r="B205" s="57"/>
      <c r="C205" s="41"/>
      <c r="D205" s="67" t="s">
        <v>559</v>
      </c>
      <c r="E205" s="37"/>
      <c r="F205" s="37"/>
    </row>
    <row r="206" ht="15.75" customHeight="1">
      <c r="A206" s="41"/>
      <c r="B206" s="57"/>
      <c r="C206" s="41"/>
      <c r="D206" s="67" t="s">
        <v>560</v>
      </c>
      <c r="E206" s="37"/>
      <c r="F206" s="37"/>
    </row>
    <row r="207" ht="15.75" customHeight="1">
      <c r="A207" s="41"/>
      <c r="B207" s="57"/>
      <c r="C207" s="41"/>
      <c r="D207" s="67" t="s">
        <v>561</v>
      </c>
      <c r="E207" s="37"/>
      <c r="F207" s="37"/>
    </row>
    <row r="208" ht="15.75" customHeight="1">
      <c r="A208" s="41"/>
      <c r="B208" s="57"/>
      <c r="C208" s="41"/>
      <c r="D208" s="67" t="s">
        <v>562</v>
      </c>
      <c r="E208" s="37"/>
      <c r="F208" s="37"/>
    </row>
    <row r="209" ht="15.75" customHeight="1">
      <c r="A209" s="41"/>
      <c r="B209" s="57"/>
      <c r="C209" s="41"/>
      <c r="D209" s="67" t="s">
        <v>563</v>
      </c>
      <c r="E209" s="37"/>
      <c r="F209" s="37"/>
    </row>
    <row r="210" ht="15.75" customHeight="1">
      <c r="A210" s="41"/>
      <c r="B210" s="57"/>
      <c r="C210" s="41"/>
      <c r="D210" s="67" t="s">
        <v>564</v>
      </c>
      <c r="E210" s="37"/>
      <c r="F210" s="37"/>
    </row>
    <row r="211" ht="15.75" customHeight="1">
      <c r="A211" s="41"/>
      <c r="B211" s="57"/>
      <c r="C211" s="41"/>
      <c r="D211" s="67" t="s">
        <v>565</v>
      </c>
      <c r="E211" s="37"/>
      <c r="F211" s="37"/>
    </row>
    <row r="212" ht="15.75" customHeight="1">
      <c r="A212" s="41"/>
      <c r="B212" s="57"/>
      <c r="C212" s="41"/>
      <c r="D212" s="67" t="s">
        <v>566</v>
      </c>
      <c r="E212" s="37"/>
      <c r="F212" s="37"/>
    </row>
    <row r="213" ht="15.75" customHeight="1">
      <c r="A213" s="41"/>
      <c r="B213" s="57"/>
      <c r="C213" s="41"/>
      <c r="D213" s="67" t="s">
        <v>567</v>
      </c>
      <c r="E213" s="37"/>
      <c r="F213" s="37"/>
    </row>
    <row r="214" ht="15.75" customHeight="1">
      <c r="A214" s="41"/>
      <c r="B214" s="57"/>
      <c r="C214" s="41"/>
      <c r="D214" s="67" t="s">
        <v>568</v>
      </c>
      <c r="E214" s="37"/>
      <c r="F214" s="37"/>
    </row>
    <row r="215" ht="15.75" customHeight="1">
      <c r="A215" s="41"/>
      <c r="B215" s="57"/>
      <c r="C215" s="41"/>
      <c r="D215" s="67" t="s">
        <v>569</v>
      </c>
      <c r="E215" s="37"/>
      <c r="F215" s="37"/>
    </row>
    <row r="216" ht="15.75" customHeight="1">
      <c r="A216" s="41"/>
      <c r="B216" s="57"/>
      <c r="C216" s="41"/>
      <c r="D216" s="67" t="s">
        <v>570</v>
      </c>
      <c r="E216" s="37"/>
      <c r="F216" s="37"/>
    </row>
    <row r="217" ht="15.75" customHeight="1">
      <c r="A217" s="41"/>
      <c r="B217" s="57"/>
      <c r="C217" s="41"/>
      <c r="D217" s="67" t="s">
        <v>571</v>
      </c>
      <c r="E217" s="37"/>
      <c r="F217" s="37"/>
    </row>
    <row r="218" ht="15.75" customHeight="1">
      <c r="A218" s="41"/>
      <c r="B218" s="57"/>
      <c r="C218" s="41"/>
      <c r="D218" s="67" t="s">
        <v>572</v>
      </c>
      <c r="E218" s="37"/>
      <c r="F218" s="37"/>
    </row>
    <row r="219" ht="15.75" customHeight="1">
      <c r="A219" s="41"/>
      <c r="B219" s="57"/>
      <c r="C219" s="41"/>
      <c r="D219" s="67" t="s">
        <v>573</v>
      </c>
      <c r="E219" s="37"/>
      <c r="F219" s="37"/>
    </row>
    <row r="220" ht="15.75" customHeight="1">
      <c r="A220" s="41"/>
      <c r="B220" s="57"/>
      <c r="C220" s="41"/>
      <c r="D220" s="67" t="s">
        <v>574</v>
      </c>
      <c r="E220" s="37"/>
      <c r="F220" s="37"/>
    </row>
    <row r="221" ht="15.75" customHeight="1">
      <c r="A221" s="41"/>
      <c r="B221" s="57"/>
      <c r="C221" s="41"/>
      <c r="D221" s="67" t="s">
        <v>575</v>
      </c>
      <c r="E221" s="37"/>
      <c r="F221" s="37"/>
    </row>
    <row r="222" ht="15.75" customHeight="1">
      <c r="A222" s="41"/>
      <c r="B222" s="57"/>
      <c r="C222" s="41"/>
      <c r="D222" s="67" t="s">
        <v>576</v>
      </c>
      <c r="E222" s="37"/>
      <c r="F222" s="37"/>
    </row>
    <row r="223" ht="15.75" customHeight="1">
      <c r="A223" s="41"/>
      <c r="B223" s="57"/>
      <c r="C223" s="41"/>
      <c r="D223" s="67" t="s">
        <v>577</v>
      </c>
      <c r="E223" s="37"/>
      <c r="F223" s="37"/>
    </row>
    <row r="224" ht="15.75" customHeight="1">
      <c r="A224" s="41"/>
      <c r="B224" s="57"/>
      <c r="C224" s="41"/>
      <c r="D224" s="67" t="s">
        <v>578</v>
      </c>
      <c r="E224" s="37"/>
      <c r="F224" s="37"/>
    </row>
    <row r="225" ht="15.75" customHeight="1">
      <c r="A225" s="41"/>
      <c r="B225" s="57"/>
      <c r="C225" s="41"/>
      <c r="D225" s="67" t="s">
        <v>579</v>
      </c>
      <c r="E225" s="37"/>
      <c r="F225" s="37"/>
    </row>
    <row r="226" ht="15.75" customHeight="1">
      <c r="A226" s="41"/>
      <c r="B226" s="57"/>
      <c r="C226" s="41"/>
      <c r="D226" s="67" t="s">
        <v>580</v>
      </c>
      <c r="E226" s="37"/>
      <c r="F226" s="37"/>
    </row>
    <row r="227" ht="15.75" customHeight="1">
      <c r="A227" s="41"/>
      <c r="B227" s="57"/>
      <c r="C227" s="41"/>
      <c r="D227" s="67" t="s">
        <v>581</v>
      </c>
      <c r="E227" s="37"/>
      <c r="F227" s="37"/>
    </row>
    <row r="228" ht="15.75" customHeight="1">
      <c r="A228" s="41"/>
      <c r="B228" s="57"/>
      <c r="C228" s="41"/>
      <c r="D228" s="67" t="s">
        <v>582</v>
      </c>
      <c r="E228" s="37"/>
      <c r="F228" s="37"/>
    </row>
    <row r="229" ht="15.75" customHeight="1">
      <c r="A229" s="41"/>
      <c r="B229" s="57"/>
      <c r="C229" s="41"/>
      <c r="D229" s="67" t="s">
        <v>583</v>
      </c>
      <c r="E229" s="37"/>
      <c r="F229" s="37"/>
    </row>
    <row r="230" ht="15.75" customHeight="1">
      <c r="A230" s="41"/>
      <c r="B230" s="57"/>
      <c r="C230" s="41"/>
      <c r="D230" s="67" t="s">
        <v>584</v>
      </c>
      <c r="E230" s="37"/>
      <c r="F230" s="37"/>
    </row>
    <row r="231" ht="15.75" customHeight="1">
      <c r="A231" s="41"/>
      <c r="B231" s="57"/>
      <c r="C231" s="41"/>
      <c r="D231" s="67" t="s">
        <v>585</v>
      </c>
      <c r="E231" s="37"/>
      <c r="F231" s="37"/>
    </row>
    <row r="232" ht="15.75" customHeight="1">
      <c r="A232" s="41"/>
      <c r="B232" s="57"/>
      <c r="C232" s="41"/>
      <c r="D232" s="67" t="s">
        <v>586</v>
      </c>
      <c r="E232" s="37"/>
      <c r="F232" s="37"/>
    </row>
    <row r="233" ht="15.75" customHeight="1">
      <c r="A233" s="41"/>
      <c r="B233" s="57"/>
      <c r="C233" s="41"/>
      <c r="D233" s="67" t="s">
        <v>587</v>
      </c>
      <c r="E233" s="37"/>
      <c r="F233" s="37"/>
    </row>
    <row r="234" ht="15.75" customHeight="1">
      <c r="A234" s="41"/>
      <c r="B234" s="57"/>
      <c r="C234" s="41"/>
      <c r="D234" s="67" t="s">
        <v>588</v>
      </c>
      <c r="E234" s="37"/>
      <c r="F234" s="37"/>
    </row>
    <row r="235" ht="15.75" customHeight="1">
      <c r="A235" s="41"/>
      <c r="B235" s="57"/>
      <c r="C235" s="41"/>
      <c r="D235" s="67" t="s">
        <v>589</v>
      </c>
      <c r="E235" s="37"/>
      <c r="F235" s="37"/>
    </row>
    <row r="236" ht="15.75" customHeight="1">
      <c r="A236" s="41"/>
      <c r="B236" s="57"/>
      <c r="C236" s="41"/>
      <c r="D236" s="67" t="s">
        <v>590</v>
      </c>
      <c r="E236" s="37"/>
      <c r="F236" s="37"/>
    </row>
    <row r="237" ht="15.75" customHeight="1">
      <c r="A237" s="41"/>
      <c r="B237" s="57"/>
      <c r="C237" s="41"/>
      <c r="D237" s="67" t="s">
        <v>591</v>
      </c>
      <c r="E237" s="37"/>
      <c r="F237" s="37"/>
    </row>
    <row r="238" ht="15.75" customHeight="1">
      <c r="A238" s="41"/>
      <c r="B238" s="57"/>
      <c r="C238" s="41"/>
      <c r="D238" s="67" t="s">
        <v>592</v>
      </c>
      <c r="E238" s="37"/>
      <c r="F238" s="37"/>
    </row>
    <row r="239" ht="15.75" customHeight="1">
      <c r="A239" s="41"/>
      <c r="B239" s="57"/>
      <c r="C239" s="41"/>
      <c r="D239" s="67" t="s">
        <v>593</v>
      </c>
      <c r="E239" s="37"/>
      <c r="F239" s="37"/>
    </row>
    <row r="240" ht="15.75" customHeight="1">
      <c r="A240" s="41"/>
      <c r="B240" s="57"/>
      <c r="C240" s="41"/>
      <c r="D240" s="67" t="s">
        <v>594</v>
      </c>
      <c r="E240" s="37"/>
      <c r="F240" s="37"/>
    </row>
    <row r="241" ht="15.75" customHeight="1">
      <c r="A241" s="41"/>
      <c r="B241" s="57"/>
      <c r="C241" s="41"/>
      <c r="D241" s="67" t="s">
        <v>595</v>
      </c>
      <c r="E241" s="37"/>
      <c r="F241" s="37"/>
    </row>
    <row r="242" ht="15.75" customHeight="1">
      <c r="A242" s="41"/>
      <c r="B242" s="57"/>
      <c r="C242" s="41"/>
      <c r="D242" s="67" t="s">
        <v>596</v>
      </c>
      <c r="E242" s="37"/>
      <c r="F242" s="37"/>
    </row>
    <row r="243" ht="15.75" customHeight="1">
      <c r="A243" s="41"/>
      <c r="B243" s="57"/>
      <c r="C243" s="41"/>
      <c r="D243" s="67" t="s">
        <v>597</v>
      </c>
      <c r="E243" s="37"/>
      <c r="F243" s="37"/>
    </row>
    <row r="244" ht="15.75" customHeight="1">
      <c r="A244" s="41"/>
      <c r="B244" s="57"/>
      <c r="C244" s="41"/>
      <c r="D244" s="67" t="s">
        <v>598</v>
      </c>
      <c r="E244" s="37"/>
      <c r="F244" s="37"/>
    </row>
    <row r="245" ht="15.75" customHeight="1">
      <c r="A245" s="40"/>
      <c r="B245" s="57"/>
      <c r="C245" s="40"/>
      <c r="D245" s="74" t="s">
        <v>599</v>
      </c>
      <c r="E245" s="37"/>
      <c r="F245" s="37"/>
    </row>
    <row r="246" ht="16.5" customHeight="1">
      <c r="A246" s="72">
        <v>10.0</v>
      </c>
      <c r="B246" s="57"/>
      <c r="C246" s="63" t="s">
        <v>600</v>
      </c>
      <c r="D246" s="67" t="s">
        <v>601</v>
      </c>
      <c r="E246" s="37"/>
      <c r="F246" s="37"/>
    </row>
    <row r="247" ht="15.75" customHeight="1">
      <c r="A247" s="41"/>
      <c r="B247" s="57"/>
      <c r="C247" s="57"/>
      <c r="D247" s="67" t="s">
        <v>602</v>
      </c>
      <c r="E247" s="37"/>
      <c r="F247" s="37"/>
    </row>
    <row r="248" ht="15.75" customHeight="1">
      <c r="A248" s="41"/>
      <c r="B248" s="57"/>
      <c r="C248" s="57"/>
      <c r="D248" s="67" t="s">
        <v>603</v>
      </c>
      <c r="E248" s="37"/>
      <c r="F248" s="37"/>
    </row>
    <row r="249" ht="15.75" customHeight="1">
      <c r="A249" s="41"/>
      <c r="B249" s="57"/>
      <c r="C249" s="57"/>
      <c r="D249" s="67" t="s">
        <v>604</v>
      </c>
      <c r="E249" s="37"/>
      <c r="F249" s="37"/>
    </row>
    <row r="250" ht="15.75" customHeight="1">
      <c r="A250" s="41"/>
      <c r="B250" s="57"/>
      <c r="C250" s="57"/>
      <c r="D250" s="67" t="s">
        <v>605</v>
      </c>
      <c r="E250" s="37"/>
      <c r="F250" s="37"/>
    </row>
    <row r="251" ht="15.75" customHeight="1">
      <c r="A251" s="41"/>
      <c r="B251" s="57"/>
      <c r="C251" s="57"/>
      <c r="D251" s="67" t="s">
        <v>606</v>
      </c>
      <c r="E251" s="37"/>
      <c r="F251" s="37"/>
    </row>
    <row r="252" ht="15.75" customHeight="1">
      <c r="A252" s="41"/>
      <c r="B252" s="57"/>
      <c r="C252" s="57"/>
      <c r="D252" s="67" t="s">
        <v>464</v>
      </c>
      <c r="E252" s="37"/>
      <c r="F252" s="37"/>
    </row>
    <row r="253" ht="15.75" customHeight="1">
      <c r="A253" s="41"/>
      <c r="B253" s="57"/>
      <c r="C253" s="57"/>
      <c r="D253" s="67" t="s">
        <v>607</v>
      </c>
      <c r="E253" s="37"/>
      <c r="F253" s="37"/>
    </row>
    <row r="254" ht="15.75" customHeight="1">
      <c r="A254" s="40"/>
      <c r="B254" s="57"/>
      <c r="C254" s="64"/>
      <c r="D254" s="67" t="s">
        <v>500</v>
      </c>
      <c r="E254" s="37"/>
      <c r="F254" s="37"/>
    </row>
    <row r="255" ht="15.75" customHeight="1">
      <c r="A255" s="19">
        <v>11.0</v>
      </c>
      <c r="B255" s="57"/>
      <c r="C255" s="53" t="s">
        <v>608</v>
      </c>
      <c r="D255" s="73" t="s">
        <v>609</v>
      </c>
      <c r="E255" s="37"/>
      <c r="F255" s="37"/>
    </row>
    <row r="256" ht="16.5" customHeight="1">
      <c r="A256" s="72">
        <v>12.0</v>
      </c>
      <c r="B256" s="57"/>
      <c r="C256" s="35" t="s">
        <v>610</v>
      </c>
      <c r="D256" s="67" t="s">
        <v>611</v>
      </c>
      <c r="E256" s="37"/>
      <c r="F256" s="37"/>
    </row>
    <row r="257" ht="15.75" customHeight="1">
      <c r="A257" s="41"/>
      <c r="B257" s="57"/>
      <c r="C257" s="41"/>
      <c r="D257" s="67" t="s">
        <v>612</v>
      </c>
      <c r="E257" s="37"/>
      <c r="F257" s="37"/>
    </row>
    <row r="258" ht="15.75" customHeight="1">
      <c r="A258" s="41"/>
      <c r="B258" s="57"/>
      <c r="C258" s="41"/>
      <c r="D258" s="67" t="s">
        <v>613</v>
      </c>
      <c r="E258" s="37"/>
      <c r="F258" s="37"/>
    </row>
    <row r="259" ht="15.75" customHeight="1">
      <c r="A259" s="41"/>
      <c r="B259" s="57"/>
      <c r="C259" s="41"/>
      <c r="D259" s="67" t="s">
        <v>614</v>
      </c>
      <c r="E259" s="37"/>
      <c r="F259" s="37"/>
    </row>
    <row r="260" ht="15.75" customHeight="1">
      <c r="A260" s="41"/>
      <c r="B260" s="57"/>
      <c r="C260" s="41"/>
      <c r="D260" s="67" t="s">
        <v>615</v>
      </c>
      <c r="E260" s="37"/>
      <c r="F260" s="37"/>
    </row>
    <row r="261" ht="15.75" customHeight="1">
      <c r="A261" s="40"/>
      <c r="B261" s="57"/>
      <c r="C261" s="40"/>
      <c r="D261" s="67" t="s">
        <v>616</v>
      </c>
      <c r="E261" s="37"/>
      <c r="F261" s="37"/>
    </row>
    <row r="262" ht="16.5" customHeight="1">
      <c r="A262" s="72">
        <v>13.0</v>
      </c>
      <c r="B262" s="57"/>
      <c r="C262" s="35" t="s">
        <v>617</v>
      </c>
      <c r="D262" s="67" t="s">
        <v>618</v>
      </c>
      <c r="E262" s="37"/>
      <c r="F262" s="37"/>
    </row>
    <row r="263" ht="15.75" customHeight="1">
      <c r="A263" s="41"/>
      <c r="B263" s="57"/>
      <c r="C263" s="41"/>
      <c r="D263" s="67" t="s">
        <v>619</v>
      </c>
      <c r="E263" s="37"/>
      <c r="F263" s="37"/>
    </row>
    <row r="264" ht="15.75" customHeight="1">
      <c r="A264" s="41"/>
      <c r="B264" s="57"/>
      <c r="C264" s="41"/>
      <c r="D264" s="67" t="s">
        <v>620</v>
      </c>
      <c r="E264" s="37"/>
      <c r="F264" s="37"/>
    </row>
    <row r="265" ht="15.75" customHeight="1">
      <c r="A265" s="41"/>
      <c r="B265" s="57"/>
      <c r="C265" s="41"/>
      <c r="D265" s="67" t="s">
        <v>621</v>
      </c>
      <c r="E265" s="37"/>
      <c r="F265" s="37"/>
    </row>
    <row r="266" ht="15.75" customHeight="1">
      <c r="A266" s="41"/>
      <c r="B266" s="57"/>
      <c r="C266" s="41"/>
      <c r="D266" s="67" t="s">
        <v>513</v>
      </c>
      <c r="E266" s="37"/>
      <c r="F266" s="37"/>
    </row>
    <row r="267" ht="15.75" customHeight="1">
      <c r="A267" s="41"/>
      <c r="B267" s="57"/>
      <c r="C267" s="41"/>
      <c r="D267" s="67" t="s">
        <v>622</v>
      </c>
      <c r="E267" s="37"/>
      <c r="F267" s="37"/>
    </row>
    <row r="268" ht="15.75" customHeight="1">
      <c r="A268" s="41"/>
      <c r="B268" s="57"/>
      <c r="C268" s="41"/>
      <c r="D268" s="67" t="s">
        <v>623</v>
      </c>
      <c r="E268" s="37"/>
      <c r="F268" s="37"/>
    </row>
    <row r="269" ht="15.75" customHeight="1">
      <c r="A269" s="41"/>
      <c r="B269" s="57"/>
      <c r="C269" s="41"/>
      <c r="D269" s="67" t="s">
        <v>624</v>
      </c>
      <c r="E269" s="37"/>
      <c r="F269" s="37"/>
    </row>
    <row r="270" ht="15.75" customHeight="1">
      <c r="A270" s="41"/>
      <c r="B270" s="57"/>
      <c r="C270" s="41"/>
      <c r="D270" s="67" t="s">
        <v>625</v>
      </c>
      <c r="E270" s="37"/>
      <c r="F270" s="37"/>
    </row>
    <row r="271" ht="15.75" customHeight="1">
      <c r="A271" s="41"/>
      <c r="B271" s="57"/>
      <c r="C271" s="41"/>
      <c r="D271" s="67" t="s">
        <v>626</v>
      </c>
      <c r="E271" s="37"/>
      <c r="F271" s="37"/>
    </row>
    <row r="272" ht="15.75" customHeight="1">
      <c r="A272" s="41"/>
      <c r="B272" s="57"/>
      <c r="C272" s="41"/>
      <c r="D272" s="67" t="s">
        <v>627</v>
      </c>
      <c r="E272" s="37"/>
      <c r="F272" s="37"/>
    </row>
    <row r="273" ht="15.75" customHeight="1">
      <c r="A273" s="41"/>
      <c r="B273" s="57"/>
      <c r="C273" s="41"/>
      <c r="D273" s="67" t="s">
        <v>628</v>
      </c>
      <c r="E273" s="37"/>
      <c r="F273" s="37"/>
    </row>
    <row r="274" ht="15.75" customHeight="1">
      <c r="A274" s="41"/>
      <c r="B274" s="57"/>
      <c r="C274" s="41"/>
      <c r="D274" s="67" t="s">
        <v>629</v>
      </c>
      <c r="E274" s="37"/>
      <c r="F274" s="37"/>
    </row>
    <row r="275" ht="15.75" customHeight="1">
      <c r="A275" s="41"/>
      <c r="B275" s="57"/>
      <c r="C275" s="41"/>
      <c r="D275" s="67" t="s">
        <v>630</v>
      </c>
      <c r="E275" s="37"/>
      <c r="F275" s="37"/>
    </row>
    <row r="276" ht="15.75" customHeight="1">
      <c r="A276" s="41"/>
      <c r="B276" s="57"/>
      <c r="C276" s="41"/>
      <c r="D276" s="67" t="s">
        <v>631</v>
      </c>
      <c r="E276" s="37"/>
      <c r="F276" s="37"/>
    </row>
    <row r="277" ht="15.75" customHeight="1">
      <c r="A277" s="41"/>
      <c r="B277" s="57"/>
      <c r="C277" s="41"/>
      <c r="D277" s="67" t="s">
        <v>632</v>
      </c>
      <c r="E277" s="37"/>
      <c r="F277" s="37"/>
    </row>
    <row r="278" ht="15.75" customHeight="1">
      <c r="A278" s="41"/>
      <c r="B278" s="57"/>
      <c r="C278" s="41"/>
      <c r="D278" s="67" t="s">
        <v>633</v>
      </c>
      <c r="E278" s="37"/>
      <c r="F278" s="37"/>
    </row>
    <row r="279" ht="15.75" customHeight="1">
      <c r="A279" s="41"/>
      <c r="B279" s="57"/>
      <c r="C279" s="41"/>
      <c r="D279" s="67" t="s">
        <v>634</v>
      </c>
      <c r="E279" s="37"/>
      <c r="F279" s="37"/>
    </row>
    <row r="280" ht="15.75" customHeight="1">
      <c r="A280" s="41"/>
      <c r="B280" s="57"/>
      <c r="C280" s="41"/>
      <c r="D280" s="67" t="s">
        <v>278</v>
      </c>
      <c r="E280" s="37"/>
      <c r="F280" s="37"/>
    </row>
    <row r="281" ht="15.75" customHeight="1">
      <c r="A281" s="41"/>
      <c r="B281" s="57"/>
      <c r="C281" s="41"/>
      <c r="D281" s="67" t="s">
        <v>635</v>
      </c>
      <c r="E281" s="37"/>
      <c r="F281" s="37"/>
    </row>
    <row r="282" ht="15.75" customHeight="1">
      <c r="A282" s="41"/>
      <c r="B282" s="57"/>
      <c r="C282" s="41"/>
      <c r="D282" s="67" t="s">
        <v>535</v>
      </c>
      <c r="E282" s="37"/>
      <c r="F282" s="37"/>
    </row>
    <row r="283" ht="15.75" customHeight="1">
      <c r="A283" s="41"/>
      <c r="B283" s="57"/>
      <c r="C283" s="41"/>
      <c r="D283" s="67" t="s">
        <v>636</v>
      </c>
      <c r="E283" s="37"/>
      <c r="F283" s="37"/>
    </row>
    <row r="284" ht="15.75" customHeight="1">
      <c r="A284" s="41"/>
      <c r="B284" s="57"/>
      <c r="C284" s="41"/>
      <c r="D284" s="67" t="s">
        <v>637</v>
      </c>
      <c r="E284" s="37"/>
      <c r="F284" s="37"/>
    </row>
    <row r="285" ht="15.75" customHeight="1">
      <c r="A285" s="41"/>
      <c r="B285" s="57"/>
      <c r="C285" s="41"/>
      <c r="D285" s="67" t="s">
        <v>638</v>
      </c>
      <c r="E285" s="37"/>
      <c r="F285" s="37"/>
    </row>
    <row r="286" ht="15.75" customHeight="1">
      <c r="A286" s="41"/>
      <c r="B286" s="57"/>
      <c r="C286" s="41"/>
      <c r="D286" s="67" t="s">
        <v>639</v>
      </c>
      <c r="E286" s="37"/>
      <c r="F286" s="37"/>
    </row>
    <row r="287" ht="15.75" customHeight="1">
      <c r="A287" s="41"/>
      <c r="B287" s="57"/>
      <c r="C287" s="41"/>
      <c r="D287" s="67" t="s">
        <v>640</v>
      </c>
      <c r="E287" s="37"/>
      <c r="F287" s="37"/>
    </row>
    <row r="288" ht="15.75" customHeight="1">
      <c r="A288" s="41"/>
      <c r="B288" s="57"/>
      <c r="C288" s="41"/>
      <c r="D288" s="67" t="s">
        <v>641</v>
      </c>
      <c r="E288" s="37"/>
      <c r="F288" s="37"/>
    </row>
    <row r="289" ht="15.75" customHeight="1">
      <c r="A289" s="41"/>
      <c r="B289" s="57"/>
      <c r="C289" s="41"/>
      <c r="D289" s="67" t="s">
        <v>642</v>
      </c>
      <c r="E289" s="37"/>
      <c r="F289" s="37"/>
    </row>
    <row r="290" ht="15.75" customHeight="1">
      <c r="A290" s="41"/>
      <c r="B290" s="57"/>
      <c r="C290" s="41"/>
      <c r="D290" s="67" t="s">
        <v>643</v>
      </c>
      <c r="E290" s="37"/>
      <c r="F290" s="37"/>
    </row>
    <row r="291" ht="15.75" customHeight="1">
      <c r="A291" s="41"/>
      <c r="B291" s="57"/>
      <c r="C291" s="41"/>
      <c r="D291" s="67" t="s">
        <v>644</v>
      </c>
      <c r="E291" s="37"/>
      <c r="F291" s="37"/>
    </row>
    <row r="292" ht="15.75" customHeight="1">
      <c r="A292" s="41"/>
      <c r="B292" s="57"/>
      <c r="C292" s="41"/>
      <c r="D292" s="67" t="s">
        <v>645</v>
      </c>
      <c r="E292" s="37"/>
      <c r="F292" s="37"/>
    </row>
    <row r="293" ht="15.75" customHeight="1">
      <c r="A293" s="41"/>
      <c r="B293" s="57"/>
      <c r="C293" s="41"/>
      <c r="D293" s="67" t="s">
        <v>646</v>
      </c>
      <c r="E293" s="37"/>
      <c r="F293" s="37"/>
    </row>
    <row r="294" ht="15.75" customHeight="1">
      <c r="A294" s="41"/>
      <c r="B294" s="57"/>
      <c r="C294" s="41"/>
      <c r="D294" s="67" t="s">
        <v>647</v>
      </c>
      <c r="E294" s="37"/>
      <c r="F294" s="37"/>
    </row>
    <row r="295" ht="15.75" customHeight="1">
      <c r="A295" s="41"/>
      <c r="B295" s="57"/>
      <c r="C295" s="41"/>
      <c r="D295" s="67" t="s">
        <v>648</v>
      </c>
      <c r="E295" s="37"/>
      <c r="F295" s="37"/>
    </row>
    <row r="296" ht="15.75" customHeight="1">
      <c r="A296" s="41"/>
      <c r="B296" s="57"/>
      <c r="C296" s="41"/>
      <c r="D296" s="67" t="s">
        <v>649</v>
      </c>
      <c r="E296" s="37"/>
      <c r="F296" s="37"/>
    </row>
    <row r="297" ht="15.75" customHeight="1">
      <c r="A297" s="41"/>
      <c r="B297" s="57"/>
      <c r="C297" s="41"/>
      <c r="D297" s="67" t="s">
        <v>650</v>
      </c>
      <c r="E297" s="37"/>
      <c r="F297" s="37"/>
    </row>
    <row r="298" ht="15.75" customHeight="1">
      <c r="A298" s="41"/>
      <c r="B298" s="57"/>
      <c r="C298" s="41"/>
      <c r="D298" s="67" t="s">
        <v>651</v>
      </c>
      <c r="E298" s="37"/>
      <c r="F298" s="37"/>
    </row>
    <row r="299" ht="15.75" customHeight="1">
      <c r="A299" s="41"/>
      <c r="B299" s="57"/>
      <c r="C299" s="40"/>
      <c r="D299" s="67" t="s">
        <v>652</v>
      </c>
      <c r="E299" s="37"/>
      <c r="F299" s="37"/>
    </row>
    <row r="300" ht="15.75" customHeight="1">
      <c r="A300" s="40"/>
      <c r="B300" s="57"/>
      <c r="D300" s="25"/>
      <c r="E300" s="37"/>
      <c r="F300" s="37"/>
    </row>
    <row r="301" ht="16.5" customHeight="1">
      <c r="A301" s="75">
        <v>14.0</v>
      </c>
      <c r="B301" s="57"/>
      <c r="C301" s="70" t="s">
        <v>653</v>
      </c>
      <c r="D301" s="67" t="s">
        <v>654</v>
      </c>
      <c r="E301" s="37"/>
      <c r="F301" s="37"/>
    </row>
    <row r="302" ht="15.75" customHeight="1">
      <c r="A302" s="40"/>
      <c r="B302" s="76"/>
      <c r="C302" s="40"/>
      <c r="D302" s="67" t="s">
        <v>655</v>
      </c>
      <c r="E302" s="37"/>
      <c r="F302" s="37"/>
    </row>
  </sheetData>
  <mergeCells count="54">
    <mergeCell ref="A59:A101"/>
    <mergeCell ref="A102:A116"/>
    <mergeCell ref="A256:A261"/>
    <mergeCell ref="A117:A153"/>
    <mergeCell ref="C117:C153"/>
    <mergeCell ref="C154:C196"/>
    <mergeCell ref="H59:H63"/>
    <mergeCell ref="H54:H58"/>
    <mergeCell ref="H17:H22"/>
    <mergeCell ref="H23:H31"/>
    <mergeCell ref="H32:H45"/>
    <mergeCell ref="C24:C58"/>
    <mergeCell ref="A24:A58"/>
    <mergeCell ref="A14:A23"/>
    <mergeCell ref="C14:C23"/>
    <mergeCell ref="H52:H53"/>
    <mergeCell ref="H76:H81"/>
    <mergeCell ref="H46:H51"/>
    <mergeCell ref="H82:H83"/>
    <mergeCell ref="C59:C101"/>
    <mergeCell ref="A301:A302"/>
    <mergeCell ref="B2:B302"/>
    <mergeCell ref="C197:C245"/>
    <mergeCell ref="C102:C116"/>
    <mergeCell ref="H2:H16"/>
    <mergeCell ref="H64:H68"/>
    <mergeCell ref="H70:H73"/>
    <mergeCell ref="C2:C3"/>
    <mergeCell ref="A2:A3"/>
    <mergeCell ref="C4:C13"/>
    <mergeCell ref="A4:A13"/>
    <mergeCell ref="C262:C299"/>
    <mergeCell ref="C301:C302"/>
    <mergeCell ref="A154:A196"/>
    <mergeCell ref="A197:A245"/>
    <mergeCell ref="A262:A300"/>
    <mergeCell ref="A246:A254"/>
    <mergeCell ref="C246:C254"/>
    <mergeCell ref="C256:C261"/>
    <mergeCell ref="J59:J63"/>
    <mergeCell ref="J2:J16"/>
    <mergeCell ref="J54:J58"/>
    <mergeCell ref="J17:J22"/>
    <mergeCell ref="J23:J31"/>
    <mergeCell ref="J32:J45"/>
    <mergeCell ref="J46:J51"/>
    <mergeCell ref="J52:J53"/>
    <mergeCell ref="J82:J83"/>
    <mergeCell ref="J84:J89"/>
    <mergeCell ref="H84:H89"/>
    <mergeCell ref="I2:I89"/>
    <mergeCell ref="J64:J68"/>
    <mergeCell ref="J70:J73"/>
    <mergeCell ref="J76:J81"/>
  </mergeCell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2"/>
    <hyperlink r:id="rId31" ref="K33"/>
    <hyperlink r:id="rId32" ref="K34"/>
    <hyperlink r:id="rId33" ref="K35"/>
    <hyperlink r:id="rId34" ref="K36"/>
    <hyperlink r:id="rId35" ref="K37"/>
    <hyperlink r:id="rId36" ref="K38"/>
    <hyperlink r:id="rId37" ref="K39"/>
    <hyperlink r:id="rId38" ref="K40"/>
    <hyperlink r:id="rId39" ref="K41"/>
    <hyperlink r:id="rId40" ref="K42"/>
    <hyperlink r:id="rId41" ref="K43"/>
    <hyperlink r:id="rId42" ref="K44"/>
    <hyperlink r:id="rId43" ref="K45"/>
    <hyperlink r:id="rId44" ref="K46"/>
    <hyperlink r:id="rId45" ref="K47"/>
    <hyperlink r:id="rId46" ref="K48"/>
    <hyperlink r:id="rId47" ref="K49"/>
    <hyperlink r:id="rId48" ref="K50"/>
    <hyperlink r:id="rId49" ref="K51"/>
    <hyperlink r:id="rId50" ref="K52"/>
    <hyperlink r:id="rId51" ref="K53"/>
    <hyperlink r:id="rId52" ref="K54"/>
    <hyperlink r:id="rId53" ref="K55"/>
    <hyperlink r:id="rId54" ref="K56"/>
    <hyperlink r:id="rId55" ref="K57"/>
    <hyperlink r:id="rId56" ref="K58"/>
    <hyperlink r:id="rId57" ref="D59"/>
    <hyperlink r:id="rId58" ref="K59"/>
    <hyperlink r:id="rId59" ref="D60"/>
    <hyperlink r:id="rId60" ref="K60"/>
    <hyperlink r:id="rId61" ref="D61"/>
    <hyperlink r:id="rId62" ref="K61"/>
    <hyperlink r:id="rId63" ref="D62"/>
    <hyperlink r:id="rId64" ref="K62"/>
    <hyperlink r:id="rId65" ref="D63"/>
    <hyperlink r:id="rId66" ref="K63"/>
    <hyperlink r:id="rId67" ref="D64"/>
    <hyperlink r:id="rId68" ref="K64"/>
    <hyperlink r:id="rId69" ref="D65"/>
    <hyperlink r:id="rId70" ref="K65"/>
    <hyperlink r:id="rId71" ref="D66"/>
    <hyperlink r:id="rId72" ref="K66"/>
    <hyperlink r:id="rId73" ref="D67"/>
    <hyperlink r:id="rId74" ref="K67"/>
    <hyperlink r:id="rId75" ref="D68"/>
    <hyperlink r:id="rId76" ref="D69"/>
    <hyperlink r:id="rId77" ref="D70"/>
    <hyperlink r:id="rId78" ref="K70"/>
    <hyperlink r:id="rId79" ref="D71"/>
    <hyperlink r:id="rId80" ref="K71"/>
    <hyperlink r:id="rId81" ref="D72"/>
    <hyperlink r:id="rId82" ref="K72"/>
    <hyperlink r:id="rId83" ref="D73"/>
    <hyperlink r:id="rId84" ref="K73"/>
    <hyperlink r:id="rId85" ref="D74"/>
    <hyperlink r:id="rId86" ref="D75"/>
    <hyperlink r:id="rId87" ref="K75"/>
    <hyperlink r:id="rId88" ref="D76"/>
    <hyperlink r:id="rId89" ref="K76"/>
    <hyperlink r:id="rId90" ref="D77"/>
    <hyperlink r:id="rId91" ref="K77"/>
    <hyperlink r:id="rId92" ref="D78"/>
    <hyperlink r:id="rId93" ref="K78"/>
    <hyperlink r:id="rId94" ref="D79"/>
    <hyperlink r:id="rId95" ref="K79"/>
    <hyperlink r:id="rId96" ref="D80"/>
    <hyperlink r:id="rId97" ref="K80"/>
    <hyperlink r:id="rId98" ref="D81"/>
    <hyperlink r:id="rId99" ref="K81"/>
    <hyperlink r:id="rId100" ref="D82"/>
    <hyperlink r:id="rId101" ref="K82"/>
    <hyperlink r:id="rId102" ref="D83"/>
    <hyperlink r:id="rId103" ref="K83"/>
    <hyperlink r:id="rId104" ref="D84"/>
    <hyperlink r:id="rId105" ref="K84"/>
    <hyperlink r:id="rId106" ref="D85"/>
    <hyperlink r:id="rId107" ref="K85"/>
    <hyperlink r:id="rId108" ref="D86"/>
    <hyperlink r:id="rId109" ref="K86"/>
    <hyperlink r:id="rId110" ref="D87"/>
    <hyperlink r:id="rId111" ref="K87"/>
    <hyperlink r:id="rId112" ref="D88"/>
    <hyperlink r:id="rId113" ref="K88"/>
    <hyperlink r:id="rId114" ref="D89"/>
    <hyperlink r:id="rId115" ref="K89"/>
    <hyperlink r:id="rId116" ref="D90"/>
    <hyperlink r:id="rId117" ref="D91"/>
    <hyperlink r:id="rId118" ref="D92"/>
    <hyperlink r:id="rId119" ref="D93"/>
    <hyperlink r:id="rId120" ref="D94"/>
    <hyperlink r:id="rId121" ref="D95"/>
    <hyperlink r:id="rId122" ref="D96"/>
    <hyperlink r:id="rId123" ref="D97"/>
    <hyperlink r:id="rId124" ref="D98"/>
    <hyperlink r:id="rId125" ref="D99"/>
    <hyperlink r:id="rId126" ref="D100"/>
    <hyperlink r:id="rId127" ref="D101"/>
    <hyperlink r:id="rId128" ref="D102"/>
    <hyperlink r:id="rId129" ref="D103"/>
    <hyperlink r:id="rId130" ref="D104"/>
    <hyperlink r:id="rId131" ref="D105"/>
    <hyperlink r:id="rId132" ref="D106"/>
    <hyperlink r:id="rId133" ref="D107"/>
    <hyperlink r:id="rId134" ref="D108"/>
    <hyperlink r:id="rId135" ref="D109"/>
    <hyperlink r:id="rId136" ref="D110"/>
    <hyperlink r:id="rId137" ref="D111"/>
    <hyperlink r:id="rId138" ref="D112"/>
    <hyperlink r:id="rId139" ref="D113"/>
    <hyperlink r:id="rId140" ref="D114"/>
    <hyperlink r:id="rId141" ref="D115"/>
    <hyperlink r:id="rId142" ref="D116"/>
    <hyperlink r:id="rId143" ref="D117"/>
    <hyperlink r:id="rId144" ref="D118"/>
    <hyperlink r:id="rId145" ref="D119"/>
    <hyperlink r:id="rId146" ref="D120"/>
    <hyperlink r:id="rId147" ref="D121"/>
    <hyperlink r:id="rId148" ref="D122"/>
    <hyperlink r:id="rId149" ref="D123"/>
    <hyperlink r:id="rId150" ref="D124"/>
    <hyperlink r:id="rId151" ref="D125"/>
    <hyperlink r:id="rId152" ref="D126"/>
    <hyperlink r:id="rId153" ref="D127"/>
    <hyperlink r:id="rId154" ref="D128"/>
    <hyperlink r:id="rId155" ref="D129"/>
    <hyperlink r:id="rId156" ref="D130"/>
    <hyperlink r:id="rId157" ref="D131"/>
    <hyperlink r:id="rId158" ref="D132"/>
    <hyperlink r:id="rId159" ref="D133"/>
    <hyperlink r:id="rId160" ref="D134"/>
    <hyperlink r:id="rId161" ref="D135"/>
    <hyperlink r:id="rId162" ref="D136"/>
    <hyperlink r:id="rId163" ref="D137"/>
    <hyperlink r:id="rId164" ref="D138"/>
    <hyperlink r:id="rId165" ref="D139"/>
    <hyperlink r:id="rId166" ref="D140"/>
    <hyperlink r:id="rId167" ref="D141"/>
    <hyperlink r:id="rId168" ref="D142"/>
    <hyperlink r:id="rId169" ref="D143"/>
    <hyperlink r:id="rId170" ref="D144"/>
    <hyperlink r:id="rId171" ref="D145"/>
    <hyperlink r:id="rId172" ref="D146"/>
    <hyperlink r:id="rId173" ref="D147"/>
    <hyperlink r:id="rId174" ref="D148"/>
    <hyperlink r:id="rId175" ref="D149"/>
    <hyperlink r:id="rId176" ref="D150"/>
    <hyperlink r:id="rId177" ref="D151"/>
    <hyperlink r:id="rId178" ref="D152"/>
    <hyperlink r:id="rId179" ref="D154"/>
    <hyperlink r:id="rId180" ref="D155"/>
    <hyperlink r:id="rId181" ref="D156"/>
    <hyperlink r:id="rId182" ref="D157"/>
    <hyperlink r:id="rId183" ref="D158"/>
    <hyperlink r:id="rId184" ref="D159"/>
    <hyperlink r:id="rId185" ref="D160"/>
    <hyperlink r:id="rId186" ref="D161"/>
    <hyperlink r:id="rId187" ref="D162"/>
    <hyperlink r:id="rId188" ref="D163"/>
    <hyperlink r:id="rId189" ref="D164"/>
    <hyperlink r:id="rId190" ref="D165"/>
    <hyperlink r:id="rId191" ref="D166"/>
    <hyperlink r:id="rId192" ref="D167"/>
    <hyperlink r:id="rId193" ref="D168"/>
    <hyperlink r:id="rId194" ref="D169"/>
    <hyperlink r:id="rId195" ref="D170"/>
    <hyperlink r:id="rId196" ref="D171"/>
    <hyperlink r:id="rId197" ref="D172"/>
    <hyperlink r:id="rId198" ref="D173"/>
    <hyperlink r:id="rId199" ref="D174"/>
    <hyperlink r:id="rId200" ref="D175"/>
    <hyperlink r:id="rId201" ref="D176"/>
    <hyperlink r:id="rId202" ref="D177"/>
    <hyperlink r:id="rId203" ref="D178"/>
    <hyperlink r:id="rId204" ref="D179"/>
    <hyperlink r:id="rId205" ref="D180"/>
    <hyperlink r:id="rId206" ref="D181"/>
    <hyperlink r:id="rId207" ref="D182"/>
    <hyperlink r:id="rId208" ref="D183"/>
    <hyperlink r:id="rId209" ref="D184"/>
    <hyperlink r:id="rId210" ref="D185"/>
    <hyperlink r:id="rId211" ref="D186"/>
    <hyperlink r:id="rId212" ref="D187"/>
    <hyperlink r:id="rId213" ref="D188"/>
    <hyperlink r:id="rId214" ref="D189"/>
    <hyperlink r:id="rId215" ref="D190"/>
    <hyperlink r:id="rId216" ref="D191"/>
    <hyperlink r:id="rId217" ref="D192"/>
    <hyperlink r:id="rId218" ref="D193"/>
    <hyperlink r:id="rId219" ref="D194"/>
    <hyperlink r:id="rId220" ref="D195"/>
    <hyperlink r:id="rId221" ref="D196"/>
    <hyperlink r:id="rId222" ref="D197"/>
    <hyperlink r:id="rId223" ref="D198"/>
    <hyperlink r:id="rId224" ref="D199"/>
    <hyperlink r:id="rId225" ref="D200"/>
    <hyperlink r:id="rId226" ref="D201"/>
    <hyperlink r:id="rId227" ref="D202"/>
    <hyperlink r:id="rId228" ref="D203"/>
    <hyperlink r:id="rId229" ref="D204"/>
    <hyperlink r:id="rId230" ref="D205"/>
    <hyperlink r:id="rId231" ref="D206"/>
    <hyperlink r:id="rId232" ref="D207"/>
    <hyperlink r:id="rId233" ref="D208"/>
    <hyperlink r:id="rId234" ref="D209"/>
    <hyperlink r:id="rId235" ref="D210"/>
    <hyperlink r:id="rId236" ref="D211"/>
    <hyperlink r:id="rId237" ref="D212"/>
    <hyperlink r:id="rId238" ref="D213"/>
    <hyperlink r:id="rId239" ref="D214"/>
    <hyperlink r:id="rId240" ref="D215"/>
    <hyperlink r:id="rId241" ref="D216"/>
    <hyperlink r:id="rId242" ref="D217"/>
    <hyperlink r:id="rId243" ref="D218"/>
    <hyperlink r:id="rId244" ref="D219"/>
    <hyperlink r:id="rId245" ref="D220"/>
    <hyperlink r:id="rId246" ref="D221"/>
    <hyperlink r:id="rId247" ref="D222"/>
    <hyperlink r:id="rId248" ref="D223"/>
    <hyperlink r:id="rId249" ref="D224"/>
    <hyperlink r:id="rId250" ref="D225"/>
    <hyperlink r:id="rId251" ref="D226"/>
    <hyperlink r:id="rId252" ref="D227"/>
    <hyperlink r:id="rId253" ref="D228"/>
    <hyperlink r:id="rId254" ref="D229"/>
    <hyperlink r:id="rId255" ref="D230"/>
    <hyperlink r:id="rId256" ref="D231"/>
    <hyperlink r:id="rId257" ref="D232"/>
    <hyperlink r:id="rId258" ref="D233"/>
    <hyperlink r:id="rId259" ref="D234"/>
    <hyperlink r:id="rId260" ref="D235"/>
    <hyperlink r:id="rId261" ref="D236"/>
    <hyperlink r:id="rId262" ref="D237"/>
    <hyperlink r:id="rId263" ref="D238"/>
    <hyperlink r:id="rId264" ref="D239"/>
    <hyperlink r:id="rId265" ref="D240"/>
    <hyperlink r:id="rId266" ref="D241"/>
    <hyperlink r:id="rId267" ref="D242"/>
    <hyperlink r:id="rId268" ref="D243"/>
    <hyperlink r:id="rId269" ref="D244"/>
    <hyperlink r:id="rId270" ref="D245"/>
    <hyperlink r:id="rId271" ref="D246"/>
    <hyperlink r:id="rId272" ref="D247"/>
    <hyperlink r:id="rId273" ref="D248"/>
    <hyperlink r:id="rId274" ref="D249"/>
    <hyperlink r:id="rId275" ref="D250"/>
    <hyperlink r:id="rId276" ref="D251"/>
    <hyperlink r:id="rId277" ref="D252"/>
    <hyperlink r:id="rId278" ref="D253"/>
    <hyperlink r:id="rId279" ref="D254"/>
    <hyperlink r:id="rId280" ref="D256"/>
    <hyperlink r:id="rId281" ref="D257"/>
    <hyperlink r:id="rId282" ref="D258"/>
    <hyperlink r:id="rId283" ref="D259"/>
    <hyperlink r:id="rId284" ref="D260"/>
    <hyperlink r:id="rId285" ref="D261"/>
    <hyperlink r:id="rId286" ref="D262"/>
    <hyperlink r:id="rId287" ref="D263"/>
    <hyperlink r:id="rId288" ref="D264"/>
    <hyperlink r:id="rId289" ref="D265"/>
    <hyperlink r:id="rId290" ref="D266"/>
    <hyperlink r:id="rId291" ref="D267"/>
    <hyperlink r:id="rId292" ref="D268"/>
    <hyperlink r:id="rId293" ref="D269"/>
    <hyperlink r:id="rId294" ref="D270"/>
    <hyperlink r:id="rId295" ref="D271"/>
    <hyperlink r:id="rId296" ref="D272"/>
    <hyperlink r:id="rId297" ref="D273"/>
    <hyperlink r:id="rId298" ref="D274"/>
    <hyperlink r:id="rId299" ref="D275"/>
    <hyperlink r:id="rId300" ref="D276"/>
    <hyperlink r:id="rId301" ref="D277"/>
    <hyperlink r:id="rId302" ref="D278"/>
    <hyperlink r:id="rId303" ref="D279"/>
    <hyperlink r:id="rId304" ref="D280"/>
    <hyperlink r:id="rId305" ref="D281"/>
    <hyperlink r:id="rId306" ref="D282"/>
    <hyperlink r:id="rId307" ref="D283"/>
    <hyperlink r:id="rId308" ref="D284"/>
    <hyperlink r:id="rId309" ref="D285"/>
    <hyperlink r:id="rId310" ref="D286"/>
    <hyperlink r:id="rId311" ref="D287"/>
    <hyperlink r:id="rId312" ref="D288"/>
    <hyperlink r:id="rId313" ref="D289"/>
    <hyperlink r:id="rId314" ref="D290"/>
    <hyperlink r:id="rId315" ref="D291"/>
    <hyperlink r:id="rId316" ref="D292"/>
    <hyperlink r:id="rId317" ref="D293"/>
    <hyperlink r:id="rId318" ref="D294"/>
    <hyperlink r:id="rId319" ref="D295"/>
    <hyperlink r:id="rId320" ref="D296"/>
    <hyperlink r:id="rId321" ref="D297"/>
    <hyperlink r:id="rId322" ref="D298"/>
    <hyperlink r:id="rId323" ref="D299"/>
    <hyperlink r:id="rId324" ref="D301"/>
    <hyperlink r:id="rId325" ref="D302"/>
  </hyperlinks>
  <printOptions/>
  <pageMargins bottom="0.75" footer="0.0" header="0.0" left="0.25" right="0.25" top="0.75"/>
  <pageSetup fitToHeight="0" orientation="portrait"/>
  <drawing r:id="rId32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7.57"/>
    <col customWidth="1" min="3" max="3" width="29.0"/>
    <col customWidth="1" min="4" max="4" width="33.57"/>
    <col customWidth="1" min="5" max="5" width="14.71"/>
    <col customWidth="1" min="6" max="6" width="12.0"/>
    <col customWidth="1" min="7" max="9" width="8.71"/>
    <col customWidth="1" min="10" max="10" width="15.71"/>
    <col customWidth="1" min="11" max="11" width="20.0"/>
    <col customWidth="1" min="12" max="12" width="9.57"/>
    <col customWidth="1" min="13" max="13" width="8.71"/>
  </cols>
  <sheetData>
    <row r="1">
      <c r="A1" s="26" t="s">
        <v>98</v>
      </c>
      <c r="B1" s="5" t="s">
        <v>88</v>
      </c>
      <c r="C1" s="27" t="s">
        <v>99</v>
      </c>
      <c r="D1" s="30" t="s">
        <v>100</v>
      </c>
      <c r="E1" s="32" t="s">
        <v>101</v>
      </c>
      <c r="F1" s="77" t="s">
        <v>258</v>
      </c>
      <c r="H1" s="26" t="s">
        <v>98</v>
      </c>
      <c r="I1" s="5" t="s">
        <v>88</v>
      </c>
      <c r="J1" s="27" t="s">
        <v>99</v>
      </c>
      <c r="K1" s="31" t="s">
        <v>100</v>
      </c>
      <c r="L1" s="32" t="s">
        <v>101</v>
      </c>
      <c r="M1" s="77" t="s">
        <v>258</v>
      </c>
    </row>
    <row r="2">
      <c r="A2" s="35">
        <v>1.0</v>
      </c>
      <c r="B2" s="78" t="s">
        <v>90</v>
      </c>
      <c r="C2" s="35" t="s">
        <v>656</v>
      </c>
      <c r="D2" s="61" t="s">
        <v>657</v>
      </c>
      <c r="E2" s="36"/>
      <c r="F2" s="37"/>
      <c r="H2" s="35">
        <v>25.0</v>
      </c>
      <c r="I2" s="79" t="s">
        <v>90</v>
      </c>
      <c r="J2" s="35" t="s">
        <v>658</v>
      </c>
      <c r="K2" s="80" t="s">
        <v>659</v>
      </c>
      <c r="L2" s="36"/>
      <c r="M2" s="37"/>
    </row>
    <row r="3">
      <c r="A3" s="41"/>
      <c r="B3" s="58"/>
      <c r="C3" s="41"/>
      <c r="D3" s="61" t="s">
        <v>660</v>
      </c>
      <c r="E3" s="36"/>
      <c r="F3" s="37"/>
      <c r="H3" s="41"/>
      <c r="I3" s="41"/>
      <c r="J3" s="41"/>
      <c r="K3" s="80" t="s">
        <v>661</v>
      </c>
      <c r="L3" s="36"/>
      <c r="M3" s="37"/>
    </row>
    <row r="4">
      <c r="A4" s="41"/>
      <c r="B4" s="58"/>
      <c r="C4" s="41"/>
      <c r="D4" s="61" t="s">
        <v>662</v>
      </c>
      <c r="E4" s="36"/>
      <c r="F4" s="37"/>
      <c r="H4" s="40"/>
      <c r="I4" s="41"/>
      <c r="J4" s="40"/>
      <c r="K4" s="81" t="s">
        <v>663</v>
      </c>
      <c r="L4" s="36"/>
      <c r="M4" s="37"/>
    </row>
    <row r="5">
      <c r="A5" s="41"/>
      <c r="B5" s="58"/>
      <c r="C5" s="41"/>
      <c r="D5" s="61" t="s">
        <v>664</v>
      </c>
      <c r="E5" s="36"/>
      <c r="F5" s="37"/>
      <c r="H5" s="48">
        <v>26.0</v>
      </c>
      <c r="I5" s="41"/>
      <c r="J5" s="35" t="s">
        <v>665</v>
      </c>
      <c r="K5" s="80" t="s">
        <v>666</v>
      </c>
      <c r="L5" s="36"/>
      <c r="M5" s="37"/>
    </row>
    <row r="6">
      <c r="A6" s="41"/>
      <c r="B6" s="58"/>
      <c r="C6" s="41"/>
      <c r="D6" s="61" t="s">
        <v>667</v>
      </c>
      <c r="E6" s="36"/>
      <c r="F6" s="37"/>
      <c r="H6" s="41"/>
      <c r="I6" s="41"/>
      <c r="J6" s="41"/>
      <c r="K6" s="80" t="s">
        <v>668</v>
      </c>
      <c r="L6" s="36"/>
      <c r="M6" s="37"/>
    </row>
    <row r="7">
      <c r="A7" s="41"/>
      <c r="B7" s="58"/>
      <c r="C7" s="41"/>
      <c r="D7" s="61" t="s">
        <v>669</v>
      </c>
      <c r="E7" s="36"/>
      <c r="F7" s="37"/>
      <c r="H7" s="41"/>
      <c r="I7" s="41"/>
      <c r="J7" s="41"/>
      <c r="K7" s="80" t="s">
        <v>670</v>
      </c>
      <c r="L7" s="36"/>
      <c r="M7" s="37"/>
    </row>
    <row r="8">
      <c r="A8" s="41"/>
      <c r="B8" s="58"/>
      <c r="C8" s="41"/>
      <c r="D8" s="61" t="s">
        <v>671</v>
      </c>
      <c r="E8" s="36"/>
      <c r="F8" s="37"/>
      <c r="H8" s="40"/>
      <c r="I8" s="41"/>
      <c r="J8" s="40"/>
      <c r="K8" s="80" t="s">
        <v>672</v>
      </c>
      <c r="L8" s="36"/>
      <c r="M8" s="37"/>
    </row>
    <row r="9">
      <c r="A9" s="41"/>
      <c r="B9" s="58"/>
      <c r="C9" s="41"/>
      <c r="D9" s="61" t="s">
        <v>673</v>
      </c>
      <c r="E9" s="36"/>
      <c r="F9" s="37"/>
      <c r="H9" s="35">
        <v>27.0</v>
      </c>
      <c r="I9" s="41"/>
      <c r="J9" s="35" t="s">
        <v>674</v>
      </c>
      <c r="K9" s="82" t="s">
        <v>675</v>
      </c>
      <c r="L9" s="36"/>
      <c r="M9" s="37"/>
    </row>
    <row r="10">
      <c r="A10" s="41"/>
      <c r="B10" s="58"/>
      <c r="C10" s="41"/>
      <c r="D10" s="61" t="s">
        <v>676</v>
      </c>
      <c r="E10" s="36"/>
      <c r="F10" s="37"/>
      <c r="H10" s="41"/>
      <c r="I10" s="41"/>
      <c r="J10" s="41"/>
      <c r="K10" s="36" t="s">
        <v>677</v>
      </c>
      <c r="L10" s="36"/>
      <c r="M10" s="37"/>
    </row>
    <row r="11">
      <c r="A11" s="41"/>
      <c r="B11" s="58"/>
      <c r="C11" s="41"/>
      <c r="D11" s="61" t="s">
        <v>678</v>
      </c>
      <c r="E11" s="36"/>
      <c r="F11" s="37"/>
      <c r="H11" s="41"/>
      <c r="I11" s="41"/>
      <c r="J11" s="41"/>
      <c r="K11" s="36" t="s">
        <v>679</v>
      </c>
      <c r="L11" s="36"/>
      <c r="M11" s="37"/>
    </row>
    <row r="12">
      <c r="A12" s="41"/>
      <c r="B12" s="58"/>
      <c r="C12" s="41"/>
      <c r="D12" s="61" t="s">
        <v>680</v>
      </c>
      <c r="E12" s="46"/>
      <c r="F12" s="37"/>
      <c r="H12" s="41"/>
      <c r="I12" s="41"/>
      <c r="J12" s="41"/>
      <c r="K12" s="36" t="s">
        <v>681</v>
      </c>
      <c r="L12" s="46"/>
      <c r="M12" s="37"/>
    </row>
    <row r="13">
      <c r="A13" s="41"/>
      <c r="B13" s="58"/>
      <c r="C13" s="41"/>
      <c r="D13" s="61" t="s">
        <v>682</v>
      </c>
      <c r="E13" s="36"/>
      <c r="F13" s="37"/>
      <c r="H13" s="41"/>
      <c r="I13" s="41"/>
      <c r="J13" s="41"/>
      <c r="K13" s="36" t="s">
        <v>683</v>
      </c>
      <c r="L13" s="36"/>
      <c r="M13" s="37"/>
    </row>
    <row r="14">
      <c r="A14" s="41"/>
      <c r="B14" s="58"/>
      <c r="C14" s="41"/>
      <c r="D14" s="61" t="s">
        <v>684</v>
      </c>
      <c r="E14" s="36"/>
      <c r="F14" s="37"/>
      <c r="H14" s="41"/>
      <c r="I14" s="41"/>
      <c r="J14" s="41"/>
      <c r="K14" s="36" t="s">
        <v>685</v>
      </c>
      <c r="L14" s="36"/>
      <c r="M14" s="37"/>
    </row>
    <row r="15">
      <c r="A15" s="41"/>
      <c r="B15" s="58"/>
      <c r="C15" s="41"/>
      <c r="D15" s="61" t="s">
        <v>686</v>
      </c>
      <c r="E15" s="36"/>
      <c r="F15" s="37"/>
      <c r="H15" s="41"/>
      <c r="I15" s="41"/>
      <c r="J15" s="41"/>
      <c r="K15" s="36" t="s">
        <v>687</v>
      </c>
      <c r="L15" s="36"/>
      <c r="M15" s="37"/>
    </row>
    <row r="16">
      <c r="A16" s="41"/>
      <c r="B16" s="58"/>
      <c r="C16" s="41"/>
      <c r="D16" s="61" t="s">
        <v>688</v>
      </c>
      <c r="E16" s="36"/>
      <c r="F16" s="37"/>
      <c r="H16" s="41"/>
      <c r="I16" s="41"/>
      <c r="J16" s="41"/>
      <c r="K16" s="36" t="s">
        <v>689</v>
      </c>
      <c r="L16" s="36"/>
      <c r="M16" s="37"/>
    </row>
    <row r="17">
      <c r="A17" s="41"/>
      <c r="B17" s="58"/>
      <c r="C17" s="41"/>
      <c r="D17" s="61" t="s">
        <v>690</v>
      </c>
      <c r="E17" s="36"/>
      <c r="F17" s="37"/>
      <c r="H17" s="41"/>
      <c r="I17" s="41"/>
      <c r="J17" s="41"/>
      <c r="K17" s="36" t="s">
        <v>691</v>
      </c>
      <c r="L17" s="36"/>
      <c r="M17" s="37"/>
    </row>
    <row r="18">
      <c r="A18" s="41"/>
      <c r="B18" s="58"/>
      <c r="C18" s="41"/>
      <c r="D18" s="61" t="s">
        <v>692</v>
      </c>
      <c r="E18" s="36"/>
      <c r="F18" s="37"/>
      <c r="H18" s="41"/>
      <c r="I18" s="41"/>
      <c r="J18" s="41"/>
      <c r="K18" s="36" t="s">
        <v>693</v>
      </c>
      <c r="L18" s="36"/>
      <c r="M18" s="37"/>
    </row>
    <row r="19">
      <c r="A19" s="41"/>
      <c r="B19" s="58"/>
      <c r="C19" s="41"/>
      <c r="D19" s="61" t="s">
        <v>694</v>
      </c>
      <c r="E19" s="36"/>
      <c r="F19" s="37"/>
      <c r="H19" s="41"/>
      <c r="I19" s="41"/>
      <c r="J19" s="41"/>
      <c r="K19" s="36" t="s">
        <v>695</v>
      </c>
      <c r="L19" s="36"/>
      <c r="M19" s="37"/>
    </row>
    <row r="20">
      <c r="A20" s="41"/>
      <c r="B20" s="58"/>
      <c r="C20" s="41"/>
      <c r="D20" s="61" t="s">
        <v>696</v>
      </c>
      <c r="E20" s="36"/>
      <c r="F20" s="37"/>
      <c r="H20" s="41"/>
      <c r="I20" s="41"/>
      <c r="J20" s="41"/>
      <c r="K20" s="36" t="s">
        <v>697</v>
      </c>
      <c r="L20" s="36"/>
      <c r="M20" s="37"/>
    </row>
    <row r="21" ht="15.75" customHeight="1">
      <c r="A21" s="41"/>
      <c r="B21" s="58"/>
      <c r="C21" s="41"/>
      <c r="D21" s="61" t="s">
        <v>698</v>
      </c>
      <c r="E21" s="36"/>
      <c r="F21" s="37"/>
      <c r="H21" s="40"/>
      <c r="I21" s="41"/>
      <c r="J21" s="40"/>
      <c r="K21" s="36" t="s">
        <v>699</v>
      </c>
      <c r="L21" s="36"/>
      <c r="M21" s="37"/>
    </row>
    <row r="22" ht="15.75" customHeight="1">
      <c r="A22" s="41"/>
      <c r="B22" s="58"/>
      <c r="C22" s="41"/>
      <c r="D22" s="61" t="s">
        <v>700</v>
      </c>
      <c r="E22" s="36"/>
      <c r="F22" s="37"/>
      <c r="H22" s="48">
        <v>28.0</v>
      </c>
      <c r="I22" s="41"/>
      <c r="J22" s="35" t="s">
        <v>701</v>
      </c>
      <c r="K22" s="36" t="s">
        <v>702</v>
      </c>
      <c r="L22" s="36"/>
      <c r="M22" s="37"/>
    </row>
    <row r="23" ht="15.75" customHeight="1">
      <c r="A23" s="41"/>
      <c r="B23" s="58"/>
      <c r="C23" s="41"/>
      <c r="D23" s="61" t="s">
        <v>703</v>
      </c>
      <c r="E23" s="36"/>
      <c r="F23" s="37"/>
      <c r="H23" s="40"/>
      <c r="I23" s="41"/>
      <c r="J23" s="40"/>
      <c r="K23" s="83" t="s">
        <v>704</v>
      </c>
      <c r="L23" s="36"/>
      <c r="M23" s="37"/>
    </row>
    <row r="24" ht="15.75" customHeight="1">
      <c r="A24" s="41"/>
      <c r="B24" s="58"/>
      <c r="C24" s="41"/>
      <c r="D24" s="61" t="s">
        <v>705</v>
      </c>
      <c r="E24" s="36"/>
      <c r="F24" s="37"/>
      <c r="H24" s="35">
        <v>29.0</v>
      </c>
      <c r="I24" s="41"/>
      <c r="J24" s="35" t="s">
        <v>706</v>
      </c>
      <c r="K24" s="80" t="s">
        <v>707</v>
      </c>
      <c r="L24" s="36"/>
      <c r="M24" s="37"/>
    </row>
    <row r="25" ht="15.75" customHeight="1">
      <c r="A25" s="41"/>
      <c r="B25" s="58"/>
      <c r="C25" s="41"/>
      <c r="D25" s="61" t="s">
        <v>708</v>
      </c>
      <c r="E25" s="36"/>
      <c r="F25" s="37"/>
      <c r="H25" s="41"/>
      <c r="I25" s="41"/>
      <c r="J25" s="41"/>
      <c r="K25" s="80" t="s">
        <v>709</v>
      </c>
      <c r="L25" s="36"/>
      <c r="M25" s="37"/>
    </row>
    <row r="26" ht="15.75" customHeight="1">
      <c r="A26" s="41"/>
      <c r="B26" s="58"/>
      <c r="C26" s="41"/>
      <c r="D26" s="61" t="s">
        <v>710</v>
      </c>
      <c r="E26" s="37"/>
      <c r="F26" s="37"/>
      <c r="H26" s="41"/>
      <c r="I26" s="41"/>
      <c r="J26" s="41"/>
      <c r="K26" s="80" t="s">
        <v>711</v>
      </c>
      <c r="L26" s="37"/>
      <c r="M26" s="37"/>
    </row>
    <row r="27" ht="15.75" customHeight="1">
      <c r="A27" s="41"/>
      <c r="B27" s="58"/>
      <c r="C27" s="41"/>
      <c r="D27" s="61" t="s">
        <v>712</v>
      </c>
      <c r="E27" s="37"/>
      <c r="F27" s="37"/>
      <c r="H27" s="41"/>
      <c r="I27" s="41"/>
      <c r="J27" s="41"/>
      <c r="K27" s="80" t="s">
        <v>713</v>
      </c>
      <c r="L27" s="37"/>
      <c r="M27" s="37"/>
    </row>
    <row r="28" ht="15.75" customHeight="1">
      <c r="A28" s="41"/>
      <c r="B28" s="58"/>
      <c r="C28" s="41"/>
      <c r="D28" s="61" t="s">
        <v>714</v>
      </c>
      <c r="E28" s="37"/>
      <c r="F28" s="37"/>
      <c r="H28" s="41"/>
      <c r="I28" s="41"/>
      <c r="J28" s="41"/>
      <c r="K28" s="80" t="s">
        <v>715</v>
      </c>
      <c r="L28" s="37"/>
      <c r="M28" s="37"/>
    </row>
    <row r="29" ht="15.75" customHeight="1">
      <c r="A29" s="41"/>
      <c r="B29" s="58"/>
      <c r="C29" s="41"/>
      <c r="D29" s="61" t="s">
        <v>716</v>
      </c>
      <c r="E29" s="37"/>
      <c r="F29" s="37"/>
      <c r="H29" s="41"/>
      <c r="I29" s="41"/>
      <c r="J29" s="41"/>
      <c r="K29" s="80" t="s">
        <v>717</v>
      </c>
      <c r="L29" s="37"/>
      <c r="M29" s="37"/>
    </row>
    <row r="30" ht="15.75" customHeight="1">
      <c r="A30" s="41"/>
      <c r="B30" s="58"/>
      <c r="C30" s="41"/>
      <c r="D30" s="61" t="s">
        <v>718</v>
      </c>
      <c r="E30" s="37"/>
      <c r="F30" s="37"/>
      <c r="H30" s="40"/>
      <c r="I30" s="41"/>
      <c r="J30" s="40"/>
      <c r="K30" s="81" t="s">
        <v>719</v>
      </c>
      <c r="L30" s="37"/>
      <c r="M30" s="37"/>
    </row>
    <row r="31" ht="15.75" customHeight="1">
      <c r="A31" s="41"/>
      <c r="B31" s="58"/>
      <c r="C31" s="41"/>
      <c r="D31" s="61" t="s">
        <v>720</v>
      </c>
      <c r="E31" s="37"/>
      <c r="F31" s="37"/>
      <c r="H31" s="48">
        <v>30.0</v>
      </c>
      <c r="I31" s="41"/>
      <c r="J31" s="35" t="s">
        <v>721</v>
      </c>
      <c r="K31" s="84" t="s">
        <v>722</v>
      </c>
      <c r="L31" s="37"/>
      <c r="M31" s="37"/>
    </row>
    <row r="32" ht="15.75" customHeight="1">
      <c r="A32" s="41"/>
      <c r="B32" s="58"/>
      <c r="C32" s="41"/>
      <c r="D32" s="61" t="s">
        <v>723</v>
      </c>
      <c r="E32" s="37"/>
      <c r="F32" s="37"/>
      <c r="H32" s="41"/>
      <c r="I32" s="41"/>
      <c r="J32" s="41"/>
      <c r="K32" s="84" t="s">
        <v>724</v>
      </c>
      <c r="L32" s="37"/>
      <c r="M32" s="37"/>
    </row>
    <row r="33" ht="15.75" customHeight="1">
      <c r="A33" s="41"/>
      <c r="B33" s="58"/>
      <c r="C33" s="41"/>
      <c r="D33" s="61" t="s">
        <v>725</v>
      </c>
      <c r="E33" s="37"/>
      <c r="F33" s="37"/>
      <c r="H33" s="41"/>
      <c r="I33" s="41"/>
      <c r="J33" s="41"/>
      <c r="K33" s="84" t="s">
        <v>726</v>
      </c>
      <c r="L33" s="37"/>
      <c r="M33" s="37"/>
    </row>
    <row r="34" ht="15.75" customHeight="1">
      <c r="A34" s="41"/>
      <c r="B34" s="58"/>
      <c r="C34" s="41"/>
      <c r="D34" s="61" t="s">
        <v>727</v>
      </c>
      <c r="E34" s="37"/>
      <c r="F34" s="37"/>
      <c r="H34" s="41"/>
      <c r="I34" s="41"/>
      <c r="J34" s="41"/>
      <c r="K34" s="84" t="s">
        <v>728</v>
      </c>
      <c r="L34" s="37"/>
      <c r="M34" s="37"/>
    </row>
    <row r="35" ht="15.75" customHeight="1">
      <c r="A35" s="41"/>
      <c r="B35" s="58"/>
      <c r="C35" s="41"/>
      <c r="D35" s="61" t="s">
        <v>729</v>
      </c>
      <c r="E35" s="37"/>
      <c r="F35" s="37"/>
      <c r="H35" s="41"/>
      <c r="I35" s="41"/>
      <c r="J35" s="41"/>
      <c r="K35" s="84" t="s">
        <v>730</v>
      </c>
      <c r="L35" s="37"/>
      <c r="M35" s="37"/>
    </row>
    <row r="36" ht="15.75" customHeight="1">
      <c r="A36" s="41"/>
      <c r="B36" s="58"/>
      <c r="C36" s="41"/>
      <c r="D36" s="61" t="s">
        <v>731</v>
      </c>
      <c r="E36" s="37"/>
      <c r="F36" s="37"/>
      <c r="H36" s="41"/>
      <c r="I36" s="41"/>
      <c r="J36" s="41"/>
      <c r="K36" s="84" t="s">
        <v>732</v>
      </c>
      <c r="L36" s="37"/>
      <c r="M36" s="37"/>
    </row>
    <row r="37" ht="15.75" customHeight="1">
      <c r="A37" s="41"/>
      <c r="B37" s="58"/>
      <c r="C37" s="41"/>
      <c r="D37" s="61" t="s">
        <v>733</v>
      </c>
      <c r="E37" s="37"/>
      <c r="F37" s="37"/>
      <c r="H37" s="41"/>
      <c r="I37" s="41"/>
      <c r="J37" s="41"/>
      <c r="K37" s="84" t="s">
        <v>734</v>
      </c>
      <c r="L37" s="37"/>
      <c r="M37" s="37"/>
    </row>
    <row r="38" ht="15.75" customHeight="1">
      <c r="A38" s="41"/>
      <c r="B38" s="58"/>
      <c r="C38" s="41"/>
      <c r="D38" s="61" t="s">
        <v>735</v>
      </c>
      <c r="E38" s="37"/>
      <c r="F38" s="37"/>
      <c r="H38" s="41"/>
      <c r="I38" s="41"/>
      <c r="J38" s="41"/>
      <c r="K38" s="84" t="s">
        <v>736</v>
      </c>
      <c r="L38" s="37"/>
      <c r="M38" s="37"/>
    </row>
    <row r="39" ht="15.75" customHeight="1">
      <c r="A39" s="41"/>
      <c r="B39" s="58"/>
      <c r="C39" s="41"/>
      <c r="D39" s="61" t="s">
        <v>737</v>
      </c>
      <c r="E39" s="37"/>
      <c r="F39" s="37"/>
      <c r="H39" s="41"/>
      <c r="I39" s="41"/>
      <c r="J39" s="41"/>
      <c r="K39" s="84" t="s">
        <v>738</v>
      </c>
      <c r="L39" s="37"/>
      <c r="M39" s="37"/>
    </row>
    <row r="40" ht="15.75" customHeight="1">
      <c r="A40" s="41"/>
      <c r="B40" s="58"/>
      <c r="C40" s="41"/>
      <c r="D40" s="61" t="s">
        <v>739</v>
      </c>
      <c r="E40" s="37"/>
      <c r="F40" s="37"/>
      <c r="H40" s="41"/>
      <c r="I40" s="41"/>
      <c r="J40" s="41"/>
      <c r="K40" s="84" t="s">
        <v>740</v>
      </c>
      <c r="L40" s="37"/>
      <c r="M40" s="37"/>
    </row>
    <row r="41" ht="15.75" customHeight="1">
      <c r="A41" s="41"/>
      <c r="B41" s="58"/>
      <c r="C41" s="41"/>
      <c r="D41" s="61" t="s">
        <v>741</v>
      </c>
      <c r="E41" s="37"/>
      <c r="F41" s="37"/>
      <c r="H41" s="41"/>
      <c r="I41" s="41"/>
      <c r="J41" s="41"/>
      <c r="K41" s="84" t="s">
        <v>742</v>
      </c>
      <c r="L41" s="37"/>
      <c r="M41" s="37"/>
    </row>
    <row r="42" ht="15.75" customHeight="1">
      <c r="A42" s="41"/>
      <c r="B42" s="58"/>
      <c r="C42" s="41"/>
      <c r="D42" s="61" t="s">
        <v>743</v>
      </c>
      <c r="E42" s="37"/>
      <c r="F42" s="37"/>
      <c r="H42" s="41"/>
      <c r="I42" s="41"/>
      <c r="J42" s="41"/>
      <c r="K42" s="84" t="s">
        <v>744</v>
      </c>
      <c r="L42" s="37"/>
      <c r="M42" s="37"/>
    </row>
    <row r="43" ht="15.75" customHeight="1">
      <c r="A43" s="41"/>
      <c r="B43" s="58"/>
      <c r="C43" s="41"/>
      <c r="D43" s="61" t="s">
        <v>745</v>
      </c>
      <c r="E43" s="37"/>
      <c r="F43" s="37"/>
      <c r="H43" s="41"/>
      <c r="I43" s="41"/>
      <c r="J43" s="41"/>
      <c r="K43" s="84" t="s">
        <v>746</v>
      </c>
      <c r="L43" s="37"/>
      <c r="M43" s="37"/>
    </row>
    <row r="44" ht="15.75" customHeight="1">
      <c r="A44" s="41"/>
      <c r="B44" s="58"/>
      <c r="C44" s="41"/>
      <c r="D44" s="61" t="s">
        <v>747</v>
      </c>
      <c r="E44" s="37"/>
      <c r="F44" s="37"/>
      <c r="H44" s="41"/>
      <c r="I44" s="41"/>
      <c r="J44" s="41"/>
      <c r="K44" s="84" t="s">
        <v>748</v>
      </c>
      <c r="L44" s="37"/>
      <c r="M44" s="37"/>
    </row>
    <row r="45" ht="15.75" customHeight="1">
      <c r="A45" s="41"/>
      <c r="B45" s="58"/>
      <c r="C45" s="41"/>
      <c r="D45" s="61" t="s">
        <v>749</v>
      </c>
      <c r="E45" s="37"/>
      <c r="F45" s="37"/>
      <c r="H45" s="41"/>
      <c r="I45" s="41"/>
      <c r="J45" s="41"/>
      <c r="K45" s="84" t="s">
        <v>750</v>
      </c>
      <c r="L45" s="37"/>
      <c r="M45" s="37"/>
    </row>
    <row r="46" ht="15.75" customHeight="1">
      <c r="A46" s="41"/>
      <c r="B46" s="58"/>
      <c r="C46" s="41"/>
      <c r="D46" s="61" t="s">
        <v>751</v>
      </c>
      <c r="E46" s="37"/>
      <c r="F46" s="37"/>
      <c r="H46" s="41"/>
      <c r="I46" s="41"/>
      <c r="J46" s="41"/>
      <c r="K46" s="84" t="s">
        <v>752</v>
      </c>
      <c r="L46" s="37"/>
      <c r="M46" s="37"/>
    </row>
    <row r="47" ht="15.75" customHeight="1">
      <c r="A47" s="41"/>
      <c r="B47" s="58"/>
      <c r="C47" s="41"/>
      <c r="D47" s="61" t="s">
        <v>753</v>
      </c>
      <c r="E47" s="37"/>
      <c r="F47" s="37"/>
      <c r="H47" s="41"/>
      <c r="I47" s="41"/>
      <c r="J47" s="41"/>
      <c r="K47" s="84" t="s">
        <v>754</v>
      </c>
      <c r="L47" s="37"/>
      <c r="M47" s="37"/>
    </row>
    <row r="48" ht="15.75" customHeight="1">
      <c r="A48" s="41"/>
      <c r="B48" s="58"/>
      <c r="C48" s="41"/>
      <c r="D48" s="61" t="s">
        <v>755</v>
      </c>
      <c r="E48" s="37"/>
      <c r="F48" s="37"/>
      <c r="H48" s="41"/>
      <c r="I48" s="41"/>
      <c r="J48" s="41"/>
      <c r="K48" s="84" t="s">
        <v>756</v>
      </c>
      <c r="L48" s="37"/>
      <c r="M48" s="37"/>
    </row>
    <row r="49" ht="15.75" customHeight="1">
      <c r="A49" s="41"/>
      <c r="B49" s="58"/>
      <c r="C49" s="41"/>
      <c r="D49" s="61" t="s">
        <v>757</v>
      </c>
      <c r="E49" s="37"/>
      <c r="F49" s="37"/>
      <c r="H49" s="41"/>
      <c r="I49" s="41"/>
      <c r="J49" s="41"/>
      <c r="K49" s="84" t="s">
        <v>758</v>
      </c>
      <c r="L49" s="37"/>
      <c r="M49" s="37"/>
    </row>
    <row r="50" ht="15.75" customHeight="1">
      <c r="A50" s="41"/>
      <c r="B50" s="58"/>
      <c r="C50" s="41"/>
      <c r="D50" s="61" t="s">
        <v>759</v>
      </c>
      <c r="E50" s="37"/>
      <c r="F50" s="37"/>
      <c r="H50" s="41"/>
      <c r="I50" s="41"/>
      <c r="J50" s="41"/>
      <c r="K50" s="84" t="s">
        <v>760</v>
      </c>
      <c r="L50" s="37"/>
      <c r="M50" s="37"/>
    </row>
    <row r="51" ht="15.75" customHeight="1">
      <c r="A51" s="41"/>
      <c r="B51" s="58"/>
      <c r="C51" s="41"/>
      <c r="D51" s="61" t="s">
        <v>761</v>
      </c>
      <c r="E51" s="37"/>
      <c r="F51" s="37"/>
      <c r="H51" s="41"/>
      <c r="I51" s="41"/>
      <c r="J51" s="41"/>
      <c r="K51" s="84" t="s">
        <v>762</v>
      </c>
      <c r="L51" s="37"/>
      <c r="M51" s="37"/>
    </row>
    <row r="52" ht="15.75" customHeight="1">
      <c r="A52" s="41"/>
      <c r="B52" s="58"/>
      <c r="C52" s="41"/>
      <c r="D52" s="61" t="s">
        <v>763</v>
      </c>
      <c r="E52" s="37"/>
      <c r="F52" s="37"/>
      <c r="H52" s="41"/>
      <c r="I52" s="41"/>
      <c r="J52" s="41"/>
      <c r="K52" s="84" t="s">
        <v>764</v>
      </c>
      <c r="L52" s="37"/>
      <c r="M52" s="37"/>
    </row>
    <row r="53" ht="15.75" customHeight="1">
      <c r="A53" s="41"/>
      <c r="B53" s="58"/>
      <c r="C53" s="41"/>
      <c r="D53" s="61" t="s">
        <v>765</v>
      </c>
      <c r="E53" s="37"/>
      <c r="F53" s="37"/>
      <c r="H53" s="41"/>
      <c r="I53" s="41"/>
      <c r="J53" s="41"/>
      <c r="K53" s="84" t="s">
        <v>766</v>
      </c>
      <c r="L53" s="37"/>
      <c r="M53" s="37"/>
    </row>
    <row r="54" ht="15.75" customHeight="1">
      <c r="A54" s="41"/>
      <c r="B54" s="58"/>
      <c r="C54" s="41"/>
      <c r="D54" s="61" t="s">
        <v>767</v>
      </c>
      <c r="E54" s="37"/>
      <c r="F54" s="37"/>
      <c r="H54" s="41"/>
      <c r="I54" s="41"/>
      <c r="J54" s="41"/>
      <c r="K54" s="84" t="s">
        <v>768</v>
      </c>
      <c r="L54" s="37"/>
      <c r="M54" s="37"/>
    </row>
    <row r="55" ht="15.75" customHeight="1">
      <c r="A55" s="41"/>
      <c r="B55" s="58"/>
      <c r="C55" s="41"/>
      <c r="D55" s="61" t="s">
        <v>769</v>
      </c>
      <c r="E55" s="37"/>
      <c r="F55" s="37"/>
      <c r="H55" s="41"/>
      <c r="I55" s="41"/>
      <c r="J55" s="41"/>
      <c r="K55" s="84" t="s">
        <v>770</v>
      </c>
      <c r="L55" s="37"/>
      <c r="M55" s="37"/>
    </row>
    <row r="56" ht="15.75" customHeight="1">
      <c r="A56" s="41"/>
      <c r="B56" s="58"/>
      <c r="C56" s="41"/>
      <c r="D56" s="61" t="s">
        <v>771</v>
      </c>
      <c r="E56" s="37"/>
      <c r="F56" s="37"/>
      <c r="H56" s="41"/>
      <c r="I56" s="41"/>
      <c r="J56" s="41"/>
      <c r="K56" s="84" t="s">
        <v>772</v>
      </c>
      <c r="L56" s="37"/>
      <c r="M56" s="37"/>
    </row>
    <row r="57" ht="15.75" customHeight="1">
      <c r="A57" s="41"/>
      <c r="B57" s="58"/>
      <c r="C57" s="41"/>
      <c r="D57" s="61" t="s">
        <v>773</v>
      </c>
      <c r="E57" s="37"/>
      <c r="F57" s="37"/>
      <c r="H57" s="40"/>
      <c r="I57" s="41"/>
      <c r="J57" s="40"/>
      <c r="K57" s="84" t="s">
        <v>774</v>
      </c>
      <c r="L57" s="37"/>
      <c r="M57" s="37"/>
    </row>
    <row r="58" ht="15.75" customHeight="1">
      <c r="A58" s="41"/>
      <c r="B58" s="58"/>
      <c r="C58" s="41"/>
      <c r="D58" s="61" t="s">
        <v>775</v>
      </c>
      <c r="E58" s="37"/>
      <c r="F58" s="37"/>
      <c r="H58" s="36">
        <v>31.0</v>
      </c>
      <c r="I58" s="41"/>
      <c r="J58" s="53" t="s">
        <v>776</v>
      </c>
      <c r="K58" s="85" t="s">
        <v>777</v>
      </c>
      <c r="L58" s="37"/>
      <c r="M58" s="37"/>
    </row>
    <row r="59" ht="31.5" customHeight="1">
      <c r="A59" s="41"/>
      <c r="B59" s="58"/>
      <c r="C59" s="41"/>
      <c r="D59" s="61" t="s">
        <v>778</v>
      </c>
      <c r="E59" s="37"/>
      <c r="F59" s="37"/>
      <c r="H59" s="48">
        <v>32.0</v>
      </c>
      <c r="I59" s="41"/>
      <c r="J59" s="35" t="s">
        <v>779</v>
      </c>
      <c r="K59" s="84" t="s">
        <v>780</v>
      </c>
      <c r="L59" s="37"/>
      <c r="M59" s="37"/>
    </row>
    <row r="60" ht="15.75" customHeight="1">
      <c r="A60" s="41"/>
      <c r="B60" s="58"/>
      <c r="C60" s="41"/>
      <c r="D60" s="61" t="s">
        <v>781</v>
      </c>
      <c r="E60" s="37"/>
      <c r="F60" s="37"/>
      <c r="H60" s="41"/>
      <c r="I60" s="41"/>
      <c r="J60" s="41"/>
      <c r="K60" s="84" t="s">
        <v>782</v>
      </c>
      <c r="L60" s="37"/>
      <c r="M60" s="37"/>
    </row>
    <row r="61" ht="15.75" customHeight="1">
      <c r="A61" s="41"/>
      <c r="B61" s="58"/>
      <c r="C61" s="41"/>
      <c r="D61" s="61" t="s">
        <v>783</v>
      </c>
      <c r="E61" s="37"/>
      <c r="F61" s="37"/>
      <c r="H61" s="41"/>
      <c r="I61" s="41"/>
      <c r="J61" s="41"/>
      <c r="K61" s="84" t="s">
        <v>784</v>
      </c>
      <c r="L61" s="37"/>
      <c r="M61" s="37"/>
    </row>
    <row r="62" ht="15.75" customHeight="1">
      <c r="A62" s="40"/>
      <c r="B62" s="58"/>
      <c r="C62" s="40"/>
      <c r="D62" s="62" t="s">
        <v>785</v>
      </c>
      <c r="E62" s="37"/>
      <c r="F62" s="37"/>
      <c r="H62" s="41"/>
      <c r="I62" s="41"/>
      <c r="J62" s="41"/>
      <c r="K62" s="84" t="s">
        <v>786</v>
      </c>
      <c r="L62" s="37"/>
      <c r="M62" s="37"/>
    </row>
    <row r="63" ht="15.75" customHeight="1">
      <c r="A63" s="48">
        <v>2.0</v>
      </c>
      <c r="B63" s="58"/>
      <c r="C63" s="35" t="s">
        <v>787</v>
      </c>
      <c r="D63" s="61" t="s">
        <v>788</v>
      </c>
      <c r="E63" s="37"/>
      <c r="F63" s="37"/>
      <c r="H63" s="41"/>
      <c r="I63" s="41"/>
      <c r="J63" s="41"/>
      <c r="K63" s="84" t="s">
        <v>789</v>
      </c>
      <c r="L63" s="37"/>
      <c r="M63" s="37"/>
    </row>
    <row r="64" ht="31.5" customHeight="1">
      <c r="A64" s="41"/>
      <c r="B64" s="58"/>
      <c r="C64" s="41"/>
      <c r="D64" s="61" t="s">
        <v>790</v>
      </c>
      <c r="E64" s="37"/>
      <c r="F64" s="37"/>
      <c r="H64" s="41"/>
      <c r="I64" s="41"/>
      <c r="J64" s="41"/>
      <c r="K64" s="84" t="s">
        <v>791</v>
      </c>
      <c r="L64" s="37"/>
      <c r="M64" s="37"/>
    </row>
    <row r="65" ht="15.75" customHeight="1">
      <c r="A65" s="41"/>
      <c r="B65" s="58"/>
      <c r="C65" s="41"/>
      <c r="D65" s="61" t="s">
        <v>792</v>
      </c>
      <c r="E65" s="37"/>
      <c r="F65" s="37"/>
      <c r="H65" s="41"/>
      <c r="I65" s="41"/>
      <c r="J65" s="41"/>
      <c r="K65" s="84" t="s">
        <v>793</v>
      </c>
      <c r="L65" s="37"/>
      <c r="M65" s="37"/>
    </row>
    <row r="66" ht="15.75" customHeight="1">
      <c r="A66" s="41"/>
      <c r="B66" s="58"/>
      <c r="C66" s="41"/>
      <c r="D66" s="61" t="s">
        <v>794</v>
      </c>
      <c r="E66" s="37"/>
      <c r="F66" s="37"/>
      <c r="H66" s="41"/>
      <c r="I66" s="41"/>
      <c r="J66" s="41"/>
      <c r="K66" s="84" t="s">
        <v>795</v>
      </c>
      <c r="L66" s="37"/>
      <c r="M66" s="37"/>
    </row>
    <row r="67" ht="15.75" customHeight="1">
      <c r="A67" s="41"/>
      <c r="B67" s="58"/>
      <c r="C67" s="41"/>
      <c r="D67" s="61" t="s">
        <v>796</v>
      </c>
      <c r="E67" s="37"/>
      <c r="F67" s="37"/>
      <c r="H67" s="41"/>
      <c r="I67" s="41"/>
      <c r="J67" s="41"/>
      <c r="K67" s="84" t="s">
        <v>797</v>
      </c>
      <c r="L67" s="37"/>
      <c r="M67" s="37"/>
    </row>
    <row r="68" ht="31.5" customHeight="1">
      <c r="A68" s="41"/>
      <c r="B68" s="58"/>
      <c r="C68" s="41"/>
      <c r="D68" s="61" t="s">
        <v>798</v>
      </c>
      <c r="E68" s="37"/>
      <c r="F68" s="37"/>
      <c r="H68" s="41"/>
      <c r="I68" s="41"/>
      <c r="J68" s="41"/>
      <c r="K68" s="84" t="s">
        <v>799</v>
      </c>
      <c r="L68" s="37"/>
      <c r="M68" s="37"/>
    </row>
    <row r="69" ht="15.75" customHeight="1">
      <c r="A69" s="41"/>
      <c r="B69" s="58"/>
      <c r="C69" s="41"/>
      <c r="D69" s="61" t="s">
        <v>800</v>
      </c>
      <c r="E69" s="37"/>
      <c r="F69" s="37"/>
      <c r="H69" s="41"/>
      <c r="I69" s="41"/>
      <c r="J69" s="41"/>
      <c r="K69" s="84" t="s">
        <v>801</v>
      </c>
      <c r="L69" s="37"/>
      <c r="M69" s="37"/>
    </row>
    <row r="70" ht="47.25" customHeight="1">
      <c r="A70" s="41"/>
      <c r="B70" s="58"/>
      <c r="C70" s="41"/>
      <c r="D70" s="61" t="s">
        <v>802</v>
      </c>
      <c r="E70" s="37"/>
      <c r="F70" s="37"/>
      <c r="H70" s="41"/>
      <c r="I70" s="41"/>
      <c r="J70" s="41"/>
      <c r="K70" s="84" t="s">
        <v>803</v>
      </c>
      <c r="L70" s="37"/>
      <c r="M70" s="37"/>
    </row>
    <row r="71" ht="15.75" customHeight="1">
      <c r="A71" s="41"/>
      <c r="B71" s="58"/>
      <c r="C71" s="41"/>
      <c r="D71" s="61" t="s">
        <v>804</v>
      </c>
      <c r="E71" s="37"/>
      <c r="F71" s="37"/>
      <c r="H71" s="41"/>
      <c r="I71" s="41"/>
      <c r="J71" s="41"/>
      <c r="K71" s="84" t="s">
        <v>805</v>
      </c>
      <c r="L71" s="37"/>
      <c r="M71" s="37"/>
    </row>
    <row r="72" ht="15.75" customHeight="1">
      <c r="A72" s="41"/>
      <c r="B72" s="58"/>
      <c r="C72" s="41"/>
      <c r="D72" s="61" t="s">
        <v>806</v>
      </c>
      <c r="E72" s="37"/>
      <c r="F72" s="37"/>
      <c r="H72" s="41"/>
      <c r="I72" s="41"/>
      <c r="J72" s="41"/>
      <c r="K72" s="84" t="s">
        <v>807</v>
      </c>
      <c r="L72" s="37"/>
      <c r="M72" s="37"/>
    </row>
    <row r="73" ht="31.5" customHeight="1">
      <c r="A73" s="41"/>
      <c r="B73" s="58"/>
      <c r="C73" s="41"/>
      <c r="D73" s="61" t="s">
        <v>808</v>
      </c>
      <c r="E73" s="37"/>
      <c r="F73" s="37"/>
      <c r="H73" s="41"/>
      <c r="I73" s="41"/>
      <c r="J73" s="41"/>
      <c r="K73" s="84" t="s">
        <v>809</v>
      </c>
      <c r="L73" s="37"/>
      <c r="M73" s="37"/>
    </row>
    <row r="74" ht="15.75" customHeight="1">
      <c r="A74" s="41"/>
      <c r="B74" s="58"/>
      <c r="C74" s="41"/>
      <c r="D74" s="61" t="s">
        <v>810</v>
      </c>
      <c r="E74" s="37"/>
      <c r="F74" s="37"/>
      <c r="H74" s="41"/>
      <c r="I74" s="41"/>
      <c r="J74" s="41"/>
      <c r="K74" s="84" t="s">
        <v>811</v>
      </c>
      <c r="L74" s="37"/>
      <c r="M74" s="37"/>
    </row>
    <row r="75" ht="15.75" customHeight="1">
      <c r="A75" s="41"/>
      <c r="B75" s="58"/>
      <c r="C75" s="41"/>
      <c r="D75" s="61" t="s">
        <v>812</v>
      </c>
      <c r="E75" s="37"/>
      <c r="F75" s="37"/>
      <c r="H75" s="41"/>
      <c r="I75" s="41"/>
      <c r="J75" s="41"/>
      <c r="K75" s="84" t="s">
        <v>813</v>
      </c>
      <c r="L75" s="37"/>
      <c r="M75" s="37"/>
    </row>
    <row r="76" ht="31.5" customHeight="1">
      <c r="A76" s="41"/>
      <c r="B76" s="58"/>
      <c r="C76" s="41"/>
      <c r="D76" s="61" t="s">
        <v>814</v>
      </c>
      <c r="E76" s="37"/>
      <c r="F76" s="37"/>
      <c r="H76" s="41"/>
      <c r="I76" s="41"/>
      <c r="J76" s="41"/>
      <c r="K76" s="84" t="s">
        <v>815</v>
      </c>
      <c r="L76" s="37"/>
      <c r="M76" s="37"/>
    </row>
    <row r="77" ht="15.75" customHeight="1">
      <c r="A77" s="41"/>
      <c r="B77" s="58"/>
      <c r="C77" s="41"/>
      <c r="D77" s="61" t="s">
        <v>816</v>
      </c>
      <c r="E77" s="37"/>
      <c r="F77" s="37"/>
      <c r="H77" s="41"/>
      <c r="I77" s="41"/>
      <c r="J77" s="41"/>
      <c r="K77" s="84" t="s">
        <v>817</v>
      </c>
      <c r="L77" s="37"/>
      <c r="M77" s="37"/>
    </row>
    <row r="78" ht="31.5" customHeight="1">
      <c r="A78" s="41"/>
      <c r="B78" s="58"/>
      <c r="C78" s="41"/>
      <c r="D78" s="61" t="s">
        <v>818</v>
      </c>
      <c r="E78" s="37"/>
      <c r="F78" s="37"/>
      <c r="H78" s="41"/>
      <c r="I78" s="41"/>
      <c r="J78" s="41"/>
      <c r="K78" s="84" t="s">
        <v>819</v>
      </c>
      <c r="L78" s="37"/>
      <c r="M78" s="37"/>
    </row>
    <row r="79" ht="31.5" customHeight="1">
      <c r="A79" s="41"/>
      <c r="B79" s="58"/>
      <c r="C79" s="41"/>
      <c r="D79" s="61" t="s">
        <v>820</v>
      </c>
      <c r="E79" s="37"/>
      <c r="F79" s="37"/>
      <c r="H79" s="41"/>
      <c r="I79" s="41"/>
      <c r="J79" s="41"/>
      <c r="K79" s="84" t="s">
        <v>821</v>
      </c>
      <c r="L79" s="37"/>
      <c r="M79" s="37"/>
    </row>
    <row r="80" ht="15.75" customHeight="1">
      <c r="A80" s="41"/>
      <c r="B80" s="58"/>
      <c r="C80" s="41"/>
      <c r="D80" s="61" t="s">
        <v>822</v>
      </c>
      <c r="E80" s="37"/>
      <c r="F80" s="37"/>
      <c r="H80" s="41"/>
      <c r="I80" s="41"/>
      <c r="J80" s="41"/>
      <c r="K80" s="84" t="s">
        <v>823</v>
      </c>
      <c r="L80" s="37"/>
      <c r="M80" s="37"/>
    </row>
    <row r="81" ht="47.25" customHeight="1">
      <c r="A81" s="41"/>
      <c r="B81" s="58"/>
      <c r="C81" s="41"/>
      <c r="D81" s="61" t="s">
        <v>824</v>
      </c>
      <c r="E81" s="37"/>
      <c r="F81" s="37"/>
      <c r="H81" s="41"/>
      <c r="I81" s="41"/>
      <c r="J81" s="41"/>
      <c r="K81" s="84" t="s">
        <v>825</v>
      </c>
      <c r="L81" s="37"/>
      <c r="M81" s="37"/>
    </row>
    <row r="82" ht="63.0" customHeight="1">
      <c r="A82" s="41"/>
      <c r="B82" s="58"/>
      <c r="C82" s="41"/>
      <c r="D82" s="61" t="s">
        <v>826</v>
      </c>
      <c r="E82" s="37"/>
      <c r="F82" s="37"/>
      <c r="H82" s="41"/>
      <c r="I82" s="41"/>
      <c r="J82" s="41"/>
      <c r="K82" s="84" t="s">
        <v>827</v>
      </c>
      <c r="L82" s="37"/>
      <c r="M82" s="37"/>
    </row>
    <row r="83" ht="15.75" customHeight="1">
      <c r="A83" s="41"/>
      <c r="B83" s="58"/>
      <c r="C83" s="41"/>
      <c r="D83" s="61" t="s">
        <v>828</v>
      </c>
      <c r="E83" s="37"/>
      <c r="F83" s="37"/>
      <c r="H83" s="40"/>
      <c r="I83" s="41"/>
      <c r="J83" s="40"/>
      <c r="K83" s="84" t="s">
        <v>829</v>
      </c>
      <c r="L83" s="37"/>
      <c r="M83" s="37"/>
    </row>
    <row r="84" ht="15.75" customHeight="1">
      <c r="A84" s="41"/>
      <c r="B84" s="58"/>
      <c r="C84" s="41"/>
      <c r="D84" s="61" t="s">
        <v>830</v>
      </c>
      <c r="E84" s="37"/>
      <c r="F84" s="37"/>
      <c r="H84" s="36">
        <v>33.0</v>
      </c>
      <c r="I84" s="41"/>
      <c r="J84" s="53" t="s">
        <v>831</v>
      </c>
      <c r="K84" s="86" t="s">
        <v>832</v>
      </c>
      <c r="L84" s="37"/>
      <c r="M84" s="37"/>
    </row>
    <row r="85" ht="15.75" customHeight="1">
      <c r="A85" s="41"/>
      <c r="B85" s="58"/>
      <c r="C85" s="41"/>
      <c r="D85" s="61" t="s">
        <v>833</v>
      </c>
      <c r="E85" s="37"/>
      <c r="F85" s="37"/>
      <c r="H85" s="48">
        <v>34.0</v>
      </c>
      <c r="I85" s="41"/>
      <c r="J85" s="35" t="s">
        <v>834</v>
      </c>
      <c r="K85" s="80" t="s">
        <v>835</v>
      </c>
      <c r="L85" s="37"/>
      <c r="M85" s="37"/>
    </row>
    <row r="86" ht="15.75" customHeight="1">
      <c r="A86" s="41"/>
      <c r="B86" s="58"/>
      <c r="C86" s="41"/>
      <c r="D86" s="61" t="s">
        <v>836</v>
      </c>
      <c r="E86" s="37"/>
      <c r="F86" s="37"/>
      <c r="H86" s="41"/>
      <c r="I86" s="41"/>
      <c r="J86" s="41"/>
      <c r="K86" s="80" t="s">
        <v>837</v>
      </c>
      <c r="L86" s="37"/>
      <c r="M86" s="37"/>
    </row>
    <row r="87" ht="15.75" customHeight="1">
      <c r="A87" s="41"/>
      <c r="B87" s="58"/>
      <c r="C87" s="41"/>
      <c r="D87" s="61" t="s">
        <v>838</v>
      </c>
      <c r="E87" s="37"/>
      <c r="F87" s="37"/>
      <c r="H87" s="41"/>
      <c r="I87" s="41"/>
      <c r="J87" s="41"/>
      <c r="K87" s="80" t="s">
        <v>839</v>
      </c>
      <c r="L87" s="37"/>
      <c r="M87" s="37"/>
    </row>
    <row r="88" ht="15.75" customHeight="1">
      <c r="A88" s="41"/>
      <c r="B88" s="58"/>
      <c r="C88" s="41"/>
      <c r="D88" s="61" t="s">
        <v>840</v>
      </c>
      <c r="E88" s="37"/>
      <c r="F88" s="37"/>
      <c r="H88" s="40"/>
      <c r="I88" s="41"/>
      <c r="J88" s="40"/>
      <c r="K88" s="81" t="s">
        <v>841</v>
      </c>
      <c r="L88" s="37"/>
      <c r="M88" s="37"/>
    </row>
    <row r="89" ht="15.75" customHeight="1">
      <c r="A89" s="41"/>
      <c r="B89" s="58"/>
      <c r="C89" s="41"/>
      <c r="D89" s="61" t="s">
        <v>842</v>
      </c>
      <c r="E89" s="37"/>
      <c r="F89" s="37"/>
      <c r="H89" s="35">
        <v>35.0</v>
      </c>
      <c r="I89" s="41"/>
      <c r="J89" s="35" t="s">
        <v>843</v>
      </c>
      <c r="K89" s="80" t="s">
        <v>844</v>
      </c>
      <c r="L89" s="37"/>
      <c r="M89" s="37"/>
    </row>
    <row r="90" ht="15.75" customHeight="1">
      <c r="A90" s="41"/>
      <c r="B90" s="58"/>
      <c r="C90" s="41"/>
      <c r="D90" s="61" t="s">
        <v>845</v>
      </c>
      <c r="E90" s="37"/>
      <c r="F90" s="37"/>
      <c r="H90" s="41"/>
      <c r="I90" s="41"/>
      <c r="J90" s="41"/>
      <c r="K90" s="80" t="s">
        <v>846</v>
      </c>
      <c r="L90" s="37"/>
      <c r="M90" s="37"/>
    </row>
    <row r="91" ht="15.75" customHeight="1">
      <c r="A91" s="41"/>
      <c r="B91" s="58"/>
      <c r="C91" s="41"/>
      <c r="D91" s="61" t="s">
        <v>847</v>
      </c>
      <c r="E91" s="37"/>
      <c r="F91" s="37"/>
      <c r="H91" s="41"/>
      <c r="I91" s="41"/>
      <c r="J91" s="41"/>
      <c r="K91" s="80" t="s">
        <v>848</v>
      </c>
      <c r="L91" s="37"/>
      <c r="M91" s="37"/>
    </row>
    <row r="92" ht="15.75" customHeight="1">
      <c r="A92" s="41"/>
      <c r="B92" s="58"/>
      <c r="C92" s="41"/>
      <c r="D92" s="61" t="s">
        <v>849</v>
      </c>
      <c r="E92" s="37"/>
      <c r="F92" s="37"/>
      <c r="H92" s="41"/>
      <c r="I92" s="41"/>
      <c r="J92" s="41"/>
      <c r="K92" s="80" t="s">
        <v>850</v>
      </c>
      <c r="L92" s="37"/>
      <c r="M92" s="37"/>
    </row>
    <row r="93" ht="15.75" customHeight="1">
      <c r="A93" s="41"/>
      <c r="B93" s="58"/>
      <c r="C93" s="41"/>
      <c r="D93" s="61" t="s">
        <v>851</v>
      </c>
      <c r="E93" s="37"/>
      <c r="F93" s="37"/>
      <c r="H93" s="41"/>
      <c r="I93" s="41"/>
      <c r="J93" s="41"/>
      <c r="K93" s="80" t="s">
        <v>852</v>
      </c>
      <c r="L93" s="37"/>
      <c r="M93" s="37"/>
    </row>
    <row r="94" ht="15.75" customHeight="1">
      <c r="A94" s="41"/>
      <c r="B94" s="58"/>
      <c r="C94" s="41"/>
      <c r="D94" s="61" t="s">
        <v>853</v>
      </c>
      <c r="E94" s="37"/>
      <c r="F94" s="37"/>
      <c r="H94" s="40"/>
      <c r="I94" s="41"/>
      <c r="J94" s="40"/>
      <c r="K94" s="81" t="s">
        <v>854</v>
      </c>
      <c r="L94" s="37"/>
      <c r="M94" s="37"/>
    </row>
    <row r="95" ht="15.75" customHeight="1">
      <c r="A95" s="41"/>
      <c r="B95" s="58"/>
      <c r="C95" s="41"/>
      <c r="D95" s="61" t="s">
        <v>855</v>
      </c>
      <c r="E95" s="37"/>
      <c r="F95" s="37"/>
      <c r="H95" s="48">
        <v>36.0</v>
      </c>
      <c r="I95" s="41"/>
      <c r="J95" s="35" t="s">
        <v>856</v>
      </c>
      <c r="K95" s="80" t="s">
        <v>857</v>
      </c>
      <c r="L95" s="37"/>
      <c r="M95" s="37"/>
    </row>
    <row r="96" ht="15.75" customHeight="1">
      <c r="A96" s="41"/>
      <c r="B96" s="58"/>
      <c r="C96" s="41"/>
      <c r="D96" s="61" t="s">
        <v>858</v>
      </c>
      <c r="E96" s="37"/>
      <c r="F96" s="37"/>
      <c r="H96" s="41"/>
      <c r="I96" s="41"/>
      <c r="J96" s="41"/>
      <c r="K96" s="80" t="s">
        <v>859</v>
      </c>
      <c r="L96" s="37"/>
      <c r="M96" s="37"/>
    </row>
    <row r="97" ht="15.75" customHeight="1">
      <c r="A97" s="41"/>
      <c r="B97" s="58"/>
      <c r="C97" s="41"/>
      <c r="D97" s="61" t="s">
        <v>860</v>
      </c>
      <c r="E97" s="37"/>
      <c r="F97" s="37"/>
      <c r="H97" s="41"/>
      <c r="I97" s="41"/>
      <c r="J97" s="41"/>
      <c r="K97" s="80" t="s">
        <v>861</v>
      </c>
      <c r="L97" s="37"/>
      <c r="M97" s="37"/>
    </row>
    <row r="98" ht="15.75" customHeight="1">
      <c r="A98" s="41"/>
      <c r="B98" s="58"/>
      <c r="C98" s="41"/>
      <c r="D98" s="61" t="s">
        <v>862</v>
      </c>
      <c r="E98" s="37"/>
      <c r="F98" s="37"/>
      <c r="H98" s="41"/>
      <c r="I98" s="41"/>
      <c r="J98" s="41"/>
      <c r="K98" s="80" t="s">
        <v>863</v>
      </c>
      <c r="L98" s="37"/>
      <c r="M98" s="37"/>
    </row>
    <row r="99" ht="15.75" customHeight="1">
      <c r="A99" s="41"/>
      <c r="B99" s="58"/>
      <c r="C99" s="41"/>
      <c r="D99" s="61" t="s">
        <v>864</v>
      </c>
      <c r="E99" s="37"/>
      <c r="F99" s="37"/>
      <c r="H99" s="41"/>
      <c r="I99" s="41"/>
      <c r="J99" s="41"/>
      <c r="K99" s="80" t="s">
        <v>865</v>
      </c>
      <c r="L99" s="37"/>
      <c r="M99" s="37"/>
    </row>
    <row r="100" ht="15.75" customHeight="1">
      <c r="A100" s="41"/>
      <c r="B100" s="58"/>
      <c r="C100" s="41"/>
      <c r="D100" s="61" t="s">
        <v>866</v>
      </c>
      <c r="E100" s="37"/>
      <c r="F100" s="37"/>
      <c r="H100" s="41"/>
      <c r="I100" s="41"/>
      <c r="J100" s="41"/>
      <c r="K100" s="80" t="s">
        <v>867</v>
      </c>
      <c r="L100" s="37"/>
      <c r="M100" s="37"/>
    </row>
    <row r="101" ht="15.75" customHeight="1">
      <c r="A101" s="41"/>
      <c r="B101" s="58"/>
      <c r="C101" s="41"/>
      <c r="D101" s="61" t="s">
        <v>868</v>
      </c>
      <c r="E101" s="37"/>
      <c r="F101" s="37"/>
      <c r="H101" s="41"/>
      <c r="I101" s="41"/>
      <c r="J101" s="41"/>
      <c r="K101" s="80" t="s">
        <v>869</v>
      </c>
      <c r="L101" s="37"/>
      <c r="M101" s="37"/>
    </row>
    <row r="102" ht="15.75" customHeight="1">
      <c r="A102" s="41"/>
      <c r="B102" s="58"/>
      <c r="C102" s="41"/>
      <c r="D102" s="61" t="s">
        <v>870</v>
      </c>
      <c r="E102" s="37"/>
      <c r="F102" s="37"/>
      <c r="H102" s="41"/>
      <c r="I102" s="41"/>
      <c r="J102" s="41"/>
      <c r="K102" s="80" t="s">
        <v>871</v>
      </c>
      <c r="L102" s="37"/>
      <c r="M102" s="37"/>
    </row>
    <row r="103" ht="15.75" customHeight="1">
      <c r="A103" s="41"/>
      <c r="B103" s="58"/>
      <c r="C103" s="41"/>
      <c r="D103" s="61" t="s">
        <v>872</v>
      </c>
      <c r="E103" s="37"/>
      <c r="F103" s="37"/>
      <c r="H103" s="41"/>
      <c r="I103" s="41"/>
      <c r="J103" s="41"/>
      <c r="K103" s="80" t="s">
        <v>873</v>
      </c>
      <c r="L103" s="37"/>
      <c r="M103" s="37"/>
    </row>
    <row r="104" ht="15.75" customHeight="1">
      <c r="A104" s="41"/>
      <c r="B104" s="58"/>
      <c r="C104" s="41"/>
      <c r="D104" s="61" t="s">
        <v>874</v>
      </c>
      <c r="E104" s="37"/>
      <c r="F104" s="37"/>
      <c r="H104" s="41"/>
      <c r="I104" s="41"/>
      <c r="J104" s="41"/>
      <c r="K104" s="80" t="s">
        <v>875</v>
      </c>
      <c r="L104" s="37"/>
      <c r="M104" s="37"/>
    </row>
    <row r="105" ht="15.75" customHeight="1">
      <c r="A105" s="41"/>
      <c r="B105" s="58"/>
      <c r="C105" s="41"/>
      <c r="D105" s="61" t="s">
        <v>876</v>
      </c>
      <c r="E105" s="37"/>
      <c r="F105" s="37"/>
      <c r="H105" s="41"/>
      <c r="I105" s="41"/>
      <c r="J105" s="41"/>
      <c r="K105" s="80" t="s">
        <v>877</v>
      </c>
      <c r="L105" s="37"/>
      <c r="M105" s="37"/>
    </row>
    <row r="106" ht="15.75" customHeight="1">
      <c r="A106" s="41"/>
      <c r="B106" s="58"/>
      <c r="C106" s="41"/>
      <c r="D106" s="61" t="s">
        <v>878</v>
      </c>
      <c r="E106" s="37"/>
      <c r="F106" s="37"/>
      <c r="H106" s="41"/>
      <c r="I106" s="41"/>
      <c r="J106" s="41"/>
      <c r="K106" s="80" t="s">
        <v>879</v>
      </c>
      <c r="L106" s="37"/>
      <c r="M106" s="37"/>
    </row>
    <row r="107" ht="15.75" customHeight="1">
      <c r="A107" s="41"/>
      <c r="B107" s="58"/>
      <c r="C107" s="41"/>
      <c r="D107" s="61" t="s">
        <v>880</v>
      </c>
      <c r="E107" s="37"/>
      <c r="F107" s="37"/>
      <c r="H107" s="41"/>
      <c r="I107" s="41"/>
      <c r="J107" s="41"/>
      <c r="K107" s="80" t="s">
        <v>881</v>
      </c>
      <c r="L107" s="37"/>
      <c r="M107" s="37"/>
    </row>
    <row r="108" ht="15.75" customHeight="1">
      <c r="A108" s="41"/>
      <c r="B108" s="58"/>
      <c r="C108" s="41"/>
      <c r="D108" s="61" t="s">
        <v>882</v>
      </c>
      <c r="E108" s="37"/>
      <c r="F108" s="37"/>
      <c r="H108" s="41"/>
      <c r="I108" s="41"/>
      <c r="J108" s="41"/>
      <c r="K108" s="80" t="s">
        <v>883</v>
      </c>
      <c r="L108" s="37"/>
      <c r="M108" s="37"/>
    </row>
    <row r="109" ht="15.75" customHeight="1">
      <c r="A109" s="41"/>
      <c r="B109" s="58"/>
      <c r="C109" s="41"/>
      <c r="D109" s="61" t="s">
        <v>884</v>
      </c>
      <c r="E109" s="37"/>
      <c r="F109" s="37"/>
      <c r="H109" s="41"/>
      <c r="I109" s="41"/>
      <c r="J109" s="41"/>
      <c r="K109" s="80" t="s">
        <v>885</v>
      </c>
      <c r="L109" s="37"/>
      <c r="M109" s="37"/>
    </row>
    <row r="110" ht="15.75" customHeight="1">
      <c r="A110" s="41"/>
      <c r="B110" s="58"/>
      <c r="C110" s="41"/>
      <c r="D110" s="61" t="s">
        <v>886</v>
      </c>
      <c r="E110" s="37"/>
      <c r="F110" s="37"/>
      <c r="H110" s="41"/>
      <c r="I110" s="41"/>
      <c r="J110" s="41"/>
      <c r="K110" s="80" t="s">
        <v>887</v>
      </c>
      <c r="L110" s="37"/>
      <c r="M110" s="37"/>
    </row>
    <row r="111" ht="15.75" customHeight="1">
      <c r="A111" s="41"/>
      <c r="B111" s="58"/>
      <c r="C111" s="41"/>
      <c r="D111" s="61" t="s">
        <v>888</v>
      </c>
      <c r="E111" s="37"/>
      <c r="F111" s="37"/>
      <c r="H111" s="41"/>
      <c r="I111" s="41"/>
      <c r="J111" s="41"/>
      <c r="K111" s="80" t="s">
        <v>889</v>
      </c>
      <c r="L111" s="37"/>
      <c r="M111" s="37"/>
    </row>
    <row r="112" ht="15.75" customHeight="1">
      <c r="A112" s="41"/>
      <c r="B112" s="58"/>
      <c r="C112" s="41"/>
      <c r="D112" s="61" t="s">
        <v>890</v>
      </c>
      <c r="E112" s="37"/>
      <c r="F112" s="37"/>
      <c r="H112" s="41"/>
      <c r="I112" s="41"/>
      <c r="J112" s="41"/>
      <c r="K112" s="80" t="s">
        <v>891</v>
      </c>
      <c r="L112" s="37"/>
      <c r="M112" s="37"/>
    </row>
    <row r="113" ht="15.75" customHeight="1">
      <c r="A113" s="41"/>
      <c r="B113" s="58"/>
      <c r="C113" s="41"/>
      <c r="D113" s="61" t="s">
        <v>892</v>
      </c>
      <c r="E113" s="37"/>
      <c r="F113" s="37"/>
      <c r="H113" s="41"/>
      <c r="I113" s="41"/>
      <c r="J113" s="41"/>
      <c r="K113" s="80" t="s">
        <v>893</v>
      </c>
      <c r="L113" s="37"/>
      <c r="M113" s="37"/>
    </row>
    <row r="114" ht="15.75" customHeight="1">
      <c r="A114" s="41"/>
      <c r="B114" s="58"/>
      <c r="C114" s="41"/>
      <c r="D114" s="61" t="s">
        <v>894</v>
      </c>
      <c r="E114" s="37"/>
      <c r="F114" s="37"/>
      <c r="H114" s="41"/>
      <c r="I114" s="41"/>
      <c r="J114" s="41"/>
      <c r="K114" s="80" t="s">
        <v>895</v>
      </c>
      <c r="L114" s="37"/>
      <c r="M114" s="37"/>
    </row>
    <row r="115" ht="15.75" customHeight="1">
      <c r="A115" s="41"/>
      <c r="B115" s="58"/>
      <c r="C115" s="41"/>
      <c r="D115" s="61" t="s">
        <v>896</v>
      </c>
      <c r="E115" s="37"/>
      <c r="F115" s="37"/>
      <c r="H115" s="41"/>
      <c r="I115" s="41"/>
      <c r="J115" s="41"/>
      <c r="K115" s="80" t="s">
        <v>897</v>
      </c>
      <c r="L115" s="37"/>
      <c r="M115" s="37"/>
    </row>
    <row r="116" ht="15.75" customHeight="1">
      <c r="A116" s="41"/>
      <c r="B116" s="58"/>
      <c r="C116" s="41"/>
      <c r="D116" s="61" t="s">
        <v>898</v>
      </c>
      <c r="E116" s="37"/>
      <c r="F116" s="37"/>
      <c r="H116" s="41"/>
      <c r="I116" s="41"/>
      <c r="J116" s="41"/>
      <c r="K116" s="80" t="s">
        <v>899</v>
      </c>
      <c r="L116" s="37"/>
      <c r="M116" s="37"/>
    </row>
    <row r="117" ht="15.75" customHeight="1">
      <c r="A117" s="41"/>
      <c r="B117" s="58"/>
      <c r="C117" s="41"/>
      <c r="D117" s="61" t="s">
        <v>900</v>
      </c>
      <c r="E117" s="37"/>
      <c r="F117" s="37"/>
      <c r="H117" s="40"/>
      <c r="I117" s="41"/>
      <c r="J117" s="40"/>
      <c r="K117" s="80" t="s">
        <v>901</v>
      </c>
      <c r="L117" s="37"/>
      <c r="M117" s="37"/>
    </row>
    <row r="118" ht="15.75" customHeight="1">
      <c r="A118" s="41"/>
      <c r="B118" s="58"/>
      <c r="C118" s="41"/>
      <c r="D118" s="61" t="s">
        <v>902</v>
      </c>
      <c r="E118" s="37"/>
      <c r="F118" s="37"/>
      <c r="H118" s="35">
        <v>37.0</v>
      </c>
      <c r="I118" s="41"/>
      <c r="J118" s="35" t="s">
        <v>903</v>
      </c>
      <c r="K118" s="87" t="s">
        <v>904</v>
      </c>
      <c r="L118" s="37"/>
      <c r="M118" s="37"/>
    </row>
    <row r="119" ht="15.75" customHeight="1">
      <c r="A119" s="41"/>
      <c r="B119" s="58"/>
      <c r="C119" s="41"/>
      <c r="D119" s="61" t="s">
        <v>905</v>
      </c>
      <c r="E119" s="37"/>
      <c r="F119" s="37"/>
      <c r="H119" s="40"/>
      <c r="I119" s="41"/>
      <c r="J119" s="40"/>
      <c r="K119" s="87" t="s">
        <v>906</v>
      </c>
      <c r="L119" s="37"/>
      <c r="M119" s="37"/>
    </row>
    <row r="120" ht="15.75" customHeight="1">
      <c r="A120" s="41"/>
      <c r="B120" s="58"/>
      <c r="C120" s="41"/>
      <c r="D120" s="61" t="s">
        <v>907</v>
      </c>
      <c r="E120" s="37"/>
      <c r="F120" s="37"/>
      <c r="H120" s="48">
        <v>38.0</v>
      </c>
      <c r="I120" s="41"/>
      <c r="J120" s="35" t="s">
        <v>908</v>
      </c>
      <c r="K120" s="87" t="s">
        <v>909</v>
      </c>
      <c r="L120" s="37"/>
      <c r="M120" s="37"/>
    </row>
    <row r="121" ht="15.75" customHeight="1">
      <c r="A121" s="41"/>
      <c r="B121" s="58"/>
      <c r="C121" s="41"/>
      <c r="D121" s="61" t="s">
        <v>910</v>
      </c>
      <c r="E121" s="37"/>
      <c r="F121" s="37"/>
      <c r="H121" s="40"/>
      <c r="I121" s="41"/>
      <c r="J121" s="40"/>
      <c r="K121" s="86" t="s">
        <v>911</v>
      </c>
      <c r="L121" s="37"/>
      <c r="M121" s="37"/>
    </row>
    <row r="122" ht="15.75" customHeight="1">
      <c r="A122" s="41"/>
      <c r="B122" s="58"/>
      <c r="C122" s="41"/>
      <c r="D122" s="61" t="s">
        <v>912</v>
      </c>
      <c r="E122" s="37"/>
      <c r="F122" s="37"/>
      <c r="H122" s="35">
        <v>39.0</v>
      </c>
      <c r="I122" s="41"/>
      <c r="J122" s="35" t="s">
        <v>913</v>
      </c>
      <c r="K122" s="80" t="s">
        <v>914</v>
      </c>
      <c r="L122" s="37"/>
      <c r="M122" s="37"/>
    </row>
    <row r="123" ht="15.75" customHeight="1">
      <c r="A123" s="41"/>
      <c r="B123" s="58"/>
      <c r="C123" s="41"/>
      <c r="D123" s="61" t="s">
        <v>915</v>
      </c>
      <c r="E123" s="37"/>
      <c r="F123" s="37"/>
      <c r="H123" s="41"/>
      <c r="I123" s="41"/>
      <c r="J123" s="41"/>
      <c r="K123" s="80" t="s">
        <v>916</v>
      </c>
      <c r="L123" s="37"/>
      <c r="M123" s="37"/>
    </row>
    <row r="124" ht="15.75" customHeight="1">
      <c r="A124" s="41"/>
      <c r="B124" s="58"/>
      <c r="C124" s="41"/>
      <c r="D124" s="61" t="s">
        <v>917</v>
      </c>
      <c r="E124" s="87"/>
      <c r="F124" s="37"/>
      <c r="H124" s="41"/>
      <c r="I124" s="41"/>
      <c r="J124" s="41"/>
      <c r="K124" s="80" t="s">
        <v>918</v>
      </c>
      <c r="L124" s="87"/>
      <c r="M124" s="37"/>
    </row>
    <row r="125" ht="15.75" customHeight="1">
      <c r="A125" s="41"/>
      <c r="B125" s="58"/>
      <c r="C125" s="41"/>
      <c r="D125" s="61" t="s">
        <v>919</v>
      </c>
      <c r="E125" s="87"/>
      <c r="F125" s="37"/>
      <c r="H125" s="41"/>
      <c r="I125" s="41"/>
      <c r="J125" s="41"/>
      <c r="K125" s="80" t="s">
        <v>920</v>
      </c>
      <c r="L125" s="87"/>
      <c r="M125" s="37"/>
    </row>
    <row r="126" ht="15.75" customHeight="1">
      <c r="A126" s="41"/>
      <c r="B126" s="58"/>
      <c r="C126" s="41"/>
      <c r="D126" s="61" t="s">
        <v>921</v>
      </c>
      <c r="E126" s="87"/>
      <c r="F126" s="37"/>
      <c r="H126" s="41"/>
      <c r="I126" s="41"/>
      <c r="J126" s="41"/>
      <c r="K126" s="80" t="s">
        <v>922</v>
      </c>
      <c r="L126" s="87"/>
      <c r="M126" s="37"/>
    </row>
    <row r="127" ht="15.75" customHeight="1">
      <c r="A127" s="41"/>
      <c r="B127" s="58"/>
      <c r="C127" s="41"/>
      <c r="D127" s="61" t="s">
        <v>923</v>
      </c>
      <c r="E127" s="87"/>
      <c r="F127" s="37"/>
      <c r="H127" s="40"/>
      <c r="I127" s="41"/>
      <c r="J127" s="40"/>
      <c r="K127" s="81" t="s">
        <v>924</v>
      </c>
      <c r="L127" s="87"/>
      <c r="M127" s="37"/>
    </row>
    <row r="128" ht="15.75" customHeight="1">
      <c r="A128" s="41"/>
      <c r="B128" s="58"/>
      <c r="C128" s="41"/>
      <c r="D128" s="61" t="s">
        <v>925</v>
      </c>
      <c r="E128" s="87"/>
      <c r="F128" s="37"/>
      <c r="H128" s="48">
        <v>40.0</v>
      </c>
      <c r="I128" s="41"/>
      <c r="J128" s="35" t="s">
        <v>926</v>
      </c>
      <c r="K128" s="80" t="s">
        <v>927</v>
      </c>
      <c r="L128" s="87"/>
      <c r="M128" s="37"/>
    </row>
    <row r="129" ht="15.75" customHeight="1">
      <c r="A129" s="41"/>
      <c r="B129" s="58"/>
      <c r="C129" s="41"/>
      <c r="D129" s="61" t="s">
        <v>928</v>
      </c>
      <c r="E129" s="87"/>
      <c r="F129" s="37"/>
      <c r="H129" s="41"/>
      <c r="I129" s="41"/>
      <c r="J129" s="41"/>
      <c r="K129" s="80" t="s">
        <v>929</v>
      </c>
      <c r="L129" s="87"/>
      <c r="M129" s="37"/>
    </row>
    <row r="130" ht="15.75" customHeight="1">
      <c r="A130" s="41"/>
      <c r="B130" s="58"/>
      <c r="C130" s="41"/>
      <c r="D130" s="61" t="s">
        <v>930</v>
      </c>
      <c r="E130" s="87"/>
      <c r="F130" s="37"/>
      <c r="H130" s="41"/>
      <c r="I130" s="41"/>
      <c r="J130" s="41"/>
      <c r="K130" s="80" t="s">
        <v>926</v>
      </c>
      <c r="L130" s="87"/>
      <c r="M130" s="37"/>
    </row>
    <row r="131" ht="15.75" customHeight="1">
      <c r="A131" s="41"/>
      <c r="B131" s="58"/>
      <c r="C131" s="41"/>
      <c r="D131" s="61" t="s">
        <v>931</v>
      </c>
      <c r="E131" s="87"/>
      <c r="F131" s="37"/>
      <c r="H131" s="41"/>
      <c r="I131" s="41"/>
      <c r="J131" s="41"/>
      <c r="K131" s="80" t="s">
        <v>932</v>
      </c>
      <c r="L131" s="87"/>
      <c r="M131" s="37"/>
    </row>
    <row r="132" ht="15.75" customHeight="1">
      <c r="A132" s="41"/>
      <c r="B132" s="58"/>
      <c r="C132" s="41"/>
      <c r="D132" s="61" t="s">
        <v>933</v>
      </c>
      <c r="E132" s="87"/>
      <c r="F132" s="37"/>
      <c r="H132" s="41"/>
      <c r="I132" s="41"/>
      <c r="J132" s="41"/>
      <c r="K132" s="80" t="s">
        <v>934</v>
      </c>
      <c r="L132" s="87"/>
      <c r="M132" s="37"/>
    </row>
    <row r="133" ht="15.75" customHeight="1">
      <c r="A133" s="41"/>
      <c r="B133" s="58"/>
      <c r="C133" s="41"/>
      <c r="D133" s="61" t="s">
        <v>935</v>
      </c>
      <c r="E133" s="87"/>
      <c r="F133" s="37"/>
      <c r="H133" s="41"/>
      <c r="I133" s="41"/>
      <c r="J133" s="41"/>
      <c r="K133" s="80" t="s">
        <v>936</v>
      </c>
      <c r="L133" s="87"/>
      <c r="M133" s="37"/>
    </row>
    <row r="134" ht="15.75" customHeight="1">
      <c r="A134" s="41"/>
      <c r="B134" s="58"/>
      <c r="C134" s="41"/>
      <c r="D134" s="61" t="s">
        <v>937</v>
      </c>
      <c r="E134" s="87"/>
      <c r="F134" s="37"/>
      <c r="H134" s="40"/>
      <c r="I134" s="41"/>
      <c r="J134" s="40"/>
      <c r="K134" s="81" t="s">
        <v>938</v>
      </c>
      <c r="L134" s="87"/>
      <c r="M134" s="37"/>
    </row>
    <row r="135" ht="15.75" customHeight="1">
      <c r="A135" s="41"/>
      <c r="B135" s="58"/>
      <c r="C135" s="41"/>
      <c r="D135" s="61" t="s">
        <v>939</v>
      </c>
      <c r="E135" s="87"/>
      <c r="F135" s="37"/>
      <c r="H135" s="35">
        <v>41.0</v>
      </c>
      <c r="I135" s="41"/>
      <c r="J135" s="35" t="s">
        <v>940</v>
      </c>
      <c r="K135" s="80" t="s">
        <v>941</v>
      </c>
      <c r="L135" s="87"/>
      <c r="M135" s="37"/>
    </row>
    <row r="136" ht="15.75" customHeight="1">
      <c r="A136" s="41"/>
      <c r="B136" s="58"/>
      <c r="C136" s="41"/>
      <c r="D136" s="61" t="s">
        <v>942</v>
      </c>
      <c r="E136" s="87"/>
      <c r="F136" s="37"/>
      <c r="H136" s="41"/>
      <c r="I136" s="41"/>
      <c r="J136" s="41"/>
      <c r="K136" s="80" t="s">
        <v>943</v>
      </c>
      <c r="L136" s="87"/>
      <c r="M136" s="37"/>
    </row>
    <row r="137" ht="15.75" customHeight="1">
      <c r="A137" s="41"/>
      <c r="B137" s="58"/>
      <c r="C137" s="41"/>
      <c r="D137" s="61" t="s">
        <v>944</v>
      </c>
      <c r="E137" s="37"/>
      <c r="F137" s="37"/>
      <c r="H137" s="41"/>
      <c r="I137" s="41"/>
      <c r="J137" s="41"/>
      <c r="K137" s="80" t="s">
        <v>945</v>
      </c>
      <c r="L137" s="37"/>
      <c r="M137" s="37"/>
    </row>
    <row r="138" ht="15.75" customHeight="1">
      <c r="A138" s="41"/>
      <c r="B138" s="58"/>
      <c r="C138" s="41"/>
      <c r="D138" s="61" t="s">
        <v>946</v>
      </c>
      <c r="E138" s="37"/>
      <c r="F138" s="37"/>
      <c r="H138" s="41"/>
      <c r="I138" s="41"/>
      <c r="J138" s="41"/>
      <c r="K138" s="80" t="s">
        <v>947</v>
      </c>
      <c r="L138" s="37"/>
      <c r="M138" s="37"/>
    </row>
    <row r="139" ht="15.75" customHeight="1">
      <c r="A139" s="41"/>
      <c r="B139" s="58"/>
      <c r="C139" s="41"/>
      <c r="D139" s="61" t="s">
        <v>948</v>
      </c>
      <c r="E139" s="37"/>
      <c r="F139" s="37"/>
      <c r="H139" s="41"/>
      <c r="I139" s="41"/>
      <c r="J139" s="41"/>
      <c r="K139" s="80" t="s">
        <v>949</v>
      </c>
      <c r="L139" s="37"/>
      <c r="M139" s="37"/>
    </row>
    <row r="140" ht="15.75" customHeight="1">
      <c r="A140" s="41"/>
      <c r="B140" s="58"/>
      <c r="C140" s="41"/>
      <c r="D140" s="61" t="s">
        <v>950</v>
      </c>
      <c r="E140" s="37"/>
      <c r="F140" s="37"/>
      <c r="H140" s="41"/>
      <c r="I140" s="41"/>
      <c r="J140" s="41"/>
      <c r="K140" s="80" t="s">
        <v>951</v>
      </c>
      <c r="L140" s="37"/>
      <c r="M140" s="37"/>
    </row>
    <row r="141" ht="15.75" customHeight="1">
      <c r="A141" s="41"/>
      <c r="B141" s="58"/>
      <c r="C141" s="41"/>
      <c r="D141" s="61" t="s">
        <v>952</v>
      </c>
      <c r="E141" s="37"/>
      <c r="F141" s="37"/>
      <c r="H141" s="41"/>
      <c r="I141" s="41"/>
      <c r="J141" s="41"/>
      <c r="K141" s="80" t="s">
        <v>953</v>
      </c>
      <c r="L141" s="37"/>
      <c r="M141" s="37"/>
    </row>
    <row r="142" ht="15.75" customHeight="1">
      <c r="A142" s="41"/>
      <c r="B142" s="58"/>
      <c r="C142" s="41"/>
      <c r="D142" s="61" t="s">
        <v>954</v>
      </c>
      <c r="E142" s="37"/>
      <c r="F142" s="37"/>
      <c r="H142" s="40"/>
      <c r="I142" s="41"/>
      <c r="J142" s="40"/>
      <c r="K142" s="81" t="s">
        <v>955</v>
      </c>
      <c r="L142" s="37"/>
      <c r="M142" s="37"/>
    </row>
    <row r="143" ht="15.75" customHeight="1">
      <c r="A143" s="41"/>
      <c r="B143" s="58"/>
      <c r="C143" s="41"/>
      <c r="D143" s="61" t="s">
        <v>956</v>
      </c>
      <c r="E143" s="37"/>
      <c r="F143" s="37"/>
      <c r="H143" s="48">
        <v>42.0</v>
      </c>
      <c r="I143" s="41"/>
      <c r="J143" s="35" t="s">
        <v>957</v>
      </c>
      <c r="K143" s="80" t="s">
        <v>958</v>
      </c>
      <c r="L143" s="37"/>
      <c r="M143" s="37"/>
    </row>
    <row r="144" ht="15.75" customHeight="1">
      <c r="A144" s="41"/>
      <c r="B144" s="58"/>
      <c r="C144" s="41"/>
      <c r="D144" s="61" t="s">
        <v>959</v>
      </c>
      <c r="E144" s="37"/>
      <c r="F144" s="37"/>
      <c r="H144" s="41"/>
      <c r="I144" s="41"/>
      <c r="J144" s="41"/>
      <c r="K144" s="80" t="s">
        <v>927</v>
      </c>
      <c r="L144" s="37"/>
      <c r="M144" s="37"/>
    </row>
    <row r="145" ht="15.75" customHeight="1">
      <c r="A145" s="41"/>
      <c r="B145" s="58"/>
      <c r="C145" s="41"/>
      <c r="D145" s="61" t="s">
        <v>960</v>
      </c>
      <c r="E145" s="37"/>
      <c r="F145" s="37"/>
      <c r="H145" s="41"/>
      <c r="I145" s="41"/>
      <c r="J145" s="41"/>
      <c r="K145" s="80" t="s">
        <v>961</v>
      </c>
      <c r="L145" s="37"/>
      <c r="M145" s="37"/>
    </row>
    <row r="146" ht="15.75" customHeight="1">
      <c r="A146" s="41"/>
      <c r="B146" s="58"/>
      <c r="C146" s="41"/>
      <c r="D146" s="61" t="s">
        <v>962</v>
      </c>
      <c r="E146" s="37"/>
      <c r="F146" s="37"/>
      <c r="H146" s="41"/>
      <c r="I146" s="41"/>
      <c r="J146" s="41"/>
      <c r="K146" s="80" t="s">
        <v>963</v>
      </c>
      <c r="L146" s="37"/>
      <c r="M146" s="37"/>
    </row>
    <row r="147" ht="15.75" customHeight="1">
      <c r="A147" s="41"/>
      <c r="B147" s="58"/>
      <c r="C147" s="41"/>
      <c r="D147" s="61" t="s">
        <v>964</v>
      </c>
      <c r="E147" s="37"/>
      <c r="F147" s="37"/>
      <c r="H147" s="41"/>
      <c r="I147" s="41"/>
      <c r="J147" s="41"/>
      <c r="K147" s="80" t="s">
        <v>965</v>
      </c>
      <c r="L147" s="37"/>
      <c r="M147" s="37"/>
    </row>
    <row r="148" ht="15.75" customHeight="1">
      <c r="A148" s="41"/>
      <c r="B148" s="58"/>
      <c r="C148" s="41"/>
      <c r="D148" s="61" t="s">
        <v>966</v>
      </c>
      <c r="E148" s="37"/>
      <c r="F148" s="37"/>
      <c r="H148" s="40"/>
      <c r="I148" s="41"/>
      <c r="J148" s="40"/>
      <c r="K148" s="81" t="s">
        <v>967</v>
      </c>
      <c r="L148" s="37"/>
      <c r="M148" s="37"/>
    </row>
    <row r="149" ht="15.75" customHeight="1">
      <c r="A149" s="41"/>
      <c r="B149" s="58"/>
      <c r="C149" s="41"/>
      <c r="D149" s="61" t="s">
        <v>968</v>
      </c>
      <c r="E149" s="37"/>
      <c r="F149" s="37"/>
      <c r="H149" s="35">
        <v>43.0</v>
      </c>
      <c r="I149" s="41"/>
      <c r="J149" s="35" t="s">
        <v>969</v>
      </c>
      <c r="K149" s="80" t="s">
        <v>970</v>
      </c>
      <c r="L149" s="37"/>
      <c r="M149" s="37"/>
    </row>
    <row r="150" ht="15.75" customHeight="1">
      <c r="A150" s="41"/>
      <c r="B150" s="58"/>
      <c r="C150" s="41"/>
      <c r="D150" s="61" t="s">
        <v>971</v>
      </c>
      <c r="E150" s="37"/>
      <c r="F150" s="37"/>
      <c r="H150" s="41"/>
      <c r="I150" s="41"/>
      <c r="J150" s="41"/>
      <c r="K150" s="80" t="s">
        <v>972</v>
      </c>
      <c r="L150" s="37"/>
      <c r="M150" s="37"/>
    </row>
    <row r="151" ht="15.75" customHeight="1">
      <c r="A151" s="41"/>
      <c r="B151" s="58"/>
      <c r="C151" s="41"/>
      <c r="D151" s="61" t="s">
        <v>973</v>
      </c>
      <c r="E151" s="37"/>
      <c r="F151" s="37"/>
      <c r="H151" s="41"/>
      <c r="I151" s="41"/>
      <c r="J151" s="41"/>
      <c r="K151" s="80" t="s">
        <v>974</v>
      </c>
      <c r="L151" s="37"/>
      <c r="M151" s="37"/>
    </row>
    <row r="152" ht="15.75" customHeight="1">
      <c r="A152" s="41"/>
      <c r="B152" s="58"/>
      <c r="C152" s="41"/>
      <c r="D152" s="61" t="s">
        <v>975</v>
      </c>
      <c r="E152" s="37"/>
      <c r="F152" s="37"/>
      <c r="H152" s="41"/>
      <c r="I152" s="41"/>
      <c r="J152" s="41"/>
      <c r="K152" s="80" t="s">
        <v>976</v>
      </c>
      <c r="L152" s="37"/>
      <c r="M152" s="37"/>
    </row>
    <row r="153" ht="15.75" customHeight="1">
      <c r="A153" s="41"/>
      <c r="B153" s="58"/>
      <c r="C153" s="41"/>
      <c r="D153" s="61" t="s">
        <v>977</v>
      </c>
      <c r="E153" s="37"/>
      <c r="F153" s="37"/>
      <c r="H153" s="41"/>
      <c r="I153" s="41"/>
      <c r="J153" s="41"/>
      <c r="K153" s="80" t="s">
        <v>978</v>
      </c>
      <c r="L153" s="37"/>
      <c r="M153" s="37"/>
    </row>
    <row r="154" ht="15.75" customHeight="1">
      <c r="A154" s="41"/>
      <c r="B154" s="58"/>
      <c r="C154" s="41"/>
      <c r="D154" s="61" t="s">
        <v>979</v>
      </c>
      <c r="E154" s="37"/>
      <c r="F154" s="37"/>
      <c r="H154" s="41"/>
      <c r="I154" s="41"/>
      <c r="J154" s="41"/>
      <c r="K154" s="80" t="s">
        <v>980</v>
      </c>
      <c r="L154" s="37"/>
      <c r="M154" s="37"/>
    </row>
    <row r="155" ht="15.75" customHeight="1">
      <c r="A155" s="41"/>
      <c r="B155" s="58"/>
      <c r="C155" s="41"/>
      <c r="D155" s="61" t="s">
        <v>981</v>
      </c>
      <c r="E155" s="37"/>
      <c r="F155" s="37"/>
      <c r="H155" s="41"/>
      <c r="I155" s="41"/>
      <c r="J155" s="41"/>
      <c r="K155" s="80" t="s">
        <v>982</v>
      </c>
      <c r="L155" s="37"/>
      <c r="M155" s="37"/>
    </row>
    <row r="156" ht="15.75" customHeight="1">
      <c r="A156" s="41"/>
      <c r="B156" s="58"/>
      <c r="C156" s="41"/>
      <c r="D156" s="61" t="s">
        <v>983</v>
      </c>
      <c r="E156" s="37"/>
      <c r="F156" s="37"/>
      <c r="H156" s="41"/>
      <c r="I156" s="41"/>
      <c r="J156" s="41"/>
      <c r="K156" s="80" t="s">
        <v>984</v>
      </c>
      <c r="L156" s="37"/>
      <c r="M156" s="37"/>
    </row>
    <row r="157" ht="15.75" customHeight="1">
      <c r="A157" s="41"/>
      <c r="B157" s="58"/>
      <c r="C157" s="41"/>
      <c r="D157" s="61" t="s">
        <v>985</v>
      </c>
      <c r="E157" s="37"/>
      <c r="F157" s="37"/>
      <c r="H157" s="40"/>
      <c r="I157" s="41"/>
      <c r="J157" s="40"/>
      <c r="K157" s="80" t="s">
        <v>986</v>
      </c>
      <c r="L157" s="37"/>
      <c r="M157" s="37"/>
    </row>
    <row r="158" ht="15.75" customHeight="1">
      <c r="A158" s="41"/>
      <c r="B158" s="58"/>
      <c r="C158" s="41"/>
      <c r="D158" s="61" t="s">
        <v>987</v>
      </c>
      <c r="E158" s="37"/>
      <c r="F158" s="37"/>
      <c r="H158" s="46">
        <v>44.0</v>
      </c>
      <c r="I158" s="41"/>
      <c r="J158" s="36" t="s">
        <v>988</v>
      </c>
      <c r="K158" s="88"/>
      <c r="L158" s="37"/>
      <c r="M158" s="37"/>
    </row>
    <row r="159" ht="15.75" customHeight="1">
      <c r="A159" s="41"/>
      <c r="B159" s="58"/>
      <c r="C159" s="41"/>
      <c r="D159" s="61" t="s">
        <v>989</v>
      </c>
      <c r="E159" s="37"/>
      <c r="F159" s="37"/>
      <c r="H159" s="35">
        <v>45.0</v>
      </c>
      <c r="I159" s="41"/>
      <c r="J159" s="35" t="s">
        <v>129</v>
      </c>
      <c r="K159" s="80" t="s">
        <v>130</v>
      </c>
      <c r="L159" s="37"/>
      <c r="M159" s="37"/>
    </row>
    <row r="160" ht="15.75" customHeight="1">
      <c r="A160" s="41"/>
      <c r="B160" s="58"/>
      <c r="C160" s="41"/>
      <c r="D160" s="61" t="s">
        <v>990</v>
      </c>
      <c r="E160" s="37"/>
      <c r="F160" s="37"/>
      <c r="H160" s="41"/>
      <c r="I160" s="41"/>
      <c r="J160" s="41"/>
      <c r="K160" s="80" t="s">
        <v>132</v>
      </c>
      <c r="L160" s="37"/>
      <c r="M160" s="37"/>
    </row>
    <row r="161" ht="15.75" customHeight="1">
      <c r="A161" s="41"/>
      <c r="B161" s="58"/>
      <c r="C161" s="41"/>
      <c r="D161" s="61" t="s">
        <v>991</v>
      </c>
      <c r="E161" s="37"/>
      <c r="F161" s="37"/>
      <c r="H161" s="41"/>
      <c r="I161" s="41"/>
      <c r="J161" s="41"/>
      <c r="K161" s="80" t="s">
        <v>134</v>
      </c>
      <c r="L161" s="37"/>
      <c r="M161" s="37"/>
    </row>
    <row r="162" ht="15.75" customHeight="1">
      <c r="A162" s="41"/>
      <c r="B162" s="58"/>
      <c r="C162" s="41"/>
      <c r="D162" s="61" t="s">
        <v>992</v>
      </c>
      <c r="E162" s="37"/>
      <c r="F162" s="37"/>
      <c r="H162" s="41"/>
      <c r="I162" s="41"/>
      <c r="J162" s="41"/>
      <c r="K162" s="80" t="s">
        <v>137</v>
      </c>
      <c r="L162" s="37"/>
      <c r="M162" s="37"/>
    </row>
    <row r="163" ht="15.75" customHeight="1">
      <c r="A163" s="41"/>
      <c r="B163" s="58"/>
      <c r="C163" s="41"/>
      <c r="D163" s="61" t="s">
        <v>993</v>
      </c>
      <c r="E163" s="37"/>
      <c r="F163" s="37"/>
      <c r="H163" s="41"/>
      <c r="I163" s="41"/>
      <c r="J163" s="41"/>
      <c r="K163" s="80" t="s">
        <v>139</v>
      </c>
      <c r="L163" s="37"/>
      <c r="M163" s="37"/>
    </row>
    <row r="164" ht="15.75" customHeight="1">
      <c r="A164" s="41"/>
      <c r="B164" s="58"/>
      <c r="C164" s="41"/>
      <c r="D164" s="61" t="s">
        <v>994</v>
      </c>
      <c r="E164" s="37"/>
      <c r="F164" s="37"/>
      <c r="H164" s="40"/>
      <c r="I164" s="41"/>
      <c r="J164" s="40"/>
      <c r="K164" s="81" t="s">
        <v>141</v>
      </c>
      <c r="L164" s="37"/>
      <c r="M164" s="37"/>
    </row>
    <row r="165" ht="15.75" customHeight="1">
      <c r="A165" s="41"/>
      <c r="B165" s="58"/>
      <c r="C165" s="41"/>
      <c r="D165" s="61" t="s">
        <v>995</v>
      </c>
      <c r="E165" s="37"/>
      <c r="F165" s="37"/>
      <c r="H165" s="48">
        <v>46.0</v>
      </c>
      <c r="I165" s="41"/>
      <c r="J165" s="35" t="s">
        <v>996</v>
      </c>
      <c r="K165" s="80" t="s">
        <v>996</v>
      </c>
      <c r="L165" s="37"/>
      <c r="M165" s="37"/>
    </row>
    <row r="166" ht="15.75" customHeight="1">
      <c r="A166" s="41"/>
      <c r="B166" s="58"/>
      <c r="C166" s="41"/>
      <c r="D166" s="61" t="s">
        <v>997</v>
      </c>
      <c r="E166" s="37"/>
      <c r="F166" s="37"/>
      <c r="H166" s="41"/>
      <c r="I166" s="41"/>
      <c r="J166" s="41"/>
      <c r="K166" s="80" t="s">
        <v>998</v>
      </c>
      <c r="L166" s="37"/>
      <c r="M166" s="37"/>
    </row>
    <row r="167" ht="15.75" customHeight="1">
      <c r="A167" s="41"/>
      <c r="B167" s="58"/>
      <c r="C167" s="41"/>
      <c r="D167" s="61" t="s">
        <v>999</v>
      </c>
      <c r="E167" s="37"/>
      <c r="F167" s="37"/>
      <c r="H167" s="40"/>
      <c r="I167" s="41"/>
      <c r="J167" s="40"/>
      <c r="K167" s="80" t="s">
        <v>1000</v>
      </c>
      <c r="L167" s="37"/>
      <c r="M167" s="37"/>
    </row>
    <row r="168" ht="15.75" customHeight="1">
      <c r="A168" s="41"/>
      <c r="B168" s="58"/>
      <c r="C168" s="41"/>
      <c r="D168" s="61" t="s">
        <v>1001</v>
      </c>
      <c r="E168" s="37"/>
      <c r="F168" s="37"/>
      <c r="H168" s="36">
        <v>47.0</v>
      </c>
      <c r="I168" s="41"/>
      <c r="J168" s="53" t="s">
        <v>1002</v>
      </c>
      <c r="K168" s="50" t="s">
        <v>1003</v>
      </c>
      <c r="L168" s="37"/>
      <c r="M168" s="37"/>
    </row>
    <row r="169" ht="15.75" customHeight="1">
      <c r="A169" s="41"/>
      <c r="B169" s="58"/>
      <c r="C169" s="41"/>
      <c r="D169" s="61" t="s">
        <v>1004</v>
      </c>
      <c r="E169" s="37"/>
      <c r="F169" s="37"/>
      <c r="H169" s="48">
        <v>48.0</v>
      </c>
      <c r="I169" s="41"/>
      <c r="J169" s="35" t="s">
        <v>1005</v>
      </c>
      <c r="K169" s="80" t="s">
        <v>1006</v>
      </c>
      <c r="L169" s="37"/>
      <c r="M169" s="37"/>
    </row>
    <row r="170" ht="15.75" customHeight="1">
      <c r="A170" s="41"/>
      <c r="B170" s="58"/>
      <c r="C170" s="41"/>
      <c r="D170" s="61" t="s">
        <v>1007</v>
      </c>
      <c r="E170" s="37"/>
      <c r="F170" s="37"/>
      <c r="H170" s="40"/>
      <c r="I170" s="40"/>
      <c r="J170" s="40"/>
      <c r="K170" s="80" t="s">
        <v>1005</v>
      </c>
      <c r="L170" s="37"/>
      <c r="M170" s="37"/>
    </row>
    <row r="171" ht="15.75" customHeight="1">
      <c r="A171" s="41"/>
      <c r="B171" s="58"/>
      <c r="C171" s="41"/>
      <c r="D171" s="61" t="s">
        <v>1008</v>
      </c>
      <c r="E171" s="37"/>
      <c r="F171" s="37"/>
    </row>
    <row r="172" ht="15.75" customHeight="1">
      <c r="A172" s="41"/>
      <c r="B172" s="58"/>
      <c r="C172" s="41"/>
      <c r="D172" s="61" t="s">
        <v>1009</v>
      </c>
      <c r="E172" s="37"/>
      <c r="F172" s="37"/>
    </row>
    <row r="173" ht="15.75" customHeight="1">
      <c r="A173" s="41"/>
      <c r="B173" s="58"/>
      <c r="C173" s="41"/>
      <c r="D173" s="61" t="s">
        <v>1010</v>
      </c>
      <c r="E173" s="37"/>
      <c r="F173" s="37"/>
    </row>
    <row r="174" ht="15.75" customHeight="1">
      <c r="A174" s="41"/>
      <c r="B174" s="58"/>
      <c r="C174" s="41"/>
      <c r="D174" s="61" t="s">
        <v>1011</v>
      </c>
      <c r="E174" s="37"/>
      <c r="F174" s="37"/>
    </row>
    <row r="175" ht="15.75" customHeight="1">
      <c r="A175" s="41"/>
      <c r="B175" s="58"/>
      <c r="C175" s="41"/>
      <c r="D175" s="61" t="s">
        <v>1012</v>
      </c>
      <c r="E175" s="37"/>
      <c r="F175" s="37"/>
    </row>
    <row r="176" ht="15.75" customHeight="1">
      <c r="A176" s="41"/>
      <c r="B176" s="58"/>
      <c r="C176" s="41"/>
      <c r="D176" s="61" t="s">
        <v>1013</v>
      </c>
      <c r="E176" s="37"/>
      <c r="F176" s="37"/>
    </row>
    <row r="177" ht="15.75" customHeight="1">
      <c r="A177" s="41"/>
      <c r="B177" s="58"/>
      <c r="C177" s="41"/>
      <c r="D177" s="61" t="s">
        <v>1014</v>
      </c>
      <c r="E177" s="37"/>
      <c r="F177" s="37"/>
    </row>
    <row r="178" ht="15.75" customHeight="1">
      <c r="A178" s="41"/>
      <c r="B178" s="58"/>
      <c r="C178" s="41"/>
      <c r="D178" s="61" t="s">
        <v>1015</v>
      </c>
      <c r="E178" s="37"/>
      <c r="F178" s="37"/>
    </row>
    <row r="179" ht="15.75" customHeight="1">
      <c r="A179" s="41"/>
      <c r="B179" s="58"/>
      <c r="C179" s="41"/>
      <c r="D179" s="61" t="s">
        <v>1016</v>
      </c>
      <c r="E179" s="37"/>
      <c r="F179" s="37"/>
    </row>
    <row r="180" ht="15.75" customHeight="1">
      <c r="A180" s="41"/>
      <c r="B180" s="58"/>
      <c r="C180" s="41"/>
      <c r="D180" s="61" t="s">
        <v>1017</v>
      </c>
      <c r="E180" s="37"/>
      <c r="F180" s="37"/>
    </row>
    <row r="181" ht="15.75" customHeight="1">
      <c r="A181" s="41"/>
      <c r="B181" s="58"/>
      <c r="C181" s="41"/>
      <c r="D181" s="61" t="s">
        <v>1018</v>
      </c>
      <c r="E181" s="37"/>
      <c r="F181" s="37"/>
    </row>
    <row r="182" ht="15.75" customHeight="1">
      <c r="A182" s="41"/>
      <c r="B182" s="58"/>
      <c r="C182" s="41"/>
      <c r="D182" s="61" t="s">
        <v>1019</v>
      </c>
      <c r="E182" s="37"/>
      <c r="F182" s="37"/>
    </row>
    <row r="183" ht="15.75" customHeight="1">
      <c r="A183" s="41"/>
      <c r="B183" s="58"/>
      <c r="C183" s="41"/>
      <c r="D183" s="61" t="s">
        <v>1020</v>
      </c>
      <c r="E183" s="37"/>
      <c r="F183" s="37"/>
    </row>
    <row r="184" ht="15.75" customHeight="1">
      <c r="A184" s="41"/>
      <c r="B184" s="58"/>
      <c r="C184" s="41"/>
      <c r="D184" s="61" t="s">
        <v>1021</v>
      </c>
      <c r="E184" s="37"/>
      <c r="F184" s="37"/>
    </row>
    <row r="185" ht="15.75" customHeight="1">
      <c r="A185" s="41"/>
      <c r="B185" s="58"/>
      <c r="C185" s="41"/>
      <c r="D185" s="61" t="s">
        <v>1022</v>
      </c>
      <c r="E185" s="37"/>
      <c r="F185" s="37"/>
    </row>
    <row r="186" ht="15.75" customHeight="1">
      <c r="A186" s="41"/>
      <c r="B186" s="58"/>
      <c r="C186" s="41"/>
      <c r="D186" s="61" t="s">
        <v>1023</v>
      </c>
      <c r="E186" s="37"/>
      <c r="F186" s="37"/>
    </row>
    <row r="187" ht="15.75" customHeight="1">
      <c r="A187" s="41"/>
      <c r="B187" s="58"/>
      <c r="C187" s="41"/>
      <c r="D187" s="61" t="s">
        <v>1024</v>
      </c>
      <c r="E187" s="37"/>
      <c r="F187" s="37"/>
    </row>
    <row r="188" ht="15.75" customHeight="1">
      <c r="A188" s="41"/>
      <c r="B188" s="58"/>
      <c r="C188" s="41"/>
      <c r="D188" s="61" t="s">
        <v>1025</v>
      </c>
      <c r="E188" s="37"/>
      <c r="F188" s="37"/>
    </row>
    <row r="189" ht="15.75" customHeight="1">
      <c r="A189" s="41"/>
      <c r="B189" s="58"/>
      <c r="C189" s="41"/>
      <c r="D189" s="61" t="s">
        <v>1026</v>
      </c>
      <c r="E189" s="37"/>
      <c r="F189" s="37"/>
    </row>
    <row r="190" ht="15.75" customHeight="1">
      <c r="A190" s="41"/>
      <c r="B190" s="58"/>
      <c r="C190" s="41"/>
      <c r="D190" s="61" t="s">
        <v>1027</v>
      </c>
      <c r="E190" s="37"/>
      <c r="F190" s="37"/>
    </row>
    <row r="191" ht="15.75" customHeight="1">
      <c r="A191" s="41"/>
      <c r="B191" s="58"/>
      <c r="C191" s="41"/>
      <c r="D191" s="61" t="s">
        <v>1028</v>
      </c>
      <c r="E191" s="37"/>
      <c r="F191" s="37"/>
    </row>
    <row r="192" ht="15.75" customHeight="1">
      <c r="A192" s="41"/>
      <c r="B192" s="58"/>
      <c r="C192" s="41"/>
      <c r="D192" s="61" t="s">
        <v>1029</v>
      </c>
      <c r="E192" s="37"/>
      <c r="F192" s="37"/>
    </row>
    <row r="193" ht="15.75" customHeight="1">
      <c r="A193" s="41"/>
      <c r="B193" s="58"/>
      <c r="C193" s="41"/>
      <c r="D193" s="61" t="s">
        <v>1030</v>
      </c>
      <c r="E193" s="37"/>
      <c r="F193" s="37"/>
    </row>
    <row r="194" ht="15.75" customHeight="1">
      <c r="A194" s="41"/>
      <c r="B194" s="58"/>
      <c r="C194" s="41"/>
      <c r="D194" s="61" t="s">
        <v>1031</v>
      </c>
      <c r="E194" s="37"/>
      <c r="F194" s="37"/>
    </row>
    <row r="195" ht="15.75" customHeight="1">
      <c r="A195" s="41"/>
      <c r="B195" s="58"/>
      <c r="C195" s="41"/>
      <c r="D195" s="61" t="s">
        <v>1032</v>
      </c>
      <c r="E195" s="37"/>
      <c r="F195" s="37"/>
    </row>
    <row r="196" ht="15.75" customHeight="1">
      <c r="A196" s="41"/>
      <c r="B196" s="58"/>
      <c r="C196" s="41"/>
      <c r="D196" s="61" t="s">
        <v>1033</v>
      </c>
      <c r="E196" s="37"/>
      <c r="F196" s="37"/>
    </row>
    <row r="197" ht="15.75" customHeight="1">
      <c r="A197" s="41"/>
      <c r="B197" s="58"/>
      <c r="C197" s="41"/>
      <c r="D197" s="61" t="s">
        <v>1034</v>
      </c>
      <c r="E197" s="37"/>
      <c r="F197" s="37"/>
    </row>
    <row r="198" ht="15.75" customHeight="1">
      <c r="A198" s="41"/>
      <c r="B198" s="58"/>
      <c r="C198" s="41"/>
      <c r="D198" s="61" t="s">
        <v>1035</v>
      </c>
      <c r="E198" s="37"/>
      <c r="F198" s="37"/>
    </row>
    <row r="199" ht="15.75" customHeight="1">
      <c r="A199" s="41"/>
      <c r="B199" s="58"/>
      <c r="C199" s="41"/>
      <c r="D199" s="61" t="s">
        <v>1036</v>
      </c>
      <c r="E199" s="37"/>
      <c r="F199" s="37"/>
    </row>
    <row r="200" ht="15.75" customHeight="1">
      <c r="A200" s="41"/>
      <c r="B200" s="58"/>
      <c r="C200" s="41"/>
      <c r="D200" s="61" t="s">
        <v>1037</v>
      </c>
      <c r="E200" s="37"/>
      <c r="F200" s="37"/>
    </row>
    <row r="201" ht="15.75" customHeight="1">
      <c r="A201" s="41"/>
      <c r="B201" s="58"/>
      <c r="C201" s="41"/>
      <c r="D201" s="61" t="s">
        <v>1038</v>
      </c>
      <c r="E201" s="37"/>
      <c r="F201" s="37"/>
    </row>
    <row r="202" ht="15.75" customHeight="1">
      <c r="A202" s="41"/>
      <c r="B202" s="58"/>
      <c r="C202" s="41"/>
      <c r="D202" s="61" t="s">
        <v>1039</v>
      </c>
      <c r="E202" s="37"/>
      <c r="F202" s="37"/>
    </row>
    <row r="203" ht="15.75" customHeight="1">
      <c r="A203" s="41"/>
      <c r="B203" s="58"/>
      <c r="C203" s="41"/>
      <c r="D203" s="61" t="s">
        <v>1040</v>
      </c>
      <c r="E203" s="37"/>
      <c r="F203" s="37"/>
    </row>
    <row r="204" ht="15.75" customHeight="1">
      <c r="A204" s="41"/>
      <c r="B204" s="58"/>
      <c r="C204" s="41"/>
      <c r="D204" s="61" t="s">
        <v>1041</v>
      </c>
      <c r="E204" s="37"/>
      <c r="F204" s="37"/>
    </row>
    <row r="205" ht="15.75" customHeight="1">
      <c r="A205" s="41"/>
      <c r="B205" s="58"/>
      <c r="C205" s="41"/>
      <c r="D205" s="61" t="s">
        <v>1042</v>
      </c>
      <c r="E205" s="37"/>
      <c r="F205" s="37"/>
    </row>
    <row r="206" ht="15.75" customHeight="1">
      <c r="A206" s="41"/>
      <c r="B206" s="58"/>
      <c r="C206" s="41"/>
      <c r="D206" s="61" t="s">
        <v>1043</v>
      </c>
      <c r="E206" s="37"/>
      <c r="F206" s="37"/>
    </row>
    <row r="207" ht="15.75" customHeight="1">
      <c r="A207" s="41"/>
      <c r="B207" s="58"/>
      <c r="C207" s="41"/>
      <c r="D207" s="61" t="s">
        <v>1044</v>
      </c>
      <c r="E207" s="37"/>
      <c r="F207" s="37"/>
    </row>
    <row r="208" ht="15.75" customHeight="1">
      <c r="A208" s="41"/>
      <c r="B208" s="58"/>
      <c r="C208" s="41"/>
      <c r="D208" s="61" t="s">
        <v>1045</v>
      </c>
      <c r="E208" s="37"/>
      <c r="F208" s="37"/>
    </row>
    <row r="209" ht="15.75" customHeight="1">
      <c r="A209" s="41"/>
      <c r="B209" s="58"/>
      <c r="C209" s="41"/>
      <c r="D209" s="61" t="s">
        <v>1046</v>
      </c>
      <c r="E209" s="37"/>
      <c r="F209" s="37"/>
    </row>
    <row r="210" ht="15.75" customHeight="1">
      <c r="A210" s="41"/>
      <c r="B210" s="58"/>
      <c r="C210" s="41"/>
      <c r="D210" s="61" t="s">
        <v>1047</v>
      </c>
      <c r="E210" s="37"/>
      <c r="F210" s="37"/>
    </row>
    <row r="211" ht="15.75" customHeight="1">
      <c r="A211" s="41"/>
      <c r="B211" s="58"/>
      <c r="C211" s="41"/>
      <c r="D211" s="61" t="s">
        <v>1048</v>
      </c>
      <c r="E211" s="37"/>
      <c r="F211" s="37"/>
    </row>
    <row r="212" ht="15.75" customHeight="1">
      <c r="A212" s="41"/>
      <c r="B212" s="58"/>
      <c r="C212" s="41"/>
      <c r="D212" s="61" t="s">
        <v>1049</v>
      </c>
      <c r="E212" s="37"/>
      <c r="F212" s="37"/>
    </row>
    <row r="213" ht="15.75" customHeight="1">
      <c r="A213" s="41"/>
      <c r="B213" s="58"/>
      <c r="C213" s="41"/>
      <c r="D213" s="61" t="s">
        <v>1050</v>
      </c>
      <c r="E213" s="37"/>
      <c r="F213" s="37"/>
    </row>
    <row r="214" ht="15.75" customHeight="1">
      <c r="A214" s="41"/>
      <c r="B214" s="58"/>
      <c r="C214" s="41"/>
      <c r="D214" s="61" t="s">
        <v>1051</v>
      </c>
      <c r="E214" s="37"/>
      <c r="F214" s="37"/>
    </row>
    <row r="215" ht="15.75" customHeight="1">
      <c r="A215" s="41"/>
      <c r="B215" s="58"/>
      <c r="C215" s="41"/>
      <c r="D215" s="61" t="s">
        <v>1052</v>
      </c>
      <c r="E215" s="37"/>
      <c r="F215" s="37"/>
    </row>
    <row r="216" ht="15.75" customHeight="1">
      <c r="A216" s="41"/>
      <c r="B216" s="58"/>
      <c r="C216" s="41"/>
      <c r="D216" s="61" t="s">
        <v>1053</v>
      </c>
      <c r="E216" s="37"/>
      <c r="F216" s="37"/>
    </row>
    <row r="217" ht="15.75" customHeight="1">
      <c r="A217" s="41"/>
      <c r="B217" s="58"/>
      <c r="C217" s="41"/>
      <c r="D217" s="61" t="s">
        <v>1054</v>
      </c>
      <c r="E217" s="37"/>
      <c r="F217" s="37"/>
    </row>
    <row r="218" ht="15.75" customHeight="1">
      <c r="A218" s="41"/>
      <c r="B218" s="58"/>
      <c r="C218" s="41"/>
      <c r="D218" s="61" t="s">
        <v>1055</v>
      </c>
      <c r="E218" s="37"/>
      <c r="F218" s="37"/>
    </row>
    <row r="219" ht="15.75" customHeight="1">
      <c r="A219" s="41"/>
      <c r="B219" s="58"/>
      <c r="C219" s="41"/>
      <c r="D219" s="61" t="s">
        <v>1056</v>
      </c>
      <c r="E219" s="37"/>
      <c r="F219" s="37"/>
    </row>
    <row r="220" ht="15.75" customHeight="1">
      <c r="A220" s="41"/>
      <c r="B220" s="58"/>
      <c r="C220" s="41"/>
      <c r="D220" s="61" t="s">
        <v>1057</v>
      </c>
      <c r="E220" s="37"/>
      <c r="F220" s="37"/>
    </row>
    <row r="221" ht="15.75" customHeight="1">
      <c r="A221" s="41"/>
      <c r="B221" s="58"/>
      <c r="C221" s="41"/>
      <c r="D221" s="61" t="s">
        <v>1058</v>
      </c>
      <c r="E221" s="37"/>
      <c r="F221" s="37"/>
    </row>
    <row r="222" ht="15.75" customHeight="1">
      <c r="A222" s="41"/>
      <c r="B222" s="58"/>
      <c r="C222" s="41"/>
      <c r="D222" s="61" t="s">
        <v>1059</v>
      </c>
      <c r="E222" s="37"/>
      <c r="F222" s="37"/>
    </row>
    <row r="223" ht="15.75" customHeight="1">
      <c r="A223" s="41"/>
      <c r="B223" s="58"/>
      <c r="C223" s="41"/>
      <c r="D223" s="61" t="s">
        <v>1060</v>
      </c>
      <c r="E223" s="37"/>
      <c r="F223" s="37"/>
    </row>
    <row r="224" ht="15.75" customHeight="1">
      <c r="A224" s="41"/>
      <c r="B224" s="58"/>
      <c r="C224" s="41"/>
      <c r="D224" s="61" t="s">
        <v>1061</v>
      </c>
      <c r="E224" s="37"/>
      <c r="F224" s="37"/>
    </row>
    <row r="225" ht="15.75" customHeight="1">
      <c r="A225" s="41"/>
      <c r="B225" s="58"/>
      <c r="C225" s="41"/>
      <c r="D225" s="61" t="s">
        <v>1062</v>
      </c>
      <c r="E225" s="37"/>
      <c r="F225" s="37"/>
    </row>
    <row r="226" ht="15.75" customHeight="1">
      <c r="A226" s="41"/>
      <c r="B226" s="58"/>
      <c r="C226" s="41"/>
      <c r="D226" s="61" t="s">
        <v>1063</v>
      </c>
      <c r="E226" s="37"/>
      <c r="F226" s="37"/>
    </row>
    <row r="227" ht="15.75" customHeight="1">
      <c r="A227" s="41"/>
      <c r="B227" s="58"/>
      <c r="C227" s="41"/>
      <c r="D227" s="61" t="s">
        <v>1064</v>
      </c>
      <c r="E227" s="37"/>
      <c r="F227" s="37"/>
    </row>
    <row r="228" ht="15.75" customHeight="1">
      <c r="A228" s="41"/>
      <c r="B228" s="58"/>
      <c r="C228" s="41"/>
      <c r="D228" s="61" t="s">
        <v>1065</v>
      </c>
      <c r="E228" s="37"/>
      <c r="F228" s="37"/>
    </row>
    <row r="229" ht="15.75" customHeight="1">
      <c r="A229" s="41"/>
      <c r="B229" s="58"/>
      <c r="C229" s="41"/>
      <c r="D229" s="61" t="s">
        <v>1066</v>
      </c>
      <c r="E229" s="37"/>
      <c r="F229" s="37"/>
    </row>
    <row r="230" ht="15.75" customHeight="1">
      <c r="A230" s="41"/>
      <c r="B230" s="58"/>
      <c r="C230" s="41"/>
      <c r="D230" s="61" t="s">
        <v>1067</v>
      </c>
      <c r="E230" s="37"/>
      <c r="F230" s="37"/>
    </row>
    <row r="231" ht="15.75" customHeight="1">
      <c r="A231" s="41"/>
      <c r="B231" s="58"/>
      <c r="C231" s="41"/>
      <c r="D231" s="61" t="s">
        <v>1068</v>
      </c>
      <c r="E231" s="37"/>
      <c r="F231" s="37"/>
    </row>
    <row r="232" ht="15.75" customHeight="1">
      <c r="A232" s="41"/>
      <c r="B232" s="58"/>
      <c r="C232" s="41"/>
      <c r="D232" s="61" t="s">
        <v>1069</v>
      </c>
      <c r="E232" s="37"/>
      <c r="F232" s="37"/>
    </row>
    <row r="233" ht="15.75" customHeight="1">
      <c r="A233" s="41"/>
      <c r="B233" s="58"/>
      <c r="C233" s="41"/>
      <c r="D233" s="61" t="s">
        <v>1070</v>
      </c>
      <c r="E233" s="37"/>
      <c r="F233" s="37"/>
    </row>
    <row r="234" ht="15.75" customHeight="1">
      <c r="A234" s="41"/>
      <c r="B234" s="58"/>
      <c r="C234" s="41"/>
      <c r="D234" s="61" t="s">
        <v>1071</v>
      </c>
      <c r="E234" s="37"/>
      <c r="F234" s="37"/>
    </row>
    <row r="235" ht="15.75" customHeight="1">
      <c r="A235" s="41"/>
      <c r="B235" s="58"/>
      <c r="C235" s="41"/>
      <c r="D235" s="61" t="s">
        <v>1072</v>
      </c>
      <c r="E235" s="37"/>
      <c r="F235" s="37"/>
    </row>
    <row r="236" ht="15.75" customHeight="1">
      <c r="A236" s="41"/>
      <c r="B236" s="58"/>
      <c r="C236" s="41"/>
      <c r="D236" s="61" t="s">
        <v>1073</v>
      </c>
      <c r="E236" s="37"/>
      <c r="F236" s="37"/>
    </row>
    <row r="237" ht="15.75" customHeight="1">
      <c r="A237" s="41"/>
      <c r="B237" s="58"/>
      <c r="C237" s="41"/>
      <c r="D237" s="61" t="s">
        <v>1074</v>
      </c>
      <c r="E237" s="37"/>
      <c r="F237" s="37"/>
    </row>
    <row r="238" ht="15.75" customHeight="1">
      <c r="A238" s="41"/>
      <c r="B238" s="58"/>
      <c r="C238" s="41"/>
      <c r="D238" s="61" t="s">
        <v>1075</v>
      </c>
      <c r="E238" s="37"/>
      <c r="F238" s="37"/>
    </row>
    <row r="239" ht="15.75" customHeight="1">
      <c r="A239" s="41"/>
      <c r="B239" s="58"/>
      <c r="C239" s="41"/>
      <c r="D239" s="61" t="s">
        <v>1076</v>
      </c>
      <c r="E239" s="37"/>
      <c r="F239" s="37"/>
    </row>
    <row r="240" ht="15.75" customHeight="1">
      <c r="A240" s="41"/>
      <c r="B240" s="58"/>
      <c r="C240" s="41"/>
      <c r="D240" s="61" t="s">
        <v>1077</v>
      </c>
      <c r="E240" s="37"/>
      <c r="F240" s="37"/>
    </row>
    <row r="241" ht="15.75" customHeight="1">
      <c r="A241" s="41"/>
      <c r="B241" s="58"/>
      <c r="C241" s="41"/>
      <c r="D241" s="61" t="s">
        <v>1078</v>
      </c>
      <c r="E241" s="37"/>
      <c r="F241" s="37"/>
    </row>
    <row r="242" ht="15.75" customHeight="1">
      <c r="A242" s="41"/>
      <c r="B242" s="58"/>
      <c r="C242" s="41"/>
      <c r="D242" s="61" t="s">
        <v>1079</v>
      </c>
      <c r="E242" s="37"/>
      <c r="F242" s="37"/>
    </row>
    <row r="243" ht="15.75" customHeight="1">
      <c r="A243" s="41"/>
      <c r="B243" s="58"/>
      <c r="C243" s="41"/>
      <c r="D243" s="61" t="s">
        <v>1080</v>
      </c>
      <c r="E243" s="37"/>
      <c r="F243" s="37"/>
    </row>
    <row r="244" ht="15.75" customHeight="1">
      <c r="A244" s="41"/>
      <c r="B244" s="58"/>
      <c r="C244" s="41"/>
      <c r="D244" s="61" t="s">
        <v>1081</v>
      </c>
      <c r="E244" s="37"/>
      <c r="F244" s="37"/>
    </row>
    <row r="245" ht="15.75" customHeight="1">
      <c r="A245" s="41"/>
      <c r="B245" s="58"/>
      <c r="C245" s="41"/>
      <c r="D245" s="61" t="s">
        <v>1082</v>
      </c>
      <c r="E245" s="37"/>
      <c r="F245" s="37"/>
    </row>
    <row r="246" ht="15.75" customHeight="1">
      <c r="A246" s="41"/>
      <c r="B246" s="58"/>
      <c r="C246" s="41"/>
      <c r="D246" s="61" t="s">
        <v>1083</v>
      </c>
      <c r="E246" s="37"/>
      <c r="F246" s="37"/>
    </row>
    <row r="247" ht="15.75" customHeight="1">
      <c r="A247" s="41"/>
      <c r="B247" s="58"/>
      <c r="C247" s="41"/>
      <c r="D247" s="61" t="s">
        <v>1084</v>
      </c>
      <c r="E247" s="37"/>
      <c r="F247" s="37"/>
    </row>
    <row r="248" ht="15.75" customHeight="1">
      <c r="A248" s="41"/>
      <c r="B248" s="58"/>
      <c r="C248" s="41"/>
      <c r="D248" s="61" t="s">
        <v>1085</v>
      </c>
      <c r="E248" s="37"/>
      <c r="F248" s="37"/>
    </row>
    <row r="249" ht="15.75" customHeight="1">
      <c r="A249" s="41"/>
      <c r="B249" s="58"/>
      <c r="C249" s="41"/>
      <c r="D249" s="61" t="s">
        <v>1086</v>
      </c>
      <c r="E249" s="37"/>
      <c r="F249" s="37"/>
    </row>
    <row r="250" ht="15.75" customHeight="1">
      <c r="A250" s="41"/>
      <c r="B250" s="58"/>
      <c r="C250" s="41"/>
      <c r="D250" s="61" t="s">
        <v>1087</v>
      </c>
      <c r="E250" s="37"/>
      <c r="F250" s="37"/>
    </row>
    <row r="251" ht="15.75" customHeight="1">
      <c r="A251" s="41"/>
      <c r="B251" s="58"/>
      <c r="C251" s="41"/>
      <c r="D251" s="61" t="s">
        <v>1088</v>
      </c>
      <c r="E251" s="37"/>
      <c r="F251" s="37"/>
    </row>
    <row r="252" ht="15.75" customHeight="1">
      <c r="A252" s="41"/>
      <c r="B252" s="58"/>
      <c r="C252" s="41"/>
      <c r="D252" s="61" t="s">
        <v>1089</v>
      </c>
      <c r="E252" s="37"/>
      <c r="F252" s="37"/>
    </row>
    <row r="253" ht="15.75" customHeight="1">
      <c r="A253" s="41"/>
      <c r="B253" s="58"/>
      <c r="C253" s="41"/>
      <c r="D253" s="61" t="s">
        <v>1090</v>
      </c>
      <c r="E253" s="37"/>
      <c r="F253" s="37"/>
    </row>
    <row r="254" ht="15.75" customHeight="1">
      <c r="A254" s="41"/>
      <c r="B254" s="58"/>
      <c r="C254" s="41"/>
      <c r="D254" s="61" t="s">
        <v>1091</v>
      </c>
      <c r="E254" s="37"/>
      <c r="F254" s="37"/>
    </row>
    <row r="255" ht="15.75" customHeight="1">
      <c r="A255" s="41"/>
      <c r="B255" s="58"/>
      <c r="C255" s="41"/>
      <c r="D255" s="61" t="s">
        <v>1092</v>
      </c>
      <c r="E255" s="37"/>
      <c r="F255" s="37"/>
    </row>
    <row r="256" ht="15.75" customHeight="1">
      <c r="A256" s="41"/>
      <c r="B256" s="58"/>
      <c r="C256" s="41"/>
      <c r="D256" s="61" t="s">
        <v>1093</v>
      </c>
      <c r="E256" s="37"/>
      <c r="F256" s="37"/>
    </row>
    <row r="257" ht="15.75" customHeight="1">
      <c r="A257" s="41"/>
      <c r="B257" s="58"/>
      <c r="C257" s="41"/>
      <c r="D257" s="61" t="s">
        <v>1094</v>
      </c>
      <c r="E257" s="37"/>
      <c r="F257" s="37"/>
    </row>
    <row r="258" ht="15.75" customHeight="1">
      <c r="A258" s="41"/>
      <c r="B258" s="58"/>
      <c r="C258" s="41"/>
      <c r="D258" s="61" t="s">
        <v>1095</v>
      </c>
      <c r="E258" s="37"/>
      <c r="F258" s="37"/>
    </row>
    <row r="259" ht="15.75" customHeight="1">
      <c r="A259" s="41"/>
      <c r="B259" s="58"/>
      <c r="C259" s="41"/>
      <c r="D259" s="61" t="s">
        <v>1096</v>
      </c>
      <c r="E259" s="37"/>
      <c r="F259" s="37"/>
    </row>
    <row r="260" ht="15.75" customHeight="1">
      <c r="A260" s="41"/>
      <c r="B260" s="58"/>
      <c r="C260" s="41"/>
      <c r="D260" s="61" t="s">
        <v>1097</v>
      </c>
      <c r="E260" s="37"/>
      <c r="F260" s="37"/>
    </row>
    <row r="261" ht="15.75" customHeight="1">
      <c r="A261" s="41"/>
      <c r="B261" s="58"/>
      <c r="C261" s="41"/>
      <c r="D261" s="61" t="s">
        <v>1098</v>
      </c>
      <c r="E261" s="37"/>
      <c r="F261" s="37"/>
    </row>
    <row r="262" ht="15.75" customHeight="1">
      <c r="A262" s="41"/>
      <c r="B262" s="58"/>
      <c r="C262" s="41"/>
      <c r="D262" s="61" t="s">
        <v>1099</v>
      </c>
      <c r="E262" s="37"/>
      <c r="F262" s="37"/>
    </row>
    <row r="263" ht="15.75" customHeight="1">
      <c r="A263" s="41"/>
      <c r="B263" s="58"/>
      <c r="C263" s="41"/>
      <c r="D263" s="61" t="s">
        <v>1100</v>
      </c>
      <c r="E263" s="37"/>
      <c r="F263" s="37"/>
    </row>
    <row r="264" ht="15.75" customHeight="1">
      <c r="A264" s="41"/>
      <c r="B264" s="58"/>
      <c r="C264" s="41"/>
      <c r="D264" s="61" t="s">
        <v>1101</v>
      </c>
      <c r="E264" s="37"/>
      <c r="F264" s="37"/>
    </row>
    <row r="265" ht="15.75" customHeight="1">
      <c r="A265" s="41"/>
      <c r="B265" s="58"/>
      <c r="C265" s="41"/>
      <c r="D265" s="61" t="s">
        <v>1102</v>
      </c>
      <c r="E265" s="37"/>
      <c r="F265" s="37"/>
    </row>
    <row r="266" ht="15.75" customHeight="1">
      <c r="A266" s="41"/>
      <c r="B266" s="58"/>
      <c r="C266" s="41"/>
      <c r="D266" s="61" t="s">
        <v>1103</v>
      </c>
      <c r="E266" s="37"/>
      <c r="F266" s="37"/>
    </row>
    <row r="267" ht="15.75" customHeight="1">
      <c r="A267" s="41"/>
      <c r="B267" s="58"/>
      <c r="C267" s="41"/>
      <c r="D267" s="61" t="s">
        <v>1104</v>
      </c>
      <c r="E267" s="37"/>
      <c r="F267" s="37"/>
    </row>
    <row r="268" ht="15.75" customHeight="1">
      <c r="A268" s="41"/>
      <c r="B268" s="58"/>
      <c r="C268" s="41"/>
      <c r="D268" s="61" t="s">
        <v>1105</v>
      </c>
      <c r="E268" s="37"/>
      <c r="F268" s="37"/>
    </row>
    <row r="269" ht="15.75" customHeight="1">
      <c r="A269" s="41"/>
      <c r="B269" s="58"/>
      <c r="C269" s="41"/>
      <c r="D269" s="61" t="s">
        <v>1106</v>
      </c>
      <c r="E269" s="37"/>
      <c r="F269" s="37"/>
    </row>
    <row r="270" ht="15.75" customHeight="1">
      <c r="A270" s="41"/>
      <c r="B270" s="58"/>
      <c r="C270" s="41"/>
      <c r="D270" s="61" t="s">
        <v>1107</v>
      </c>
      <c r="E270" s="37"/>
      <c r="F270" s="37"/>
    </row>
    <row r="271" ht="15.75" customHeight="1">
      <c r="A271" s="41"/>
      <c r="B271" s="58"/>
      <c r="C271" s="41"/>
      <c r="D271" s="61" t="s">
        <v>1108</v>
      </c>
      <c r="E271" s="37"/>
      <c r="F271" s="37"/>
    </row>
    <row r="272" ht="15.75" customHeight="1">
      <c r="A272" s="41"/>
      <c r="B272" s="58"/>
      <c r="C272" s="41"/>
      <c r="D272" s="61" t="s">
        <v>1109</v>
      </c>
      <c r="E272" s="37"/>
      <c r="F272" s="37"/>
    </row>
    <row r="273" ht="15.75" customHeight="1">
      <c r="A273" s="41"/>
      <c r="B273" s="58"/>
      <c r="C273" s="41"/>
      <c r="D273" s="61" t="s">
        <v>1110</v>
      </c>
      <c r="E273" s="37"/>
      <c r="F273" s="37"/>
    </row>
    <row r="274" ht="15.75" customHeight="1">
      <c r="A274" s="41"/>
      <c r="B274" s="58"/>
      <c r="C274" s="41"/>
      <c r="D274" s="61" t="s">
        <v>1111</v>
      </c>
      <c r="E274" s="37"/>
      <c r="F274" s="37"/>
    </row>
    <row r="275" ht="15.75" customHeight="1">
      <c r="A275" s="41"/>
      <c r="B275" s="58"/>
      <c r="C275" s="41"/>
      <c r="D275" s="61" t="s">
        <v>1112</v>
      </c>
      <c r="E275" s="37"/>
      <c r="F275" s="37"/>
    </row>
    <row r="276" ht="15.75" customHeight="1">
      <c r="A276" s="41"/>
      <c r="B276" s="58"/>
      <c r="C276" s="41"/>
      <c r="D276" s="61" t="s">
        <v>1113</v>
      </c>
      <c r="E276" s="37"/>
      <c r="F276" s="37"/>
    </row>
    <row r="277" ht="15.75" customHeight="1">
      <c r="A277" s="41"/>
      <c r="B277" s="58"/>
      <c r="C277" s="41"/>
      <c r="D277" s="61" t="s">
        <v>1114</v>
      </c>
      <c r="E277" s="37"/>
      <c r="F277" s="37"/>
    </row>
    <row r="278" ht="15.75" customHeight="1">
      <c r="A278" s="41"/>
      <c r="B278" s="58"/>
      <c r="C278" s="41"/>
      <c r="D278" s="61" t="s">
        <v>1115</v>
      </c>
      <c r="E278" s="37"/>
      <c r="F278" s="37"/>
    </row>
    <row r="279" ht="15.75" customHeight="1">
      <c r="A279" s="41"/>
      <c r="B279" s="58"/>
      <c r="C279" s="41"/>
      <c r="D279" s="61" t="s">
        <v>1116</v>
      </c>
      <c r="E279" s="37"/>
      <c r="F279" s="37"/>
    </row>
    <row r="280" ht="15.75" customHeight="1">
      <c r="A280" s="41"/>
      <c r="B280" s="58"/>
      <c r="C280" s="41"/>
      <c r="D280" s="61" t="s">
        <v>1117</v>
      </c>
      <c r="E280" s="37"/>
      <c r="F280" s="37"/>
    </row>
    <row r="281" ht="15.75" customHeight="1">
      <c r="A281" s="41"/>
      <c r="B281" s="58"/>
      <c r="C281" s="41"/>
      <c r="D281" s="61" t="s">
        <v>1118</v>
      </c>
      <c r="E281" s="37"/>
      <c r="F281" s="37"/>
    </row>
    <row r="282" ht="15.75" customHeight="1">
      <c r="A282" s="41"/>
      <c r="B282" s="58"/>
      <c r="C282" s="41"/>
      <c r="D282" s="61" t="s">
        <v>1119</v>
      </c>
      <c r="E282" s="37"/>
      <c r="F282" s="37"/>
    </row>
    <row r="283" ht="15.75" customHeight="1">
      <c r="A283" s="41"/>
      <c r="B283" s="58"/>
      <c r="C283" s="41"/>
      <c r="D283" s="61" t="s">
        <v>1120</v>
      </c>
      <c r="E283" s="37"/>
      <c r="F283" s="37"/>
    </row>
    <row r="284" ht="15.75" customHeight="1">
      <c r="A284" s="41"/>
      <c r="B284" s="58"/>
      <c r="C284" s="41"/>
      <c r="D284" s="61" t="s">
        <v>1121</v>
      </c>
      <c r="E284" s="37"/>
      <c r="F284" s="37"/>
    </row>
    <row r="285" ht="15.75" customHeight="1">
      <c r="A285" s="41"/>
      <c r="B285" s="58"/>
      <c r="C285" s="41"/>
      <c r="D285" s="61" t="s">
        <v>1122</v>
      </c>
      <c r="E285" s="37"/>
      <c r="F285" s="37"/>
    </row>
    <row r="286" ht="15.75" customHeight="1">
      <c r="A286" s="41"/>
      <c r="B286" s="58"/>
      <c r="C286" s="41"/>
      <c r="D286" s="61" t="s">
        <v>1123</v>
      </c>
      <c r="E286" s="37"/>
      <c r="F286" s="37"/>
    </row>
    <row r="287" ht="15.75" customHeight="1">
      <c r="A287" s="41"/>
      <c r="B287" s="58"/>
      <c r="C287" s="41"/>
      <c r="D287" s="61" t="s">
        <v>1124</v>
      </c>
      <c r="E287" s="37"/>
      <c r="F287" s="37"/>
    </row>
    <row r="288" ht="15.75" customHeight="1">
      <c r="A288" s="41"/>
      <c r="B288" s="58"/>
      <c r="C288" s="41"/>
      <c r="D288" s="61" t="s">
        <v>1125</v>
      </c>
      <c r="E288" s="37"/>
      <c r="F288" s="37"/>
    </row>
    <row r="289" ht="15.75" customHeight="1">
      <c r="A289" s="41"/>
      <c r="B289" s="58"/>
      <c r="C289" s="41"/>
      <c r="D289" s="61" t="s">
        <v>1126</v>
      </c>
      <c r="E289" s="37"/>
      <c r="F289" s="37"/>
    </row>
    <row r="290" ht="15.75" customHeight="1">
      <c r="A290" s="41"/>
      <c r="B290" s="58"/>
      <c r="C290" s="41"/>
      <c r="D290" s="61" t="s">
        <v>1127</v>
      </c>
      <c r="E290" s="37"/>
      <c r="F290" s="37"/>
    </row>
    <row r="291" ht="15.75" customHeight="1">
      <c r="A291" s="41"/>
      <c r="B291" s="58"/>
      <c r="C291" s="41"/>
      <c r="D291" s="61" t="s">
        <v>1128</v>
      </c>
      <c r="E291" s="37"/>
      <c r="F291" s="37"/>
    </row>
    <row r="292" ht="15.75" customHeight="1">
      <c r="A292" s="41"/>
      <c r="B292" s="58"/>
      <c r="C292" s="41"/>
      <c r="D292" s="61" t="s">
        <v>1129</v>
      </c>
      <c r="E292" s="37"/>
      <c r="F292" s="37"/>
    </row>
    <row r="293" ht="15.75" customHeight="1">
      <c r="A293" s="41"/>
      <c r="B293" s="58"/>
      <c r="C293" s="41"/>
      <c r="D293" s="61" t="s">
        <v>1130</v>
      </c>
      <c r="E293" s="37"/>
      <c r="F293" s="37"/>
    </row>
    <row r="294" ht="15.75" customHeight="1">
      <c r="A294" s="41"/>
      <c r="B294" s="58"/>
      <c r="C294" s="41"/>
      <c r="D294" s="61" t="s">
        <v>1131</v>
      </c>
      <c r="E294" s="37"/>
      <c r="F294" s="37"/>
    </row>
    <row r="295" ht="15.75" customHeight="1">
      <c r="A295" s="41"/>
      <c r="B295" s="58"/>
      <c r="C295" s="41"/>
      <c r="D295" s="61" t="s">
        <v>1132</v>
      </c>
      <c r="E295" s="37"/>
      <c r="F295" s="37"/>
    </row>
    <row r="296" ht="15.75" customHeight="1">
      <c r="A296" s="41"/>
      <c r="B296" s="58"/>
      <c r="C296" s="41"/>
      <c r="D296" s="61" t="s">
        <v>1133</v>
      </c>
      <c r="E296" s="37"/>
      <c r="F296" s="37"/>
    </row>
    <row r="297" ht="15.75" customHeight="1">
      <c r="A297" s="41"/>
      <c r="B297" s="58"/>
      <c r="C297" s="41"/>
      <c r="D297" s="61" t="s">
        <v>1134</v>
      </c>
      <c r="E297" s="37"/>
      <c r="F297" s="37"/>
    </row>
    <row r="298" ht="15.75" customHeight="1">
      <c r="A298" s="41"/>
      <c r="B298" s="58"/>
      <c r="C298" s="41"/>
      <c r="D298" s="61" t="s">
        <v>1135</v>
      </c>
      <c r="E298" s="37"/>
      <c r="F298" s="37"/>
    </row>
    <row r="299" ht="15.75" customHeight="1">
      <c r="A299" s="41"/>
      <c r="B299" s="58"/>
      <c r="C299" s="41"/>
      <c r="D299" s="61" t="s">
        <v>1136</v>
      </c>
      <c r="E299" s="37"/>
      <c r="F299" s="37"/>
    </row>
    <row r="300" ht="15.75" customHeight="1">
      <c r="A300" s="41"/>
      <c r="B300" s="58"/>
      <c r="C300" s="41"/>
      <c r="D300" s="61" t="s">
        <v>1137</v>
      </c>
      <c r="E300" s="37"/>
      <c r="F300" s="37"/>
    </row>
    <row r="301" ht="15.75" customHeight="1">
      <c r="A301" s="41"/>
      <c r="B301" s="58"/>
      <c r="C301" s="41"/>
      <c r="D301" s="61" t="s">
        <v>1138</v>
      </c>
      <c r="E301" s="37"/>
      <c r="F301" s="37"/>
    </row>
    <row r="302" ht="15.75" customHeight="1">
      <c r="A302" s="41"/>
      <c r="B302" s="58"/>
      <c r="C302" s="41"/>
      <c r="D302" s="61" t="s">
        <v>1139</v>
      </c>
      <c r="E302" s="37"/>
      <c r="F302" s="37"/>
    </row>
    <row r="303" ht="15.75" customHeight="1">
      <c r="A303" s="41"/>
      <c r="B303" s="58"/>
      <c r="C303" s="41"/>
      <c r="D303" s="61" t="s">
        <v>1140</v>
      </c>
      <c r="E303" s="37"/>
      <c r="F303" s="37"/>
    </row>
    <row r="304" ht="15.75" customHeight="1">
      <c r="A304" s="41"/>
      <c r="B304" s="58"/>
      <c r="C304" s="41"/>
      <c r="D304" s="61" t="s">
        <v>1141</v>
      </c>
      <c r="E304" s="37"/>
      <c r="F304" s="37"/>
    </row>
    <row r="305" ht="15.75" customHeight="1">
      <c r="A305" s="41"/>
      <c r="B305" s="58"/>
      <c r="C305" s="41"/>
      <c r="D305" s="61" t="s">
        <v>1142</v>
      </c>
      <c r="E305" s="37"/>
      <c r="F305" s="37"/>
    </row>
    <row r="306" ht="15.75" customHeight="1">
      <c r="A306" s="41"/>
      <c r="B306" s="58"/>
      <c r="C306" s="41"/>
      <c r="D306" s="61" t="s">
        <v>1143</v>
      </c>
      <c r="E306" s="37"/>
      <c r="F306" s="37"/>
    </row>
    <row r="307" ht="15.75" customHeight="1">
      <c r="A307" s="41"/>
      <c r="B307" s="58"/>
      <c r="C307" s="41"/>
      <c r="D307" s="61" t="s">
        <v>1144</v>
      </c>
      <c r="E307" s="37"/>
      <c r="F307" s="37"/>
    </row>
    <row r="308" ht="15.75" customHeight="1">
      <c r="A308" s="41"/>
      <c r="B308" s="58"/>
      <c r="C308" s="41"/>
      <c r="D308" s="61" t="s">
        <v>1145</v>
      </c>
      <c r="E308" s="37"/>
      <c r="F308" s="37"/>
    </row>
    <row r="309" ht="15.75" customHeight="1">
      <c r="A309" s="41"/>
      <c r="B309" s="58"/>
      <c r="C309" s="41"/>
      <c r="D309" s="61" t="s">
        <v>1146</v>
      </c>
      <c r="E309" s="37"/>
      <c r="F309" s="37"/>
    </row>
    <row r="310" ht="15.75" customHeight="1">
      <c r="A310" s="41"/>
      <c r="B310" s="58"/>
      <c r="C310" s="41"/>
      <c r="D310" s="61" t="s">
        <v>1147</v>
      </c>
      <c r="E310" s="37"/>
      <c r="F310" s="37"/>
    </row>
    <row r="311" ht="15.75" customHeight="1">
      <c r="A311" s="41"/>
      <c r="B311" s="58"/>
      <c r="C311" s="41"/>
      <c r="D311" s="61" t="s">
        <v>1148</v>
      </c>
      <c r="E311" s="37"/>
      <c r="F311" s="37"/>
    </row>
    <row r="312" ht="15.75" customHeight="1">
      <c r="A312" s="41"/>
      <c r="B312" s="58"/>
      <c r="C312" s="41"/>
      <c r="D312" s="61" t="s">
        <v>1149</v>
      </c>
      <c r="E312" s="37"/>
      <c r="F312" s="37"/>
    </row>
    <row r="313" ht="15.75" customHeight="1">
      <c r="A313" s="41"/>
      <c r="B313" s="58"/>
      <c r="C313" s="41"/>
      <c r="D313" s="61" t="s">
        <v>1150</v>
      </c>
      <c r="E313" s="37"/>
      <c r="F313" s="37"/>
    </row>
    <row r="314" ht="15.75" customHeight="1">
      <c r="A314" s="41"/>
      <c r="B314" s="58"/>
      <c r="C314" s="41"/>
      <c r="D314" s="61" t="s">
        <v>1151</v>
      </c>
      <c r="E314" s="37"/>
      <c r="F314" s="37"/>
    </row>
    <row r="315" ht="15.75" customHeight="1">
      <c r="A315" s="41"/>
      <c r="B315" s="58"/>
      <c r="C315" s="41"/>
      <c r="D315" s="61" t="s">
        <v>1152</v>
      </c>
      <c r="E315" s="37"/>
      <c r="F315" s="37"/>
    </row>
    <row r="316" ht="15.75" customHeight="1">
      <c r="A316" s="41"/>
      <c r="B316" s="58"/>
      <c r="C316" s="41"/>
      <c r="D316" s="61" t="s">
        <v>1153</v>
      </c>
      <c r="E316" s="37"/>
      <c r="F316" s="37"/>
    </row>
    <row r="317" ht="15.75" customHeight="1">
      <c r="A317" s="41"/>
      <c r="B317" s="58"/>
      <c r="C317" s="41"/>
      <c r="D317" s="61" t="s">
        <v>1154</v>
      </c>
      <c r="E317" s="37"/>
      <c r="F317" s="37"/>
    </row>
    <row r="318" ht="15.75" customHeight="1">
      <c r="A318" s="41"/>
      <c r="B318" s="58"/>
      <c r="C318" s="41"/>
      <c r="D318" s="61" t="s">
        <v>1155</v>
      </c>
      <c r="E318" s="37"/>
      <c r="F318" s="37"/>
    </row>
    <row r="319" ht="15.75" customHeight="1">
      <c r="A319" s="41"/>
      <c r="B319" s="58"/>
      <c r="C319" s="41"/>
      <c r="D319" s="61" t="s">
        <v>1156</v>
      </c>
      <c r="E319" s="37"/>
      <c r="F319" s="37"/>
    </row>
    <row r="320" ht="15.75" customHeight="1">
      <c r="A320" s="41"/>
      <c r="B320" s="58"/>
      <c r="C320" s="41"/>
      <c r="D320" s="61" t="s">
        <v>1157</v>
      </c>
      <c r="E320" s="37"/>
      <c r="F320" s="37"/>
    </row>
    <row r="321" ht="15.75" customHeight="1">
      <c r="A321" s="41"/>
      <c r="B321" s="58"/>
      <c r="C321" s="41"/>
      <c r="D321" s="61" t="s">
        <v>1158</v>
      </c>
      <c r="E321" s="37"/>
      <c r="F321" s="37"/>
    </row>
    <row r="322" ht="15.75" customHeight="1">
      <c r="A322" s="41"/>
      <c r="B322" s="58"/>
      <c r="C322" s="41"/>
      <c r="D322" s="61" t="s">
        <v>1159</v>
      </c>
      <c r="E322" s="37"/>
      <c r="F322" s="37"/>
    </row>
    <row r="323" ht="15.75" customHeight="1">
      <c r="A323" s="41"/>
      <c r="B323" s="58"/>
      <c r="C323" s="41"/>
      <c r="D323" s="61" t="s">
        <v>1160</v>
      </c>
      <c r="E323" s="37"/>
      <c r="F323" s="37"/>
    </row>
    <row r="324" ht="15.75" customHeight="1">
      <c r="A324" s="41"/>
      <c r="B324" s="58"/>
      <c r="C324" s="41"/>
      <c r="D324" s="61" t="s">
        <v>1161</v>
      </c>
      <c r="E324" s="37"/>
      <c r="F324" s="37"/>
    </row>
    <row r="325" ht="15.75" customHeight="1">
      <c r="A325" s="41"/>
      <c r="B325" s="58"/>
      <c r="C325" s="41"/>
      <c r="D325" s="61" t="s">
        <v>1162</v>
      </c>
      <c r="E325" s="37"/>
      <c r="F325" s="37"/>
    </row>
    <row r="326" ht="15.75" customHeight="1">
      <c r="A326" s="41"/>
      <c r="B326" s="58"/>
      <c r="C326" s="41"/>
      <c r="D326" s="61" t="s">
        <v>1163</v>
      </c>
      <c r="E326" s="37"/>
      <c r="F326" s="37"/>
    </row>
    <row r="327" ht="15.75" customHeight="1">
      <c r="A327" s="41"/>
      <c r="B327" s="58"/>
      <c r="C327" s="41"/>
      <c r="D327" s="61" t="s">
        <v>1164</v>
      </c>
      <c r="E327" s="37"/>
      <c r="F327" s="37"/>
    </row>
    <row r="328" ht="15.75" customHeight="1">
      <c r="A328" s="41"/>
      <c r="B328" s="58"/>
      <c r="C328" s="41"/>
      <c r="D328" s="61" t="s">
        <v>1165</v>
      </c>
      <c r="E328" s="37"/>
      <c r="F328" s="37"/>
    </row>
    <row r="329" ht="15.75" customHeight="1">
      <c r="A329" s="41"/>
      <c r="B329" s="58"/>
      <c r="C329" s="41"/>
      <c r="D329" s="61" t="s">
        <v>1166</v>
      </c>
      <c r="E329" s="37"/>
      <c r="F329" s="37"/>
    </row>
    <row r="330" ht="15.75" customHeight="1">
      <c r="A330" s="41"/>
      <c r="B330" s="58"/>
      <c r="C330" s="41"/>
      <c r="D330" s="61" t="s">
        <v>1167</v>
      </c>
      <c r="E330" s="37"/>
      <c r="F330" s="37"/>
    </row>
    <row r="331" ht="15.75" customHeight="1">
      <c r="A331" s="41"/>
      <c r="B331" s="58"/>
      <c r="C331" s="41"/>
      <c r="D331" s="61" t="s">
        <v>1168</v>
      </c>
      <c r="E331" s="37"/>
      <c r="F331" s="37"/>
    </row>
    <row r="332" ht="15.75" customHeight="1">
      <c r="A332" s="41"/>
      <c r="B332" s="58"/>
      <c r="C332" s="41"/>
      <c r="D332" s="61" t="s">
        <v>1169</v>
      </c>
      <c r="E332" s="37"/>
      <c r="F332" s="37"/>
    </row>
    <row r="333" ht="15.75" customHeight="1">
      <c r="A333" s="41"/>
      <c r="B333" s="58"/>
      <c r="C333" s="41"/>
      <c r="D333" s="61" t="s">
        <v>1170</v>
      </c>
      <c r="E333" s="37"/>
      <c r="F333" s="37"/>
    </row>
    <row r="334" ht="15.75" customHeight="1">
      <c r="A334" s="40"/>
      <c r="B334" s="58"/>
      <c r="C334" s="40"/>
      <c r="D334" s="62" t="s">
        <v>1171</v>
      </c>
      <c r="E334" s="37"/>
      <c r="F334" s="37"/>
    </row>
    <row r="335" ht="15.75" customHeight="1">
      <c r="A335" s="35">
        <v>3.0</v>
      </c>
      <c r="B335" s="58"/>
      <c r="C335" s="35" t="s">
        <v>1172</v>
      </c>
      <c r="D335" s="61" t="s">
        <v>1173</v>
      </c>
      <c r="E335" s="37"/>
      <c r="F335" s="37"/>
    </row>
    <row r="336" ht="15.75" customHeight="1">
      <c r="A336" s="40"/>
      <c r="B336" s="58"/>
      <c r="C336" s="40"/>
      <c r="D336" s="62" t="s">
        <v>1174</v>
      </c>
      <c r="E336" s="37"/>
      <c r="F336" s="37"/>
    </row>
    <row r="337" ht="15.75" customHeight="1">
      <c r="A337" s="35">
        <v>4.0</v>
      </c>
      <c r="B337" s="58"/>
      <c r="C337" s="35" t="s">
        <v>1175</v>
      </c>
      <c r="D337" s="61" t="s">
        <v>1176</v>
      </c>
      <c r="E337" s="37"/>
      <c r="F337" s="37"/>
    </row>
    <row r="338" ht="15.75" customHeight="1">
      <c r="A338" s="41"/>
      <c r="B338" s="58"/>
      <c r="C338" s="41"/>
      <c r="D338" s="61" t="s">
        <v>1177</v>
      </c>
      <c r="E338" s="37"/>
      <c r="F338" s="37"/>
    </row>
    <row r="339" ht="15.75" customHeight="1">
      <c r="A339" s="41"/>
      <c r="B339" s="58"/>
      <c r="C339" s="41"/>
      <c r="D339" s="61" t="s">
        <v>1178</v>
      </c>
      <c r="E339" s="37"/>
      <c r="F339" s="37"/>
    </row>
    <row r="340" ht="15.75" customHeight="1">
      <c r="A340" s="41"/>
      <c r="B340" s="58"/>
      <c r="C340" s="41"/>
      <c r="D340" s="61" t="s">
        <v>1179</v>
      </c>
      <c r="E340" s="37"/>
      <c r="F340" s="37"/>
    </row>
    <row r="341" ht="15.75" customHeight="1">
      <c r="A341" s="41"/>
      <c r="B341" s="58"/>
      <c r="C341" s="41"/>
      <c r="D341" s="61" t="s">
        <v>1180</v>
      </c>
      <c r="E341" s="37"/>
      <c r="F341" s="37"/>
    </row>
    <row r="342" ht="15.75" customHeight="1">
      <c r="A342" s="41"/>
      <c r="B342" s="58"/>
      <c r="C342" s="41"/>
      <c r="D342" s="61" t="s">
        <v>1181</v>
      </c>
      <c r="E342" s="37"/>
      <c r="F342" s="37"/>
    </row>
    <row r="343" ht="15.75" customHeight="1">
      <c r="A343" s="41"/>
      <c r="B343" s="58"/>
      <c r="C343" s="41"/>
      <c r="D343" s="61" t="s">
        <v>1182</v>
      </c>
      <c r="E343" s="37"/>
      <c r="F343" s="37"/>
    </row>
    <row r="344" ht="15.75" customHeight="1">
      <c r="A344" s="41"/>
      <c r="B344" s="58"/>
      <c r="C344" s="41"/>
      <c r="D344" s="61" t="s">
        <v>1183</v>
      </c>
      <c r="E344" s="37"/>
      <c r="F344" s="37"/>
    </row>
    <row r="345" ht="15.75" customHeight="1">
      <c r="A345" s="41"/>
      <c r="B345" s="58"/>
      <c r="C345" s="41"/>
      <c r="D345" s="61" t="s">
        <v>1184</v>
      </c>
      <c r="E345" s="37"/>
      <c r="F345" s="37"/>
    </row>
    <row r="346" ht="15.75" customHeight="1">
      <c r="A346" s="41"/>
      <c r="B346" s="58"/>
      <c r="C346" s="41"/>
      <c r="D346" s="61" t="s">
        <v>1185</v>
      </c>
      <c r="E346" s="37"/>
      <c r="F346" s="37"/>
    </row>
    <row r="347" ht="15.75" customHeight="1">
      <c r="A347" s="41"/>
      <c r="B347" s="58"/>
      <c r="C347" s="41"/>
      <c r="D347" s="61" t="s">
        <v>1186</v>
      </c>
      <c r="E347" s="37"/>
      <c r="F347" s="37"/>
    </row>
    <row r="348" ht="15.75" customHeight="1">
      <c r="A348" s="41"/>
      <c r="B348" s="58"/>
      <c r="C348" s="41"/>
      <c r="D348" s="61" t="s">
        <v>1187</v>
      </c>
      <c r="E348" s="37"/>
      <c r="F348" s="37"/>
    </row>
    <row r="349" ht="15.75" customHeight="1">
      <c r="A349" s="40"/>
      <c r="B349" s="58"/>
      <c r="C349" s="40"/>
      <c r="D349" s="62" t="s">
        <v>1188</v>
      </c>
      <c r="E349" s="37"/>
      <c r="F349" s="37"/>
    </row>
    <row r="350" ht="15.75" customHeight="1">
      <c r="A350" s="35">
        <v>5.0</v>
      </c>
      <c r="B350" s="58"/>
      <c r="C350" s="35" t="s">
        <v>1189</v>
      </c>
      <c r="D350" s="61" t="s">
        <v>1190</v>
      </c>
      <c r="E350" s="37"/>
      <c r="F350" s="37"/>
    </row>
    <row r="351" ht="15.75" customHeight="1">
      <c r="A351" s="41"/>
      <c r="B351" s="58"/>
      <c r="C351" s="41"/>
      <c r="D351" s="61" t="s">
        <v>1191</v>
      </c>
      <c r="E351" s="37"/>
      <c r="F351" s="37"/>
    </row>
    <row r="352" ht="15.75" customHeight="1">
      <c r="A352" s="41"/>
      <c r="B352" s="58"/>
      <c r="C352" s="41"/>
      <c r="D352" s="61" t="s">
        <v>1192</v>
      </c>
      <c r="E352" s="37"/>
      <c r="F352" s="37"/>
    </row>
    <row r="353" ht="15.75" customHeight="1">
      <c r="A353" s="41"/>
      <c r="B353" s="58"/>
      <c r="C353" s="41"/>
      <c r="D353" s="61" t="s">
        <v>1193</v>
      </c>
      <c r="E353" s="37"/>
      <c r="F353" s="37"/>
    </row>
    <row r="354" ht="15.75" customHeight="1">
      <c r="A354" s="41"/>
      <c r="B354" s="58"/>
      <c r="C354" s="41"/>
      <c r="D354" s="61" t="s">
        <v>1194</v>
      </c>
      <c r="E354" s="37"/>
      <c r="F354" s="37"/>
    </row>
    <row r="355" ht="15.75" customHeight="1">
      <c r="A355" s="41"/>
      <c r="B355" s="58"/>
      <c r="C355" s="41"/>
      <c r="D355" s="61" t="s">
        <v>1195</v>
      </c>
      <c r="E355" s="37"/>
      <c r="F355" s="37"/>
    </row>
    <row r="356" ht="15.75" customHeight="1">
      <c r="A356" s="41"/>
      <c r="B356" s="58"/>
      <c r="C356" s="41"/>
      <c r="D356" s="61" t="s">
        <v>1196</v>
      </c>
      <c r="E356" s="37"/>
      <c r="F356" s="37"/>
    </row>
    <row r="357" ht="15.75" customHeight="1">
      <c r="A357" s="41"/>
      <c r="B357" s="58"/>
      <c r="C357" s="41"/>
      <c r="D357" s="61" t="s">
        <v>1197</v>
      </c>
      <c r="E357" s="37"/>
      <c r="F357" s="37"/>
    </row>
    <row r="358" ht="15.75" customHeight="1">
      <c r="A358" s="41"/>
      <c r="B358" s="58"/>
      <c r="C358" s="41"/>
      <c r="D358" s="61" t="s">
        <v>1198</v>
      </c>
      <c r="E358" s="37"/>
      <c r="F358" s="37"/>
    </row>
    <row r="359" ht="15.75" customHeight="1">
      <c r="A359" s="41"/>
      <c r="B359" s="58"/>
      <c r="C359" s="41"/>
      <c r="D359" s="61" t="s">
        <v>1199</v>
      </c>
      <c r="E359" s="37"/>
      <c r="F359" s="37"/>
    </row>
    <row r="360" ht="15.75" customHeight="1">
      <c r="A360" s="41"/>
      <c r="B360" s="58"/>
      <c r="C360" s="41"/>
      <c r="D360" s="61" t="s">
        <v>1200</v>
      </c>
      <c r="E360" s="37"/>
      <c r="F360" s="37"/>
    </row>
    <row r="361" ht="15.75" customHeight="1">
      <c r="A361" s="40"/>
      <c r="B361" s="58"/>
      <c r="C361" s="40"/>
      <c r="D361" s="62" t="s">
        <v>1201</v>
      </c>
      <c r="E361" s="37"/>
      <c r="F361" s="37"/>
    </row>
    <row r="362" ht="15.75" customHeight="1">
      <c r="A362" s="48">
        <v>6.0</v>
      </c>
      <c r="B362" s="58"/>
      <c r="C362" s="35" t="s">
        <v>1202</v>
      </c>
      <c r="D362" s="61" t="s">
        <v>1203</v>
      </c>
      <c r="E362" s="37"/>
      <c r="F362" s="37"/>
    </row>
    <row r="363" ht="15.75" customHeight="1">
      <c r="A363" s="41"/>
      <c r="B363" s="58"/>
      <c r="C363" s="41"/>
      <c r="D363" s="61" t="s">
        <v>1204</v>
      </c>
      <c r="E363" s="37"/>
      <c r="F363" s="37"/>
    </row>
    <row r="364" ht="15.75" customHeight="1">
      <c r="A364" s="41"/>
      <c r="B364" s="58"/>
      <c r="C364" s="41"/>
      <c r="D364" s="61" t="s">
        <v>1205</v>
      </c>
      <c r="E364" s="37"/>
      <c r="F364" s="37"/>
    </row>
    <row r="365" ht="15.75" customHeight="1">
      <c r="A365" s="41"/>
      <c r="B365" s="58"/>
      <c r="C365" s="41"/>
      <c r="D365" s="61" t="s">
        <v>1206</v>
      </c>
      <c r="E365" s="37"/>
      <c r="F365" s="37"/>
    </row>
    <row r="366" ht="15.75" customHeight="1">
      <c r="A366" s="41"/>
      <c r="B366" s="58"/>
      <c r="C366" s="41"/>
      <c r="D366" s="61" t="s">
        <v>1207</v>
      </c>
      <c r="E366" s="37"/>
      <c r="F366" s="37"/>
    </row>
    <row r="367" ht="15.75" customHeight="1">
      <c r="A367" s="41"/>
      <c r="B367" s="58"/>
      <c r="C367" s="41"/>
      <c r="D367" s="61" t="s">
        <v>1208</v>
      </c>
      <c r="E367" s="37"/>
      <c r="F367" s="37"/>
    </row>
    <row r="368" ht="15.75" customHeight="1">
      <c r="A368" s="41"/>
      <c r="B368" s="58"/>
      <c r="C368" s="41"/>
      <c r="D368" s="61" t="s">
        <v>1209</v>
      </c>
      <c r="E368" s="37"/>
      <c r="F368" s="37"/>
    </row>
    <row r="369" ht="15.75" customHeight="1">
      <c r="A369" s="41"/>
      <c r="B369" s="58"/>
      <c r="C369" s="41"/>
      <c r="D369" s="61" t="s">
        <v>1210</v>
      </c>
      <c r="E369" s="37"/>
      <c r="F369" s="37"/>
    </row>
    <row r="370" ht="15.75" customHeight="1">
      <c r="A370" s="41"/>
      <c r="B370" s="58"/>
      <c r="C370" s="41"/>
      <c r="D370" s="61" t="s">
        <v>1211</v>
      </c>
      <c r="E370" s="37"/>
      <c r="F370" s="37"/>
    </row>
    <row r="371" ht="15.75" customHeight="1">
      <c r="A371" s="41"/>
      <c r="B371" s="58"/>
      <c r="C371" s="41"/>
      <c r="D371" s="61" t="s">
        <v>1212</v>
      </c>
      <c r="E371" s="37"/>
      <c r="F371" s="37"/>
    </row>
    <row r="372" ht="15.75" customHeight="1">
      <c r="A372" s="41"/>
      <c r="B372" s="58"/>
      <c r="C372" s="41"/>
      <c r="D372" s="61" t="s">
        <v>1213</v>
      </c>
      <c r="E372" s="37"/>
      <c r="F372" s="37"/>
    </row>
    <row r="373" ht="15.75" customHeight="1">
      <c r="A373" s="41"/>
      <c r="B373" s="58"/>
      <c r="C373" s="41"/>
      <c r="D373" s="61" t="s">
        <v>1214</v>
      </c>
      <c r="E373" s="37"/>
      <c r="F373" s="37"/>
    </row>
    <row r="374" ht="15.75" customHeight="1">
      <c r="A374" s="41"/>
      <c r="B374" s="58"/>
      <c r="C374" s="41"/>
      <c r="D374" s="61" t="s">
        <v>1215</v>
      </c>
      <c r="E374" s="37"/>
      <c r="F374" s="37"/>
    </row>
    <row r="375" ht="15.75" customHeight="1">
      <c r="A375" s="41"/>
      <c r="B375" s="58"/>
      <c r="C375" s="41"/>
      <c r="D375" s="61" t="s">
        <v>1216</v>
      </c>
      <c r="E375" s="37"/>
      <c r="F375" s="37"/>
    </row>
    <row r="376" ht="15.75" customHeight="1">
      <c r="A376" s="41"/>
      <c r="B376" s="58"/>
      <c r="C376" s="41"/>
      <c r="D376" s="61" t="s">
        <v>1217</v>
      </c>
      <c r="E376" s="37"/>
      <c r="F376" s="37"/>
    </row>
    <row r="377" ht="15.75" customHeight="1">
      <c r="A377" s="41"/>
      <c r="B377" s="58"/>
      <c r="C377" s="41"/>
      <c r="D377" s="61" t="s">
        <v>1218</v>
      </c>
      <c r="E377" s="37"/>
      <c r="F377" s="37"/>
    </row>
    <row r="378" ht="15.75" customHeight="1">
      <c r="A378" s="41"/>
      <c r="B378" s="58"/>
      <c r="C378" s="41"/>
      <c r="D378" s="61" t="s">
        <v>1219</v>
      </c>
      <c r="E378" s="37"/>
      <c r="F378" s="37"/>
    </row>
    <row r="379" ht="15.75" customHeight="1">
      <c r="A379" s="41"/>
      <c r="B379" s="58"/>
      <c r="C379" s="41"/>
      <c r="D379" s="61" t="s">
        <v>1220</v>
      </c>
      <c r="E379" s="37"/>
      <c r="F379" s="37"/>
    </row>
    <row r="380" ht="15.75" customHeight="1">
      <c r="A380" s="41"/>
      <c r="B380" s="58"/>
      <c r="C380" s="41"/>
      <c r="D380" s="61" t="s">
        <v>1221</v>
      </c>
      <c r="E380" s="37"/>
      <c r="F380" s="37"/>
    </row>
    <row r="381" ht="15.75" customHeight="1">
      <c r="A381" s="41"/>
      <c r="B381" s="58"/>
      <c r="C381" s="41"/>
      <c r="D381" s="61" t="s">
        <v>1222</v>
      </c>
      <c r="E381" s="37"/>
      <c r="F381" s="37"/>
    </row>
    <row r="382" ht="15.75" customHeight="1">
      <c r="A382" s="41"/>
      <c r="B382" s="58"/>
      <c r="C382" s="41"/>
      <c r="D382" s="61" t="s">
        <v>1223</v>
      </c>
      <c r="E382" s="37"/>
      <c r="F382" s="37"/>
    </row>
    <row r="383" ht="15.75" customHeight="1">
      <c r="A383" s="41"/>
      <c r="B383" s="58"/>
      <c r="C383" s="41"/>
      <c r="D383" s="61" t="s">
        <v>1224</v>
      </c>
      <c r="E383" s="37"/>
      <c r="F383" s="37"/>
    </row>
    <row r="384" ht="15.75" customHeight="1">
      <c r="A384" s="41"/>
      <c r="B384" s="58"/>
      <c r="C384" s="41"/>
      <c r="D384" s="61" t="s">
        <v>1225</v>
      </c>
      <c r="E384" s="37"/>
      <c r="F384" s="37"/>
    </row>
    <row r="385" ht="15.75" customHeight="1">
      <c r="A385" s="41"/>
      <c r="B385" s="58"/>
      <c r="C385" s="41"/>
      <c r="D385" s="61" t="s">
        <v>1226</v>
      </c>
      <c r="E385" s="37"/>
      <c r="F385" s="37"/>
    </row>
    <row r="386" ht="15.75" customHeight="1">
      <c r="A386" s="41"/>
      <c r="B386" s="58"/>
      <c r="C386" s="41"/>
      <c r="D386" s="61" t="s">
        <v>1227</v>
      </c>
      <c r="E386" s="37"/>
      <c r="F386" s="37"/>
    </row>
    <row r="387" ht="15.75" customHeight="1">
      <c r="A387" s="41"/>
      <c r="B387" s="58"/>
      <c r="C387" s="41"/>
      <c r="D387" s="61" t="s">
        <v>1228</v>
      </c>
      <c r="E387" s="37"/>
      <c r="F387" s="37"/>
    </row>
    <row r="388" ht="15.75" customHeight="1">
      <c r="A388" s="41"/>
      <c r="B388" s="58"/>
      <c r="C388" s="41"/>
      <c r="D388" s="61" t="s">
        <v>1229</v>
      </c>
      <c r="E388" s="37"/>
      <c r="F388" s="37"/>
    </row>
    <row r="389" ht="15.75" customHeight="1">
      <c r="A389" s="41"/>
      <c r="B389" s="58"/>
      <c r="C389" s="41"/>
      <c r="D389" s="61" t="s">
        <v>1230</v>
      </c>
      <c r="E389" s="37"/>
      <c r="F389" s="37"/>
    </row>
    <row r="390" ht="15.75" customHeight="1">
      <c r="A390" s="41"/>
      <c r="B390" s="58"/>
      <c r="C390" s="41"/>
      <c r="D390" s="61" t="s">
        <v>1231</v>
      </c>
      <c r="E390" s="37"/>
      <c r="F390" s="37"/>
    </row>
    <row r="391" ht="15.75" customHeight="1">
      <c r="A391" s="41"/>
      <c r="B391" s="58"/>
      <c r="C391" s="41"/>
      <c r="D391" s="61" t="s">
        <v>1232</v>
      </c>
      <c r="E391" s="37"/>
      <c r="F391" s="37"/>
    </row>
    <row r="392" ht="15.75" customHeight="1">
      <c r="A392" s="41"/>
      <c r="B392" s="58"/>
      <c r="C392" s="41"/>
      <c r="D392" s="61" t="s">
        <v>1233</v>
      </c>
      <c r="E392" s="37"/>
      <c r="F392" s="37"/>
    </row>
    <row r="393" ht="15.75" customHeight="1">
      <c r="A393" s="41"/>
      <c r="B393" s="58"/>
      <c r="C393" s="41"/>
      <c r="D393" s="61" t="s">
        <v>1234</v>
      </c>
      <c r="E393" s="37"/>
      <c r="F393" s="37"/>
    </row>
    <row r="394" ht="15.75" customHeight="1">
      <c r="A394" s="41"/>
      <c r="B394" s="58"/>
      <c r="C394" s="41"/>
      <c r="D394" s="61" t="s">
        <v>1235</v>
      </c>
      <c r="E394" s="37"/>
      <c r="F394" s="37"/>
    </row>
    <row r="395" ht="15.75" customHeight="1">
      <c r="A395" s="41"/>
      <c r="B395" s="58"/>
      <c r="C395" s="41"/>
      <c r="D395" s="61" t="s">
        <v>1236</v>
      </c>
      <c r="E395" s="37"/>
      <c r="F395" s="37"/>
    </row>
    <row r="396" ht="15.75" customHeight="1">
      <c r="A396" s="41"/>
      <c r="B396" s="58"/>
      <c r="C396" s="41"/>
      <c r="D396" s="61" t="s">
        <v>1237</v>
      </c>
      <c r="E396" s="37"/>
      <c r="F396" s="37"/>
    </row>
    <row r="397" ht="15.75" customHeight="1">
      <c r="A397" s="41"/>
      <c r="B397" s="58"/>
      <c r="C397" s="41"/>
      <c r="D397" s="61" t="s">
        <v>1238</v>
      </c>
      <c r="E397" s="37"/>
      <c r="F397" s="37"/>
    </row>
    <row r="398" ht="15.75" customHeight="1">
      <c r="A398" s="41"/>
      <c r="B398" s="58"/>
      <c r="C398" s="41"/>
      <c r="D398" s="61" t="s">
        <v>1239</v>
      </c>
      <c r="E398" s="37"/>
      <c r="F398" s="37"/>
    </row>
    <row r="399" ht="15.75" customHeight="1">
      <c r="A399" s="41"/>
      <c r="B399" s="58"/>
      <c r="C399" s="41"/>
      <c r="D399" s="61" t="s">
        <v>1240</v>
      </c>
      <c r="E399" s="37"/>
      <c r="F399" s="37"/>
    </row>
    <row r="400" ht="15.75" customHeight="1">
      <c r="A400" s="41"/>
      <c r="B400" s="58"/>
      <c r="C400" s="41"/>
      <c r="D400" s="61" t="s">
        <v>1241</v>
      </c>
      <c r="E400" s="37"/>
      <c r="F400" s="37"/>
    </row>
    <row r="401" ht="15.75" customHeight="1">
      <c r="A401" s="41"/>
      <c r="B401" s="58"/>
      <c r="C401" s="41"/>
      <c r="D401" s="61" t="s">
        <v>1242</v>
      </c>
      <c r="E401" s="37"/>
      <c r="F401" s="37"/>
    </row>
    <row r="402" ht="15.75" customHeight="1">
      <c r="A402" s="41"/>
      <c r="B402" s="58"/>
      <c r="C402" s="41"/>
      <c r="D402" s="61" t="s">
        <v>1243</v>
      </c>
      <c r="E402" s="37"/>
      <c r="F402" s="37"/>
    </row>
    <row r="403" ht="15.75" customHeight="1">
      <c r="A403" s="41"/>
      <c r="B403" s="58"/>
      <c r="C403" s="41"/>
      <c r="D403" s="61" t="s">
        <v>1244</v>
      </c>
      <c r="E403" s="37"/>
      <c r="F403" s="37"/>
    </row>
    <row r="404" ht="15.75" customHeight="1">
      <c r="A404" s="41"/>
      <c r="B404" s="58"/>
      <c r="C404" s="41"/>
      <c r="D404" s="61" t="s">
        <v>1245</v>
      </c>
      <c r="E404" s="37"/>
      <c r="F404" s="37"/>
    </row>
    <row r="405" ht="15.75" customHeight="1">
      <c r="A405" s="41"/>
      <c r="B405" s="58"/>
      <c r="C405" s="41"/>
      <c r="D405" s="61" t="s">
        <v>1246</v>
      </c>
      <c r="E405" s="37"/>
      <c r="F405" s="37"/>
    </row>
    <row r="406" ht="15.75" customHeight="1">
      <c r="A406" s="41"/>
      <c r="B406" s="58"/>
      <c r="C406" s="41"/>
      <c r="D406" s="61" t="s">
        <v>1247</v>
      </c>
      <c r="E406" s="37"/>
      <c r="F406" s="37"/>
    </row>
    <row r="407" ht="15.75" customHeight="1">
      <c r="A407" s="41"/>
      <c r="B407" s="58"/>
      <c r="C407" s="41"/>
      <c r="D407" s="61" t="s">
        <v>1248</v>
      </c>
      <c r="E407" s="37"/>
      <c r="F407" s="37"/>
    </row>
    <row r="408" ht="15.75" customHeight="1">
      <c r="A408" s="41"/>
      <c r="B408" s="58"/>
      <c r="C408" s="41"/>
      <c r="D408" s="61" t="s">
        <v>1249</v>
      </c>
      <c r="E408" s="37"/>
      <c r="F408" s="37"/>
    </row>
    <row r="409" ht="15.75" customHeight="1">
      <c r="A409" s="41"/>
      <c r="B409" s="58"/>
      <c r="C409" s="41"/>
      <c r="D409" s="61" t="s">
        <v>1250</v>
      </c>
      <c r="E409" s="37"/>
      <c r="F409" s="37"/>
    </row>
    <row r="410" ht="15.75" customHeight="1">
      <c r="A410" s="41"/>
      <c r="B410" s="58"/>
      <c r="C410" s="41"/>
      <c r="D410" s="61" t="s">
        <v>1251</v>
      </c>
      <c r="E410" s="37"/>
      <c r="F410" s="37"/>
    </row>
    <row r="411" ht="15.75" customHeight="1">
      <c r="A411" s="41"/>
      <c r="B411" s="58"/>
      <c r="C411" s="41"/>
      <c r="D411" s="61" t="s">
        <v>1252</v>
      </c>
      <c r="E411" s="37"/>
      <c r="F411" s="37"/>
    </row>
    <row r="412" ht="15.75" customHeight="1">
      <c r="A412" s="41"/>
      <c r="B412" s="58"/>
      <c r="C412" s="41"/>
      <c r="D412" s="61" t="s">
        <v>1253</v>
      </c>
      <c r="E412" s="37"/>
      <c r="F412" s="37"/>
    </row>
    <row r="413" ht="15.75" customHeight="1">
      <c r="A413" s="41"/>
      <c r="B413" s="58"/>
      <c r="C413" s="41"/>
      <c r="D413" s="61" t="s">
        <v>1254</v>
      </c>
      <c r="E413" s="37"/>
      <c r="F413" s="37"/>
    </row>
    <row r="414" ht="15.75" customHeight="1">
      <c r="A414" s="41"/>
      <c r="B414" s="58"/>
      <c r="C414" s="41"/>
      <c r="D414" s="61" t="s">
        <v>1255</v>
      </c>
      <c r="E414" s="37"/>
      <c r="F414" s="37"/>
    </row>
    <row r="415" ht="15.75" customHeight="1">
      <c r="A415" s="41"/>
      <c r="B415" s="58"/>
      <c r="C415" s="41"/>
      <c r="D415" s="61" t="s">
        <v>1256</v>
      </c>
      <c r="E415" s="37"/>
      <c r="F415" s="37"/>
    </row>
    <row r="416" ht="15.75" customHeight="1">
      <c r="A416" s="41"/>
      <c r="B416" s="58"/>
      <c r="C416" s="41"/>
      <c r="D416" s="61" t="s">
        <v>1257</v>
      </c>
      <c r="E416" s="37"/>
      <c r="F416" s="37"/>
    </row>
    <row r="417" ht="15.75" customHeight="1">
      <c r="A417" s="41"/>
      <c r="B417" s="58"/>
      <c r="C417" s="41"/>
      <c r="D417" s="61" t="s">
        <v>1258</v>
      </c>
      <c r="E417" s="37"/>
      <c r="F417" s="37"/>
    </row>
    <row r="418" ht="15.75" customHeight="1">
      <c r="A418" s="41"/>
      <c r="B418" s="58"/>
      <c r="C418" s="41"/>
      <c r="D418" s="61" t="s">
        <v>1259</v>
      </c>
      <c r="E418" s="37"/>
      <c r="F418" s="37"/>
    </row>
    <row r="419" ht="15.75" customHeight="1">
      <c r="A419" s="41"/>
      <c r="B419" s="58"/>
      <c r="C419" s="41"/>
      <c r="D419" s="61" t="s">
        <v>1260</v>
      </c>
      <c r="E419" s="37"/>
      <c r="F419" s="37"/>
    </row>
    <row r="420" ht="15.75" customHeight="1">
      <c r="A420" s="41"/>
      <c r="B420" s="58"/>
      <c r="C420" s="41"/>
      <c r="D420" s="61" t="s">
        <v>1261</v>
      </c>
      <c r="E420" s="37"/>
      <c r="F420" s="37"/>
    </row>
    <row r="421" ht="15.75" customHeight="1">
      <c r="A421" s="41"/>
      <c r="B421" s="58"/>
      <c r="C421" s="41"/>
      <c r="D421" s="61" t="s">
        <v>1262</v>
      </c>
      <c r="E421" s="37"/>
      <c r="F421" s="37"/>
    </row>
    <row r="422" ht="15.75" customHeight="1">
      <c r="A422" s="41"/>
      <c r="B422" s="58"/>
      <c r="C422" s="41"/>
      <c r="D422" s="61" t="s">
        <v>1263</v>
      </c>
      <c r="E422" s="37"/>
      <c r="F422" s="37"/>
    </row>
    <row r="423" ht="15.75" customHeight="1">
      <c r="A423" s="41"/>
      <c r="B423" s="58"/>
      <c r="C423" s="41"/>
      <c r="D423" s="61" t="s">
        <v>1264</v>
      </c>
      <c r="E423" s="37"/>
      <c r="F423" s="37"/>
    </row>
    <row r="424" ht="15.75" customHeight="1">
      <c r="A424" s="41"/>
      <c r="B424" s="58"/>
      <c r="C424" s="41"/>
      <c r="D424" s="61" t="s">
        <v>1265</v>
      </c>
      <c r="E424" s="37"/>
      <c r="F424" s="37"/>
    </row>
    <row r="425" ht="15.75" customHeight="1">
      <c r="A425" s="41"/>
      <c r="B425" s="58"/>
      <c r="C425" s="41"/>
      <c r="D425" s="61" t="s">
        <v>1266</v>
      </c>
      <c r="E425" s="37"/>
      <c r="F425" s="37"/>
    </row>
    <row r="426" ht="15.75" customHeight="1">
      <c r="A426" s="41"/>
      <c r="B426" s="58"/>
      <c r="C426" s="41"/>
      <c r="D426" s="61" t="s">
        <v>1267</v>
      </c>
      <c r="E426" s="37"/>
      <c r="F426" s="37"/>
    </row>
    <row r="427" ht="15.75" customHeight="1">
      <c r="A427" s="41"/>
      <c r="B427" s="58"/>
      <c r="C427" s="41"/>
      <c r="D427" s="61" t="s">
        <v>1268</v>
      </c>
      <c r="E427" s="37"/>
      <c r="F427" s="37"/>
    </row>
    <row r="428" ht="15.75" customHeight="1">
      <c r="A428" s="41"/>
      <c r="B428" s="58"/>
      <c r="C428" s="41"/>
      <c r="D428" s="61" t="s">
        <v>1269</v>
      </c>
      <c r="E428" s="37"/>
      <c r="F428" s="37"/>
    </row>
    <row r="429" ht="15.75" customHeight="1">
      <c r="A429" s="41"/>
      <c r="B429" s="58"/>
      <c r="C429" s="41"/>
      <c r="D429" s="61" t="s">
        <v>1270</v>
      </c>
      <c r="E429" s="37"/>
      <c r="F429" s="37"/>
    </row>
    <row r="430" ht="15.75" customHeight="1">
      <c r="A430" s="41"/>
      <c r="B430" s="58"/>
      <c r="C430" s="41"/>
      <c r="D430" s="61" t="s">
        <v>1271</v>
      </c>
      <c r="E430" s="37"/>
      <c r="F430" s="37"/>
    </row>
    <row r="431" ht="15.75" customHeight="1">
      <c r="A431" s="41"/>
      <c r="B431" s="58"/>
      <c r="C431" s="41"/>
      <c r="D431" s="61" t="s">
        <v>1272</v>
      </c>
      <c r="E431" s="37"/>
      <c r="F431" s="37"/>
    </row>
    <row r="432" ht="15.75" customHeight="1">
      <c r="A432" s="41"/>
      <c r="B432" s="58"/>
      <c r="C432" s="41"/>
      <c r="D432" s="61" t="s">
        <v>1273</v>
      </c>
      <c r="E432" s="37"/>
      <c r="F432" s="37"/>
    </row>
    <row r="433" ht="15.75" customHeight="1">
      <c r="A433" s="41"/>
      <c r="B433" s="58"/>
      <c r="C433" s="41"/>
      <c r="D433" s="61" t="s">
        <v>1274</v>
      </c>
      <c r="E433" s="37"/>
      <c r="F433" s="37"/>
    </row>
    <row r="434" ht="15.75" customHeight="1">
      <c r="A434" s="41"/>
      <c r="B434" s="58"/>
      <c r="C434" s="41"/>
      <c r="D434" s="61" t="s">
        <v>1275</v>
      </c>
      <c r="E434" s="37"/>
      <c r="F434" s="37"/>
    </row>
    <row r="435" ht="15.75" customHeight="1">
      <c r="A435" s="41"/>
      <c r="B435" s="58"/>
      <c r="C435" s="41"/>
      <c r="D435" s="61" t="s">
        <v>1276</v>
      </c>
      <c r="E435" s="37"/>
      <c r="F435" s="37"/>
    </row>
    <row r="436" ht="15.75" customHeight="1">
      <c r="A436" s="41"/>
      <c r="B436" s="58"/>
      <c r="C436" s="41"/>
      <c r="D436" s="61" t="s">
        <v>1277</v>
      </c>
      <c r="E436" s="37"/>
      <c r="F436" s="37"/>
    </row>
    <row r="437" ht="15.75" customHeight="1">
      <c r="A437" s="41"/>
      <c r="B437" s="58"/>
      <c r="C437" s="41"/>
      <c r="D437" s="61" t="s">
        <v>1278</v>
      </c>
      <c r="E437" s="37"/>
      <c r="F437" s="37"/>
    </row>
    <row r="438" ht="15.75" customHeight="1">
      <c r="A438" s="41"/>
      <c r="B438" s="58"/>
      <c r="C438" s="41"/>
      <c r="D438" s="61" t="s">
        <v>1279</v>
      </c>
      <c r="E438" s="37"/>
      <c r="F438" s="37"/>
    </row>
    <row r="439" ht="15.75" customHeight="1">
      <c r="A439" s="41"/>
      <c r="B439" s="58"/>
      <c r="C439" s="41"/>
      <c r="D439" s="61" t="s">
        <v>1280</v>
      </c>
      <c r="E439" s="37"/>
      <c r="F439" s="37"/>
    </row>
    <row r="440" ht="15.75" customHeight="1">
      <c r="A440" s="41"/>
      <c r="B440" s="58"/>
      <c r="C440" s="41"/>
      <c r="D440" s="61" t="s">
        <v>1281</v>
      </c>
      <c r="E440" s="37"/>
      <c r="F440" s="37"/>
    </row>
    <row r="441" ht="15.75" customHeight="1">
      <c r="A441" s="41"/>
      <c r="B441" s="58"/>
      <c r="C441" s="41"/>
      <c r="D441" s="61" t="s">
        <v>1282</v>
      </c>
      <c r="E441" s="37"/>
      <c r="F441" s="37"/>
    </row>
    <row r="442" ht="15.75" customHeight="1">
      <c r="A442" s="41"/>
      <c r="B442" s="58"/>
      <c r="C442" s="41"/>
      <c r="D442" s="61" t="s">
        <v>1283</v>
      </c>
      <c r="E442" s="37"/>
      <c r="F442" s="37"/>
    </row>
    <row r="443" ht="15.75" customHeight="1">
      <c r="A443" s="41"/>
      <c r="B443" s="58"/>
      <c r="C443" s="41"/>
      <c r="D443" s="61" t="s">
        <v>1284</v>
      </c>
      <c r="E443" s="37"/>
      <c r="F443" s="37"/>
    </row>
    <row r="444" ht="15.75" customHeight="1">
      <c r="A444" s="41"/>
      <c r="B444" s="58"/>
      <c r="C444" s="41"/>
      <c r="D444" s="61" t="s">
        <v>1285</v>
      </c>
      <c r="E444" s="37"/>
      <c r="F444" s="37"/>
    </row>
    <row r="445" ht="15.75" customHeight="1">
      <c r="A445" s="41"/>
      <c r="B445" s="58"/>
      <c r="C445" s="41"/>
      <c r="D445" s="61" t="s">
        <v>1286</v>
      </c>
      <c r="E445" s="37"/>
      <c r="F445" s="37"/>
    </row>
    <row r="446" ht="15.75" customHeight="1">
      <c r="A446" s="41"/>
      <c r="B446" s="58"/>
      <c r="C446" s="41"/>
      <c r="D446" s="61" t="s">
        <v>1287</v>
      </c>
      <c r="E446" s="37"/>
      <c r="F446" s="37"/>
    </row>
    <row r="447" ht="15.75" customHeight="1">
      <c r="A447" s="41"/>
      <c r="B447" s="58"/>
      <c r="C447" s="41"/>
      <c r="D447" s="61" t="s">
        <v>1288</v>
      </c>
      <c r="E447" s="37"/>
      <c r="F447" s="37"/>
    </row>
    <row r="448" ht="15.75" customHeight="1">
      <c r="A448" s="41"/>
      <c r="B448" s="58"/>
      <c r="C448" s="41"/>
      <c r="D448" s="61" t="s">
        <v>1289</v>
      </c>
      <c r="E448" s="37"/>
      <c r="F448" s="37"/>
    </row>
    <row r="449" ht="15.75" customHeight="1">
      <c r="A449" s="41"/>
      <c r="B449" s="58"/>
      <c r="C449" s="41"/>
      <c r="D449" s="61" t="s">
        <v>1290</v>
      </c>
      <c r="E449" s="37"/>
      <c r="F449" s="37"/>
    </row>
    <row r="450" ht="15.75" customHeight="1">
      <c r="A450" s="41"/>
      <c r="B450" s="58"/>
      <c r="C450" s="41"/>
      <c r="D450" s="61" t="s">
        <v>1291</v>
      </c>
      <c r="E450" s="37"/>
      <c r="F450" s="37"/>
    </row>
    <row r="451" ht="15.75" customHeight="1">
      <c r="A451" s="41"/>
      <c r="B451" s="58"/>
      <c r="C451" s="41"/>
      <c r="D451" s="61" t="s">
        <v>1292</v>
      </c>
      <c r="E451" s="37"/>
      <c r="F451" s="37"/>
    </row>
    <row r="452" ht="15.75" customHeight="1">
      <c r="A452" s="41"/>
      <c r="B452" s="58"/>
      <c r="C452" s="41"/>
      <c r="D452" s="61" t="s">
        <v>1293</v>
      </c>
      <c r="E452" s="37"/>
      <c r="F452" s="37"/>
    </row>
    <row r="453" ht="15.75" customHeight="1">
      <c r="A453" s="41"/>
      <c r="B453" s="58"/>
      <c r="C453" s="41"/>
      <c r="D453" s="61" t="s">
        <v>1294</v>
      </c>
      <c r="E453" s="37"/>
      <c r="F453" s="37"/>
    </row>
    <row r="454" ht="15.75" customHeight="1">
      <c r="A454" s="41"/>
      <c r="B454" s="58"/>
      <c r="C454" s="41"/>
      <c r="D454" s="61" t="s">
        <v>1295</v>
      </c>
      <c r="E454" s="37"/>
      <c r="F454" s="37"/>
    </row>
    <row r="455" ht="15.75" customHeight="1">
      <c r="A455" s="41"/>
      <c r="B455" s="58"/>
      <c r="C455" s="41"/>
      <c r="D455" s="61" t="s">
        <v>1296</v>
      </c>
      <c r="E455" s="37"/>
      <c r="F455" s="37"/>
    </row>
    <row r="456" ht="15.75" customHeight="1">
      <c r="A456" s="41"/>
      <c r="B456" s="58"/>
      <c r="C456" s="41"/>
      <c r="D456" s="61" t="s">
        <v>1297</v>
      </c>
      <c r="E456" s="37"/>
      <c r="F456" s="37"/>
    </row>
    <row r="457" ht="15.75" customHeight="1">
      <c r="A457" s="41"/>
      <c r="B457" s="58"/>
      <c r="C457" s="41"/>
      <c r="D457" s="61" t="s">
        <v>1298</v>
      </c>
      <c r="E457" s="37"/>
      <c r="F457" s="37"/>
    </row>
    <row r="458" ht="15.75" customHeight="1">
      <c r="A458" s="41"/>
      <c r="B458" s="58"/>
      <c r="C458" s="41"/>
      <c r="D458" s="61" t="s">
        <v>1299</v>
      </c>
      <c r="E458" s="37"/>
      <c r="F458" s="37"/>
    </row>
    <row r="459" ht="15.75" customHeight="1">
      <c r="A459" s="41"/>
      <c r="B459" s="58"/>
      <c r="C459" s="41"/>
      <c r="D459" s="61" t="s">
        <v>1300</v>
      </c>
      <c r="E459" s="37"/>
      <c r="F459" s="37"/>
    </row>
    <row r="460" ht="15.75" customHeight="1">
      <c r="A460" s="41"/>
      <c r="B460" s="58"/>
      <c r="C460" s="41"/>
      <c r="D460" s="61" t="s">
        <v>1301</v>
      </c>
      <c r="E460" s="37"/>
      <c r="F460" s="37"/>
    </row>
    <row r="461" ht="15.75" customHeight="1">
      <c r="A461" s="41"/>
      <c r="B461" s="58"/>
      <c r="C461" s="41"/>
      <c r="D461" s="61" t="s">
        <v>1302</v>
      </c>
      <c r="E461" s="37"/>
      <c r="F461" s="37"/>
    </row>
    <row r="462" ht="15.75" customHeight="1">
      <c r="A462" s="41"/>
      <c r="B462" s="58"/>
      <c r="C462" s="41"/>
      <c r="D462" s="61" t="s">
        <v>1303</v>
      </c>
      <c r="E462" s="37"/>
      <c r="F462" s="37"/>
    </row>
    <row r="463" ht="15.75" customHeight="1">
      <c r="A463" s="41"/>
      <c r="B463" s="58"/>
      <c r="C463" s="41"/>
      <c r="D463" s="61" t="s">
        <v>1304</v>
      </c>
      <c r="E463" s="37"/>
      <c r="F463" s="37"/>
    </row>
    <row r="464" ht="15.75" customHeight="1">
      <c r="A464" s="41"/>
      <c r="B464" s="58"/>
      <c r="C464" s="41"/>
      <c r="D464" s="61" t="s">
        <v>1305</v>
      </c>
      <c r="E464" s="37"/>
      <c r="F464" s="37"/>
    </row>
    <row r="465" ht="15.75" customHeight="1">
      <c r="A465" s="41"/>
      <c r="B465" s="58"/>
      <c r="C465" s="41"/>
      <c r="D465" s="61" t="s">
        <v>1306</v>
      </c>
      <c r="E465" s="37"/>
      <c r="F465" s="37"/>
    </row>
    <row r="466" ht="15.75" customHeight="1">
      <c r="A466" s="41"/>
      <c r="B466" s="58"/>
      <c r="C466" s="41"/>
      <c r="D466" s="61" t="s">
        <v>1307</v>
      </c>
      <c r="E466" s="37"/>
      <c r="F466" s="37"/>
    </row>
    <row r="467" ht="15.75" customHeight="1">
      <c r="A467" s="41"/>
      <c r="B467" s="58"/>
      <c r="C467" s="41"/>
      <c r="D467" s="61" t="s">
        <v>1308</v>
      </c>
      <c r="E467" s="37"/>
      <c r="F467" s="37"/>
    </row>
    <row r="468" ht="15.75" customHeight="1">
      <c r="A468" s="41"/>
      <c r="B468" s="58"/>
      <c r="C468" s="41"/>
      <c r="D468" s="61" t="s">
        <v>1309</v>
      </c>
      <c r="E468" s="37"/>
      <c r="F468" s="37"/>
    </row>
    <row r="469" ht="15.75" customHeight="1">
      <c r="A469" s="41"/>
      <c r="B469" s="58"/>
      <c r="C469" s="41"/>
      <c r="D469" s="61" t="s">
        <v>1310</v>
      </c>
      <c r="E469" s="37"/>
      <c r="F469" s="37"/>
    </row>
    <row r="470" ht="15.75" customHeight="1">
      <c r="A470" s="41"/>
      <c r="B470" s="58"/>
      <c r="C470" s="41"/>
      <c r="D470" s="61" t="s">
        <v>1311</v>
      </c>
      <c r="E470" s="37"/>
      <c r="F470" s="37"/>
    </row>
    <row r="471" ht="15.75" customHeight="1">
      <c r="A471" s="41"/>
      <c r="B471" s="58"/>
      <c r="C471" s="41"/>
      <c r="D471" s="61" t="s">
        <v>1312</v>
      </c>
      <c r="E471" s="37"/>
      <c r="F471" s="37"/>
    </row>
    <row r="472" ht="15.75" customHeight="1">
      <c r="A472" s="41"/>
      <c r="B472" s="58"/>
      <c r="C472" s="41"/>
      <c r="D472" s="61" t="s">
        <v>1313</v>
      </c>
      <c r="E472" s="37"/>
      <c r="F472" s="37"/>
    </row>
    <row r="473" ht="15.75" customHeight="1">
      <c r="A473" s="41"/>
      <c r="B473" s="58"/>
      <c r="C473" s="41"/>
      <c r="D473" s="61" t="s">
        <v>1314</v>
      </c>
      <c r="E473" s="37"/>
      <c r="F473" s="37"/>
    </row>
    <row r="474" ht="15.75" customHeight="1">
      <c r="A474" s="41"/>
      <c r="B474" s="58"/>
      <c r="C474" s="41"/>
      <c r="D474" s="61" t="s">
        <v>1315</v>
      </c>
      <c r="E474" s="37"/>
      <c r="F474" s="37"/>
    </row>
    <row r="475" ht="15.75" customHeight="1">
      <c r="A475" s="41"/>
      <c r="B475" s="58"/>
      <c r="C475" s="41"/>
      <c r="D475" s="61" t="s">
        <v>1316</v>
      </c>
      <c r="E475" s="37"/>
      <c r="F475" s="37"/>
    </row>
    <row r="476" ht="15.75" customHeight="1">
      <c r="A476" s="41"/>
      <c r="B476" s="58"/>
      <c r="C476" s="41"/>
      <c r="D476" s="61" t="s">
        <v>1317</v>
      </c>
      <c r="E476" s="37"/>
      <c r="F476" s="37"/>
    </row>
    <row r="477" ht="15.75" customHeight="1">
      <c r="A477" s="41"/>
      <c r="B477" s="58"/>
      <c r="C477" s="41"/>
      <c r="D477" s="61" t="s">
        <v>1318</v>
      </c>
      <c r="E477" s="37"/>
      <c r="F477" s="37"/>
    </row>
    <row r="478" ht="15.75" customHeight="1">
      <c r="A478" s="41"/>
      <c r="B478" s="58"/>
      <c r="C478" s="41"/>
      <c r="D478" s="61" t="s">
        <v>1319</v>
      </c>
      <c r="E478" s="37"/>
      <c r="F478" s="37"/>
    </row>
    <row r="479" ht="15.75" customHeight="1">
      <c r="A479" s="41"/>
      <c r="B479" s="58"/>
      <c r="C479" s="41"/>
      <c r="D479" s="61" t="s">
        <v>1320</v>
      </c>
      <c r="E479" s="37"/>
      <c r="F479" s="37"/>
    </row>
    <row r="480" ht="15.75" customHeight="1">
      <c r="A480" s="41"/>
      <c r="B480" s="58"/>
      <c r="C480" s="41"/>
      <c r="D480" s="61" t="s">
        <v>1321</v>
      </c>
      <c r="E480" s="37"/>
      <c r="F480" s="37"/>
    </row>
    <row r="481" ht="15.75" customHeight="1">
      <c r="A481" s="41"/>
      <c r="B481" s="58"/>
      <c r="C481" s="41"/>
      <c r="D481" s="61" t="s">
        <v>1322</v>
      </c>
      <c r="E481" s="37"/>
      <c r="F481" s="37"/>
    </row>
    <row r="482" ht="15.75" customHeight="1">
      <c r="A482" s="41"/>
      <c r="B482" s="58"/>
      <c r="C482" s="41"/>
      <c r="D482" s="61" t="s">
        <v>1323</v>
      </c>
      <c r="E482" s="37"/>
      <c r="F482" s="37"/>
    </row>
    <row r="483" ht="15.75" customHeight="1">
      <c r="A483" s="41"/>
      <c r="B483" s="58"/>
      <c r="C483" s="41"/>
      <c r="D483" s="61" t="s">
        <v>1324</v>
      </c>
      <c r="E483" s="37"/>
      <c r="F483" s="37"/>
    </row>
    <row r="484" ht="15.75" customHeight="1">
      <c r="A484" s="41"/>
      <c r="B484" s="58"/>
      <c r="C484" s="41"/>
      <c r="D484" s="61" t="s">
        <v>1325</v>
      </c>
      <c r="E484" s="37"/>
      <c r="F484" s="37"/>
    </row>
    <row r="485" ht="15.75" customHeight="1">
      <c r="A485" s="41"/>
      <c r="B485" s="58"/>
      <c r="C485" s="41"/>
      <c r="D485" s="61" t="s">
        <v>1326</v>
      </c>
      <c r="E485" s="37"/>
      <c r="F485" s="37"/>
    </row>
    <row r="486" ht="15.75" customHeight="1">
      <c r="A486" s="41"/>
      <c r="B486" s="58"/>
      <c r="C486" s="41"/>
      <c r="D486" s="61" t="s">
        <v>1327</v>
      </c>
      <c r="E486" s="37"/>
      <c r="F486" s="37"/>
    </row>
    <row r="487" ht="15.75" customHeight="1">
      <c r="A487" s="41"/>
      <c r="B487" s="58"/>
      <c r="C487" s="41"/>
      <c r="D487" s="61" t="s">
        <v>1328</v>
      </c>
      <c r="E487" s="37"/>
      <c r="F487" s="37"/>
    </row>
    <row r="488" ht="15.75" customHeight="1">
      <c r="A488" s="41"/>
      <c r="B488" s="58"/>
      <c r="C488" s="41"/>
      <c r="D488" s="61" t="s">
        <v>1329</v>
      </c>
      <c r="E488" s="37"/>
      <c r="F488" s="37"/>
    </row>
    <row r="489" ht="15.75" customHeight="1">
      <c r="A489" s="41"/>
      <c r="B489" s="58"/>
      <c r="C489" s="41"/>
      <c r="D489" s="61" t="s">
        <v>1330</v>
      </c>
      <c r="E489" s="37"/>
      <c r="F489" s="37"/>
    </row>
    <row r="490" ht="15.75" customHeight="1">
      <c r="A490" s="41"/>
      <c r="B490" s="58"/>
      <c r="C490" s="41"/>
      <c r="D490" s="61" t="s">
        <v>1331</v>
      </c>
      <c r="E490" s="37"/>
      <c r="F490" s="37"/>
    </row>
    <row r="491" ht="15.75" customHeight="1">
      <c r="A491" s="41"/>
      <c r="B491" s="58"/>
      <c r="C491" s="41"/>
      <c r="D491" s="61" t="s">
        <v>1332</v>
      </c>
      <c r="E491" s="37"/>
      <c r="F491" s="37"/>
    </row>
    <row r="492" ht="15.75" customHeight="1">
      <c r="A492" s="41"/>
      <c r="B492" s="58"/>
      <c r="C492" s="41"/>
      <c r="D492" s="61" t="s">
        <v>1333</v>
      </c>
      <c r="E492" s="37"/>
      <c r="F492" s="37"/>
    </row>
    <row r="493" ht="15.75" customHeight="1">
      <c r="A493" s="41"/>
      <c r="B493" s="58"/>
      <c r="C493" s="41"/>
      <c r="D493" s="61" t="s">
        <v>1334</v>
      </c>
      <c r="E493" s="37"/>
      <c r="F493" s="37"/>
    </row>
    <row r="494" ht="15.75" customHeight="1">
      <c r="A494" s="41"/>
      <c r="B494" s="58"/>
      <c r="C494" s="41"/>
      <c r="D494" s="61" t="s">
        <v>1335</v>
      </c>
      <c r="E494" s="37"/>
      <c r="F494" s="37"/>
    </row>
    <row r="495" ht="15.75" customHeight="1">
      <c r="A495" s="41"/>
      <c r="B495" s="58"/>
      <c r="C495" s="41"/>
      <c r="D495" s="61" t="s">
        <v>1336</v>
      </c>
      <c r="E495" s="37"/>
      <c r="F495" s="37"/>
    </row>
    <row r="496" ht="15.75" customHeight="1">
      <c r="A496" s="41"/>
      <c r="B496" s="58"/>
      <c r="C496" s="41"/>
      <c r="D496" s="61" t="s">
        <v>1337</v>
      </c>
      <c r="E496" s="37"/>
      <c r="F496" s="37"/>
    </row>
    <row r="497" ht="15.75" customHeight="1">
      <c r="A497" s="41"/>
      <c r="B497" s="58"/>
      <c r="C497" s="41"/>
      <c r="D497" s="61" t="s">
        <v>1338</v>
      </c>
      <c r="E497" s="37"/>
      <c r="F497" s="37"/>
    </row>
    <row r="498" ht="15.75" customHeight="1">
      <c r="A498" s="41"/>
      <c r="B498" s="58"/>
      <c r="C498" s="41"/>
      <c r="D498" s="61" t="s">
        <v>1339</v>
      </c>
      <c r="E498" s="37"/>
      <c r="F498" s="37"/>
    </row>
    <row r="499" ht="15.75" customHeight="1">
      <c r="A499" s="41"/>
      <c r="B499" s="58"/>
      <c r="C499" s="41"/>
      <c r="D499" s="61" t="s">
        <v>1340</v>
      </c>
      <c r="E499" s="37"/>
      <c r="F499" s="37"/>
    </row>
    <row r="500" ht="15.75" customHeight="1">
      <c r="A500" s="41"/>
      <c r="B500" s="58"/>
      <c r="C500" s="41"/>
      <c r="D500" s="61" t="s">
        <v>1341</v>
      </c>
      <c r="E500" s="37"/>
      <c r="F500" s="37"/>
    </row>
    <row r="501" ht="15.75" customHeight="1">
      <c r="A501" s="41"/>
      <c r="B501" s="58"/>
      <c r="C501" s="41"/>
      <c r="D501" s="61" t="s">
        <v>1342</v>
      </c>
      <c r="E501" s="37"/>
      <c r="F501" s="37"/>
    </row>
    <row r="502" ht="15.75" customHeight="1">
      <c r="A502" s="41"/>
      <c r="B502" s="58"/>
      <c r="C502" s="41"/>
      <c r="D502" s="61" t="s">
        <v>1343</v>
      </c>
      <c r="E502" s="37"/>
      <c r="F502" s="37"/>
    </row>
    <row r="503" ht="15.75" customHeight="1">
      <c r="A503" s="41"/>
      <c r="B503" s="58"/>
      <c r="C503" s="41"/>
      <c r="D503" s="61" t="s">
        <v>1344</v>
      </c>
      <c r="E503" s="37"/>
      <c r="F503" s="37"/>
    </row>
    <row r="504" ht="15.75" customHeight="1">
      <c r="A504" s="41"/>
      <c r="B504" s="58"/>
      <c r="C504" s="41"/>
      <c r="D504" s="61" t="s">
        <v>1345</v>
      </c>
      <c r="E504" s="37"/>
      <c r="F504" s="37"/>
    </row>
    <row r="505" ht="15.75" customHeight="1">
      <c r="A505" s="41"/>
      <c r="B505" s="58"/>
      <c r="C505" s="41"/>
      <c r="D505" s="61" t="s">
        <v>1346</v>
      </c>
      <c r="E505" s="37"/>
      <c r="F505" s="37"/>
    </row>
    <row r="506" ht="15.75" customHeight="1">
      <c r="A506" s="41"/>
      <c r="B506" s="58"/>
      <c r="C506" s="41"/>
      <c r="D506" s="61" t="s">
        <v>1347</v>
      </c>
      <c r="E506" s="37"/>
      <c r="F506" s="37"/>
    </row>
    <row r="507" ht="15.75" customHeight="1">
      <c r="A507" s="41"/>
      <c r="B507" s="58"/>
      <c r="C507" s="41"/>
      <c r="D507" s="61" t="s">
        <v>1348</v>
      </c>
      <c r="E507" s="37"/>
      <c r="F507" s="37"/>
    </row>
    <row r="508" ht="15.75" customHeight="1">
      <c r="A508" s="41"/>
      <c r="B508" s="58"/>
      <c r="C508" s="41"/>
      <c r="D508" s="61" t="s">
        <v>1349</v>
      </c>
      <c r="E508" s="37"/>
      <c r="F508" s="37"/>
    </row>
    <row r="509" ht="15.75" customHeight="1">
      <c r="A509" s="41"/>
      <c r="B509" s="58"/>
      <c r="C509" s="41"/>
      <c r="D509" s="61" t="s">
        <v>1350</v>
      </c>
      <c r="E509" s="37"/>
      <c r="F509" s="37"/>
    </row>
    <row r="510" ht="15.75" customHeight="1">
      <c r="A510" s="41"/>
      <c r="B510" s="58"/>
      <c r="C510" s="41"/>
      <c r="D510" s="61" t="s">
        <v>1351</v>
      </c>
      <c r="E510" s="37"/>
      <c r="F510" s="37"/>
    </row>
    <row r="511" ht="15.75" customHeight="1">
      <c r="A511" s="41"/>
      <c r="B511" s="58"/>
      <c r="C511" s="41"/>
      <c r="D511" s="61" t="s">
        <v>1352</v>
      </c>
      <c r="E511" s="37"/>
      <c r="F511" s="37"/>
    </row>
    <row r="512" ht="15.75" customHeight="1">
      <c r="A512" s="41"/>
      <c r="B512" s="58"/>
      <c r="C512" s="41"/>
      <c r="D512" s="61" t="s">
        <v>1353</v>
      </c>
      <c r="E512" s="37"/>
      <c r="F512" s="37"/>
    </row>
    <row r="513" ht="15.75" customHeight="1">
      <c r="A513" s="41"/>
      <c r="B513" s="58"/>
      <c r="C513" s="41"/>
      <c r="D513" s="61" t="s">
        <v>1354</v>
      </c>
      <c r="E513" s="37"/>
      <c r="F513" s="37"/>
    </row>
    <row r="514" ht="15.75" customHeight="1">
      <c r="A514" s="41"/>
      <c r="B514" s="58"/>
      <c r="C514" s="41"/>
      <c r="D514" s="61" t="s">
        <v>1355</v>
      </c>
      <c r="E514" s="37"/>
      <c r="F514" s="37"/>
    </row>
    <row r="515" ht="15.75" customHeight="1">
      <c r="A515" s="41"/>
      <c r="B515" s="58"/>
      <c r="C515" s="41"/>
      <c r="D515" s="61" t="s">
        <v>1356</v>
      </c>
      <c r="E515" s="37"/>
      <c r="F515" s="37"/>
    </row>
    <row r="516" ht="15.75" customHeight="1">
      <c r="A516" s="41"/>
      <c r="B516" s="58"/>
      <c r="C516" s="41"/>
      <c r="D516" s="61" t="s">
        <v>1357</v>
      </c>
      <c r="E516" s="37"/>
      <c r="F516" s="37"/>
    </row>
    <row r="517" ht="15.75" customHeight="1">
      <c r="A517" s="41"/>
      <c r="B517" s="58"/>
      <c r="C517" s="41"/>
      <c r="D517" s="61" t="s">
        <v>1358</v>
      </c>
      <c r="E517" s="37"/>
      <c r="F517" s="37"/>
    </row>
    <row r="518" ht="15.75" customHeight="1">
      <c r="A518" s="41"/>
      <c r="B518" s="58"/>
      <c r="C518" s="41"/>
      <c r="D518" s="61" t="s">
        <v>1359</v>
      </c>
      <c r="E518" s="37"/>
      <c r="F518" s="37"/>
    </row>
    <row r="519" ht="15.75" customHeight="1">
      <c r="A519" s="41"/>
      <c r="B519" s="58"/>
      <c r="C519" s="41"/>
      <c r="D519" s="61" t="s">
        <v>1360</v>
      </c>
      <c r="E519" s="37"/>
      <c r="F519" s="37"/>
    </row>
    <row r="520" ht="15.75" customHeight="1">
      <c r="A520" s="41"/>
      <c r="B520" s="58"/>
      <c r="C520" s="41"/>
      <c r="D520" s="61" t="s">
        <v>1361</v>
      </c>
      <c r="E520" s="37"/>
      <c r="F520" s="37"/>
    </row>
    <row r="521" ht="15.75" customHeight="1">
      <c r="A521" s="40"/>
      <c r="B521" s="58"/>
      <c r="C521" s="40"/>
      <c r="D521" s="61" t="s">
        <v>1362</v>
      </c>
      <c r="E521" s="37"/>
      <c r="F521" s="37"/>
    </row>
    <row r="522" ht="15.75" customHeight="1">
      <c r="A522" s="35">
        <v>7.0</v>
      </c>
      <c r="B522" s="58"/>
      <c r="C522" s="35" t="s">
        <v>1363</v>
      </c>
      <c r="D522" s="61" t="s">
        <v>1364</v>
      </c>
      <c r="E522" s="37"/>
      <c r="F522" s="37"/>
    </row>
    <row r="523" ht="15.75" customHeight="1">
      <c r="A523" s="41"/>
      <c r="B523" s="58"/>
      <c r="C523" s="41"/>
      <c r="D523" s="61" t="s">
        <v>1365</v>
      </c>
      <c r="E523" s="37"/>
      <c r="F523" s="37"/>
    </row>
    <row r="524" ht="15.75" customHeight="1">
      <c r="A524" s="41"/>
      <c r="B524" s="58"/>
      <c r="C524" s="41"/>
      <c r="D524" s="61" t="s">
        <v>1366</v>
      </c>
      <c r="E524" s="37"/>
      <c r="F524" s="37"/>
    </row>
    <row r="525" ht="15.75" customHeight="1">
      <c r="A525" s="41"/>
      <c r="B525" s="58"/>
      <c r="C525" s="41"/>
      <c r="D525" s="61" t="s">
        <v>1367</v>
      </c>
      <c r="E525" s="37"/>
      <c r="F525" s="37"/>
    </row>
    <row r="526" ht="15.75" customHeight="1">
      <c r="A526" s="41"/>
      <c r="B526" s="58"/>
      <c r="C526" s="41"/>
      <c r="D526" s="61" t="s">
        <v>1368</v>
      </c>
      <c r="E526" s="37"/>
      <c r="F526" s="37"/>
    </row>
    <row r="527" ht="15.75" customHeight="1">
      <c r="A527" s="40"/>
      <c r="B527" s="58"/>
      <c r="C527" s="71"/>
      <c r="D527" s="61" t="s">
        <v>1369</v>
      </c>
      <c r="E527" s="37"/>
      <c r="F527" s="37"/>
    </row>
    <row r="528" ht="15.75" customHeight="1">
      <c r="A528" s="48">
        <v>8.0</v>
      </c>
      <c r="B528" s="58"/>
      <c r="C528" s="35" t="s">
        <v>1370</v>
      </c>
      <c r="D528" s="61" t="s">
        <v>1371</v>
      </c>
      <c r="E528" s="37"/>
      <c r="F528" s="37"/>
    </row>
    <row r="529" ht="15.75" customHeight="1">
      <c r="A529" s="41"/>
      <c r="B529" s="58"/>
      <c r="C529" s="41"/>
      <c r="D529" s="61" t="s">
        <v>1372</v>
      </c>
      <c r="E529" s="37"/>
      <c r="F529" s="37"/>
    </row>
    <row r="530" ht="15.75" customHeight="1">
      <c r="A530" s="41"/>
      <c r="B530" s="58"/>
      <c r="C530" s="41"/>
      <c r="D530" s="61" t="s">
        <v>1373</v>
      </c>
      <c r="E530" s="37"/>
      <c r="F530" s="37"/>
    </row>
    <row r="531" ht="15.75" customHeight="1">
      <c r="A531" s="41"/>
      <c r="B531" s="58"/>
      <c r="C531" s="41"/>
      <c r="D531" s="61" t="s">
        <v>1374</v>
      </c>
      <c r="E531" s="37"/>
      <c r="F531" s="37"/>
    </row>
    <row r="532" ht="15.75" customHeight="1">
      <c r="A532" s="41"/>
      <c r="B532" s="58"/>
      <c r="C532" s="41"/>
      <c r="D532" s="61" t="s">
        <v>1375</v>
      </c>
      <c r="E532" s="37"/>
      <c r="F532" s="37"/>
    </row>
    <row r="533" ht="15.75" customHeight="1">
      <c r="A533" s="41"/>
      <c r="B533" s="58"/>
      <c r="C533" s="41"/>
      <c r="D533" s="61" t="s">
        <v>1376</v>
      </c>
      <c r="E533" s="37"/>
      <c r="F533" s="37"/>
    </row>
    <row r="534" ht="15.75" customHeight="1">
      <c r="A534" s="41"/>
      <c r="B534" s="58"/>
      <c r="C534" s="41"/>
      <c r="D534" s="61" t="s">
        <v>1377</v>
      </c>
      <c r="E534" s="37"/>
      <c r="F534" s="37"/>
    </row>
    <row r="535" ht="15.75" customHeight="1">
      <c r="A535" s="41"/>
      <c r="B535" s="58"/>
      <c r="C535" s="41"/>
      <c r="D535" s="61" t="s">
        <v>1378</v>
      </c>
      <c r="E535" s="37"/>
      <c r="F535" s="37"/>
    </row>
    <row r="536" ht="15.75" customHeight="1">
      <c r="A536" s="41"/>
      <c r="B536" s="58"/>
      <c r="C536" s="41"/>
      <c r="D536" s="61" t="s">
        <v>1379</v>
      </c>
      <c r="E536" s="37"/>
      <c r="F536" s="37"/>
    </row>
    <row r="537" ht="15.75" customHeight="1">
      <c r="A537" s="41"/>
      <c r="B537" s="58"/>
      <c r="C537" s="41"/>
      <c r="D537" s="61" t="s">
        <v>1380</v>
      </c>
      <c r="E537" s="37"/>
      <c r="F537" s="37"/>
    </row>
    <row r="538" ht="15.75" customHeight="1">
      <c r="A538" s="41"/>
      <c r="B538" s="58"/>
      <c r="C538" s="41"/>
      <c r="D538" s="61" t="s">
        <v>1381</v>
      </c>
      <c r="E538" s="37"/>
      <c r="F538" s="37"/>
    </row>
    <row r="539" ht="15.75" customHeight="1">
      <c r="A539" s="41"/>
      <c r="B539" s="58"/>
      <c r="C539" s="41"/>
      <c r="D539" s="61" t="s">
        <v>1382</v>
      </c>
      <c r="E539" s="37"/>
      <c r="F539" s="37"/>
    </row>
    <row r="540" ht="15.75" customHeight="1">
      <c r="A540" s="41"/>
      <c r="B540" s="58"/>
      <c r="C540" s="41"/>
      <c r="D540" s="61" t="s">
        <v>1383</v>
      </c>
      <c r="E540" s="37"/>
      <c r="F540" s="37"/>
    </row>
    <row r="541" ht="15.75" customHeight="1">
      <c r="A541" s="41"/>
      <c r="B541" s="58"/>
      <c r="C541" s="41"/>
      <c r="D541" s="61" t="s">
        <v>1384</v>
      </c>
      <c r="E541" s="37"/>
      <c r="F541" s="37"/>
    </row>
    <row r="542" ht="15.75" customHeight="1">
      <c r="A542" s="41"/>
      <c r="B542" s="58"/>
      <c r="C542" s="41"/>
      <c r="D542" s="61" t="s">
        <v>1385</v>
      </c>
      <c r="E542" s="37"/>
      <c r="F542" s="37"/>
    </row>
    <row r="543" ht="15.75" customHeight="1">
      <c r="A543" s="41"/>
      <c r="B543" s="58"/>
      <c r="C543" s="41"/>
      <c r="D543" s="61" t="s">
        <v>1386</v>
      </c>
      <c r="E543" s="37"/>
      <c r="F543" s="37"/>
    </row>
    <row r="544" ht="15.75" customHeight="1">
      <c r="A544" s="41"/>
      <c r="B544" s="58"/>
      <c r="C544" s="41"/>
      <c r="D544" s="61" t="s">
        <v>1387</v>
      </c>
      <c r="E544" s="37"/>
      <c r="F544" s="37"/>
    </row>
    <row r="545" ht="15.75" customHeight="1">
      <c r="A545" s="41"/>
      <c r="B545" s="58"/>
      <c r="C545" s="41"/>
      <c r="D545" s="61" t="s">
        <v>1388</v>
      </c>
      <c r="E545" s="37"/>
      <c r="F545" s="37"/>
    </row>
    <row r="546" ht="15.75" customHeight="1">
      <c r="A546" s="41"/>
      <c r="B546" s="58"/>
      <c r="C546" s="41"/>
      <c r="D546" s="61" t="s">
        <v>1389</v>
      </c>
      <c r="E546" s="37"/>
      <c r="F546" s="37"/>
    </row>
    <row r="547" ht="15.75" customHeight="1">
      <c r="A547" s="41"/>
      <c r="B547" s="58"/>
      <c r="C547" s="41"/>
      <c r="D547" s="61" t="s">
        <v>1390</v>
      </c>
      <c r="E547" s="37"/>
      <c r="F547" s="37"/>
    </row>
    <row r="548" ht="15.75" customHeight="1">
      <c r="A548" s="41"/>
      <c r="B548" s="58"/>
      <c r="C548" s="41"/>
      <c r="D548" s="61" t="s">
        <v>1391</v>
      </c>
      <c r="E548" s="37"/>
      <c r="F548" s="37"/>
    </row>
    <row r="549" ht="15.75" customHeight="1">
      <c r="A549" s="41"/>
      <c r="B549" s="58"/>
      <c r="C549" s="41"/>
      <c r="D549" s="61" t="s">
        <v>1392</v>
      </c>
      <c r="E549" s="37"/>
      <c r="F549" s="37"/>
    </row>
    <row r="550" ht="15.75" customHeight="1">
      <c r="A550" s="41"/>
      <c r="B550" s="58"/>
      <c r="C550" s="41"/>
      <c r="D550" s="61" t="s">
        <v>1393</v>
      </c>
      <c r="E550" s="37"/>
      <c r="F550" s="37"/>
    </row>
    <row r="551" ht="15.75" customHeight="1">
      <c r="A551" s="41"/>
      <c r="B551" s="58"/>
      <c r="C551" s="41"/>
      <c r="D551" s="61" t="s">
        <v>1394</v>
      </c>
      <c r="E551" s="37"/>
      <c r="F551" s="37"/>
    </row>
    <row r="552" ht="15.75" customHeight="1">
      <c r="A552" s="41"/>
      <c r="B552" s="58"/>
      <c r="C552" s="41"/>
      <c r="D552" s="61" t="s">
        <v>1395</v>
      </c>
      <c r="E552" s="37"/>
      <c r="F552" s="37"/>
    </row>
    <row r="553" ht="15.75" customHeight="1">
      <c r="A553" s="41"/>
      <c r="B553" s="58"/>
      <c r="C553" s="41"/>
      <c r="D553" s="61" t="s">
        <v>1396</v>
      </c>
      <c r="E553" s="37"/>
      <c r="F553" s="37"/>
    </row>
    <row r="554" ht="15.75" customHeight="1">
      <c r="A554" s="41"/>
      <c r="B554" s="58"/>
      <c r="C554" s="41"/>
      <c r="D554" s="61" t="s">
        <v>1397</v>
      </c>
      <c r="E554" s="37"/>
      <c r="F554" s="37"/>
    </row>
    <row r="555" ht="15.75" customHeight="1">
      <c r="A555" s="41"/>
      <c r="B555" s="58"/>
      <c r="C555" s="41"/>
      <c r="D555" s="61" t="s">
        <v>1398</v>
      </c>
      <c r="E555" s="37"/>
      <c r="F555" s="37"/>
    </row>
    <row r="556" ht="15.75" customHeight="1">
      <c r="A556" s="41"/>
      <c r="B556" s="58"/>
      <c r="C556" s="41"/>
      <c r="D556" s="61" t="s">
        <v>1399</v>
      </c>
      <c r="E556" s="37"/>
      <c r="F556" s="37"/>
    </row>
    <row r="557" ht="15.75" customHeight="1">
      <c r="A557" s="41"/>
      <c r="B557" s="58"/>
      <c r="C557" s="41"/>
      <c r="D557" s="61" t="s">
        <v>1400</v>
      </c>
      <c r="E557" s="37"/>
      <c r="F557" s="37"/>
    </row>
    <row r="558" ht="15.75" customHeight="1">
      <c r="A558" s="41"/>
      <c r="B558" s="58"/>
      <c r="C558" s="41"/>
      <c r="D558" s="61" t="s">
        <v>1401</v>
      </c>
      <c r="E558" s="37"/>
      <c r="F558" s="37"/>
    </row>
    <row r="559" ht="15.75" customHeight="1">
      <c r="A559" s="41"/>
      <c r="B559" s="58"/>
      <c r="C559" s="41"/>
      <c r="D559" s="61" t="s">
        <v>1402</v>
      </c>
      <c r="E559" s="37"/>
      <c r="F559" s="37"/>
    </row>
    <row r="560" ht="15.75" customHeight="1">
      <c r="A560" s="41"/>
      <c r="B560" s="58"/>
      <c r="C560" s="41"/>
      <c r="D560" s="61" t="s">
        <v>1403</v>
      </c>
      <c r="E560" s="37"/>
      <c r="F560" s="37"/>
    </row>
    <row r="561" ht="15.75" customHeight="1">
      <c r="A561" s="41"/>
      <c r="B561" s="58"/>
      <c r="C561" s="41"/>
      <c r="D561" s="61" t="s">
        <v>1404</v>
      </c>
      <c r="E561" s="37"/>
      <c r="F561" s="37"/>
    </row>
    <row r="562" ht="15.75" customHeight="1">
      <c r="A562" s="41"/>
      <c r="B562" s="58"/>
      <c r="C562" s="41"/>
      <c r="D562" s="61" t="s">
        <v>1405</v>
      </c>
      <c r="E562" s="37"/>
      <c r="F562" s="37"/>
    </row>
    <row r="563" ht="15.75" customHeight="1">
      <c r="A563" s="41"/>
      <c r="B563" s="58"/>
      <c r="C563" s="41"/>
      <c r="D563" s="61" t="s">
        <v>1406</v>
      </c>
      <c r="E563" s="37"/>
      <c r="F563" s="37"/>
    </row>
    <row r="564" ht="15.75" customHeight="1">
      <c r="A564" s="41"/>
      <c r="B564" s="58"/>
      <c r="C564" s="41"/>
      <c r="D564" s="61" t="s">
        <v>1407</v>
      </c>
      <c r="E564" s="37"/>
      <c r="F564" s="37"/>
    </row>
    <row r="565" ht="15.75" customHeight="1">
      <c r="A565" s="41"/>
      <c r="B565" s="58"/>
      <c r="C565" s="41"/>
      <c r="D565" s="61" t="s">
        <v>1408</v>
      </c>
      <c r="E565" s="37"/>
      <c r="F565" s="37"/>
    </row>
    <row r="566" ht="15.75" customHeight="1">
      <c r="A566" s="41"/>
      <c r="B566" s="58"/>
      <c r="C566" s="41"/>
      <c r="D566" s="61" t="s">
        <v>1409</v>
      </c>
      <c r="E566" s="37"/>
      <c r="F566" s="37"/>
    </row>
    <row r="567" ht="15.75" customHeight="1">
      <c r="A567" s="41"/>
      <c r="B567" s="58"/>
      <c r="C567" s="41"/>
      <c r="D567" s="61" t="s">
        <v>1410</v>
      </c>
      <c r="E567" s="37"/>
      <c r="F567" s="37"/>
    </row>
    <row r="568" ht="15.75" customHeight="1">
      <c r="A568" s="41"/>
      <c r="B568" s="58"/>
      <c r="C568" s="41"/>
      <c r="D568" s="61" t="s">
        <v>1411</v>
      </c>
      <c r="E568" s="37"/>
      <c r="F568" s="37"/>
    </row>
    <row r="569" ht="15.75" customHeight="1">
      <c r="A569" s="41"/>
      <c r="B569" s="58"/>
      <c r="C569" s="41"/>
      <c r="D569" s="61" t="s">
        <v>1412</v>
      </c>
      <c r="E569" s="37"/>
      <c r="F569" s="37"/>
    </row>
    <row r="570" ht="15.75" customHeight="1">
      <c r="A570" s="41"/>
      <c r="B570" s="58"/>
      <c r="C570" s="41"/>
      <c r="D570" s="61" t="s">
        <v>1413</v>
      </c>
      <c r="E570" s="37"/>
      <c r="F570" s="37"/>
    </row>
    <row r="571" ht="15.75" customHeight="1">
      <c r="A571" s="41"/>
      <c r="B571" s="58"/>
      <c r="C571" s="41"/>
      <c r="D571" s="61" t="s">
        <v>1414</v>
      </c>
      <c r="E571" s="37"/>
      <c r="F571" s="37"/>
    </row>
    <row r="572" ht="15.75" customHeight="1">
      <c r="A572" s="41"/>
      <c r="B572" s="58"/>
      <c r="C572" s="41"/>
      <c r="D572" s="61" t="s">
        <v>1415</v>
      </c>
      <c r="E572" s="37"/>
      <c r="F572" s="37"/>
    </row>
    <row r="573" ht="15.75" customHeight="1">
      <c r="A573" s="41"/>
      <c r="B573" s="58"/>
      <c r="C573" s="41"/>
      <c r="D573" s="61" t="s">
        <v>1416</v>
      </c>
      <c r="E573" s="37"/>
      <c r="F573" s="37"/>
    </row>
    <row r="574" ht="15.75" customHeight="1">
      <c r="A574" s="41"/>
      <c r="B574" s="58"/>
      <c r="C574" s="41"/>
      <c r="D574" s="61" t="s">
        <v>1417</v>
      </c>
      <c r="E574" s="37"/>
      <c r="F574" s="37"/>
    </row>
    <row r="575" ht="15.75" customHeight="1">
      <c r="A575" s="41"/>
      <c r="B575" s="58"/>
      <c r="C575" s="41"/>
      <c r="D575" s="61" t="s">
        <v>1418</v>
      </c>
      <c r="E575" s="37"/>
      <c r="F575" s="37"/>
    </row>
    <row r="576" ht="15.75" customHeight="1">
      <c r="A576" s="41"/>
      <c r="B576" s="58"/>
      <c r="C576" s="41"/>
      <c r="D576" s="61" t="s">
        <v>1419</v>
      </c>
      <c r="E576" s="37"/>
      <c r="F576" s="37"/>
    </row>
    <row r="577" ht="15.75" customHeight="1">
      <c r="A577" s="41"/>
      <c r="B577" s="58"/>
      <c r="C577" s="41"/>
      <c r="D577" s="61" t="s">
        <v>1420</v>
      </c>
      <c r="E577" s="37"/>
      <c r="F577" s="37"/>
    </row>
    <row r="578" ht="15.75" customHeight="1">
      <c r="A578" s="41"/>
      <c r="B578" s="58"/>
      <c r="C578" s="41"/>
      <c r="D578" s="61" t="s">
        <v>1421</v>
      </c>
      <c r="E578" s="37"/>
      <c r="F578" s="37"/>
    </row>
    <row r="579" ht="15.75" customHeight="1">
      <c r="A579" s="41"/>
      <c r="B579" s="58"/>
      <c r="C579" s="41"/>
      <c r="D579" s="61" t="s">
        <v>1422</v>
      </c>
      <c r="E579" s="37"/>
      <c r="F579" s="37"/>
    </row>
    <row r="580" ht="15.75" customHeight="1">
      <c r="A580" s="41"/>
      <c r="B580" s="58"/>
      <c r="C580" s="41"/>
      <c r="D580" s="61" t="s">
        <v>1423</v>
      </c>
      <c r="E580" s="37"/>
      <c r="F580" s="37"/>
    </row>
    <row r="581" ht="15.75" customHeight="1">
      <c r="A581" s="41"/>
      <c r="B581" s="58"/>
      <c r="C581" s="41"/>
      <c r="D581" s="61" t="s">
        <v>1424</v>
      </c>
      <c r="E581" s="37"/>
      <c r="F581" s="37"/>
    </row>
    <row r="582" ht="15.75" customHeight="1">
      <c r="A582" s="41"/>
      <c r="B582" s="58"/>
      <c r="C582" s="41"/>
      <c r="D582" s="61" t="s">
        <v>1425</v>
      </c>
      <c r="E582" s="37"/>
      <c r="F582" s="37"/>
    </row>
    <row r="583" ht="15.75" customHeight="1">
      <c r="A583" s="41"/>
      <c r="B583" s="58"/>
      <c r="C583" s="41"/>
      <c r="D583" s="61" t="s">
        <v>1426</v>
      </c>
      <c r="E583" s="37"/>
      <c r="F583" s="37"/>
    </row>
    <row r="584" ht="15.75" customHeight="1">
      <c r="A584" s="41"/>
      <c r="B584" s="58"/>
      <c r="C584" s="41"/>
      <c r="D584" s="61" t="s">
        <v>1427</v>
      </c>
      <c r="E584" s="37"/>
      <c r="F584" s="37"/>
    </row>
    <row r="585" ht="15.75" customHeight="1">
      <c r="A585" s="40"/>
      <c r="B585" s="58"/>
      <c r="C585" s="40"/>
      <c r="D585" s="62" t="s">
        <v>1428</v>
      </c>
      <c r="E585" s="37"/>
      <c r="F585" s="37"/>
    </row>
    <row r="586" ht="31.5" customHeight="1">
      <c r="A586" s="35">
        <v>9.0</v>
      </c>
      <c r="B586" s="58"/>
      <c r="C586" s="35" t="s">
        <v>1429</v>
      </c>
      <c r="D586" s="61" t="s">
        <v>1430</v>
      </c>
      <c r="E586" s="37"/>
      <c r="F586" s="37"/>
    </row>
    <row r="587" ht="15.75" customHeight="1">
      <c r="A587" s="41"/>
      <c r="B587" s="58"/>
      <c r="C587" s="41"/>
      <c r="D587" s="61" t="s">
        <v>1431</v>
      </c>
      <c r="E587" s="37"/>
      <c r="F587" s="37"/>
    </row>
    <row r="588" ht="15.75" customHeight="1">
      <c r="A588" s="41"/>
      <c r="B588" s="58"/>
      <c r="C588" s="41"/>
      <c r="D588" s="61" t="s">
        <v>1432</v>
      </c>
      <c r="E588" s="37"/>
      <c r="F588" s="37"/>
    </row>
    <row r="589" ht="15.75" customHeight="1">
      <c r="A589" s="41"/>
      <c r="B589" s="58"/>
      <c r="C589" s="41"/>
      <c r="D589" s="61" t="s">
        <v>1433</v>
      </c>
      <c r="E589" s="37"/>
      <c r="F589" s="37"/>
    </row>
    <row r="590" ht="15.75" customHeight="1">
      <c r="A590" s="40"/>
      <c r="B590" s="58"/>
      <c r="C590" s="40"/>
      <c r="D590" s="61" t="s">
        <v>1434</v>
      </c>
      <c r="E590" s="37"/>
      <c r="F590" s="37"/>
    </row>
    <row r="591" ht="15.75" customHeight="1">
      <c r="A591" s="48">
        <v>10.0</v>
      </c>
      <c r="B591" s="58"/>
      <c r="C591" s="35" t="s">
        <v>1435</v>
      </c>
      <c r="D591" s="89" t="s">
        <v>1436</v>
      </c>
      <c r="E591" s="37"/>
      <c r="F591" s="37"/>
    </row>
    <row r="592" ht="15.75" customHeight="1">
      <c r="A592" s="41"/>
      <c r="B592" s="58"/>
      <c r="C592" s="41"/>
      <c r="D592" s="89" t="s">
        <v>1437</v>
      </c>
      <c r="E592" s="37"/>
      <c r="F592" s="37"/>
    </row>
    <row r="593" ht="15.75" customHeight="1">
      <c r="A593" s="41"/>
      <c r="B593" s="58"/>
      <c r="C593" s="41"/>
      <c r="D593" s="89" t="s">
        <v>1438</v>
      </c>
      <c r="E593" s="37"/>
      <c r="F593" s="37"/>
    </row>
    <row r="594" ht="15.75" customHeight="1">
      <c r="A594" s="41"/>
      <c r="B594" s="58"/>
      <c r="C594" s="41"/>
      <c r="D594" s="89" t="s">
        <v>1439</v>
      </c>
      <c r="E594" s="37"/>
      <c r="F594" s="37"/>
    </row>
    <row r="595" ht="15.75" customHeight="1">
      <c r="A595" s="41"/>
      <c r="B595" s="58"/>
      <c r="C595" s="41"/>
      <c r="D595" s="89" t="s">
        <v>1440</v>
      </c>
      <c r="E595" s="37"/>
      <c r="F595" s="37"/>
    </row>
    <row r="596" ht="15.75" customHeight="1">
      <c r="A596" s="41"/>
      <c r="B596" s="58"/>
      <c r="C596" s="41"/>
      <c r="D596" s="89" t="s">
        <v>1441</v>
      </c>
      <c r="E596" s="37"/>
      <c r="F596" s="37"/>
    </row>
    <row r="597" ht="15.75" customHeight="1">
      <c r="A597" s="41"/>
      <c r="B597" s="58"/>
      <c r="C597" s="41"/>
      <c r="D597" s="89" t="s">
        <v>1442</v>
      </c>
      <c r="E597" s="37"/>
      <c r="F597" s="37"/>
    </row>
    <row r="598" ht="15.75" customHeight="1">
      <c r="A598" s="41"/>
      <c r="B598" s="58"/>
      <c r="C598" s="41"/>
      <c r="D598" s="89" t="s">
        <v>1443</v>
      </c>
      <c r="E598" s="37"/>
      <c r="F598" s="37"/>
    </row>
    <row r="599" ht="15.75" customHeight="1">
      <c r="A599" s="40"/>
      <c r="B599" s="58"/>
      <c r="C599" s="40"/>
      <c r="D599" s="90" t="s">
        <v>1444</v>
      </c>
      <c r="E599" s="37"/>
      <c r="F599" s="37"/>
    </row>
    <row r="600" ht="15.75" customHeight="1">
      <c r="A600" s="35">
        <v>11.0</v>
      </c>
      <c r="B600" s="58"/>
      <c r="C600" s="35" t="s">
        <v>1445</v>
      </c>
      <c r="D600" s="61" t="s">
        <v>1446</v>
      </c>
      <c r="E600" s="37"/>
      <c r="F600" s="37"/>
    </row>
    <row r="601" ht="15.75" customHeight="1">
      <c r="A601" s="41"/>
      <c r="B601" s="58"/>
      <c r="C601" s="41"/>
      <c r="D601" s="61" t="s">
        <v>1447</v>
      </c>
      <c r="E601" s="37"/>
      <c r="F601" s="37"/>
    </row>
    <row r="602" ht="15.75" customHeight="1">
      <c r="A602" s="41"/>
      <c r="B602" s="58"/>
      <c r="C602" s="41"/>
      <c r="D602" s="61" t="s">
        <v>1448</v>
      </c>
      <c r="E602" s="37"/>
      <c r="F602" s="37"/>
    </row>
    <row r="603" ht="15.75" customHeight="1">
      <c r="A603" s="41"/>
      <c r="B603" s="58"/>
      <c r="C603" s="41"/>
      <c r="D603" s="61" t="s">
        <v>1449</v>
      </c>
      <c r="E603" s="37"/>
      <c r="F603" s="37"/>
    </row>
    <row r="604" ht="15.75" customHeight="1">
      <c r="A604" s="41"/>
      <c r="B604" s="58"/>
      <c r="C604" s="41"/>
      <c r="D604" s="61" t="s">
        <v>1450</v>
      </c>
      <c r="E604" s="37"/>
      <c r="F604" s="37"/>
    </row>
    <row r="605" ht="15.75" customHeight="1">
      <c r="A605" s="41"/>
      <c r="B605" s="58"/>
      <c r="C605" s="41"/>
      <c r="D605" s="61" t="s">
        <v>1451</v>
      </c>
      <c r="E605" s="37"/>
      <c r="F605" s="37"/>
    </row>
    <row r="606" ht="15.75" customHeight="1">
      <c r="A606" s="40"/>
      <c r="B606" s="58"/>
      <c r="C606" s="40"/>
      <c r="D606" s="61" t="s">
        <v>1452</v>
      </c>
      <c r="E606" s="37"/>
      <c r="F606" s="37"/>
    </row>
    <row r="607" ht="15.75" customHeight="1">
      <c r="A607" s="48">
        <v>12.0</v>
      </c>
      <c r="B607" s="58"/>
      <c r="C607" s="35" t="s">
        <v>1453</v>
      </c>
      <c r="D607" s="61" t="s">
        <v>1454</v>
      </c>
      <c r="E607" s="37"/>
      <c r="F607" s="37"/>
    </row>
    <row r="608" ht="15.75" customHeight="1">
      <c r="A608" s="41"/>
      <c r="B608" s="58"/>
      <c r="C608" s="41"/>
      <c r="D608" s="61" t="s">
        <v>1455</v>
      </c>
      <c r="E608" s="37"/>
      <c r="F608" s="37"/>
    </row>
    <row r="609" ht="15.75" customHeight="1">
      <c r="A609" s="41"/>
      <c r="B609" s="58"/>
      <c r="C609" s="41"/>
      <c r="D609" s="61" t="s">
        <v>1456</v>
      </c>
      <c r="E609" s="37"/>
      <c r="F609" s="37"/>
    </row>
    <row r="610" ht="15.75" customHeight="1">
      <c r="A610" s="41"/>
      <c r="B610" s="58"/>
      <c r="C610" s="41"/>
      <c r="D610" s="61" t="s">
        <v>1457</v>
      </c>
      <c r="E610" s="37"/>
      <c r="F610" s="37"/>
    </row>
    <row r="611" ht="15.75" customHeight="1">
      <c r="A611" s="41"/>
      <c r="B611" s="58"/>
      <c r="C611" s="41"/>
      <c r="D611" s="61" t="s">
        <v>1458</v>
      </c>
      <c r="E611" s="37"/>
      <c r="F611" s="37"/>
    </row>
    <row r="612" ht="15.75" customHeight="1">
      <c r="A612" s="41"/>
      <c r="B612" s="58"/>
      <c r="C612" s="41"/>
      <c r="D612" s="61" t="s">
        <v>1459</v>
      </c>
      <c r="E612" s="37"/>
      <c r="F612" s="37"/>
    </row>
    <row r="613" ht="15.75" customHeight="1">
      <c r="A613" s="41"/>
      <c r="B613" s="58"/>
      <c r="C613" s="41"/>
      <c r="D613" s="61" t="s">
        <v>1460</v>
      </c>
      <c r="E613" s="37"/>
      <c r="F613" s="37"/>
    </row>
    <row r="614" ht="15.75" customHeight="1">
      <c r="A614" s="41"/>
      <c r="B614" s="58"/>
      <c r="C614" s="41"/>
      <c r="D614" s="61" t="s">
        <v>1461</v>
      </c>
      <c r="E614" s="37"/>
      <c r="F614" s="37"/>
    </row>
    <row r="615" ht="15.75" customHeight="1">
      <c r="A615" s="41"/>
      <c r="B615" s="58"/>
      <c r="C615" s="41"/>
      <c r="D615" s="61" t="s">
        <v>1462</v>
      </c>
      <c r="E615" s="37"/>
      <c r="F615" s="37"/>
    </row>
    <row r="616" ht="15.75" customHeight="1">
      <c r="A616" s="41"/>
      <c r="B616" s="58"/>
      <c r="C616" s="41"/>
      <c r="D616" s="61" t="s">
        <v>1463</v>
      </c>
      <c r="E616" s="37"/>
      <c r="F616" s="37"/>
    </row>
    <row r="617" ht="15.75" customHeight="1">
      <c r="A617" s="41"/>
      <c r="B617" s="58"/>
      <c r="C617" s="41"/>
      <c r="D617" s="61" t="s">
        <v>1464</v>
      </c>
      <c r="E617" s="37"/>
      <c r="F617" s="37"/>
    </row>
    <row r="618" ht="15.75" customHeight="1">
      <c r="A618" s="41"/>
      <c r="B618" s="58"/>
      <c r="C618" s="41"/>
      <c r="D618" s="61" t="s">
        <v>1465</v>
      </c>
      <c r="E618" s="37"/>
      <c r="F618" s="37"/>
    </row>
    <row r="619" ht="15.75" customHeight="1">
      <c r="A619" s="41"/>
      <c r="B619" s="58"/>
      <c r="C619" s="41"/>
      <c r="D619" s="61" t="s">
        <v>1466</v>
      </c>
      <c r="E619" s="37"/>
      <c r="F619" s="37"/>
    </row>
    <row r="620" ht="15.75" customHeight="1">
      <c r="A620" s="41"/>
      <c r="B620" s="58"/>
      <c r="C620" s="41"/>
      <c r="D620" s="61" t="s">
        <v>1467</v>
      </c>
      <c r="E620" s="37"/>
      <c r="F620" s="37"/>
    </row>
    <row r="621" ht="15.75" customHeight="1">
      <c r="A621" s="41"/>
      <c r="B621" s="58"/>
      <c r="C621" s="41"/>
      <c r="D621" s="61" t="s">
        <v>1468</v>
      </c>
      <c r="E621" s="37"/>
      <c r="F621" s="37"/>
    </row>
    <row r="622" ht="15.75" customHeight="1">
      <c r="A622" s="41"/>
      <c r="B622" s="58"/>
      <c r="C622" s="41"/>
      <c r="D622" s="61" t="s">
        <v>1469</v>
      </c>
      <c r="E622" s="37"/>
      <c r="F622" s="37"/>
    </row>
    <row r="623" ht="15.75" customHeight="1">
      <c r="A623" s="41"/>
      <c r="B623" s="58"/>
      <c r="C623" s="41"/>
      <c r="D623" s="61" t="s">
        <v>1470</v>
      </c>
      <c r="E623" s="37"/>
      <c r="F623" s="37"/>
    </row>
    <row r="624" ht="15.75" customHeight="1">
      <c r="A624" s="41"/>
      <c r="B624" s="58"/>
      <c r="C624" s="41"/>
      <c r="D624" s="61" t="s">
        <v>1471</v>
      </c>
      <c r="E624" s="37"/>
      <c r="F624" s="37"/>
    </row>
    <row r="625" ht="15.75" customHeight="1">
      <c r="A625" s="41"/>
      <c r="B625" s="58"/>
      <c r="C625" s="41"/>
      <c r="D625" s="61" t="s">
        <v>1472</v>
      </c>
      <c r="E625" s="37"/>
      <c r="F625" s="37"/>
    </row>
    <row r="626" ht="15.75" customHeight="1">
      <c r="A626" s="41"/>
      <c r="B626" s="58"/>
      <c r="C626" s="41"/>
      <c r="D626" s="61" t="s">
        <v>1473</v>
      </c>
      <c r="E626" s="37"/>
      <c r="F626" s="37"/>
    </row>
    <row r="627" ht="15.75" customHeight="1">
      <c r="A627" s="41"/>
      <c r="B627" s="58"/>
      <c r="C627" s="41"/>
      <c r="D627" s="61" t="s">
        <v>1474</v>
      </c>
      <c r="E627" s="37"/>
      <c r="F627" s="37"/>
    </row>
    <row r="628" ht="15.75" customHeight="1">
      <c r="A628" s="41"/>
      <c r="B628" s="58"/>
      <c r="C628" s="41"/>
      <c r="D628" s="61" t="s">
        <v>1475</v>
      </c>
      <c r="E628" s="37"/>
      <c r="F628" s="37"/>
    </row>
    <row r="629" ht="15.75" customHeight="1">
      <c r="A629" s="41"/>
      <c r="B629" s="58"/>
      <c r="C629" s="41"/>
      <c r="D629" s="61" t="s">
        <v>1476</v>
      </c>
      <c r="E629" s="37"/>
      <c r="F629" s="37"/>
    </row>
    <row r="630" ht="15.75" customHeight="1">
      <c r="A630" s="41"/>
      <c r="B630" s="58"/>
      <c r="C630" s="41"/>
      <c r="D630" s="61" t="s">
        <v>1477</v>
      </c>
      <c r="E630" s="37"/>
      <c r="F630" s="37"/>
    </row>
    <row r="631" ht="15.75" customHeight="1">
      <c r="A631" s="41"/>
      <c r="B631" s="58"/>
      <c r="C631" s="41"/>
      <c r="D631" s="61" t="s">
        <v>1478</v>
      </c>
      <c r="E631" s="37"/>
      <c r="F631" s="37"/>
    </row>
    <row r="632" ht="15.75" customHeight="1">
      <c r="A632" s="41"/>
      <c r="B632" s="58"/>
      <c r="C632" s="41"/>
      <c r="D632" s="61" t="s">
        <v>1479</v>
      </c>
      <c r="E632" s="37"/>
      <c r="F632" s="37"/>
    </row>
    <row r="633" ht="15.75" customHeight="1">
      <c r="A633" s="40"/>
      <c r="B633" s="58"/>
      <c r="C633" s="40"/>
      <c r="D633" s="61" t="s">
        <v>1480</v>
      </c>
      <c r="E633" s="37"/>
      <c r="F633" s="37"/>
    </row>
    <row r="634" ht="15.75" customHeight="1">
      <c r="A634" s="36">
        <v>13.0</v>
      </c>
      <c r="B634" s="58"/>
      <c r="C634" s="53" t="s">
        <v>1481</v>
      </c>
      <c r="D634" s="67" t="s">
        <v>1482</v>
      </c>
      <c r="E634" s="37"/>
      <c r="F634" s="37"/>
    </row>
    <row r="635" ht="15.75" customHeight="1">
      <c r="B635" s="58"/>
      <c r="D635" s="67" t="s">
        <v>1483</v>
      </c>
      <c r="E635" s="37"/>
      <c r="F635" s="37"/>
    </row>
    <row r="636" ht="15.75" customHeight="1">
      <c r="A636" s="48">
        <v>14.0</v>
      </c>
      <c r="B636" s="58"/>
      <c r="C636" s="35" t="s">
        <v>1484</v>
      </c>
      <c r="D636" s="89" t="s">
        <v>1485</v>
      </c>
      <c r="E636" s="37"/>
      <c r="F636" s="37"/>
    </row>
    <row r="637" ht="15.75" customHeight="1">
      <c r="A637" s="41"/>
      <c r="B637" s="58"/>
      <c r="C637" s="41"/>
      <c r="D637" s="89" t="s">
        <v>1486</v>
      </c>
      <c r="E637" s="37"/>
      <c r="F637" s="37"/>
    </row>
    <row r="638" ht="15.75" customHeight="1">
      <c r="A638" s="41"/>
      <c r="B638" s="58"/>
      <c r="C638" s="41"/>
      <c r="D638" s="89" t="s">
        <v>1487</v>
      </c>
      <c r="E638" s="37"/>
      <c r="F638" s="37"/>
    </row>
    <row r="639" ht="15.75" customHeight="1">
      <c r="A639" s="41"/>
      <c r="B639" s="58"/>
      <c r="C639" s="41"/>
      <c r="D639" s="89" t="s">
        <v>1488</v>
      </c>
      <c r="E639" s="37"/>
      <c r="F639" s="37"/>
    </row>
    <row r="640" ht="15.75" customHeight="1">
      <c r="A640" s="41"/>
      <c r="B640" s="58"/>
      <c r="C640" s="41"/>
      <c r="D640" s="89" t="s">
        <v>1489</v>
      </c>
      <c r="E640" s="37"/>
      <c r="F640" s="37"/>
    </row>
    <row r="641" ht="15.75" customHeight="1">
      <c r="A641" s="41"/>
      <c r="B641" s="58"/>
      <c r="C641" s="41"/>
      <c r="D641" s="89" t="s">
        <v>1490</v>
      </c>
      <c r="E641" s="37"/>
      <c r="F641" s="37"/>
    </row>
    <row r="642" ht="15.75" customHeight="1">
      <c r="A642" s="41"/>
      <c r="B642" s="58"/>
      <c r="C642" s="41"/>
      <c r="D642" s="89" t="s">
        <v>1491</v>
      </c>
      <c r="E642" s="37"/>
      <c r="F642" s="37"/>
    </row>
    <row r="643" ht="15.75" customHeight="1">
      <c r="A643" s="40"/>
      <c r="B643" s="58"/>
      <c r="C643" s="40"/>
      <c r="D643" s="89" t="s">
        <v>1492</v>
      </c>
      <c r="E643" s="37"/>
      <c r="F643" s="37"/>
    </row>
    <row r="644" ht="15.75" customHeight="1">
      <c r="A644" s="35">
        <v>15.0</v>
      </c>
      <c r="B644" s="58"/>
      <c r="C644" s="35" t="s">
        <v>1493</v>
      </c>
      <c r="D644" s="61" t="s">
        <v>1494</v>
      </c>
      <c r="E644" s="37"/>
      <c r="F644" s="37"/>
    </row>
    <row r="645" ht="15.75" customHeight="1">
      <c r="A645" s="41"/>
      <c r="B645" s="58"/>
      <c r="C645" s="41"/>
      <c r="D645" s="61" t="s">
        <v>1495</v>
      </c>
      <c r="E645" s="37"/>
      <c r="F645" s="37"/>
    </row>
    <row r="646" ht="15.75" customHeight="1">
      <c r="A646" s="40"/>
      <c r="B646" s="58"/>
      <c r="C646" s="40"/>
      <c r="D646" s="61" t="s">
        <v>1496</v>
      </c>
      <c r="E646" s="37"/>
      <c r="F646" s="37"/>
    </row>
    <row r="647" ht="15.75" customHeight="1">
      <c r="A647" s="48">
        <v>16.0</v>
      </c>
      <c r="B647" s="58"/>
      <c r="C647" s="35" t="s">
        <v>1497</v>
      </c>
      <c r="D647" s="61" t="s">
        <v>1498</v>
      </c>
      <c r="E647" s="37"/>
      <c r="F647" s="37"/>
    </row>
    <row r="648" ht="15.75" customHeight="1">
      <c r="A648" s="41"/>
      <c r="B648" s="58"/>
      <c r="C648" s="41"/>
      <c r="D648" s="61" t="s">
        <v>1499</v>
      </c>
      <c r="E648" s="37"/>
      <c r="F648" s="37"/>
    </row>
    <row r="649" ht="15.75" customHeight="1">
      <c r="A649" s="41"/>
      <c r="B649" s="58"/>
      <c r="C649" s="41"/>
      <c r="D649" s="61" t="s">
        <v>1500</v>
      </c>
      <c r="E649" s="37"/>
      <c r="F649" s="37"/>
    </row>
    <row r="650" ht="15.75" customHeight="1">
      <c r="A650" s="41"/>
      <c r="B650" s="58"/>
      <c r="C650" s="41"/>
      <c r="D650" s="61" t="s">
        <v>1501</v>
      </c>
      <c r="E650" s="37"/>
      <c r="F650" s="37"/>
    </row>
    <row r="651" ht="15.75" customHeight="1">
      <c r="A651" s="41"/>
      <c r="B651" s="58"/>
      <c r="C651" s="41"/>
      <c r="D651" s="61" t="s">
        <v>1502</v>
      </c>
      <c r="E651" s="37"/>
      <c r="F651" s="37"/>
    </row>
    <row r="652" ht="15.75" customHeight="1">
      <c r="A652" s="41"/>
      <c r="B652" s="58"/>
      <c r="C652" s="41"/>
      <c r="D652" s="61" t="s">
        <v>1503</v>
      </c>
      <c r="E652" s="37"/>
      <c r="F652" s="37"/>
    </row>
    <row r="653" ht="15.75" customHeight="1">
      <c r="A653" s="41"/>
      <c r="B653" s="58"/>
      <c r="C653" s="41"/>
      <c r="D653" s="61" t="s">
        <v>1504</v>
      </c>
      <c r="E653" s="37"/>
      <c r="F653" s="37"/>
    </row>
    <row r="654" ht="15.75" customHeight="1">
      <c r="A654" s="41"/>
      <c r="B654" s="58"/>
      <c r="C654" s="41"/>
      <c r="D654" s="61" t="s">
        <v>1505</v>
      </c>
      <c r="E654" s="37"/>
      <c r="F654" s="37"/>
    </row>
    <row r="655" ht="15.75" customHeight="1">
      <c r="A655" s="41"/>
      <c r="B655" s="58"/>
      <c r="C655" s="41"/>
      <c r="D655" s="61" t="s">
        <v>1506</v>
      </c>
      <c r="E655" s="37"/>
      <c r="F655" s="37"/>
    </row>
    <row r="656" ht="15.75" customHeight="1">
      <c r="A656" s="41"/>
      <c r="B656" s="58"/>
      <c r="C656" s="41"/>
      <c r="D656" s="61" t="s">
        <v>1507</v>
      </c>
      <c r="E656" s="37"/>
      <c r="F656" s="37"/>
    </row>
    <row r="657" ht="15.75" customHeight="1">
      <c r="A657" s="41"/>
      <c r="B657" s="58"/>
      <c r="C657" s="41"/>
      <c r="D657" s="61" t="s">
        <v>1508</v>
      </c>
      <c r="E657" s="37"/>
      <c r="F657" s="37"/>
    </row>
    <row r="658" ht="15.75" customHeight="1">
      <c r="A658" s="41"/>
      <c r="B658" s="58"/>
      <c r="C658" s="41"/>
      <c r="D658" s="61" t="s">
        <v>1509</v>
      </c>
      <c r="E658" s="37"/>
      <c r="F658" s="37"/>
    </row>
    <row r="659" ht="15.75" customHeight="1">
      <c r="A659" s="41"/>
      <c r="B659" s="58"/>
      <c r="C659" s="41"/>
      <c r="D659" s="61" t="s">
        <v>1510</v>
      </c>
      <c r="E659" s="37"/>
      <c r="F659" s="37"/>
    </row>
    <row r="660" ht="15.75" customHeight="1">
      <c r="A660" s="41"/>
      <c r="B660" s="58"/>
      <c r="C660" s="41"/>
      <c r="D660" s="61" t="s">
        <v>1511</v>
      </c>
      <c r="E660" s="37"/>
      <c r="F660" s="37"/>
    </row>
    <row r="661" ht="15.75" customHeight="1">
      <c r="A661" s="41"/>
      <c r="B661" s="58"/>
      <c r="C661" s="41"/>
      <c r="D661" s="61" t="s">
        <v>1512</v>
      </c>
      <c r="E661" s="37"/>
      <c r="F661" s="37"/>
    </row>
    <row r="662" ht="15.75" customHeight="1">
      <c r="A662" s="41"/>
      <c r="B662" s="58"/>
      <c r="C662" s="41"/>
      <c r="D662" s="61" t="s">
        <v>1513</v>
      </c>
      <c r="E662" s="37"/>
      <c r="F662" s="37"/>
    </row>
    <row r="663" ht="15.75" customHeight="1">
      <c r="A663" s="41"/>
      <c r="B663" s="58"/>
      <c r="C663" s="41"/>
      <c r="D663" s="61" t="s">
        <v>1514</v>
      </c>
      <c r="E663" s="37"/>
      <c r="F663" s="37"/>
    </row>
    <row r="664" ht="15.75" customHeight="1">
      <c r="A664" s="41"/>
      <c r="B664" s="58"/>
      <c r="C664" s="41"/>
      <c r="D664" s="61" t="s">
        <v>1515</v>
      </c>
      <c r="E664" s="37"/>
      <c r="F664" s="37"/>
    </row>
    <row r="665" ht="15.75" customHeight="1">
      <c r="A665" s="41"/>
      <c r="B665" s="58"/>
      <c r="C665" s="41"/>
      <c r="D665" s="61" t="s">
        <v>1516</v>
      </c>
      <c r="E665" s="37"/>
      <c r="F665" s="37"/>
    </row>
    <row r="666" ht="15.75" customHeight="1">
      <c r="A666" s="41"/>
      <c r="B666" s="58"/>
      <c r="C666" s="41"/>
      <c r="D666" s="61" t="s">
        <v>1517</v>
      </c>
      <c r="E666" s="37"/>
      <c r="F666" s="37"/>
    </row>
    <row r="667" ht="15.75" customHeight="1">
      <c r="A667" s="41"/>
      <c r="B667" s="58"/>
      <c r="C667" s="41"/>
      <c r="D667" s="61" t="s">
        <v>1518</v>
      </c>
      <c r="E667" s="37"/>
      <c r="F667" s="37"/>
    </row>
    <row r="668" ht="15.75" customHeight="1">
      <c r="A668" s="41"/>
      <c r="B668" s="58"/>
      <c r="C668" s="41"/>
      <c r="D668" s="61" t="s">
        <v>1519</v>
      </c>
      <c r="E668" s="37"/>
      <c r="F668" s="37"/>
    </row>
    <row r="669" ht="15.75" customHeight="1">
      <c r="A669" s="41"/>
      <c r="B669" s="58"/>
      <c r="C669" s="41"/>
      <c r="D669" s="61" t="s">
        <v>1520</v>
      </c>
      <c r="E669" s="37"/>
      <c r="F669" s="37"/>
    </row>
    <row r="670" ht="15.75" customHeight="1">
      <c r="A670" s="41"/>
      <c r="B670" s="58"/>
      <c r="C670" s="41"/>
      <c r="D670" s="61" t="s">
        <v>1521</v>
      </c>
      <c r="E670" s="37"/>
      <c r="F670" s="37"/>
    </row>
    <row r="671" ht="15.75" customHeight="1">
      <c r="A671" s="41"/>
      <c r="B671" s="58"/>
      <c r="C671" s="41"/>
      <c r="D671" s="61" t="s">
        <v>1522</v>
      </c>
      <c r="E671" s="37"/>
      <c r="F671" s="37"/>
    </row>
    <row r="672" ht="15.75" customHeight="1">
      <c r="A672" s="41"/>
      <c r="B672" s="58"/>
      <c r="C672" s="41"/>
      <c r="D672" s="61" t="s">
        <v>1523</v>
      </c>
      <c r="E672" s="37"/>
      <c r="F672" s="37"/>
    </row>
    <row r="673" ht="15.75" customHeight="1">
      <c r="A673" s="41"/>
      <c r="B673" s="58"/>
      <c r="C673" s="41"/>
      <c r="D673" s="61" t="s">
        <v>1524</v>
      </c>
      <c r="E673" s="37"/>
      <c r="F673" s="37"/>
    </row>
    <row r="674" ht="15.75" customHeight="1">
      <c r="A674" s="41"/>
      <c r="B674" s="58"/>
      <c r="C674" s="41"/>
      <c r="D674" s="61" t="s">
        <v>1525</v>
      </c>
      <c r="E674" s="37"/>
      <c r="F674" s="37"/>
    </row>
    <row r="675" ht="15.75" customHeight="1">
      <c r="A675" s="41"/>
      <c r="B675" s="58"/>
      <c r="C675" s="41"/>
      <c r="D675" s="61" t="s">
        <v>1526</v>
      </c>
      <c r="E675" s="37"/>
      <c r="F675" s="37"/>
    </row>
    <row r="676" ht="15.75" customHeight="1">
      <c r="A676" s="41"/>
      <c r="B676" s="58"/>
      <c r="C676" s="41"/>
      <c r="D676" s="61" t="s">
        <v>1527</v>
      </c>
      <c r="E676" s="37"/>
      <c r="F676" s="37"/>
    </row>
    <row r="677" ht="15.75" customHeight="1">
      <c r="A677" s="41"/>
      <c r="B677" s="58"/>
      <c r="C677" s="41"/>
      <c r="D677" s="61" t="s">
        <v>1528</v>
      </c>
      <c r="E677" s="37"/>
      <c r="F677" s="37"/>
    </row>
    <row r="678" ht="15.75" customHeight="1">
      <c r="A678" s="41"/>
      <c r="B678" s="58"/>
      <c r="C678" s="41"/>
      <c r="D678" s="61" t="s">
        <v>1529</v>
      </c>
      <c r="E678" s="37"/>
      <c r="F678" s="37"/>
    </row>
    <row r="679" ht="15.75" customHeight="1">
      <c r="A679" s="41"/>
      <c r="B679" s="58"/>
      <c r="C679" s="41"/>
      <c r="D679" s="61" t="s">
        <v>1530</v>
      </c>
      <c r="E679" s="37"/>
      <c r="F679" s="37"/>
    </row>
    <row r="680" ht="15.75" customHeight="1">
      <c r="A680" s="41"/>
      <c r="B680" s="58"/>
      <c r="C680" s="41"/>
      <c r="D680" s="61" t="s">
        <v>1531</v>
      </c>
      <c r="E680" s="37"/>
      <c r="F680" s="37"/>
    </row>
    <row r="681" ht="15.75" customHeight="1">
      <c r="A681" s="41"/>
      <c r="B681" s="58"/>
      <c r="C681" s="41"/>
      <c r="D681" s="61" t="s">
        <v>1532</v>
      </c>
      <c r="E681" s="37"/>
      <c r="F681" s="37"/>
    </row>
    <row r="682" ht="15.75" customHeight="1">
      <c r="A682" s="41"/>
      <c r="B682" s="58"/>
      <c r="C682" s="41"/>
      <c r="D682" s="61" t="s">
        <v>1533</v>
      </c>
      <c r="E682" s="37"/>
      <c r="F682" s="37"/>
    </row>
    <row r="683" ht="15.75" customHeight="1">
      <c r="A683" s="41"/>
      <c r="B683" s="58"/>
      <c r="C683" s="41"/>
      <c r="D683" s="61" t="s">
        <v>1534</v>
      </c>
      <c r="E683" s="37"/>
      <c r="F683" s="37"/>
    </row>
    <row r="684" ht="15.75" customHeight="1">
      <c r="A684" s="41"/>
      <c r="B684" s="58"/>
      <c r="C684" s="41"/>
      <c r="D684" s="61" t="s">
        <v>1535</v>
      </c>
      <c r="E684" s="37"/>
      <c r="F684" s="37"/>
    </row>
    <row r="685" ht="15.75" customHeight="1">
      <c r="A685" s="41"/>
      <c r="B685" s="58"/>
      <c r="C685" s="41"/>
      <c r="D685" s="61" t="s">
        <v>1536</v>
      </c>
      <c r="E685" s="37"/>
      <c r="F685" s="37"/>
    </row>
    <row r="686" ht="15.75" customHeight="1">
      <c r="A686" s="41"/>
      <c r="B686" s="58"/>
      <c r="C686" s="41"/>
      <c r="D686" s="61" t="s">
        <v>1537</v>
      </c>
      <c r="E686" s="37"/>
      <c r="F686" s="37"/>
    </row>
    <row r="687" ht="15.75" customHeight="1">
      <c r="A687" s="41"/>
      <c r="B687" s="58"/>
      <c r="C687" s="41"/>
      <c r="D687" s="61" t="s">
        <v>1538</v>
      </c>
      <c r="E687" s="37"/>
      <c r="F687" s="37"/>
    </row>
    <row r="688" ht="15.75" customHeight="1">
      <c r="A688" s="41"/>
      <c r="B688" s="58"/>
      <c r="C688" s="41"/>
      <c r="D688" s="61" t="s">
        <v>1539</v>
      </c>
      <c r="E688" s="37"/>
      <c r="F688" s="37"/>
    </row>
    <row r="689" ht="15.75" customHeight="1">
      <c r="A689" s="41"/>
      <c r="B689" s="58"/>
      <c r="C689" s="41"/>
      <c r="D689" s="61" t="s">
        <v>1540</v>
      </c>
      <c r="E689" s="37"/>
      <c r="F689" s="37"/>
    </row>
    <row r="690" ht="15.75" customHeight="1">
      <c r="A690" s="41"/>
      <c r="B690" s="58"/>
      <c r="C690" s="41"/>
      <c r="D690" s="61" t="s">
        <v>1541</v>
      </c>
      <c r="E690" s="37"/>
      <c r="F690" s="37"/>
    </row>
    <row r="691" ht="15.75" customHeight="1">
      <c r="A691" s="41"/>
      <c r="B691" s="58"/>
      <c r="C691" s="41"/>
      <c r="D691" s="61" t="s">
        <v>1542</v>
      </c>
      <c r="E691" s="37"/>
      <c r="F691" s="37"/>
    </row>
    <row r="692" ht="15.75" customHeight="1">
      <c r="A692" s="41"/>
      <c r="B692" s="58"/>
      <c r="C692" s="41"/>
      <c r="D692" s="61" t="s">
        <v>1543</v>
      </c>
      <c r="E692" s="37"/>
      <c r="F692" s="37"/>
    </row>
    <row r="693" ht="15.75" customHeight="1">
      <c r="A693" s="41"/>
      <c r="B693" s="58"/>
      <c r="C693" s="41"/>
      <c r="D693" s="61" t="s">
        <v>1544</v>
      </c>
      <c r="E693" s="37"/>
      <c r="F693" s="37"/>
    </row>
    <row r="694" ht="15.75" customHeight="1">
      <c r="A694" s="41"/>
      <c r="B694" s="58"/>
      <c r="C694" s="41"/>
      <c r="D694" s="61" t="s">
        <v>1545</v>
      </c>
      <c r="E694" s="37"/>
      <c r="F694" s="37"/>
    </row>
    <row r="695" ht="15.75" customHeight="1">
      <c r="A695" s="41"/>
      <c r="B695" s="58"/>
      <c r="C695" s="41"/>
      <c r="D695" s="61" t="s">
        <v>1546</v>
      </c>
      <c r="E695" s="37"/>
      <c r="F695" s="37"/>
    </row>
    <row r="696" ht="15.75" customHeight="1">
      <c r="A696" s="41"/>
      <c r="B696" s="58"/>
      <c r="C696" s="41"/>
      <c r="D696" s="61" t="s">
        <v>1547</v>
      </c>
      <c r="E696" s="37"/>
      <c r="F696" s="37"/>
    </row>
    <row r="697" ht="15.75" customHeight="1">
      <c r="A697" s="41"/>
      <c r="B697" s="58"/>
      <c r="C697" s="41"/>
      <c r="D697" s="61" t="s">
        <v>1548</v>
      </c>
      <c r="E697" s="37"/>
      <c r="F697" s="37"/>
    </row>
    <row r="698" ht="15.75" customHeight="1">
      <c r="A698" s="41"/>
      <c r="B698" s="58"/>
      <c r="C698" s="41"/>
      <c r="D698" s="61" t="s">
        <v>1549</v>
      </c>
      <c r="E698" s="37"/>
      <c r="F698" s="37"/>
    </row>
    <row r="699" ht="15.75" customHeight="1">
      <c r="A699" s="41"/>
      <c r="B699" s="58"/>
      <c r="C699" s="41"/>
      <c r="D699" s="61" t="s">
        <v>1550</v>
      </c>
      <c r="E699" s="37"/>
      <c r="F699" s="37"/>
    </row>
    <row r="700" ht="15.75" customHeight="1">
      <c r="A700" s="41"/>
      <c r="B700" s="58"/>
      <c r="C700" s="41"/>
      <c r="D700" s="61" t="s">
        <v>1551</v>
      </c>
      <c r="E700" s="37"/>
      <c r="F700" s="37"/>
    </row>
    <row r="701" ht="15.75" customHeight="1">
      <c r="A701" s="41"/>
      <c r="B701" s="58"/>
      <c r="C701" s="41"/>
      <c r="D701" s="61" t="s">
        <v>1552</v>
      </c>
      <c r="E701" s="37"/>
      <c r="F701" s="37"/>
    </row>
    <row r="702" ht="15.75" customHeight="1">
      <c r="A702" s="41"/>
      <c r="B702" s="58"/>
      <c r="C702" s="41"/>
      <c r="D702" s="61" t="s">
        <v>1553</v>
      </c>
      <c r="E702" s="37"/>
      <c r="F702" s="37"/>
    </row>
    <row r="703" ht="15.75" customHeight="1">
      <c r="A703" s="41"/>
      <c r="B703" s="58"/>
      <c r="C703" s="41"/>
      <c r="D703" s="61" t="s">
        <v>1554</v>
      </c>
      <c r="E703" s="37"/>
      <c r="F703" s="37"/>
    </row>
    <row r="704" ht="15.75" customHeight="1">
      <c r="A704" s="41"/>
      <c r="B704" s="58"/>
      <c r="C704" s="41"/>
      <c r="D704" s="61" t="s">
        <v>1555</v>
      </c>
      <c r="E704" s="37"/>
      <c r="F704" s="37"/>
    </row>
    <row r="705" ht="15.75" customHeight="1">
      <c r="A705" s="41"/>
      <c r="B705" s="58"/>
      <c r="C705" s="41"/>
      <c r="D705" s="61" t="s">
        <v>1556</v>
      </c>
      <c r="E705" s="37"/>
      <c r="F705" s="37"/>
    </row>
    <row r="706" ht="15.75" customHeight="1">
      <c r="A706" s="41"/>
      <c r="B706" s="58"/>
      <c r="C706" s="41"/>
      <c r="D706" s="61" t="s">
        <v>1557</v>
      </c>
      <c r="E706" s="37"/>
      <c r="F706" s="37"/>
    </row>
    <row r="707" ht="15.75" customHeight="1">
      <c r="A707" s="41"/>
      <c r="B707" s="58"/>
      <c r="C707" s="41"/>
      <c r="D707" s="61" t="s">
        <v>1558</v>
      </c>
      <c r="E707" s="37"/>
      <c r="F707" s="37"/>
    </row>
    <row r="708" ht="15.75" customHeight="1">
      <c r="A708" s="41"/>
      <c r="B708" s="58"/>
      <c r="C708" s="41"/>
      <c r="D708" s="61" t="s">
        <v>1559</v>
      </c>
      <c r="E708" s="37"/>
      <c r="F708" s="37"/>
    </row>
    <row r="709" ht="15.75" customHeight="1">
      <c r="A709" s="41"/>
      <c r="B709" s="58"/>
      <c r="C709" s="41"/>
      <c r="D709" s="61" t="s">
        <v>1560</v>
      </c>
      <c r="E709" s="37"/>
      <c r="F709" s="37"/>
    </row>
    <row r="710" ht="15.75" customHeight="1">
      <c r="A710" s="41"/>
      <c r="B710" s="58"/>
      <c r="C710" s="41"/>
      <c r="D710" s="61" t="s">
        <v>1561</v>
      </c>
      <c r="E710" s="37"/>
      <c r="F710" s="37"/>
    </row>
    <row r="711" ht="15.75" customHeight="1">
      <c r="A711" s="41"/>
      <c r="B711" s="58"/>
      <c r="C711" s="41"/>
      <c r="D711" s="61" t="s">
        <v>1562</v>
      </c>
      <c r="E711" s="37"/>
      <c r="F711" s="37"/>
    </row>
    <row r="712" ht="15.75" customHeight="1">
      <c r="A712" s="41"/>
      <c r="B712" s="58"/>
      <c r="C712" s="41"/>
      <c r="D712" s="61" t="s">
        <v>1563</v>
      </c>
      <c r="E712" s="37"/>
      <c r="F712" s="37"/>
    </row>
    <row r="713" ht="15.75" customHeight="1">
      <c r="A713" s="41"/>
      <c r="B713" s="58"/>
      <c r="C713" s="41"/>
      <c r="D713" s="61" t="s">
        <v>1564</v>
      </c>
      <c r="E713" s="37"/>
      <c r="F713" s="37"/>
    </row>
    <row r="714" ht="15.75" customHeight="1">
      <c r="A714" s="41"/>
      <c r="B714" s="58"/>
      <c r="C714" s="41"/>
      <c r="D714" s="61" t="s">
        <v>1565</v>
      </c>
      <c r="E714" s="37"/>
      <c r="F714" s="37"/>
    </row>
    <row r="715" ht="15.75" customHeight="1">
      <c r="A715" s="41"/>
      <c r="B715" s="58"/>
      <c r="C715" s="41"/>
      <c r="D715" s="61" t="s">
        <v>1566</v>
      </c>
      <c r="E715" s="37"/>
      <c r="F715" s="37"/>
    </row>
    <row r="716" ht="15.75" customHeight="1">
      <c r="A716" s="41"/>
      <c r="B716" s="58"/>
      <c r="C716" s="41"/>
      <c r="D716" s="61" t="s">
        <v>1567</v>
      </c>
      <c r="E716" s="37"/>
      <c r="F716" s="37"/>
    </row>
    <row r="717" ht="15.75" customHeight="1">
      <c r="A717" s="41"/>
      <c r="B717" s="58"/>
      <c r="C717" s="41"/>
      <c r="D717" s="61" t="s">
        <v>1568</v>
      </c>
      <c r="E717" s="37"/>
      <c r="F717" s="37"/>
    </row>
    <row r="718" ht="15.75" customHeight="1">
      <c r="A718" s="41"/>
      <c r="B718" s="58"/>
      <c r="C718" s="41"/>
      <c r="D718" s="61" t="s">
        <v>1569</v>
      </c>
      <c r="E718" s="37"/>
      <c r="F718" s="37"/>
    </row>
    <row r="719" ht="15.75" customHeight="1">
      <c r="A719" s="41"/>
      <c r="B719" s="58"/>
      <c r="C719" s="41"/>
      <c r="D719" s="61" t="s">
        <v>1570</v>
      </c>
      <c r="E719" s="37"/>
      <c r="F719" s="37"/>
    </row>
    <row r="720" ht="15.75" customHeight="1">
      <c r="A720" s="41"/>
      <c r="B720" s="58"/>
      <c r="C720" s="41"/>
      <c r="D720" s="61" t="s">
        <v>1571</v>
      </c>
      <c r="E720" s="37"/>
      <c r="F720" s="37"/>
    </row>
    <row r="721" ht="15.75" customHeight="1">
      <c r="A721" s="41"/>
      <c r="B721" s="58"/>
      <c r="C721" s="41"/>
      <c r="D721" s="61" t="s">
        <v>1572</v>
      </c>
      <c r="E721" s="37"/>
      <c r="F721" s="37"/>
    </row>
    <row r="722" ht="15.75" customHeight="1">
      <c r="A722" s="41"/>
      <c r="B722" s="58"/>
      <c r="C722" s="41"/>
      <c r="D722" s="61" t="s">
        <v>1573</v>
      </c>
      <c r="E722" s="37"/>
      <c r="F722" s="37"/>
    </row>
    <row r="723" ht="15.75" customHeight="1">
      <c r="A723" s="41"/>
      <c r="B723" s="58"/>
      <c r="C723" s="41"/>
      <c r="D723" s="61" t="s">
        <v>1574</v>
      </c>
      <c r="E723" s="37"/>
      <c r="F723" s="37"/>
    </row>
    <row r="724" ht="15.75" customHeight="1">
      <c r="A724" s="41"/>
      <c r="B724" s="58"/>
      <c r="C724" s="41"/>
      <c r="D724" s="61" t="s">
        <v>1575</v>
      </c>
      <c r="E724" s="37"/>
      <c r="F724" s="37"/>
    </row>
    <row r="725" ht="15.75" customHeight="1">
      <c r="A725" s="41"/>
      <c r="B725" s="58"/>
      <c r="C725" s="41"/>
      <c r="D725" s="61" t="s">
        <v>1576</v>
      </c>
      <c r="E725" s="37"/>
      <c r="F725" s="37"/>
    </row>
    <row r="726" ht="15.75" customHeight="1">
      <c r="A726" s="41"/>
      <c r="B726" s="58"/>
      <c r="C726" s="41"/>
      <c r="D726" s="61" t="s">
        <v>1577</v>
      </c>
      <c r="E726" s="37"/>
      <c r="F726" s="37"/>
    </row>
    <row r="727" ht="15.75" customHeight="1">
      <c r="A727" s="41"/>
      <c r="B727" s="58"/>
      <c r="C727" s="41"/>
      <c r="D727" s="61" t="s">
        <v>1578</v>
      </c>
      <c r="E727" s="37"/>
      <c r="F727" s="37"/>
    </row>
    <row r="728" ht="15.75" customHeight="1">
      <c r="A728" s="41"/>
      <c r="B728" s="58"/>
      <c r="C728" s="41"/>
      <c r="D728" s="61" t="s">
        <v>1579</v>
      </c>
      <c r="E728" s="37"/>
      <c r="F728" s="37"/>
    </row>
    <row r="729" ht="15.75" customHeight="1">
      <c r="A729" s="41"/>
      <c r="B729" s="58"/>
      <c r="C729" s="41"/>
      <c r="D729" s="61" t="s">
        <v>1580</v>
      </c>
      <c r="E729" s="37"/>
      <c r="F729" s="37"/>
    </row>
    <row r="730" ht="15.75" customHeight="1">
      <c r="A730" s="41"/>
      <c r="B730" s="58"/>
      <c r="C730" s="41"/>
      <c r="D730" s="61" t="s">
        <v>1581</v>
      </c>
      <c r="E730" s="37"/>
      <c r="F730" s="37"/>
    </row>
    <row r="731" ht="15.75" customHeight="1">
      <c r="A731" s="41"/>
      <c r="B731" s="58"/>
      <c r="C731" s="41"/>
      <c r="D731" s="61" t="s">
        <v>1582</v>
      </c>
      <c r="E731" s="37"/>
      <c r="F731" s="37"/>
    </row>
    <row r="732" ht="15.75" customHeight="1">
      <c r="A732" s="41"/>
      <c r="B732" s="58"/>
      <c r="C732" s="41"/>
      <c r="D732" s="61" t="s">
        <v>1583</v>
      </c>
      <c r="E732" s="37"/>
      <c r="F732" s="37"/>
    </row>
    <row r="733" ht="15.75" customHeight="1">
      <c r="A733" s="41"/>
      <c r="B733" s="58"/>
      <c r="C733" s="41"/>
      <c r="D733" s="61" t="s">
        <v>1584</v>
      </c>
      <c r="E733" s="37"/>
      <c r="F733" s="37"/>
    </row>
    <row r="734" ht="15.75" customHeight="1">
      <c r="A734" s="41"/>
      <c r="B734" s="58"/>
      <c r="C734" s="41"/>
      <c r="D734" s="61" t="s">
        <v>1585</v>
      </c>
      <c r="E734" s="37"/>
      <c r="F734" s="37"/>
    </row>
    <row r="735" ht="15.75" customHeight="1">
      <c r="A735" s="41"/>
      <c r="B735" s="58"/>
      <c r="C735" s="41"/>
      <c r="D735" s="61" t="s">
        <v>1586</v>
      </c>
      <c r="E735" s="37"/>
      <c r="F735" s="37"/>
    </row>
    <row r="736" ht="15.75" customHeight="1">
      <c r="A736" s="41"/>
      <c r="B736" s="58"/>
      <c r="C736" s="41"/>
      <c r="D736" s="61" t="s">
        <v>1587</v>
      </c>
      <c r="E736" s="37"/>
      <c r="F736" s="37"/>
    </row>
    <row r="737" ht="15.75" customHeight="1">
      <c r="A737" s="41"/>
      <c r="B737" s="58"/>
      <c r="C737" s="41"/>
      <c r="D737" s="61" t="s">
        <v>1588</v>
      </c>
      <c r="E737" s="37"/>
      <c r="F737" s="37"/>
    </row>
    <row r="738" ht="15.75" customHeight="1">
      <c r="A738" s="41"/>
      <c r="B738" s="58"/>
      <c r="C738" s="41"/>
      <c r="D738" s="61" t="s">
        <v>1589</v>
      </c>
      <c r="E738" s="37"/>
      <c r="F738" s="37"/>
    </row>
    <row r="739" ht="15.75" customHeight="1">
      <c r="A739" s="41"/>
      <c r="B739" s="58"/>
      <c r="C739" s="41"/>
      <c r="D739" s="61" t="s">
        <v>1590</v>
      </c>
      <c r="E739" s="37"/>
      <c r="F739" s="37"/>
    </row>
    <row r="740" ht="15.75" customHeight="1">
      <c r="A740" s="41"/>
      <c r="B740" s="58"/>
      <c r="C740" s="41"/>
      <c r="D740" s="61" t="s">
        <v>1591</v>
      </c>
      <c r="E740" s="37"/>
      <c r="F740" s="37"/>
    </row>
    <row r="741" ht="15.75" customHeight="1">
      <c r="A741" s="41"/>
      <c r="B741" s="58"/>
      <c r="C741" s="41"/>
      <c r="D741" s="61" t="s">
        <v>1592</v>
      </c>
      <c r="E741" s="37"/>
      <c r="F741" s="37"/>
    </row>
    <row r="742" ht="15.75" customHeight="1">
      <c r="A742" s="41"/>
      <c r="B742" s="58"/>
      <c r="C742" s="41"/>
      <c r="D742" s="61" t="s">
        <v>1593</v>
      </c>
      <c r="E742" s="37"/>
      <c r="F742" s="37"/>
    </row>
    <row r="743" ht="15.75" customHeight="1">
      <c r="A743" s="41"/>
      <c r="B743" s="58"/>
      <c r="C743" s="41"/>
      <c r="D743" s="61" t="s">
        <v>1594</v>
      </c>
      <c r="E743" s="37"/>
      <c r="F743" s="37"/>
    </row>
    <row r="744" ht="15.75" customHeight="1">
      <c r="A744" s="41"/>
      <c r="B744" s="58"/>
      <c r="C744" s="41"/>
      <c r="D744" s="61" t="s">
        <v>1595</v>
      </c>
      <c r="E744" s="37"/>
      <c r="F744" s="37"/>
    </row>
    <row r="745" ht="15.75" customHeight="1">
      <c r="A745" s="41"/>
      <c r="B745" s="58"/>
      <c r="C745" s="41"/>
      <c r="D745" s="61" t="s">
        <v>1596</v>
      </c>
      <c r="E745" s="37"/>
      <c r="F745" s="37"/>
    </row>
    <row r="746" ht="15.75" customHeight="1">
      <c r="A746" s="41"/>
      <c r="B746" s="58"/>
      <c r="C746" s="41"/>
      <c r="D746" s="61" t="s">
        <v>1597</v>
      </c>
      <c r="E746" s="37"/>
      <c r="F746" s="37"/>
    </row>
    <row r="747" ht="15.75" customHeight="1">
      <c r="A747" s="41"/>
      <c r="B747" s="58"/>
      <c r="C747" s="41"/>
      <c r="D747" s="61" t="s">
        <v>1598</v>
      </c>
      <c r="E747" s="37"/>
      <c r="F747" s="37"/>
    </row>
    <row r="748" ht="15.75" customHeight="1">
      <c r="A748" s="41"/>
      <c r="B748" s="58"/>
      <c r="C748" s="41"/>
      <c r="D748" s="61" t="s">
        <v>1599</v>
      </c>
      <c r="E748" s="37"/>
      <c r="F748" s="37"/>
    </row>
    <row r="749" ht="15.75" customHeight="1">
      <c r="A749" s="41"/>
      <c r="B749" s="58"/>
      <c r="C749" s="41"/>
      <c r="D749" s="61" t="s">
        <v>1600</v>
      </c>
      <c r="E749" s="37"/>
      <c r="F749" s="37"/>
    </row>
    <row r="750" ht="15.75" customHeight="1">
      <c r="A750" s="41"/>
      <c r="B750" s="58"/>
      <c r="C750" s="41"/>
      <c r="D750" s="61" t="s">
        <v>1601</v>
      </c>
      <c r="E750" s="37"/>
      <c r="F750" s="37"/>
    </row>
    <row r="751" ht="15.75" customHeight="1">
      <c r="A751" s="41"/>
      <c r="B751" s="58"/>
      <c r="C751" s="41"/>
      <c r="D751" s="61" t="s">
        <v>1602</v>
      </c>
      <c r="E751" s="37"/>
      <c r="F751" s="37"/>
    </row>
    <row r="752" ht="15.75" customHeight="1">
      <c r="A752" s="41"/>
      <c r="B752" s="58"/>
      <c r="C752" s="41"/>
      <c r="D752" s="61" t="s">
        <v>1603</v>
      </c>
      <c r="E752" s="37"/>
      <c r="F752" s="37"/>
    </row>
    <row r="753" ht="15.75" customHeight="1">
      <c r="A753" s="41"/>
      <c r="B753" s="58"/>
      <c r="C753" s="41"/>
      <c r="D753" s="61" t="s">
        <v>1604</v>
      </c>
      <c r="E753" s="37"/>
      <c r="F753" s="37"/>
    </row>
    <row r="754" ht="15.75" customHeight="1">
      <c r="A754" s="41"/>
      <c r="B754" s="58"/>
      <c r="C754" s="41"/>
      <c r="D754" s="61" t="s">
        <v>1605</v>
      </c>
      <c r="E754" s="37"/>
      <c r="F754" s="37"/>
    </row>
    <row r="755" ht="15.75" customHeight="1">
      <c r="A755" s="41"/>
      <c r="B755" s="58"/>
      <c r="C755" s="41"/>
      <c r="D755" s="61" t="s">
        <v>1606</v>
      </c>
      <c r="E755" s="37"/>
      <c r="F755" s="37"/>
    </row>
    <row r="756" ht="15.75" customHeight="1">
      <c r="A756" s="41"/>
      <c r="B756" s="58"/>
      <c r="C756" s="41"/>
      <c r="D756" s="61" t="s">
        <v>1607</v>
      </c>
      <c r="E756" s="37"/>
      <c r="F756" s="37"/>
    </row>
    <row r="757" ht="15.75" customHeight="1">
      <c r="A757" s="41"/>
      <c r="B757" s="58"/>
      <c r="C757" s="41"/>
      <c r="D757" s="61" t="s">
        <v>1608</v>
      </c>
      <c r="E757" s="37"/>
      <c r="F757" s="37"/>
    </row>
    <row r="758" ht="15.75" customHeight="1">
      <c r="A758" s="41"/>
      <c r="B758" s="58"/>
      <c r="C758" s="41"/>
      <c r="D758" s="61" t="s">
        <v>1609</v>
      </c>
      <c r="E758" s="37"/>
      <c r="F758" s="37"/>
    </row>
    <row r="759" ht="15.75" customHeight="1">
      <c r="A759" s="41"/>
      <c r="B759" s="58"/>
      <c r="C759" s="41"/>
      <c r="D759" s="61" t="s">
        <v>1610</v>
      </c>
      <c r="E759" s="37"/>
      <c r="F759" s="37"/>
    </row>
    <row r="760" ht="15.75" customHeight="1">
      <c r="A760" s="41"/>
      <c r="B760" s="58"/>
      <c r="C760" s="41"/>
      <c r="D760" s="61" t="s">
        <v>1611</v>
      </c>
      <c r="E760" s="37"/>
      <c r="F760" s="37"/>
    </row>
    <row r="761" ht="15.75" customHeight="1">
      <c r="A761" s="41"/>
      <c r="B761" s="58"/>
      <c r="C761" s="41"/>
      <c r="D761" s="61" t="s">
        <v>1612</v>
      </c>
      <c r="E761" s="37"/>
      <c r="F761" s="37"/>
    </row>
    <row r="762" ht="15.75" customHeight="1">
      <c r="A762" s="41"/>
      <c r="B762" s="58"/>
      <c r="C762" s="41"/>
      <c r="D762" s="61" t="s">
        <v>1613</v>
      </c>
      <c r="E762" s="37"/>
      <c r="F762" s="37"/>
    </row>
    <row r="763" ht="15.75" customHeight="1">
      <c r="A763" s="41"/>
      <c r="B763" s="58"/>
      <c r="C763" s="41"/>
      <c r="D763" s="61" t="s">
        <v>1614</v>
      </c>
      <c r="E763" s="37"/>
      <c r="F763" s="37"/>
    </row>
    <row r="764" ht="15.75" customHeight="1">
      <c r="A764" s="41"/>
      <c r="B764" s="58"/>
      <c r="C764" s="41"/>
      <c r="D764" s="61" t="s">
        <v>1615</v>
      </c>
      <c r="E764" s="37"/>
      <c r="F764" s="37"/>
    </row>
    <row r="765" ht="15.75" customHeight="1">
      <c r="A765" s="41"/>
      <c r="B765" s="58"/>
      <c r="C765" s="41"/>
      <c r="D765" s="61" t="s">
        <v>1616</v>
      </c>
      <c r="E765" s="37"/>
      <c r="F765" s="37"/>
    </row>
    <row r="766" ht="15.75" customHeight="1">
      <c r="A766" s="41"/>
      <c r="B766" s="58"/>
      <c r="C766" s="41"/>
      <c r="D766" s="61" t="s">
        <v>1617</v>
      </c>
      <c r="E766" s="37"/>
      <c r="F766" s="37"/>
    </row>
    <row r="767" ht="15.75" customHeight="1">
      <c r="A767" s="41"/>
      <c r="B767" s="58"/>
      <c r="C767" s="41"/>
      <c r="D767" s="61" t="s">
        <v>1618</v>
      </c>
      <c r="E767" s="37"/>
      <c r="F767" s="37"/>
    </row>
    <row r="768" ht="15.75" customHeight="1">
      <c r="A768" s="41"/>
      <c r="B768" s="58"/>
      <c r="C768" s="41"/>
      <c r="D768" s="61" t="s">
        <v>1619</v>
      </c>
      <c r="E768" s="37"/>
      <c r="F768" s="37"/>
    </row>
    <row r="769" ht="15.75" customHeight="1">
      <c r="A769" s="41"/>
      <c r="B769" s="58"/>
      <c r="C769" s="41"/>
      <c r="D769" s="61" t="s">
        <v>1620</v>
      </c>
      <c r="E769" s="37"/>
      <c r="F769" s="37"/>
    </row>
    <row r="770" ht="15.75" customHeight="1">
      <c r="A770" s="41"/>
      <c r="B770" s="58"/>
      <c r="C770" s="41"/>
      <c r="D770" s="61" t="s">
        <v>1621</v>
      </c>
      <c r="E770" s="37"/>
      <c r="F770" s="37"/>
    </row>
    <row r="771" ht="15.75" customHeight="1">
      <c r="A771" s="41"/>
      <c r="B771" s="58"/>
      <c r="C771" s="41"/>
      <c r="D771" s="61" t="s">
        <v>1622</v>
      </c>
      <c r="E771" s="37"/>
      <c r="F771" s="37"/>
    </row>
    <row r="772" ht="15.75" customHeight="1">
      <c r="A772" s="41"/>
      <c r="B772" s="58"/>
      <c r="C772" s="41"/>
      <c r="D772" s="61" t="s">
        <v>1623</v>
      </c>
      <c r="E772" s="37"/>
      <c r="F772" s="37"/>
    </row>
    <row r="773" ht="15.75" customHeight="1">
      <c r="A773" s="41"/>
      <c r="B773" s="58"/>
      <c r="C773" s="41"/>
      <c r="D773" s="61" t="s">
        <v>1624</v>
      </c>
      <c r="E773" s="37"/>
      <c r="F773" s="37"/>
    </row>
    <row r="774" ht="15.75" customHeight="1">
      <c r="A774" s="41"/>
      <c r="B774" s="58"/>
      <c r="C774" s="41"/>
      <c r="D774" s="61" t="s">
        <v>1625</v>
      </c>
      <c r="E774" s="37"/>
      <c r="F774" s="37"/>
    </row>
    <row r="775" ht="15.75" customHeight="1">
      <c r="A775" s="41"/>
      <c r="B775" s="58"/>
      <c r="C775" s="41"/>
      <c r="D775" s="61" t="s">
        <v>1626</v>
      </c>
      <c r="E775" s="37"/>
      <c r="F775" s="37"/>
    </row>
    <row r="776" ht="15.75" customHeight="1">
      <c r="A776" s="41"/>
      <c r="B776" s="58"/>
      <c r="C776" s="41"/>
      <c r="D776" s="61" t="s">
        <v>1627</v>
      </c>
      <c r="E776" s="37"/>
      <c r="F776" s="37"/>
    </row>
    <row r="777" ht="15.75" customHeight="1">
      <c r="A777" s="41"/>
      <c r="B777" s="58"/>
      <c r="C777" s="41"/>
      <c r="D777" s="61" t="s">
        <v>1628</v>
      </c>
      <c r="E777" s="37"/>
      <c r="F777" s="37"/>
    </row>
    <row r="778" ht="15.75" customHeight="1">
      <c r="A778" s="41"/>
      <c r="B778" s="58"/>
      <c r="C778" s="41"/>
      <c r="D778" s="61" t="s">
        <v>1629</v>
      </c>
      <c r="E778" s="37"/>
      <c r="F778" s="37"/>
    </row>
    <row r="779" ht="15.75" customHeight="1">
      <c r="A779" s="41"/>
      <c r="B779" s="58"/>
      <c r="C779" s="41"/>
      <c r="D779" s="61" t="s">
        <v>1630</v>
      </c>
      <c r="E779" s="37"/>
      <c r="F779" s="37"/>
    </row>
    <row r="780" ht="15.75" customHeight="1">
      <c r="A780" s="41"/>
      <c r="B780" s="58"/>
      <c r="C780" s="41"/>
      <c r="D780" s="61" t="s">
        <v>1631</v>
      </c>
      <c r="E780" s="37"/>
      <c r="F780" s="37"/>
    </row>
    <row r="781" ht="15.75" customHeight="1">
      <c r="A781" s="41"/>
      <c r="B781" s="58"/>
      <c r="C781" s="41"/>
      <c r="D781" s="61" t="s">
        <v>1632</v>
      </c>
      <c r="E781" s="37"/>
      <c r="F781" s="37"/>
    </row>
    <row r="782" ht="15.75" customHeight="1">
      <c r="A782" s="41"/>
      <c r="B782" s="58"/>
      <c r="C782" s="41"/>
      <c r="D782" s="61" t="s">
        <v>1633</v>
      </c>
      <c r="E782" s="37"/>
      <c r="F782" s="37"/>
    </row>
    <row r="783" ht="15.75" customHeight="1">
      <c r="A783" s="41"/>
      <c r="B783" s="58"/>
      <c r="C783" s="41"/>
      <c r="D783" s="61" t="s">
        <v>1634</v>
      </c>
      <c r="E783" s="37"/>
      <c r="F783" s="37"/>
    </row>
    <row r="784" ht="15.75" customHeight="1">
      <c r="A784" s="41"/>
      <c r="B784" s="58"/>
      <c r="C784" s="41"/>
      <c r="D784" s="61" t="s">
        <v>1635</v>
      </c>
      <c r="E784" s="37"/>
      <c r="F784" s="37"/>
    </row>
    <row r="785" ht="15.75" customHeight="1">
      <c r="A785" s="41"/>
      <c r="B785" s="58"/>
      <c r="C785" s="41"/>
      <c r="D785" s="61" t="s">
        <v>1636</v>
      </c>
      <c r="E785" s="37"/>
      <c r="F785" s="37"/>
    </row>
    <row r="786" ht="15.75" customHeight="1">
      <c r="A786" s="41"/>
      <c r="B786" s="58"/>
      <c r="C786" s="41"/>
      <c r="D786" s="61" t="s">
        <v>1637</v>
      </c>
      <c r="E786" s="37"/>
      <c r="F786" s="37"/>
    </row>
    <row r="787" ht="15.75" customHeight="1">
      <c r="A787" s="41"/>
      <c r="B787" s="58"/>
      <c r="C787" s="41"/>
      <c r="D787" s="61" t="s">
        <v>1638</v>
      </c>
      <c r="E787" s="37"/>
      <c r="F787" s="37"/>
    </row>
    <row r="788" ht="15.75" customHeight="1">
      <c r="A788" s="41"/>
      <c r="B788" s="58"/>
      <c r="C788" s="41"/>
      <c r="D788" s="61" t="s">
        <v>1639</v>
      </c>
      <c r="E788" s="37"/>
      <c r="F788" s="37"/>
    </row>
    <row r="789" ht="15.75" customHeight="1">
      <c r="A789" s="41"/>
      <c r="B789" s="58"/>
      <c r="C789" s="41"/>
      <c r="D789" s="61" t="s">
        <v>1640</v>
      </c>
      <c r="E789" s="37"/>
      <c r="F789" s="37"/>
    </row>
    <row r="790" ht="15.75" customHeight="1">
      <c r="A790" s="41"/>
      <c r="B790" s="58"/>
      <c r="C790" s="41"/>
      <c r="D790" s="61" t="s">
        <v>1641</v>
      </c>
      <c r="E790" s="37"/>
      <c r="F790" s="37"/>
    </row>
    <row r="791" ht="15.75" customHeight="1">
      <c r="A791" s="41"/>
      <c r="B791" s="58"/>
      <c r="C791" s="41"/>
      <c r="D791" s="61" t="s">
        <v>1642</v>
      </c>
      <c r="E791" s="37"/>
      <c r="F791" s="37"/>
    </row>
    <row r="792" ht="15.75" customHeight="1">
      <c r="A792" s="41"/>
      <c r="B792" s="58"/>
      <c r="C792" s="41"/>
      <c r="D792" s="61" t="s">
        <v>1643</v>
      </c>
      <c r="E792" s="37"/>
      <c r="F792" s="37"/>
    </row>
    <row r="793" ht="15.75" customHeight="1">
      <c r="A793" s="41"/>
      <c r="B793" s="58"/>
      <c r="C793" s="41"/>
      <c r="D793" s="61" t="s">
        <v>1644</v>
      </c>
      <c r="E793" s="37"/>
      <c r="F793" s="37"/>
    </row>
    <row r="794" ht="15.75" customHeight="1">
      <c r="A794" s="41"/>
      <c r="B794" s="58"/>
      <c r="C794" s="41"/>
      <c r="D794" s="61" t="s">
        <v>1645</v>
      </c>
      <c r="E794" s="37"/>
      <c r="F794" s="37"/>
    </row>
    <row r="795" ht="15.75" customHeight="1">
      <c r="A795" s="41"/>
      <c r="B795" s="58"/>
      <c r="C795" s="41"/>
      <c r="D795" s="61" t="s">
        <v>1646</v>
      </c>
      <c r="E795" s="37"/>
      <c r="F795" s="37"/>
    </row>
    <row r="796" ht="15.75" customHeight="1">
      <c r="A796" s="41"/>
      <c r="B796" s="58"/>
      <c r="C796" s="41"/>
      <c r="D796" s="61" t="s">
        <v>1647</v>
      </c>
      <c r="E796" s="37"/>
      <c r="F796" s="37"/>
    </row>
    <row r="797" ht="15.75" customHeight="1">
      <c r="A797" s="41"/>
      <c r="B797" s="58"/>
      <c r="C797" s="41"/>
      <c r="D797" s="61" t="s">
        <v>1648</v>
      </c>
      <c r="E797" s="37"/>
      <c r="F797" s="37"/>
    </row>
    <row r="798" ht="15.75" customHeight="1">
      <c r="A798" s="41"/>
      <c r="B798" s="58"/>
      <c r="C798" s="41"/>
      <c r="D798" s="61" t="s">
        <v>1649</v>
      </c>
      <c r="E798" s="37"/>
      <c r="F798" s="37"/>
    </row>
    <row r="799" ht="15.75" customHeight="1">
      <c r="A799" s="41"/>
      <c r="B799" s="58"/>
      <c r="C799" s="41"/>
      <c r="D799" s="61" t="s">
        <v>1650</v>
      </c>
      <c r="E799" s="37"/>
      <c r="F799" s="37"/>
    </row>
    <row r="800" ht="15.75" customHeight="1">
      <c r="A800" s="41"/>
      <c r="B800" s="58"/>
      <c r="C800" s="41"/>
      <c r="D800" s="61" t="s">
        <v>1651</v>
      </c>
      <c r="E800" s="37"/>
      <c r="F800" s="37"/>
    </row>
    <row r="801" ht="15.75" customHeight="1">
      <c r="A801" s="41"/>
      <c r="B801" s="58"/>
      <c r="C801" s="41"/>
      <c r="D801" s="61" t="s">
        <v>1652</v>
      </c>
      <c r="E801" s="37"/>
      <c r="F801" s="37"/>
    </row>
    <row r="802" ht="15.75" customHeight="1">
      <c r="A802" s="41"/>
      <c r="B802" s="58"/>
      <c r="C802" s="41"/>
      <c r="D802" s="61" t="s">
        <v>1653</v>
      </c>
      <c r="E802" s="37"/>
      <c r="F802" s="37"/>
    </row>
    <row r="803" ht="15.75" customHeight="1">
      <c r="A803" s="41"/>
      <c r="B803" s="58"/>
      <c r="C803" s="41"/>
      <c r="D803" s="61" t="s">
        <v>1654</v>
      </c>
      <c r="E803" s="37"/>
      <c r="F803" s="37"/>
    </row>
    <row r="804" ht="15.75" customHeight="1">
      <c r="A804" s="41"/>
      <c r="B804" s="58"/>
      <c r="C804" s="41"/>
      <c r="D804" s="61" t="s">
        <v>1655</v>
      </c>
      <c r="E804" s="37"/>
      <c r="F804" s="37"/>
    </row>
    <row r="805" ht="15.75" customHeight="1">
      <c r="A805" s="41"/>
      <c r="B805" s="58"/>
      <c r="C805" s="41"/>
      <c r="D805" s="61" t="s">
        <v>1656</v>
      </c>
      <c r="E805" s="37"/>
      <c r="F805" s="37"/>
    </row>
    <row r="806" ht="15.75" customHeight="1">
      <c r="A806" s="41"/>
      <c r="B806" s="58"/>
      <c r="C806" s="41"/>
      <c r="D806" s="61" t="s">
        <v>1657</v>
      </c>
      <c r="E806" s="37"/>
      <c r="F806" s="37"/>
    </row>
    <row r="807" ht="15.75" customHeight="1">
      <c r="A807" s="41"/>
      <c r="B807" s="58"/>
      <c r="C807" s="41"/>
      <c r="D807" s="61" t="s">
        <v>1658</v>
      </c>
      <c r="E807" s="37"/>
      <c r="F807" s="37"/>
    </row>
    <row r="808" ht="15.75" customHeight="1">
      <c r="A808" s="41"/>
      <c r="B808" s="58"/>
      <c r="C808" s="41"/>
      <c r="D808" s="61" t="s">
        <v>1659</v>
      </c>
      <c r="E808" s="37"/>
      <c r="F808" s="37"/>
    </row>
    <row r="809" ht="15.75" customHeight="1">
      <c r="A809" s="41"/>
      <c r="B809" s="58"/>
      <c r="C809" s="41"/>
      <c r="D809" s="61" t="s">
        <v>1660</v>
      </c>
      <c r="E809" s="37"/>
      <c r="F809" s="37"/>
    </row>
    <row r="810" ht="15.75" customHeight="1">
      <c r="A810" s="41"/>
      <c r="B810" s="58"/>
      <c r="C810" s="41"/>
      <c r="D810" s="61" t="s">
        <v>1661</v>
      </c>
      <c r="E810" s="37"/>
      <c r="F810" s="37"/>
    </row>
    <row r="811" ht="15.75" customHeight="1">
      <c r="A811" s="41"/>
      <c r="B811" s="58"/>
      <c r="C811" s="41"/>
      <c r="D811" s="61" t="s">
        <v>1662</v>
      </c>
      <c r="E811" s="37"/>
      <c r="F811" s="37"/>
    </row>
    <row r="812" ht="15.75" customHeight="1">
      <c r="A812" s="41"/>
      <c r="B812" s="58"/>
      <c r="C812" s="41"/>
      <c r="D812" s="61" t="s">
        <v>1663</v>
      </c>
      <c r="E812" s="37"/>
      <c r="F812" s="37"/>
    </row>
    <row r="813" ht="15.75" customHeight="1">
      <c r="A813" s="41"/>
      <c r="B813" s="58"/>
      <c r="C813" s="41"/>
      <c r="D813" s="61" t="s">
        <v>1664</v>
      </c>
      <c r="E813" s="37"/>
      <c r="F813" s="37"/>
    </row>
    <row r="814" ht="15.75" customHeight="1">
      <c r="A814" s="41"/>
      <c r="B814" s="58"/>
      <c r="C814" s="41"/>
      <c r="D814" s="61" t="s">
        <v>1665</v>
      </c>
      <c r="E814" s="37"/>
      <c r="F814" s="37"/>
    </row>
    <row r="815" ht="15.75" customHeight="1">
      <c r="A815" s="41"/>
      <c r="B815" s="58"/>
      <c r="C815" s="41"/>
      <c r="D815" s="61" t="s">
        <v>1666</v>
      </c>
      <c r="E815" s="37"/>
      <c r="F815" s="37"/>
    </row>
    <row r="816" ht="15.75" customHeight="1">
      <c r="A816" s="41"/>
      <c r="B816" s="58"/>
      <c r="C816" s="41"/>
      <c r="D816" s="61" t="s">
        <v>1667</v>
      </c>
      <c r="E816" s="37"/>
      <c r="F816" s="37"/>
    </row>
    <row r="817" ht="15.75" customHeight="1">
      <c r="A817" s="41"/>
      <c r="B817" s="58"/>
      <c r="C817" s="41"/>
      <c r="D817" s="61" t="s">
        <v>1668</v>
      </c>
      <c r="E817" s="37"/>
      <c r="F817" s="37"/>
    </row>
    <row r="818" ht="15.75" customHeight="1">
      <c r="A818" s="41"/>
      <c r="B818" s="58"/>
      <c r="C818" s="41"/>
      <c r="D818" s="61" t="s">
        <v>1669</v>
      </c>
      <c r="E818" s="37"/>
      <c r="F818" s="37"/>
    </row>
    <row r="819" ht="15.75" customHeight="1">
      <c r="A819" s="41"/>
      <c r="B819" s="58"/>
      <c r="C819" s="41"/>
      <c r="D819" s="61" t="s">
        <v>1670</v>
      </c>
      <c r="E819" s="37"/>
      <c r="F819" s="37"/>
    </row>
    <row r="820" ht="15.75" customHeight="1">
      <c r="A820" s="41"/>
      <c r="B820" s="58"/>
      <c r="C820" s="41"/>
      <c r="D820" s="61" t="s">
        <v>1671</v>
      </c>
      <c r="E820" s="37"/>
      <c r="F820" s="37"/>
    </row>
    <row r="821" ht="15.75" customHeight="1">
      <c r="A821" s="41"/>
      <c r="B821" s="58"/>
      <c r="C821" s="41"/>
      <c r="D821" s="61" t="s">
        <v>1672</v>
      </c>
      <c r="E821" s="37"/>
      <c r="F821" s="37"/>
    </row>
    <row r="822" ht="15.75" customHeight="1">
      <c r="A822" s="41"/>
      <c r="B822" s="58"/>
      <c r="C822" s="41"/>
      <c r="D822" s="61" t="s">
        <v>1673</v>
      </c>
      <c r="E822" s="37"/>
      <c r="F822" s="37"/>
    </row>
    <row r="823" ht="15.75" customHeight="1">
      <c r="A823" s="41"/>
      <c r="B823" s="58"/>
      <c r="C823" s="41"/>
      <c r="D823" s="61" t="s">
        <v>1674</v>
      </c>
      <c r="E823" s="37"/>
      <c r="F823" s="37"/>
    </row>
    <row r="824" ht="15.75" customHeight="1">
      <c r="A824" s="40"/>
      <c r="B824" s="58"/>
      <c r="C824" s="40"/>
      <c r="D824" s="62" t="s">
        <v>1675</v>
      </c>
      <c r="E824" s="37"/>
      <c r="F824" s="37"/>
    </row>
    <row r="825" ht="15.75" customHeight="1">
      <c r="A825" s="35">
        <v>17.0</v>
      </c>
      <c r="B825" s="58"/>
      <c r="C825" s="35" t="s">
        <v>1676</v>
      </c>
      <c r="D825" s="61" t="s">
        <v>1677</v>
      </c>
      <c r="E825" s="37"/>
      <c r="F825" s="37"/>
    </row>
    <row r="826" ht="15.75" customHeight="1">
      <c r="A826" s="41"/>
      <c r="B826" s="58"/>
      <c r="C826" s="41"/>
      <c r="D826" s="61" t="s">
        <v>1678</v>
      </c>
      <c r="E826" s="37"/>
      <c r="F826" s="37"/>
    </row>
    <row r="827" ht="15.75" customHeight="1">
      <c r="A827" s="41"/>
      <c r="B827" s="58"/>
      <c r="C827" s="41"/>
      <c r="D827" s="61" t="s">
        <v>1679</v>
      </c>
      <c r="E827" s="37"/>
      <c r="F827" s="37"/>
    </row>
    <row r="828" ht="15.75" customHeight="1">
      <c r="A828" s="41"/>
      <c r="B828" s="58"/>
      <c r="C828" s="41"/>
      <c r="D828" s="61" t="s">
        <v>1680</v>
      </c>
      <c r="E828" s="37"/>
      <c r="F828" s="37"/>
    </row>
    <row r="829" ht="15.75" customHeight="1">
      <c r="A829" s="41"/>
      <c r="B829" s="58"/>
      <c r="C829" s="41"/>
      <c r="D829" s="61" t="s">
        <v>1681</v>
      </c>
      <c r="E829" s="37"/>
      <c r="F829" s="37"/>
    </row>
    <row r="830" ht="15.75" customHeight="1">
      <c r="A830" s="41"/>
      <c r="B830" s="58"/>
      <c r="C830" s="41"/>
      <c r="D830" s="61" t="s">
        <v>1682</v>
      </c>
      <c r="E830" s="37"/>
      <c r="F830" s="37"/>
    </row>
    <row r="831" ht="15.75" customHeight="1">
      <c r="A831" s="41"/>
      <c r="B831" s="58"/>
      <c r="C831" s="41"/>
      <c r="D831" s="61" t="s">
        <v>1683</v>
      </c>
      <c r="E831" s="37"/>
      <c r="F831" s="37"/>
    </row>
    <row r="832" ht="15.75" customHeight="1">
      <c r="A832" s="41"/>
      <c r="B832" s="58"/>
      <c r="C832" s="41"/>
      <c r="D832" s="61" t="s">
        <v>1684</v>
      </c>
      <c r="E832" s="37"/>
      <c r="F832" s="37"/>
    </row>
    <row r="833" ht="15.75" customHeight="1">
      <c r="A833" s="41"/>
      <c r="B833" s="58"/>
      <c r="C833" s="41"/>
      <c r="D833" s="61" t="s">
        <v>1685</v>
      </c>
      <c r="E833" s="37"/>
      <c r="F833" s="37"/>
    </row>
    <row r="834" ht="15.75" customHeight="1">
      <c r="A834" s="41"/>
      <c r="B834" s="58"/>
      <c r="C834" s="41"/>
      <c r="D834" s="61" t="s">
        <v>1686</v>
      </c>
      <c r="E834" s="37"/>
      <c r="F834" s="37"/>
    </row>
    <row r="835" ht="15.75" customHeight="1">
      <c r="A835" s="41"/>
      <c r="B835" s="58"/>
      <c r="C835" s="41"/>
      <c r="D835" s="61" t="s">
        <v>1687</v>
      </c>
      <c r="E835" s="37"/>
      <c r="F835" s="37"/>
    </row>
    <row r="836" ht="15.75" customHeight="1">
      <c r="A836" s="41"/>
      <c r="B836" s="58"/>
      <c r="C836" s="41"/>
      <c r="D836" s="61" t="s">
        <v>1688</v>
      </c>
      <c r="E836" s="37"/>
      <c r="F836" s="37"/>
    </row>
    <row r="837" ht="15.75" customHeight="1">
      <c r="A837" s="41"/>
      <c r="B837" s="58"/>
      <c r="C837" s="41"/>
      <c r="D837" s="61" t="s">
        <v>1689</v>
      </c>
      <c r="E837" s="37"/>
      <c r="F837" s="37"/>
    </row>
    <row r="838" ht="15.75" customHeight="1">
      <c r="A838" s="41"/>
      <c r="B838" s="58"/>
      <c r="C838" s="41"/>
      <c r="D838" s="61" t="s">
        <v>1690</v>
      </c>
      <c r="E838" s="37"/>
      <c r="F838" s="37"/>
    </row>
    <row r="839" ht="15.75" customHeight="1">
      <c r="A839" s="41"/>
      <c r="B839" s="58"/>
      <c r="C839" s="41"/>
      <c r="D839" s="61" t="s">
        <v>1691</v>
      </c>
      <c r="E839" s="37"/>
      <c r="F839" s="37"/>
    </row>
    <row r="840" ht="15.75" customHeight="1">
      <c r="A840" s="41"/>
      <c r="B840" s="58"/>
      <c r="C840" s="41"/>
      <c r="D840" s="61" t="s">
        <v>1692</v>
      </c>
      <c r="E840" s="37"/>
      <c r="F840" s="37"/>
    </row>
    <row r="841" ht="15.75" customHeight="1">
      <c r="A841" s="41"/>
      <c r="B841" s="58"/>
      <c r="C841" s="41"/>
      <c r="D841" s="61" t="s">
        <v>1693</v>
      </c>
      <c r="E841" s="37"/>
      <c r="F841" s="37"/>
    </row>
    <row r="842" ht="15.75" customHeight="1">
      <c r="A842" s="41"/>
      <c r="B842" s="58"/>
      <c r="C842" s="41"/>
      <c r="D842" s="61" t="s">
        <v>1694</v>
      </c>
      <c r="E842" s="37"/>
      <c r="F842" s="37"/>
    </row>
    <row r="843" ht="15.75" customHeight="1">
      <c r="A843" s="41"/>
      <c r="B843" s="58"/>
      <c r="C843" s="41"/>
      <c r="D843" s="61" t="s">
        <v>1695</v>
      </c>
      <c r="E843" s="37"/>
      <c r="F843" s="37"/>
    </row>
    <row r="844" ht="15.75" customHeight="1">
      <c r="A844" s="41"/>
      <c r="B844" s="58"/>
      <c r="C844" s="41"/>
      <c r="D844" s="61" t="s">
        <v>1696</v>
      </c>
      <c r="E844" s="37"/>
      <c r="F844" s="37"/>
    </row>
    <row r="845" ht="15.75" customHeight="1">
      <c r="A845" s="41"/>
      <c r="B845" s="58"/>
      <c r="C845" s="41"/>
      <c r="D845" s="61" t="s">
        <v>1697</v>
      </c>
      <c r="E845" s="37"/>
      <c r="F845" s="37"/>
    </row>
    <row r="846" ht="15.75" customHeight="1">
      <c r="A846" s="41"/>
      <c r="B846" s="58"/>
      <c r="C846" s="41"/>
      <c r="D846" s="61" t="s">
        <v>1698</v>
      </c>
      <c r="E846" s="37"/>
      <c r="F846" s="37"/>
    </row>
    <row r="847" ht="15.75" customHeight="1">
      <c r="A847" s="41"/>
      <c r="B847" s="58"/>
      <c r="C847" s="41"/>
      <c r="D847" s="61" t="s">
        <v>1699</v>
      </c>
      <c r="E847" s="37"/>
      <c r="F847" s="37"/>
    </row>
    <row r="848" ht="15.75" customHeight="1">
      <c r="A848" s="41"/>
      <c r="B848" s="58"/>
      <c r="C848" s="41"/>
      <c r="D848" s="61" t="s">
        <v>1700</v>
      </c>
      <c r="E848" s="37"/>
      <c r="F848" s="37"/>
    </row>
    <row r="849" ht="15.75" customHeight="1">
      <c r="A849" s="41"/>
      <c r="B849" s="58"/>
      <c r="C849" s="41"/>
      <c r="D849" s="61" t="s">
        <v>1701</v>
      </c>
      <c r="E849" s="37"/>
      <c r="F849" s="37"/>
    </row>
    <row r="850" ht="15.75" customHeight="1">
      <c r="A850" s="40"/>
      <c r="B850" s="58"/>
      <c r="C850" s="40"/>
      <c r="D850" s="61" t="s">
        <v>1702</v>
      </c>
      <c r="E850" s="37"/>
      <c r="F850" s="37"/>
    </row>
    <row r="851" ht="15.75" customHeight="1">
      <c r="A851" s="48">
        <v>18.0</v>
      </c>
      <c r="B851" s="58"/>
      <c r="C851" s="35" t="s">
        <v>1703</v>
      </c>
      <c r="D851" s="61" t="s">
        <v>1704</v>
      </c>
      <c r="E851" s="37"/>
      <c r="F851" s="37"/>
    </row>
    <row r="852" ht="15.75" customHeight="1">
      <c r="A852" s="41"/>
      <c r="B852" s="58"/>
      <c r="C852" s="41"/>
      <c r="D852" s="61" t="s">
        <v>1705</v>
      </c>
      <c r="E852" s="37"/>
      <c r="F852" s="37"/>
    </row>
    <row r="853" ht="15.75" customHeight="1">
      <c r="A853" s="41"/>
      <c r="B853" s="58"/>
      <c r="C853" s="41"/>
      <c r="D853" s="61" t="s">
        <v>1706</v>
      </c>
      <c r="E853" s="37"/>
      <c r="F853" s="37"/>
    </row>
    <row r="854" ht="15.75" customHeight="1">
      <c r="A854" s="41"/>
      <c r="B854" s="58"/>
      <c r="C854" s="41"/>
      <c r="D854" s="61" t="s">
        <v>1707</v>
      </c>
      <c r="E854" s="37"/>
      <c r="F854" s="37"/>
    </row>
    <row r="855" ht="15.75" customHeight="1">
      <c r="A855" s="41"/>
      <c r="B855" s="58"/>
      <c r="C855" s="41"/>
      <c r="D855" s="61" t="s">
        <v>1708</v>
      </c>
      <c r="E855" s="37"/>
      <c r="F855" s="37"/>
    </row>
    <row r="856" ht="15.75" customHeight="1">
      <c r="A856" s="41"/>
      <c r="B856" s="58"/>
      <c r="C856" s="41"/>
      <c r="D856" s="61" t="s">
        <v>1709</v>
      </c>
      <c r="E856" s="37"/>
      <c r="F856" s="37"/>
    </row>
    <row r="857" ht="15.75" customHeight="1">
      <c r="A857" s="41"/>
      <c r="B857" s="58"/>
      <c r="C857" s="41"/>
      <c r="D857" s="61" t="s">
        <v>361</v>
      </c>
      <c r="E857" s="37"/>
      <c r="F857" s="37"/>
    </row>
    <row r="858" ht="15.75" customHeight="1">
      <c r="A858" s="41"/>
      <c r="B858" s="58"/>
      <c r="C858" s="41"/>
      <c r="D858" s="61" t="s">
        <v>1710</v>
      </c>
      <c r="E858" s="37"/>
      <c r="F858" s="37"/>
    </row>
    <row r="859" ht="15.75" customHeight="1">
      <c r="A859" s="41"/>
      <c r="B859" s="58"/>
      <c r="C859" s="41"/>
      <c r="D859" s="61" t="s">
        <v>1711</v>
      </c>
      <c r="E859" s="37"/>
      <c r="F859" s="37"/>
    </row>
    <row r="860" ht="15.75" customHeight="1">
      <c r="A860" s="41"/>
      <c r="B860" s="58"/>
      <c r="C860" s="41"/>
      <c r="D860" s="61" t="s">
        <v>1712</v>
      </c>
      <c r="E860" s="37"/>
      <c r="F860" s="37"/>
    </row>
    <row r="861" ht="15.75" customHeight="1">
      <c r="A861" s="41"/>
      <c r="B861" s="58"/>
      <c r="C861" s="41"/>
      <c r="D861" s="61" t="s">
        <v>1713</v>
      </c>
      <c r="E861" s="37"/>
      <c r="F861" s="37"/>
    </row>
    <row r="862" ht="15.75" customHeight="1">
      <c r="A862" s="41"/>
      <c r="B862" s="58"/>
      <c r="C862" s="41"/>
      <c r="D862" s="61" t="s">
        <v>1714</v>
      </c>
      <c r="E862" s="37"/>
      <c r="F862" s="37"/>
    </row>
    <row r="863" ht="15.75" customHeight="1">
      <c r="A863" s="41"/>
      <c r="B863" s="58"/>
      <c r="C863" s="41"/>
      <c r="D863" s="61" t="s">
        <v>1715</v>
      </c>
      <c r="E863" s="37"/>
      <c r="F863" s="37"/>
    </row>
    <row r="864" ht="15.75" customHeight="1">
      <c r="A864" s="41"/>
      <c r="B864" s="58"/>
      <c r="C864" s="41"/>
      <c r="D864" s="61" t="s">
        <v>1716</v>
      </c>
      <c r="E864" s="37"/>
      <c r="F864" s="37"/>
    </row>
    <row r="865" ht="15.75" customHeight="1">
      <c r="A865" s="41"/>
      <c r="B865" s="58"/>
      <c r="C865" s="41"/>
      <c r="D865" s="61" t="s">
        <v>1717</v>
      </c>
      <c r="E865" s="37"/>
      <c r="F865" s="37"/>
    </row>
    <row r="866" ht="15.75" customHeight="1">
      <c r="A866" s="41"/>
      <c r="B866" s="58"/>
      <c r="C866" s="41"/>
      <c r="D866" s="61" t="s">
        <v>1718</v>
      </c>
      <c r="E866" s="37"/>
      <c r="F866" s="37"/>
    </row>
    <row r="867" ht="15.75" customHeight="1">
      <c r="A867" s="41"/>
      <c r="B867" s="58"/>
      <c r="C867" s="41"/>
      <c r="D867" s="61" t="s">
        <v>1719</v>
      </c>
      <c r="E867" s="37"/>
      <c r="F867" s="37"/>
    </row>
    <row r="868" ht="15.75" customHeight="1">
      <c r="A868" s="41"/>
      <c r="B868" s="58"/>
      <c r="C868" s="41"/>
      <c r="D868" s="61" t="s">
        <v>1720</v>
      </c>
      <c r="E868" s="37"/>
      <c r="F868" s="37"/>
    </row>
    <row r="869" ht="15.75" customHeight="1">
      <c r="A869" s="41"/>
      <c r="B869" s="58"/>
      <c r="C869" s="41"/>
      <c r="D869" s="61" t="s">
        <v>1721</v>
      </c>
      <c r="E869" s="37"/>
      <c r="F869" s="37"/>
    </row>
    <row r="870" ht="15.75" customHeight="1">
      <c r="A870" s="41"/>
      <c r="B870" s="58"/>
      <c r="C870" s="41"/>
      <c r="D870" s="61" t="s">
        <v>1722</v>
      </c>
      <c r="E870" s="37"/>
      <c r="F870" s="37"/>
    </row>
    <row r="871" ht="15.75" customHeight="1">
      <c r="A871" s="41"/>
      <c r="B871" s="58"/>
      <c r="C871" s="41"/>
      <c r="D871" s="61" t="s">
        <v>1723</v>
      </c>
      <c r="E871" s="37"/>
      <c r="F871" s="37"/>
    </row>
    <row r="872" ht="15.75" customHeight="1">
      <c r="A872" s="41"/>
      <c r="B872" s="58"/>
      <c r="C872" s="41"/>
      <c r="D872" s="61" t="s">
        <v>1724</v>
      </c>
      <c r="E872" s="37"/>
      <c r="F872" s="37"/>
    </row>
    <row r="873" ht="15.75" customHeight="1">
      <c r="A873" s="41"/>
      <c r="B873" s="58"/>
      <c r="C873" s="41"/>
      <c r="D873" s="61" t="s">
        <v>132</v>
      </c>
      <c r="E873" s="37"/>
      <c r="F873" s="37"/>
    </row>
    <row r="874" ht="15.75" customHeight="1">
      <c r="A874" s="41"/>
      <c r="B874" s="58"/>
      <c r="C874" s="41"/>
      <c r="D874" s="61" t="s">
        <v>1725</v>
      </c>
      <c r="E874" s="37"/>
      <c r="F874" s="37"/>
    </row>
    <row r="875" ht="15.75" customHeight="1">
      <c r="A875" s="41"/>
      <c r="B875" s="58"/>
      <c r="C875" s="41"/>
      <c r="D875" s="61" t="s">
        <v>1726</v>
      </c>
      <c r="E875" s="37"/>
      <c r="F875" s="37"/>
    </row>
    <row r="876" ht="15.75" customHeight="1">
      <c r="A876" s="41"/>
      <c r="B876" s="58"/>
      <c r="C876" s="41"/>
      <c r="D876" s="61" t="s">
        <v>1727</v>
      </c>
      <c r="E876" s="37"/>
      <c r="F876" s="37"/>
    </row>
    <row r="877" ht="15.75" customHeight="1">
      <c r="A877" s="41"/>
      <c r="B877" s="58"/>
      <c r="C877" s="41"/>
      <c r="D877" s="61" t="s">
        <v>1728</v>
      </c>
      <c r="E877" s="37"/>
      <c r="F877" s="37"/>
    </row>
    <row r="878" ht="15.75" customHeight="1">
      <c r="A878" s="41"/>
      <c r="B878" s="58"/>
      <c r="C878" s="41"/>
      <c r="D878" s="61" t="s">
        <v>1729</v>
      </c>
      <c r="E878" s="37"/>
      <c r="F878" s="37"/>
    </row>
    <row r="879" ht="15.75" customHeight="1">
      <c r="A879" s="41"/>
      <c r="B879" s="58"/>
      <c r="C879" s="41"/>
      <c r="D879" s="61" t="s">
        <v>1730</v>
      </c>
      <c r="E879" s="37"/>
      <c r="F879" s="37"/>
    </row>
    <row r="880" ht="15.75" customHeight="1">
      <c r="A880" s="41"/>
      <c r="B880" s="58"/>
      <c r="C880" s="41"/>
      <c r="D880" s="61" t="s">
        <v>1731</v>
      </c>
      <c r="E880" s="37"/>
      <c r="F880" s="37"/>
    </row>
    <row r="881" ht="15.75" customHeight="1">
      <c r="A881" s="41"/>
      <c r="B881" s="58"/>
      <c r="C881" s="41"/>
      <c r="D881" s="61" t="s">
        <v>1732</v>
      </c>
      <c r="E881" s="37"/>
      <c r="F881" s="37"/>
    </row>
    <row r="882" ht="15.75" customHeight="1">
      <c r="A882" s="41"/>
      <c r="B882" s="58"/>
      <c r="C882" s="41"/>
      <c r="D882" s="61" t="s">
        <v>1733</v>
      </c>
      <c r="E882" s="37"/>
      <c r="F882" s="37"/>
    </row>
    <row r="883" ht="15.75" customHeight="1">
      <c r="A883" s="41"/>
      <c r="B883" s="58"/>
      <c r="C883" s="41"/>
      <c r="D883" s="61" t="s">
        <v>1734</v>
      </c>
      <c r="E883" s="37"/>
      <c r="F883" s="37"/>
    </row>
    <row r="884" ht="15.75" customHeight="1">
      <c r="A884" s="41"/>
      <c r="B884" s="58"/>
      <c r="C884" s="41"/>
      <c r="D884" s="61" t="s">
        <v>1735</v>
      </c>
      <c r="E884" s="37"/>
      <c r="F884" s="37"/>
    </row>
    <row r="885" ht="15.75" customHeight="1">
      <c r="A885" s="41"/>
      <c r="B885" s="58"/>
      <c r="C885" s="41"/>
      <c r="D885" s="61" t="s">
        <v>1736</v>
      </c>
      <c r="E885" s="37"/>
      <c r="F885" s="37"/>
    </row>
    <row r="886" ht="15.75" customHeight="1">
      <c r="A886" s="41"/>
      <c r="B886" s="58"/>
      <c r="C886" s="41"/>
      <c r="D886" s="61" t="s">
        <v>1737</v>
      </c>
      <c r="E886" s="37"/>
      <c r="F886" s="37"/>
    </row>
    <row r="887" ht="15.75" customHeight="1">
      <c r="A887" s="41"/>
      <c r="B887" s="58"/>
      <c r="C887" s="41"/>
      <c r="D887" s="61" t="s">
        <v>1738</v>
      </c>
      <c r="E887" s="37"/>
      <c r="F887" s="37"/>
    </row>
    <row r="888" ht="15.75" customHeight="1">
      <c r="A888" s="41"/>
      <c r="B888" s="58"/>
      <c r="C888" s="41"/>
      <c r="D888" s="61" t="s">
        <v>1739</v>
      </c>
      <c r="E888" s="37"/>
      <c r="F888" s="37"/>
    </row>
    <row r="889" ht="15.75" customHeight="1">
      <c r="A889" s="41"/>
      <c r="B889" s="58"/>
      <c r="C889" s="41"/>
      <c r="D889" s="61" t="s">
        <v>1740</v>
      </c>
      <c r="E889" s="37"/>
      <c r="F889" s="37"/>
    </row>
    <row r="890" ht="15.75" customHeight="1">
      <c r="A890" s="41"/>
      <c r="B890" s="58"/>
      <c r="C890" s="41"/>
      <c r="D890" s="61" t="s">
        <v>1741</v>
      </c>
      <c r="E890" s="37"/>
      <c r="F890" s="37"/>
    </row>
    <row r="891" ht="15.75" customHeight="1">
      <c r="A891" s="41"/>
      <c r="B891" s="58"/>
      <c r="C891" s="41"/>
      <c r="D891" s="61" t="s">
        <v>1742</v>
      </c>
      <c r="E891" s="37"/>
      <c r="F891" s="37"/>
    </row>
    <row r="892" ht="15.75" customHeight="1">
      <c r="A892" s="41"/>
      <c r="B892" s="58"/>
      <c r="C892" s="41"/>
      <c r="D892" s="61" t="s">
        <v>1743</v>
      </c>
      <c r="E892" s="37"/>
      <c r="F892" s="37"/>
    </row>
    <row r="893" ht="15.75" customHeight="1">
      <c r="A893" s="41"/>
      <c r="B893" s="58"/>
      <c r="C893" s="41"/>
      <c r="D893" s="61" t="s">
        <v>1744</v>
      </c>
      <c r="E893" s="37"/>
      <c r="F893" s="37"/>
    </row>
    <row r="894" ht="15.75" customHeight="1">
      <c r="A894" s="41"/>
      <c r="B894" s="58"/>
      <c r="C894" s="41"/>
      <c r="D894" s="61" t="s">
        <v>1745</v>
      </c>
      <c r="E894" s="37"/>
      <c r="F894" s="37"/>
    </row>
    <row r="895" ht="15.75" customHeight="1">
      <c r="A895" s="41"/>
      <c r="B895" s="58"/>
      <c r="C895" s="41"/>
      <c r="D895" s="61" t="s">
        <v>1746</v>
      </c>
      <c r="E895" s="37"/>
      <c r="F895" s="37"/>
    </row>
    <row r="896" ht="15.75" customHeight="1">
      <c r="A896" s="40"/>
      <c r="B896" s="58"/>
      <c r="C896" s="40"/>
      <c r="D896" s="61" t="s">
        <v>1747</v>
      </c>
      <c r="E896" s="37"/>
      <c r="F896" s="37"/>
    </row>
    <row r="897" ht="15.75" customHeight="1">
      <c r="A897" s="35">
        <v>19.0</v>
      </c>
      <c r="B897" s="58"/>
      <c r="C897" s="35" t="s">
        <v>1748</v>
      </c>
      <c r="D897" s="61" t="s">
        <v>1749</v>
      </c>
      <c r="E897" s="37"/>
      <c r="F897" s="37"/>
    </row>
    <row r="898" ht="15.75" customHeight="1">
      <c r="A898" s="41"/>
      <c r="B898" s="58"/>
      <c r="C898" s="41"/>
      <c r="D898" s="61" t="s">
        <v>1750</v>
      </c>
      <c r="E898" s="37"/>
      <c r="F898" s="37"/>
    </row>
    <row r="899" ht="15.75" customHeight="1">
      <c r="A899" s="41"/>
      <c r="B899" s="58"/>
      <c r="C899" s="41"/>
      <c r="D899" s="61" t="s">
        <v>1751</v>
      </c>
      <c r="E899" s="37"/>
      <c r="F899" s="37"/>
    </row>
    <row r="900" ht="15.75" customHeight="1">
      <c r="A900" s="41"/>
      <c r="B900" s="58"/>
      <c r="C900" s="41"/>
      <c r="D900" s="61" t="s">
        <v>1752</v>
      </c>
      <c r="E900" s="37"/>
      <c r="F900" s="37"/>
    </row>
    <row r="901" ht="15.75" customHeight="1">
      <c r="A901" s="41"/>
      <c r="B901" s="58"/>
      <c r="C901" s="41"/>
      <c r="D901" s="61" t="s">
        <v>1753</v>
      </c>
      <c r="E901" s="37"/>
      <c r="F901" s="37"/>
    </row>
    <row r="902" ht="15.75" customHeight="1">
      <c r="A902" s="41"/>
      <c r="B902" s="58"/>
      <c r="C902" s="41"/>
      <c r="D902" s="61" t="s">
        <v>1754</v>
      </c>
      <c r="E902" s="37"/>
      <c r="F902" s="37"/>
    </row>
    <row r="903" ht="15.75" customHeight="1">
      <c r="A903" s="40"/>
      <c r="B903" s="58"/>
      <c r="C903" s="40"/>
      <c r="D903" s="61" t="s">
        <v>1755</v>
      </c>
      <c r="E903" s="37"/>
      <c r="F903" s="37"/>
    </row>
    <row r="904" ht="15.75" customHeight="1">
      <c r="A904" s="48">
        <v>20.0</v>
      </c>
      <c r="B904" s="58"/>
      <c r="C904" s="35" t="s">
        <v>1756</v>
      </c>
      <c r="D904" s="91" t="s">
        <v>1757</v>
      </c>
      <c r="E904" s="37"/>
      <c r="F904" s="37"/>
    </row>
    <row r="905" ht="15.75" customHeight="1">
      <c r="A905" s="41"/>
      <c r="B905" s="58"/>
      <c r="C905" s="41"/>
      <c r="D905" s="91" t="s">
        <v>1758</v>
      </c>
      <c r="E905" s="37"/>
      <c r="F905" s="37"/>
    </row>
    <row r="906" ht="15.75" customHeight="1">
      <c r="A906" s="41"/>
      <c r="B906" s="58"/>
      <c r="C906" s="41"/>
      <c r="D906" s="91" t="s">
        <v>1759</v>
      </c>
      <c r="E906" s="37"/>
      <c r="F906" s="37"/>
    </row>
    <row r="907" ht="15.75" customHeight="1">
      <c r="A907" s="41"/>
      <c r="B907" s="58"/>
      <c r="C907" s="41"/>
      <c r="D907" s="91" t="s">
        <v>1760</v>
      </c>
      <c r="E907" s="37"/>
      <c r="F907" s="37"/>
    </row>
    <row r="908" ht="15.75" customHeight="1">
      <c r="A908" s="41"/>
      <c r="B908" s="58"/>
      <c r="C908" s="41"/>
      <c r="D908" s="91" t="s">
        <v>1761</v>
      </c>
      <c r="E908" s="37"/>
      <c r="F908" s="37"/>
    </row>
    <row r="909" ht="15.75" customHeight="1">
      <c r="A909" s="41"/>
      <c r="B909" s="58"/>
      <c r="C909" s="41"/>
      <c r="D909" s="91" t="s">
        <v>1762</v>
      </c>
      <c r="E909" s="37"/>
      <c r="F909" s="37"/>
    </row>
    <row r="910" ht="15.75" customHeight="1">
      <c r="A910" s="41"/>
      <c r="B910" s="58"/>
      <c r="C910" s="41"/>
      <c r="D910" s="91" t="s">
        <v>1763</v>
      </c>
      <c r="E910" s="37"/>
      <c r="F910" s="37"/>
    </row>
    <row r="911" ht="15.75" customHeight="1">
      <c r="A911" s="41"/>
      <c r="B911" s="58"/>
      <c r="C911" s="41"/>
      <c r="D911" s="91" t="s">
        <v>1764</v>
      </c>
      <c r="E911" s="37"/>
      <c r="F911" s="37"/>
    </row>
    <row r="912" ht="15.75" customHeight="1">
      <c r="A912" s="41"/>
      <c r="B912" s="58"/>
      <c r="C912" s="41"/>
      <c r="D912" s="91" t="s">
        <v>1765</v>
      </c>
      <c r="E912" s="37"/>
      <c r="F912" s="37"/>
    </row>
    <row r="913" ht="15.75" customHeight="1">
      <c r="A913" s="41"/>
      <c r="B913" s="58"/>
      <c r="C913" s="41"/>
      <c r="D913" s="91" t="s">
        <v>1766</v>
      </c>
      <c r="E913" s="37"/>
      <c r="F913" s="37"/>
    </row>
    <row r="914" ht="15.75" customHeight="1">
      <c r="A914" s="41"/>
      <c r="B914" s="58"/>
      <c r="C914" s="41"/>
      <c r="D914" s="91" t="s">
        <v>1767</v>
      </c>
      <c r="E914" s="37"/>
      <c r="F914" s="37"/>
    </row>
    <row r="915" ht="15.75" customHeight="1">
      <c r="A915" s="41"/>
      <c r="B915" s="58"/>
      <c r="C915" s="41"/>
      <c r="D915" s="91" t="s">
        <v>1768</v>
      </c>
      <c r="E915" s="37"/>
      <c r="F915" s="37"/>
    </row>
    <row r="916" ht="15.75" customHeight="1">
      <c r="A916" s="41"/>
      <c r="B916" s="58"/>
      <c r="C916" s="41"/>
      <c r="D916" s="91" t="s">
        <v>1769</v>
      </c>
      <c r="E916" s="37"/>
      <c r="F916" s="37"/>
    </row>
    <row r="917" ht="15.75" customHeight="1">
      <c r="A917" s="41"/>
      <c r="B917" s="58"/>
      <c r="C917" s="41"/>
      <c r="D917" s="91" t="s">
        <v>1770</v>
      </c>
      <c r="E917" s="37"/>
      <c r="F917" s="37"/>
    </row>
    <row r="918" ht="15.75" customHeight="1">
      <c r="A918" s="41"/>
      <c r="B918" s="58"/>
      <c r="C918" s="41"/>
      <c r="D918" s="91" t="s">
        <v>1771</v>
      </c>
      <c r="E918" s="37"/>
      <c r="F918" s="37"/>
    </row>
    <row r="919" ht="15.75" customHeight="1">
      <c r="A919" s="41"/>
      <c r="B919" s="58"/>
      <c r="C919" s="41"/>
      <c r="D919" s="91" t="s">
        <v>1772</v>
      </c>
      <c r="E919" s="37"/>
      <c r="F919" s="37"/>
    </row>
    <row r="920" ht="15.75" customHeight="1">
      <c r="A920" s="41"/>
      <c r="B920" s="58"/>
      <c r="C920" s="41"/>
      <c r="D920" s="91" t="s">
        <v>1773</v>
      </c>
      <c r="E920" s="37"/>
      <c r="F920" s="37"/>
    </row>
    <row r="921" ht="15.75" customHeight="1">
      <c r="A921" s="41"/>
      <c r="B921" s="58"/>
      <c r="C921" s="41"/>
      <c r="D921" s="91" t="s">
        <v>1774</v>
      </c>
      <c r="E921" s="37"/>
      <c r="F921" s="37"/>
    </row>
    <row r="922" ht="15.75" customHeight="1">
      <c r="A922" s="41"/>
      <c r="B922" s="58"/>
      <c r="C922" s="41"/>
      <c r="D922" s="91" t="s">
        <v>1775</v>
      </c>
      <c r="E922" s="37"/>
      <c r="F922" s="37"/>
    </row>
    <row r="923" ht="15.75" customHeight="1">
      <c r="A923" s="41"/>
      <c r="B923" s="58"/>
      <c r="C923" s="41"/>
      <c r="D923" s="91" t="s">
        <v>1776</v>
      </c>
      <c r="E923" s="37"/>
      <c r="F923" s="37"/>
    </row>
    <row r="924" ht="15.75" customHeight="1">
      <c r="A924" s="41"/>
      <c r="B924" s="58"/>
      <c r="C924" s="41"/>
      <c r="D924" s="91" t="s">
        <v>1777</v>
      </c>
      <c r="E924" s="37"/>
      <c r="F924" s="37"/>
    </row>
    <row r="925" ht="15.75" customHeight="1">
      <c r="A925" s="41"/>
      <c r="B925" s="58"/>
      <c r="C925" s="41"/>
      <c r="D925" s="91" t="s">
        <v>1778</v>
      </c>
      <c r="E925" s="37"/>
      <c r="F925" s="37"/>
    </row>
    <row r="926" ht="15.75" customHeight="1">
      <c r="A926" s="41"/>
      <c r="B926" s="58"/>
      <c r="C926" s="41"/>
      <c r="D926" s="91" t="s">
        <v>1779</v>
      </c>
      <c r="E926" s="37"/>
      <c r="F926" s="37"/>
    </row>
    <row r="927" ht="15.75" customHeight="1">
      <c r="A927" s="41"/>
      <c r="B927" s="58"/>
      <c r="C927" s="41"/>
      <c r="D927" s="91" t="s">
        <v>1780</v>
      </c>
      <c r="E927" s="37"/>
      <c r="F927" s="37"/>
    </row>
    <row r="928" ht="15.75" customHeight="1">
      <c r="A928" s="41"/>
      <c r="B928" s="58"/>
      <c r="C928" s="41"/>
      <c r="D928" s="91" t="s">
        <v>1781</v>
      </c>
      <c r="E928" s="37"/>
      <c r="F928" s="37"/>
    </row>
    <row r="929" ht="15.75" customHeight="1">
      <c r="A929" s="41"/>
      <c r="B929" s="58"/>
      <c r="C929" s="41"/>
      <c r="D929" s="91" t="s">
        <v>1782</v>
      </c>
      <c r="E929" s="37"/>
      <c r="F929" s="37"/>
    </row>
    <row r="930" ht="15.75" customHeight="1">
      <c r="A930" s="41"/>
      <c r="B930" s="58"/>
      <c r="C930" s="41"/>
      <c r="D930" s="91" t="s">
        <v>1783</v>
      </c>
      <c r="E930" s="37"/>
      <c r="F930" s="37"/>
    </row>
    <row r="931" ht="15.75" customHeight="1">
      <c r="A931" s="41"/>
      <c r="B931" s="58"/>
      <c r="C931" s="41"/>
      <c r="D931" s="91" t="s">
        <v>1784</v>
      </c>
      <c r="E931" s="37"/>
      <c r="F931" s="37"/>
    </row>
    <row r="932" ht="15.75" customHeight="1">
      <c r="A932" s="41"/>
      <c r="B932" s="58"/>
      <c r="C932" s="41"/>
      <c r="D932" s="91" t="s">
        <v>776</v>
      </c>
      <c r="E932" s="37"/>
      <c r="F932" s="37"/>
    </row>
    <row r="933" ht="15.75" customHeight="1">
      <c r="A933" s="41"/>
      <c r="B933" s="58"/>
      <c r="C933" s="41"/>
      <c r="D933" s="91" t="s">
        <v>1785</v>
      </c>
      <c r="E933" s="37"/>
      <c r="F933" s="37"/>
    </row>
    <row r="934" ht="15.75" customHeight="1">
      <c r="A934" s="41"/>
      <c r="B934" s="58"/>
      <c r="C934" s="41"/>
      <c r="D934" s="91" t="s">
        <v>1786</v>
      </c>
      <c r="E934" s="37"/>
      <c r="F934" s="37"/>
    </row>
    <row r="935" ht="15.75" customHeight="1">
      <c r="A935" s="41"/>
      <c r="B935" s="58"/>
      <c r="C935" s="41"/>
      <c r="D935" s="91" t="s">
        <v>1787</v>
      </c>
      <c r="E935" s="37"/>
      <c r="F935" s="37"/>
    </row>
    <row r="936" ht="15.75" customHeight="1">
      <c r="A936" s="41"/>
      <c r="B936" s="58"/>
      <c r="C936" s="41"/>
      <c r="D936" s="91" t="s">
        <v>1788</v>
      </c>
      <c r="E936" s="37"/>
      <c r="F936" s="37"/>
    </row>
    <row r="937" ht="15.75" customHeight="1">
      <c r="A937" s="41"/>
      <c r="B937" s="58"/>
      <c r="C937" s="41"/>
      <c r="D937" s="91" t="s">
        <v>1789</v>
      </c>
      <c r="E937" s="37"/>
      <c r="F937" s="37"/>
    </row>
    <row r="938" ht="15.75" customHeight="1">
      <c r="A938" s="41"/>
      <c r="B938" s="58"/>
      <c r="C938" s="41"/>
      <c r="D938" s="91" t="s">
        <v>1790</v>
      </c>
      <c r="E938" s="37"/>
      <c r="F938" s="37"/>
    </row>
    <row r="939" ht="15.75" customHeight="1">
      <c r="A939" s="41"/>
      <c r="B939" s="58"/>
      <c r="C939" s="41"/>
      <c r="D939" s="91" t="s">
        <v>1791</v>
      </c>
      <c r="E939" s="37"/>
      <c r="F939" s="37"/>
    </row>
    <row r="940" ht="15.75" customHeight="1">
      <c r="A940" s="41"/>
      <c r="B940" s="58"/>
      <c r="C940" s="41"/>
      <c r="D940" s="91" t="s">
        <v>1792</v>
      </c>
      <c r="E940" s="37"/>
      <c r="F940" s="37"/>
    </row>
    <row r="941" ht="15.75" customHeight="1">
      <c r="A941" s="41"/>
      <c r="B941" s="58"/>
      <c r="C941" s="41"/>
      <c r="D941" s="91" t="s">
        <v>1793</v>
      </c>
      <c r="E941" s="37"/>
      <c r="F941" s="37"/>
    </row>
    <row r="942" ht="15.75" customHeight="1">
      <c r="A942" s="41"/>
      <c r="B942" s="58"/>
      <c r="C942" s="41"/>
      <c r="D942" s="91" t="s">
        <v>1794</v>
      </c>
      <c r="E942" s="37"/>
      <c r="F942" s="37"/>
    </row>
    <row r="943" ht="15.75" customHeight="1">
      <c r="A943" s="41"/>
      <c r="B943" s="58"/>
      <c r="C943" s="41"/>
      <c r="D943" s="91" t="s">
        <v>1795</v>
      </c>
      <c r="E943" s="37"/>
      <c r="F943" s="37"/>
    </row>
    <row r="944" ht="15.75" customHeight="1">
      <c r="A944" s="41"/>
      <c r="B944" s="58"/>
      <c r="C944" s="41"/>
      <c r="D944" s="91" t="s">
        <v>1796</v>
      </c>
      <c r="E944" s="37"/>
      <c r="F944" s="37"/>
    </row>
    <row r="945" ht="15.75" customHeight="1">
      <c r="A945" s="41"/>
      <c r="B945" s="58"/>
      <c r="C945" s="41"/>
      <c r="D945" s="91" t="s">
        <v>1797</v>
      </c>
      <c r="E945" s="37"/>
      <c r="F945" s="37"/>
    </row>
    <row r="946" ht="15.75" customHeight="1">
      <c r="A946" s="41"/>
      <c r="B946" s="58"/>
      <c r="C946" s="41"/>
      <c r="D946" s="91" t="s">
        <v>1798</v>
      </c>
      <c r="E946" s="37"/>
      <c r="F946" s="37"/>
    </row>
    <row r="947" ht="15.75" customHeight="1">
      <c r="A947" s="41"/>
      <c r="B947" s="58"/>
      <c r="C947" s="41"/>
      <c r="D947" s="91" t="s">
        <v>1799</v>
      </c>
      <c r="E947" s="37"/>
      <c r="F947" s="37"/>
    </row>
    <row r="948" ht="15.75" customHeight="1">
      <c r="A948" s="41"/>
      <c r="B948" s="58"/>
      <c r="C948" s="41"/>
      <c r="D948" s="91" t="s">
        <v>1800</v>
      </c>
      <c r="E948" s="37"/>
      <c r="F948" s="37"/>
    </row>
    <row r="949" ht="15.75" customHeight="1">
      <c r="A949" s="41"/>
      <c r="B949" s="58"/>
      <c r="C949" s="41"/>
      <c r="D949" s="91" t="s">
        <v>1801</v>
      </c>
      <c r="E949" s="37"/>
      <c r="F949" s="37"/>
    </row>
    <row r="950" ht="15.75" customHeight="1">
      <c r="A950" s="41"/>
      <c r="B950" s="58"/>
      <c r="C950" s="41"/>
      <c r="D950" s="91" t="s">
        <v>1802</v>
      </c>
      <c r="E950" s="37"/>
      <c r="F950" s="37"/>
    </row>
    <row r="951" ht="15.75" customHeight="1">
      <c r="A951" s="41"/>
      <c r="B951" s="58"/>
      <c r="C951" s="41"/>
      <c r="D951" s="91" t="s">
        <v>446</v>
      </c>
      <c r="E951" s="37"/>
      <c r="F951" s="37"/>
    </row>
    <row r="952" ht="15.75" customHeight="1">
      <c r="A952" s="41"/>
      <c r="B952" s="58"/>
      <c r="C952" s="41"/>
      <c r="D952" s="91" t="s">
        <v>1803</v>
      </c>
      <c r="E952" s="37"/>
      <c r="F952" s="37"/>
    </row>
    <row r="953" ht="15.75" customHeight="1">
      <c r="A953" s="41"/>
      <c r="B953" s="58"/>
      <c r="C953" s="41"/>
      <c r="D953" s="91" t="s">
        <v>1804</v>
      </c>
      <c r="E953" s="37"/>
      <c r="F953" s="37"/>
    </row>
    <row r="954" ht="15.75" customHeight="1">
      <c r="A954" s="41"/>
      <c r="B954" s="58"/>
      <c r="C954" s="41"/>
      <c r="D954" s="91" t="s">
        <v>449</v>
      </c>
      <c r="E954" s="37"/>
      <c r="F954" s="37"/>
    </row>
    <row r="955" ht="15.75" customHeight="1">
      <c r="A955" s="41"/>
      <c r="B955" s="58"/>
      <c r="C955" s="41"/>
      <c r="D955" s="91" t="s">
        <v>1805</v>
      </c>
      <c r="E955" s="37"/>
      <c r="F955" s="37"/>
    </row>
    <row r="956" ht="15.75" customHeight="1">
      <c r="A956" s="41"/>
      <c r="B956" s="58"/>
      <c r="C956" s="41"/>
      <c r="D956" s="91" t="s">
        <v>1806</v>
      </c>
      <c r="E956" s="37"/>
      <c r="F956" s="37"/>
    </row>
    <row r="957" ht="15.75" customHeight="1">
      <c r="A957" s="41"/>
      <c r="B957" s="58"/>
      <c r="C957" s="41"/>
      <c r="D957" s="91" t="s">
        <v>1807</v>
      </c>
      <c r="E957" s="37"/>
      <c r="F957" s="37"/>
    </row>
    <row r="958" ht="15.75" customHeight="1">
      <c r="A958" s="41"/>
      <c r="B958" s="58"/>
      <c r="C958" s="41"/>
      <c r="D958" s="91" t="s">
        <v>1808</v>
      </c>
      <c r="E958" s="37"/>
      <c r="F958" s="37"/>
    </row>
    <row r="959" ht="15.75" customHeight="1">
      <c r="A959" s="41"/>
      <c r="B959" s="58"/>
      <c r="C959" s="41"/>
      <c r="D959" s="91" t="s">
        <v>1809</v>
      </c>
      <c r="E959" s="37"/>
      <c r="F959" s="37"/>
    </row>
    <row r="960" ht="15.75" customHeight="1">
      <c r="A960" s="41"/>
      <c r="B960" s="58"/>
      <c r="C960" s="41"/>
      <c r="D960" s="91" t="s">
        <v>1810</v>
      </c>
      <c r="E960" s="37"/>
      <c r="F960" s="37"/>
    </row>
    <row r="961" ht="15.75" customHeight="1">
      <c r="A961" s="41"/>
      <c r="B961" s="58"/>
      <c r="C961" s="41"/>
      <c r="D961" s="91" t="s">
        <v>1811</v>
      </c>
      <c r="E961" s="37"/>
      <c r="F961" s="37"/>
    </row>
    <row r="962" ht="15.75" customHeight="1">
      <c r="A962" s="41"/>
      <c r="B962" s="58"/>
      <c r="C962" s="41"/>
      <c r="D962" s="91" t="s">
        <v>1812</v>
      </c>
      <c r="E962" s="37"/>
      <c r="F962" s="37"/>
    </row>
    <row r="963" ht="15.75" customHeight="1">
      <c r="A963" s="41"/>
      <c r="B963" s="58"/>
      <c r="C963" s="41"/>
      <c r="D963" s="91" t="s">
        <v>1813</v>
      </c>
      <c r="E963" s="37"/>
      <c r="F963" s="37"/>
    </row>
    <row r="964" ht="15.75" customHeight="1">
      <c r="A964" s="41"/>
      <c r="B964" s="58"/>
      <c r="C964" s="41"/>
      <c r="D964" s="91" t="s">
        <v>1814</v>
      </c>
      <c r="E964" s="37"/>
      <c r="F964" s="37"/>
    </row>
    <row r="965" ht="15.75" customHeight="1">
      <c r="A965" s="41"/>
      <c r="B965" s="58"/>
      <c r="C965" s="41"/>
      <c r="D965" s="91" t="s">
        <v>1815</v>
      </c>
      <c r="E965" s="37"/>
      <c r="F965" s="37"/>
    </row>
    <row r="966" ht="15.75" customHeight="1">
      <c r="A966" s="40"/>
      <c r="B966" s="58"/>
      <c r="C966" s="40"/>
      <c r="D966" s="91" t="s">
        <v>1816</v>
      </c>
      <c r="E966" s="37"/>
      <c r="F966" s="37"/>
    </row>
    <row r="967" ht="15.75" customHeight="1">
      <c r="A967" s="35">
        <v>21.0</v>
      </c>
      <c r="B967" s="58"/>
      <c r="C967" s="35" t="s">
        <v>1817</v>
      </c>
      <c r="D967" s="92" t="s">
        <v>1007</v>
      </c>
      <c r="E967" s="37"/>
      <c r="F967" s="37"/>
    </row>
    <row r="968" ht="15.75" customHeight="1">
      <c r="A968" s="41"/>
      <c r="B968" s="58"/>
      <c r="C968" s="41"/>
      <c r="D968" s="92" t="s">
        <v>1818</v>
      </c>
      <c r="E968" s="37"/>
      <c r="F968" s="37"/>
    </row>
    <row r="969" ht="15.75" customHeight="1">
      <c r="A969" s="40"/>
      <c r="B969" s="58"/>
      <c r="C969" s="40"/>
      <c r="D969" s="92" t="s">
        <v>1819</v>
      </c>
      <c r="E969" s="37"/>
      <c r="F969" s="37"/>
    </row>
    <row r="970" ht="15.75" customHeight="1">
      <c r="A970" s="33">
        <v>22.0</v>
      </c>
      <c r="B970" s="58"/>
      <c r="C970" s="70" t="s">
        <v>1820</v>
      </c>
      <c r="D970" s="92" t="s">
        <v>1821</v>
      </c>
      <c r="E970" s="37"/>
      <c r="F970" s="37"/>
    </row>
    <row r="971" ht="15.75" customHeight="1">
      <c r="A971" s="40"/>
      <c r="B971" s="58"/>
      <c r="C971" s="40"/>
      <c r="D971" s="92" t="s">
        <v>1822</v>
      </c>
      <c r="E971" s="37"/>
      <c r="F971" s="37"/>
    </row>
    <row r="972" ht="15.75" customHeight="1">
      <c r="B972" s="58"/>
      <c r="C972" s="37"/>
      <c r="E972" s="37"/>
      <c r="F972" s="37"/>
    </row>
    <row r="973" ht="15.75" customHeight="1">
      <c r="A973" s="35">
        <v>23.0</v>
      </c>
      <c r="B973" s="58"/>
      <c r="C973" s="35" t="s">
        <v>1823</v>
      </c>
      <c r="D973" s="91" t="s">
        <v>1824</v>
      </c>
      <c r="E973" s="37"/>
      <c r="F973" s="37"/>
    </row>
    <row r="974" ht="15.75" customHeight="1">
      <c r="A974" s="41"/>
      <c r="B974" s="58"/>
      <c r="C974" s="41"/>
      <c r="D974" s="91" t="s">
        <v>1825</v>
      </c>
      <c r="E974" s="37"/>
      <c r="F974" s="37"/>
    </row>
    <row r="975" ht="15.75" customHeight="1">
      <c r="A975" s="41"/>
      <c r="B975" s="58"/>
      <c r="C975" s="41"/>
      <c r="D975" s="91" t="s">
        <v>1826</v>
      </c>
      <c r="E975" s="37"/>
      <c r="F975" s="37"/>
    </row>
    <row r="976" ht="15.75" customHeight="1">
      <c r="A976" s="40"/>
      <c r="B976" s="93"/>
      <c r="C976" s="40"/>
      <c r="D976" s="91" t="s">
        <v>1827</v>
      </c>
      <c r="E976" s="37"/>
      <c r="F976" s="37"/>
    </row>
  </sheetData>
  <mergeCells count="86">
    <mergeCell ref="H128:H134"/>
    <mergeCell ref="H122:H127"/>
    <mergeCell ref="H118:H119"/>
    <mergeCell ref="H120:H121"/>
    <mergeCell ref="J143:J148"/>
    <mergeCell ref="H143:H148"/>
    <mergeCell ref="J135:J142"/>
    <mergeCell ref="H135:H142"/>
    <mergeCell ref="H169:H170"/>
    <mergeCell ref="J169:J170"/>
    <mergeCell ref="J165:J167"/>
    <mergeCell ref="H165:H167"/>
    <mergeCell ref="H159:H164"/>
    <mergeCell ref="J159:J164"/>
    <mergeCell ref="J149:J157"/>
    <mergeCell ref="H149:H157"/>
    <mergeCell ref="J85:J88"/>
    <mergeCell ref="J89:J94"/>
    <mergeCell ref="J22:J23"/>
    <mergeCell ref="J24:J30"/>
    <mergeCell ref="J31:J57"/>
    <mergeCell ref="J2:J4"/>
    <mergeCell ref="J5:J8"/>
    <mergeCell ref="J9:J21"/>
    <mergeCell ref="J118:J119"/>
    <mergeCell ref="J95:J117"/>
    <mergeCell ref="I2:I170"/>
    <mergeCell ref="J128:J134"/>
    <mergeCell ref="J122:J127"/>
    <mergeCell ref="J120:J121"/>
    <mergeCell ref="J59:J83"/>
    <mergeCell ref="H59:H83"/>
    <mergeCell ref="H85:H88"/>
    <mergeCell ref="H89:H94"/>
    <mergeCell ref="H22:H23"/>
    <mergeCell ref="H24:H30"/>
    <mergeCell ref="H31:H57"/>
    <mergeCell ref="H9:H21"/>
    <mergeCell ref="C350:C361"/>
    <mergeCell ref="C337:C349"/>
    <mergeCell ref="A591:A599"/>
    <mergeCell ref="C647:C824"/>
    <mergeCell ref="A647:A824"/>
    <mergeCell ref="A644:A646"/>
    <mergeCell ref="C644:C646"/>
    <mergeCell ref="C636:C643"/>
    <mergeCell ref="A636:A643"/>
    <mergeCell ref="C904:C966"/>
    <mergeCell ref="C967:C969"/>
    <mergeCell ref="A967:A969"/>
    <mergeCell ref="C973:C976"/>
    <mergeCell ref="A973:A976"/>
    <mergeCell ref="A970:A971"/>
    <mergeCell ref="C970:C971"/>
    <mergeCell ref="A904:A966"/>
    <mergeCell ref="C851:C896"/>
    <mergeCell ref="A851:A896"/>
    <mergeCell ref="A897:A903"/>
    <mergeCell ref="C897:C903"/>
    <mergeCell ref="A825:A850"/>
    <mergeCell ref="C825:C850"/>
    <mergeCell ref="H95:H117"/>
    <mergeCell ref="A335:A336"/>
    <mergeCell ref="B2:B976"/>
    <mergeCell ref="A350:A361"/>
    <mergeCell ref="A337:A349"/>
    <mergeCell ref="A63:A334"/>
    <mergeCell ref="A362:A521"/>
    <mergeCell ref="H2:H4"/>
    <mergeCell ref="H5:H8"/>
    <mergeCell ref="A2:A62"/>
    <mergeCell ref="C2:C62"/>
    <mergeCell ref="C335:C336"/>
    <mergeCell ref="C362:C521"/>
    <mergeCell ref="A586:A590"/>
    <mergeCell ref="C586:C590"/>
    <mergeCell ref="A528:A585"/>
    <mergeCell ref="C528:C585"/>
    <mergeCell ref="C522:C527"/>
    <mergeCell ref="A522:A527"/>
    <mergeCell ref="C63:C334"/>
    <mergeCell ref="C607:C633"/>
    <mergeCell ref="C600:C606"/>
    <mergeCell ref="C591:C599"/>
    <mergeCell ref="A607:A633"/>
    <mergeCell ref="A600:A606"/>
  </mergeCells>
  <hyperlinks>
    <hyperlink r:id="rId1" ref="D2"/>
    <hyperlink r:id="rId2" ref="K2"/>
    <hyperlink r:id="rId3" ref="D3"/>
    <hyperlink r:id="rId4" ref="K3"/>
    <hyperlink r:id="rId5" ref="D4"/>
    <hyperlink r:id="rId6" ref="K4"/>
    <hyperlink r:id="rId7" ref="D5"/>
    <hyperlink r:id="rId8" ref="K5"/>
    <hyperlink r:id="rId9" ref="D6"/>
    <hyperlink r:id="rId10" ref="K6"/>
    <hyperlink r:id="rId11" ref="D7"/>
    <hyperlink r:id="rId12" ref="K7"/>
    <hyperlink r:id="rId13" ref="D8"/>
    <hyperlink r:id="rId14" ref="K8"/>
    <hyperlink r:id="rId15" ref="D9"/>
    <hyperlink r:id="rId16" ref="D10"/>
    <hyperlink r:id="rId17" ref="D11"/>
    <hyperlink r:id="rId18" ref="D12"/>
    <hyperlink r:id="rId19" ref="D13"/>
    <hyperlink r:id="rId20" ref="D14"/>
    <hyperlink r:id="rId21" ref="D15"/>
    <hyperlink r:id="rId22" ref="D16"/>
    <hyperlink r:id="rId23" ref="D17"/>
    <hyperlink r:id="rId24" ref="D18"/>
    <hyperlink r:id="rId25" ref="D19"/>
    <hyperlink r:id="rId26" ref="D20"/>
    <hyperlink r:id="rId27" ref="D21"/>
    <hyperlink r:id="rId28" ref="D22"/>
    <hyperlink r:id="rId29" ref="D23"/>
    <hyperlink r:id="rId30" ref="D24"/>
    <hyperlink r:id="rId31" ref="K24"/>
    <hyperlink r:id="rId32" ref="D25"/>
    <hyperlink r:id="rId33" ref="K25"/>
    <hyperlink r:id="rId34" ref="D26"/>
    <hyperlink r:id="rId35" ref="K26"/>
    <hyperlink r:id="rId36" ref="D27"/>
    <hyperlink r:id="rId37" ref="K27"/>
    <hyperlink r:id="rId38" ref="D28"/>
    <hyperlink r:id="rId39" ref="K28"/>
    <hyperlink r:id="rId40" ref="D29"/>
    <hyperlink r:id="rId41" ref="K29"/>
    <hyperlink r:id="rId42" ref="D30"/>
    <hyperlink r:id="rId43" ref="K30"/>
    <hyperlink r:id="rId44" ref="D31"/>
    <hyperlink r:id="rId45" ref="K31"/>
    <hyperlink r:id="rId46" ref="D32"/>
    <hyperlink r:id="rId47" ref="K32"/>
    <hyperlink r:id="rId48" ref="D33"/>
    <hyperlink r:id="rId49" ref="K33"/>
    <hyperlink r:id="rId50" ref="D34"/>
    <hyperlink r:id="rId51" ref="K34"/>
    <hyperlink r:id="rId52" ref="D35"/>
    <hyperlink r:id="rId53" ref="K35"/>
    <hyperlink r:id="rId54" ref="D36"/>
    <hyperlink r:id="rId55" ref="K36"/>
    <hyperlink r:id="rId56" ref="D37"/>
    <hyperlink r:id="rId57" ref="K37"/>
    <hyperlink r:id="rId58" ref="D38"/>
    <hyperlink r:id="rId59" ref="K38"/>
    <hyperlink r:id="rId60" ref="D39"/>
    <hyperlink r:id="rId61" ref="K39"/>
    <hyperlink r:id="rId62" ref="D40"/>
    <hyperlink r:id="rId63" ref="K40"/>
    <hyperlink r:id="rId64" ref="D41"/>
    <hyperlink r:id="rId65" ref="K41"/>
    <hyperlink r:id="rId66" ref="D42"/>
    <hyperlink r:id="rId67" ref="K42"/>
    <hyperlink r:id="rId68" ref="D43"/>
    <hyperlink r:id="rId69" ref="K43"/>
    <hyperlink r:id="rId70" ref="D44"/>
    <hyperlink r:id="rId71" ref="K44"/>
    <hyperlink r:id="rId72" ref="D45"/>
    <hyperlink r:id="rId73" ref="K45"/>
    <hyperlink r:id="rId74" ref="D46"/>
    <hyperlink r:id="rId75" ref="K46"/>
    <hyperlink r:id="rId76" ref="D47"/>
    <hyperlink r:id="rId77" ref="K47"/>
    <hyperlink r:id="rId78" ref="D48"/>
    <hyperlink r:id="rId79" ref="K48"/>
    <hyperlink r:id="rId80" ref="D49"/>
    <hyperlink r:id="rId81" ref="K49"/>
    <hyperlink r:id="rId82" ref="D50"/>
    <hyperlink r:id="rId83" ref="K50"/>
    <hyperlink r:id="rId84" ref="D51"/>
    <hyperlink r:id="rId85" ref="K51"/>
    <hyperlink r:id="rId86" ref="D52"/>
    <hyperlink r:id="rId87" ref="K52"/>
    <hyperlink r:id="rId88" ref="D53"/>
    <hyperlink r:id="rId89" ref="K53"/>
    <hyperlink r:id="rId90" ref="D54"/>
    <hyperlink r:id="rId91" ref="K54"/>
    <hyperlink r:id="rId92" ref="D55"/>
    <hyperlink r:id="rId93" ref="K55"/>
    <hyperlink r:id="rId94" ref="D56"/>
    <hyperlink r:id="rId95" ref="K56"/>
    <hyperlink r:id="rId96" ref="D57"/>
    <hyperlink r:id="rId97" ref="K57"/>
    <hyperlink r:id="rId98" ref="D58"/>
    <hyperlink r:id="rId99" ref="D59"/>
    <hyperlink r:id="rId100" ref="K59"/>
    <hyperlink r:id="rId101" ref="D60"/>
    <hyperlink r:id="rId102" ref="K60"/>
    <hyperlink r:id="rId103" ref="D61"/>
    <hyperlink r:id="rId104" ref="K61"/>
    <hyperlink r:id="rId105" ref="D62"/>
    <hyperlink r:id="rId106" ref="K62"/>
    <hyperlink r:id="rId107" ref="D63"/>
    <hyperlink r:id="rId108" ref="K63"/>
    <hyperlink r:id="rId109" ref="D64"/>
    <hyperlink r:id="rId110" ref="K64"/>
    <hyperlink r:id="rId111" ref="D65"/>
    <hyperlink r:id="rId112" ref="K65"/>
    <hyperlink r:id="rId113" ref="D66"/>
    <hyperlink r:id="rId114" ref="K66"/>
    <hyperlink r:id="rId115" ref="D67"/>
    <hyperlink r:id="rId116" ref="K67"/>
    <hyperlink r:id="rId117" ref="D68"/>
    <hyperlink r:id="rId118" ref="K68"/>
    <hyperlink r:id="rId119" ref="D69"/>
    <hyperlink r:id="rId120" ref="K69"/>
    <hyperlink r:id="rId121" ref="D70"/>
    <hyperlink r:id="rId122" ref="K70"/>
    <hyperlink r:id="rId123" ref="D71"/>
    <hyperlink r:id="rId124" ref="K71"/>
    <hyperlink r:id="rId125" ref="D72"/>
    <hyperlink r:id="rId126" ref="K72"/>
    <hyperlink r:id="rId127" ref="D73"/>
    <hyperlink r:id="rId128" ref="K73"/>
    <hyperlink r:id="rId129" ref="D74"/>
    <hyperlink r:id="rId130" ref="K74"/>
    <hyperlink r:id="rId131" ref="D75"/>
    <hyperlink r:id="rId132" ref="K75"/>
    <hyperlink r:id="rId133" ref="D76"/>
    <hyperlink r:id="rId134" ref="K76"/>
    <hyperlink r:id="rId135" ref="D77"/>
    <hyperlink r:id="rId136" ref="K77"/>
    <hyperlink r:id="rId137" ref="D78"/>
    <hyperlink r:id="rId138" ref="K78"/>
    <hyperlink r:id="rId139" ref="D79"/>
    <hyperlink r:id="rId140" ref="K79"/>
    <hyperlink r:id="rId141" ref="D80"/>
    <hyperlink r:id="rId142" ref="K80"/>
    <hyperlink r:id="rId143" ref="D81"/>
    <hyperlink r:id="rId144" ref="K81"/>
    <hyperlink r:id="rId145" ref="D82"/>
    <hyperlink r:id="rId146" ref="K82"/>
    <hyperlink r:id="rId147" ref="D83"/>
    <hyperlink r:id="rId148" ref="K83"/>
    <hyperlink r:id="rId149" ref="D84"/>
    <hyperlink r:id="rId150" ref="D85"/>
    <hyperlink r:id="rId151" ref="K85"/>
    <hyperlink r:id="rId152" ref="D86"/>
    <hyperlink r:id="rId153" ref="K86"/>
    <hyperlink r:id="rId154" ref="D87"/>
    <hyperlink r:id="rId155" ref="K87"/>
    <hyperlink r:id="rId156" ref="D88"/>
    <hyperlink r:id="rId157" ref="K88"/>
    <hyperlink r:id="rId158" ref="D89"/>
    <hyperlink r:id="rId159" ref="K89"/>
    <hyperlink r:id="rId160" ref="D90"/>
    <hyperlink r:id="rId161" ref="K90"/>
    <hyperlink r:id="rId162" ref="D91"/>
    <hyperlink r:id="rId163" ref="K91"/>
    <hyperlink r:id="rId164" ref="D92"/>
    <hyperlink r:id="rId165" ref="K92"/>
    <hyperlink r:id="rId166" ref="D93"/>
    <hyperlink r:id="rId167" ref="K93"/>
    <hyperlink r:id="rId168" ref="D94"/>
    <hyperlink r:id="rId169" ref="K94"/>
    <hyperlink r:id="rId170" ref="D95"/>
    <hyperlink r:id="rId171" ref="K95"/>
    <hyperlink r:id="rId172" ref="D96"/>
    <hyperlink r:id="rId173" ref="K96"/>
    <hyperlink r:id="rId174" ref="D97"/>
    <hyperlink r:id="rId175" ref="K97"/>
    <hyperlink r:id="rId176" ref="D98"/>
    <hyperlink r:id="rId177" ref="K98"/>
    <hyperlink r:id="rId178" ref="D99"/>
    <hyperlink r:id="rId179" ref="K99"/>
    <hyperlink r:id="rId180" ref="D100"/>
    <hyperlink r:id="rId181" ref="K100"/>
    <hyperlink r:id="rId182" ref="D101"/>
    <hyperlink r:id="rId183" ref="K101"/>
    <hyperlink r:id="rId184" ref="D102"/>
    <hyperlink r:id="rId185" ref="K102"/>
    <hyperlink r:id="rId186" ref="D103"/>
    <hyperlink r:id="rId187" ref="K103"/>
    <hyperlink r:id="rId188" ref="D104"/>
    <hyperlink r:id="rId189" ref="K104"/>
    <hyperlink r:id="rId190" ref="D105"/>
    <hyperlink r:id="rId191" ref="K105"/>
    <hyperlink r:id="rId192" ref="D106"/>
    <hyperlink r:id="rId193" ref="K106"/>
    <hyperlink r:id="rId194" ref="D107"/>
    <hyperlink r:id="rId195" ref="K107"/>
    <hyperlink r:id="rId196" ref="D108"/>
    <hyperlink r:id="rId197" ref="K108"/>
    <hyperlink r:id="rId198" ref="D109"/>
    <hyperlink r:id="rId199" ref="K109"/>
    <hyperlink r:id="rId200" ref="D110"/>
    <hyperlink r:id="rId201" ref="K110"/>
    <hyperlink r:id="rId202" ref="D111"/>
    <hyperlink r:id="rId203" ref="K111"/>
    <hyperlink r:id="rId204" ref="D112"/>
    <hyperlink r:id="rId205" ref="K112"/>
    <hyperlink r:id="rId206" ref="D113"/>
    <hyperlink r:id="rId207" ref="K113"/>
    <hyperlink r:id="rId208" ref="D114"/>
    <hyperlink r:id="rId209" ref="K114"/>
    <hyperlink r:id="rId210" ref="D115"/>
    <hyperlink r:id="rId211" ref="K115"/>
    <hyperlink r:id="rId212" ref="D116"/>
    <hyperlink r:id="rId213" ref="K116"/>
    <hyperlink r:id="rId214" ref="D117"/>
    <hyperlink r:id="rId215" ref="K117"/>
    <hyperlink r:id="rId216" ref="D118"/>
    <hyperlink r:id="rId217" ref="D119"/>
    <hyperlink r:id="rId218" ref="D120"/>
    <hyperlink r:id="rId219" ref="D121"/>
    <hyperlink r:id="rId220" ref="D122"/>
    <hyperlink r:id="rId221" ref="K122"/>
    <hyperlink r:id="rId222" ref="D123"/>
    <hyperlink r:id="rId223" ref="K123"/>
    <hyperlink r:id="rId224" ref="D124"/>
    <hyperlink r:id="rId225" ref="K124"/>
    <hyperlink r:id="rId226" ref="D125"/>
    <hyperlink r:id="rId227" ref="K125"/>
    <hyperlink r:id="rId228" ref="D126"/>
    <hyperlink r:id="rId229" ref="K126"/>
    <hyperlink r:id="rId230" ref="D127"/>
    <hyperlink r:id="rId231" ref="K127"/>
    <hyperlink r:id="rId232" ref="D128"/>
    <hyperlink r:id="rId233" ref="K128"/>
    <hyperlink r:id="rId234" ref="D129"/>
    <hyperlink r:id="rId235" ref="K129"/>
    <hyperlink r:id="rId236" ref="D130"/>
    <hyperlink r:id="rId237" ref="K130"/>
    <hyperlink r:id="rId238" ref="D131"/>
    <hyperlink r:id="rId239" ref="K131"/>
    <hyperlink r:id="rId240" ref="D132"/>
    <hyperlink r:id="rId241" ref="K132"/>
    <hyperlink r:id="rId242" ref="D133"/>
    <hyperlink r:id="rId243" ref="K133"/>
    <hyperlink r:id="rId244" ref="D134"/>
    <hyperlink r:id="rId245" ref="K134"/>
    <hyperlink r:id="rId246" ref="D135"/>
    <hyperlink r:id="rId247" ref="K135"/>
    <hyperlink r:id="rId248" ref="D136"/>
    <hyperlink r:id="rId249" ref="K136"/>
    <hyperlink r:id="rId250" ref="D137"/>
    <hyperlink r:id="rId251" ref="K137"/>
    <hyperlink r:id="rId252" ref="D138"/>
    <hyperlink r:id="rId253" ref="K138"/>
    <hyperlink r:id="rId254" ref="D139"/>
    <hyperlink r:id="rId255" ref="K139"/>
    <hyperlink r:id="rId256" ref="D140"/>
    <hyperlink r:id="rId257" ref="K140"/>
    <hyperlink r:id="rId258" ref="D141"/>
    <hyperlink r:id="rId259" ref="K141"/>
    <hyperlink r:id="rId260" ref="D142"/>
    <hyperlink r:id="rId261" ref="K142"/>
    <hyperlink r:id="rId262" ref="D143"/>
    <hyperlink r:id="rId263" ref="K143"/>
    <hyperlink r:id="rId264" ref="D144"/>
    <hyperlink r:id="rId265" ref="K144"/>
    <hyperlink r:id="rId266" ref="D145"/>
    <hyperlink r:id="rId267" ref="K145"/>
    <hyperlink r:id="rId268" ref="D146"/>
    <hyperlink r:id="rId269" ref="K146"/>
    <hyperlink r:id="rId270" ref="D147"/>
    <hyperlink r:id="rId271" ref="K147"/>
    <hyperlink r:id="rId272" ref="D148"/>
    <hyperlink r:id="rId273" ref="K148"/>
    <hyperlink r:id="rId274" ref="D149"/>
    <hyperlink r:id="rId275" ref="K149"/>
    <hyperlink r:id="rId276" ref="D150"/>
    <hyperlink r:id="rId277" ref="K150"/>
    <hyperlink r:id="rId278" ref="D151"/>
    <hyperlink r:id="rId279" ref="K151"/>
    <hyperlink r:id="rId280" ref="D152"/>
    <hyperlink r:id="rId281" ref="K152"/>
    <hyperlink r:id="rId282" ref="D153"/>
    <hyperlink r:id="rId283" ref="K153"/>
    <hyperlink r:id="rId284" ref="D154"/>
    <hyperlink r:id="rId285" ref="K154"/>
    <hyperlink r:id="rId286" ref="D155"/>
    <hyperlink r:id="rId287" ref="K155"/>
    <hyperlink r:id="rId288" ref="D156"/>
    <hyperlink r:id="rId289" ref="K156"/>
    <hyperlink r:id="rId290" ref="D157"/>
    <hyperlink r:id="rId291" ref="K157"/>
    <hyperlink r:id="rId292" ref="D158"/>
    <hyperlink r:id="rId293" ref="D159"/>
    <hyperlink r:id="rId294" ref="K159"/>
    <hyperlink r:id="rId295" ref="D160"/>
    <hyperlink r:id="rId296" ref="K160"/>
    <hyperlink r:id="rId297" ref="D161"/>
    <hyperlink r:id="rId298" ref="K161"/>
    <hyperlink r:id="rId299" ref="D162"/>
    <hyperlink r:id="rId300" ref="K162"/>
    <hyperlink r:id="rId301" ref="D163"/>
    <hyperlink r:id="rId302" ref="K163"/>
    <hyperlink r:id="rId303" ref="D164"/>
    <hyperlink r:id="rId304" ref="K164"/>
    <hyperlink r:id="rId305" ref="D165"/>
    <hyperlink r:id="rId306" ref="K165"/>
    <hyperlink r:id="rId307" ref="D166"/>
    <hyperlink r:id="rId308" ref="K166"/>
    <hyperlink r:id="rId309" ref="D167"/>
    <hyperlink r:id="rId310" ref="K167"/>
    <hyperlink r:id="rId311" ref="D168"/>
    <hyperlink r:id="rId312" ref="D169"/>
    <hyperlink r:id="rId313" ref="K169"/>
    <hyperlink r:id="rId314" ref="D170"/>
    <hyperlink r:id="rId315" ref="K170"/>
    <hyperlink r:id="rId316" ref="D171"/>
    <hyperlink r:id="rId317" ref="D172"/>
    <hyperlink r:id="rId318" ref="D173"/>
    <hyperlink r:id="rId319" ref="D174"/>
    <hyperlink r:id="rId320" ref="D175"/>
    <hyperlink r:id="rId321" ref="D176"/>
    <hyperlink r:id="rId322" ref="D177"/>
    <hyperlink r:id="rId323" ref="D178"/>
    <hyperlink r:id="rId324" ref="D179"/>
    <hyperlink r:id="rId325" ref="D180"/>
    <hyperlink r:id="rId326" ref="D181"/>
    <hyperlink r:id="rId327" ref="D182"/>
    <hyperlink r:id="rId328" ref="D183"/>
    <hyperlink r:id="rId329" ref="D184"/>
    <hyperlink r:id="rId330" ref="D185"/>
    <hyperlink r:id="rId331" ref="D186"/>
    <hyperlink r:id="rId332" ref="D187"/>
    <hyperlink r:id="rId333" ref="D188"/>
    <hyperlink r:id="rId334" ref="D189"/>
    <hyperlink r:id="rId335" ref="D190"/>
    <hyperlink r:id="rId336" ref="D191"/>
    <hyperlink r:id="rId337" ref="D192"/>
    <hyperlink r:id="rId338" ref="D193"/>
    <hyperlink r:id="rId339" ref="D194"/>
    <hyperlink r:id="rId340" ref="D195"/>
    <hyperlink r:id="rId341" ref="D196"/>
    <hyperlink r:id="rId342" ref="D197"/>
    <hyperlink r:id="rId343" ref="D198"/>
    <hyperlink r:id="rId344" ref="D199"/>
    <hyperlink r:id="rId345" ref="D200"/>
    <hyperlink r:id="rId346" ref="D201"/>
    <hyperlink r:id="rId347" ref="D202"/>
    <hyperlink r:id="rId348" ref="D203"/>
    <hyperlink r:id="rId349" ref="D204"/>
    <hyperlink r:id="rId350" ref="D205"/>
    <hyperlink r:id="rId351" ref="D206"/>
    <hyperlink r:id="rId352" ref="D207"/>
    <hyperlink r:id="rId353" ref="D208"/>
    <hyperlink r:id="rId354" ref="D209"/>
    <hyperlink r:id="rId355" ref="D210"/>
    <hyperlink r:id="rId356" ref="D211"/>
    <hyperlink r:id="rId357" ref="D212"/>
    <hyperlink r:id="rId358" ref="D213"/>
    <hyperlink r:id="rId359" ref="D214"/>
    <hyperlink r:id="rId360" ref="D215"/>
    <hyperlink r:id="rId361" ref="D216"/>
    <hyperlink r:id="rId362" ref="D217"/>
    <hyperlink r:id="rId363" ref="D218"/>
    <hyperlink r:id="rId364" ref="D219"/>
    <hyperlink r:id="rId365" ref="D220"/>
    <hyperlink r:id="rId366" ref="D221"/>
    <hyperlink r:id="rId367" ref="D222"/>
    <hyperlink r:id="rId368" ref="D223"/>
    <hyperlink r:id="rId369" ref="D224"/>
    <hyperlink r:id="rId370" ref="D225"/>
    <hyperlink r:id="rId371" ref="D226"/>
    <hyperlink r:id="rId372" ref="D227"/>
    <hyperlink r:id="rId373" ref="D228"/>
    <hyperlink r:id="rId374" ref="D229"/>
    <hyperlink r:id="rId375" ref="D230"/>
    <hyperlink r:id="rId376" ref="D231"/>
    <hyperlink r:id="rId377" ref="D232"/>
    <hyperlink r:id="rId378" ref="D233"/>
    <hyperlink r:id="rId379" ref="D234"/>
    <hyperlink r:id="rId380" ref="D235"/>
    <hyperlink r:id="rId381" ref="D236"/>
    <hyperlink r:id="rId382" ref="D237"/>
    <hyperlink r:id="rId383" ref="D238"/>
    <hyperlink r:id="rId384" ref="D239"/>
    <hyperlink r:id="rId385" ref="D240"/>
    <hyperlink r:id="rId386" ref="D241"/>
    <hyperlink r:id="rId387" ref="D242"/>
    <hyperlink r:id="rId388" ref="D243"/>
    <hyperlink r:id="rId389" ref="D244"/>
    <hyperlink r:id="rId390" ref="D245"/>
    <hyperlink r:id="rId391" ref="D246"/>
    <hyperlink r:id="rId392" ref="D247"/>
    <hyperlink r:id="rId393" ref="D248"/>
    <hyperlink r:id="rId394" ref="D249"/>
    <hyperlink r:id="rId395" ref="D250"/>
    <hyperlink r:id="rId396" ref="D251"/>
    <hyperlink r:id="rId397" ref="D252"/>
    <hyperlink r:id="rId398" ref="D253"/>
    <hyperlink r:id="rId399" ref="D254"/>
    <hyperlink r:id="rId400" ref="D255"/>
    <hyperlink r:id="rId401" ref="D256"/>
    <hyperlink r:id="rId402" ref="D257"/>
    <hyperlink r:id="rId403" ref="D258"/>
    <hyperlink r:id="rId404" ref="D259"/>
    <hyperlink r:id="rId405" ref="D260"/>
    <hyperlink r:id="rId406" ref="D261"/>
    <hyperlink r:id="rId407" ref="D262"/>
    <hyperlink r:id="rId408" ref="D263"/>
    <hyperlink r:id="rId409" ref="D264"/>
    <hyperlink r:id="rId410" ref="D265"/>
    <hyperlink r:id="rId411" ref="D266"/>
    <hyperlink r:id="rId412" ref="D267"/>
    <hyperlink r:id="rId413" ref="D268"/>
    <hyperlink r:id="rId414" ref="D269"/>
    <hyperlink r:id="rId415" ref="D270"/>
    <hyperlink r:id="rId416" ref="D271"/>
    <hyperlink r:id="rId417" ref="D272"/>
    <hyperlink r:id="rId418" ref="D273"/>
    <hyperlink r:id="rId419" ref="D274"/>
    <hyperlink r:id="rId420" ref="D275"/>
    <hyperlink r:id="rId421" ref="D276"/>
    <hyperlink r:id="rId422" ref="D277"/>
    <hyperlink r:id="rId423" ref="D278"/>
    <hyperlink r:id="rId424" ref="D279"/>
    <hyperlink r:id="rId425" ref="D280"/>
    <hyperlink r:id="rId426" ref="D281"/>
    <hyperlink r:id="rId427" ref="D282"/>
    <hyperlink r:id="rId428" ref="D283"/>
    <hyperlink r:id="rId429" ref="D284"/>
    <hyperlink r:id="rId430" ref="D285"/>
    <hyperlink r:id="rId431" ref="D286"/>
    <hyperlink r:id="rId432" ref="D287"/>
    <hyperlink r:id="rId433" ref="D288"/>
    <hyperlink r:id="rId434" ref="D289"/>
    <hyperlink r:id="rId435" ref="D290"/>
    <hyperlink r:id="rId436" ref="D291"/>
    <hyperlink r:id="rId437" ref="D292"/>
    <hyperlink r:id="rId438" ref="D293"/>
    <hyperlink r:id="rId439" ref="D294"/>
    <hyperlink r:id="rId440" ref="D295"/>
    <hyperlink r:id="rId441" ref="D296"/>
    <hyperlink r:id="rId442" ref="D297"/>
    <hyperlink r:id="rId443" ref="D298"/>
    <hyperlink r:id="rId444" ref="D299"/>
    <hyperlink r:id="rId445" ref="D300"/>
    <hyperlink r:id="rId446" ref="D301"/>
    <hyperlink r:id="rId447" ref="D302"/>
    <hyperlink r:id="rId448" ref="D303"/>
    <hyperlink r:id="rId449" ref="D304"/>
    <hyperlink r:id="rId450" ref="D305"/>
    <hyperlink r:id="rId451" ref="D306"/>
    <hyperlink r:id="rId452" ref="D307"/>
    <hyperlink r:id="rId453" ref="D308"/>
    <hyperlink r:id="rId454" ref="D309"/>
    <hyperlink r:id="rId455" ref="D310"/>
    <hyperlink r:id="rId456" ref="D311"/>
    <hyperlink r:id="rId457" ref="D312"/>
    <hyperlink r:id="rId458" ref="D313"/>
    <hyperlink r:id="rId459" ref="D314"/>
    <hyperlink r:id="rId460" ref="D315"/>
    <hyperlink r:id="rId461" ref="D316"/>
    <hyperlink r:id="rId462" ref="D317"/>
    <hyperlink r:id="rId463" ref="D318"/>
    <hyperlink r:id="rId464" ref="D319"/>
    <hyperlink r:id="rId465" ref="D320"/>
    <hyperlink r:id="rId466" ref="D321"/>
    <hyperlink r:id="rId467" ref="D322"/>
    <hyperlink r:id="rId468" ref="D323"/>
    <hyperlink r:id="rId469" ref="D324"/>
    <hyperlink r:id="rId470" ref="D325"/>
    <hyperlink r:id="rId471" ref="D326"/>
    <hyperlink r:id="rId472" ref="D327"/>
    <hyperlink r:id="rId473" ref="D328"/>
    <hyperlink r:id="rId474" ref="D329"/>
    <hyperlink r:id="rId475" ref="D330"/>
    <hyperlink r:id="rId476" ref="D331"/>
    <hyperlink r:id="rId477" ref="D332"/>
    <hyperlink r:id="rId478" ref="D333"/>
    <hyperlink r:id="rId479" ref="D334"/>
    <hyperlink r:id="rId480" ref="D335"/>
    <hyperlink r:id="rId481" ref="D336"/>
    <hyperlink r:id="rId482" ref="D337"/>
    <hyperlink r:id="rId483" ref="D338"/>
    <hyperlink r:id="rId484" ref="D339"/>
    <hyperlink r:id="rId485" ref="D340"/>
    <hyperlink r:id="rId486" ref="D341"/>
    <hyperlink r:id="rId487" ref="D342"/>
    <hyperlink r:id="rId488" ref="D343"/>
    <hyperlink r:id="rId489" ref="D344"/>
    <hyperlink r:id="rId490" ref="D345"/>
    <hyperlink r:id="rId491" ref="D346"/>
    <hyperlink r:id="rId492" ref="D347"/>
    <hyperlink r:id="rId493" ref="D348"/>
    <hyperlink r:id="rId494" ref="D349"/>
    <hyperlink r:id="rId495" ref="D350"/>
    <hyperlink r:id="rId496" ref="D351"/>
    <hyperlink r:id="rId497" ref="D352"/>
    <hyperlink r:id="rId498" ref="D353"/>
    <hyperlink r:id="rId499" ref="D354"/>
    <hyperlink r:id="rId500" ref="D355"/>
    <hyperlink r:id="rId501" ref="D356"/>
    <hyperlink r:id="rId502" ref="D357"/>
    <hyperlink r:id="rId503" ref="D358"/>
    <hyperlink r:id="rId504" ref="D359"/>
    <hyperlink r:id="rId505" ref="D360"/>
    <hyperlink r:id="rId506" ref="D361"/>
    <hyperlink r:id="rId507" ref="D362"/>
    <hyperlink r:id="rId508" ref="D363"/>
    <hyperlink r:id="rId509" ref="D364"/>
    <hyperlink r:id="rId510" ref="D365"/>
    <hyperlink r:id="rId511" ref="D366"/>
    <hyperlink r:id="rId512" ref="D367"/>
    <hyperlink r:id="rId513" ref="D368"/>
    <hyperlink r:id="rId514" ref="D369"/>
    <hyperlink r:id="rId515" ref="D370"/>
    <hyperlink r:id="rId516" ref="D371"/>
    <hyperlink r:id="rId517" ref="D372"/>
    <hyperlink r:id="rId518" ref="D373"/>
    <hyperlink r:id="rId519" ref="D374"/>
    <hyperlink r:id="rId520" ref="D375"/>
    <hyperlink r:id="rId521" ref="D376"/>
    <hyperlink r:id="rId522" ref="D377"/>
    <hyperlink r:id="rId523" ref="D378"/>
    <hyperlink r:id="rId524" ref="D379"/>
    <hyperlink r:id="rId525" ref="D380"/>
    <hyperlink r:id="rId526" ref="D381"/>
    <hyperlink r:id="rId527" ref="D382"/>
    <hyperlink r:id="rId528" ref="D383"/>
    <hyperlink r:id="rId529" ref="D384"/>
    <hyperlink r:id="rId530" ref="D385"/>
    <hyperlink r:id="rId531" ref="D386"/>
    <hyperlink r:id="rId532" ref="D387"/>
    <hyperlink r:id="rId533" ref="D388"/>
    <hyperlink r:id="rId534" ref="D389"/>
    <hyperlink r:id="rId535" ref="D390"/>
    <hyperlink r:id="rId536" ref="D391"/>
    <hyperlink r:id="rId537" ref="D392"/>
    <hyperlink r:id="rId538" ref="D393"/>
    <hyperlink r:id="rId539" ref="D394"/>
    <hyperlink r:id="rId540" ref="D395"/>
    <hyperlink r:id="rId541" ref="D396"/>
    <hyperlink r:id="rId542" ref="D397"/>
    <hyperlink r:id="rId543" ref="D398"/>
    <hyperlink r:id="rId544" ref="D399"/>
    <hyperlink r:id="rId545" ref="D400"/>
    <hyperlink r:id="rId546" ref="D401"/>
    <hyperlink r:id="rId547" ref="D402"/>
    <hyperlink r:id="rId548" ref="D403"/>
    <hyperlink r:id="rId549" ref="D404"/>
    <hyperlink r:id="rId550" ref="D405"/>
    <hyperlink r:id="rId551" ref="D406"/>
    <hyperlink r:id="rId552" ref="D407"/>
    <hyperlink r:id="rId553" ref="D408"/>
    <hyperlink r:id="rId554" ref="D409"/>
    <hyperlink r:id="rId555" ref="D410"/>
    <hyperlink r:id="rId556" ref="D411"/>
    <hyperlink r:id="rId557" ref="D412"/>
    <hyperlink r:id="rId558" ref="D413"/>
    <hyperlink r:id="rId559" ref="D414"/>
    <hyperlink r:id="rId560" ref="D415"/>
    <hyperlink r:id="rId561" ref="D416"/>
    <hyperlink r:id="rId562" ref="D417"/>
    <hyperlink r:id="rId563" ref="D418"/>
    <hyperlink r:id="rId564" ref="D419"/>
    <hyperlink r:id="rId565" ref="D420"/>
    <hyperlink r:id="rId566" ref="D421"/>
    <hyperlink r:id="rId567" ref="D422"/>
    <hyperlink r:id="rId568" ref="D423"/>
    <hyperlink r:id="rId569" ref="D424"/>
    <hyperlink r:id="rId570" ref="D425"/>
    <hyperlink r:id="rId571" ref="D426"/>
    <hyperlink r:id="rId572" ref="D427"/>
    <hyperlink r:id="rId573" ref="D428"/>
    <hyperlink r:id="rId574" ref="D429"/>
    <hyperlink r:id="rId575" ref="D430"/>
    <hyperlink r:id="rId576" ref="D431"/>
    <hyperlink r:id="rId577" ref="D432"/>
    <hyperlink r:id="rId578" ref="D433"/>
    <hyperlink r:id="rId579" ref="D434"/>
    <hyperlink r:id="rId580" ref="D435"/>
    <hyperlink r:id="rId581" ref="D436"/>
    <hyperlink r:id="rId582" ref="D437"/>
    <hyperlink r:id="rId583" ref="D438"/>
    <hyperlink r:id="rId584" ref="D439"/>
    <hyperlink r:id="rId585" ref="D440"/>
    <hyperlink r:id="rId586" ref="D441"/>
    <hyperlink r:id="rId587" ref="D442"/>
    <hyperlink r:id="rId588" ref="D443"/>
    <hyperlink r:id="rId589" ref="D444"/>
    <hyperlink r:id="rId590" ref="D445"/>
    <hyperlink r:id="rId591" ref="D446"/>
    <hyperlink r:id="rId592" ref="D447"/>
    <hyperlink r:id="rId593" ref="D448"/>
    <hyperlink r:id="rId594" ref="D449"/>
    <hyperlink r:id="rId595" ref="D450"/>
    <hyperlink r:id="rId596" ref="D451"/>
    <hyperlink r:id="rId597" ref="D452"/>
    <hyperlink r:id="rId598" ref="D453"/>
    <hyperlink r:id="rId599" ref="D454"/>
    <hyperlink r:id="rId600" ref="D455"/>
    <hyperlink r:id="rId601" ref="D456"/>
    <hyperlink r:id="rId602" ref="D457"/>
    <hyperlink r:id="rId603" ref="D458"/>
    <hyperlink r:id="rId604" ref="D459"/>
    <hyperlink r:id="rId605" ref="D460"/>
    <hyperlink r:id="rId606" ref="D461"/>
    <hyperlink r:id="rId607" ref="D462"/>
    <hyperlink r:id="rId608" ref="D463"/>
    <hyperlink r:id="rId609" ref="D464"/>
    <hyperlink r:id="rId610" ref="D465"/>
    <hyperlink r:id="rId611" ref="D466"/>
    <hyperlink r:id="rId612" ref="D467"/>
    <hyperlink r:id="rId613" ref="D468"/>
    <hyperlink r:id="rId614" ref="D469"/>
    <hyperlink r:id="rId615" ref="D470"/>
    <hyperlink r:id="rId616" ref="D471"/>
    <hyperlink r:id="rId617" ref="D472"/>
    <hyperlink r:id="rId618" ref="D473"/>
    <hyperlink r:id="rId619" ref="D474"/>
    <hyperlink r:id="rId620" ref="D475"/>
    <hyperlink r:id="rId621" ref="D476"/>
    <hyperlink r:id="rId622" ref="D477"/>
    <hyperlink r:id="rId623" ref="D478"/>
    <hyperlink r:id="rId624" ref="D479"/>
    <hyperlink r:id="rId625" ref="D480"/>
    <hyperlink r:id="rId626" ref="D481"/>
    <hyperlink r:id="rId627" ref="D482"/>
    <hyperlink r:id="rId628" ref="D483"/>
    <hyperlink r:id="rId629" ref="D484"/>
    <hyperlink r:id="rId630" ref="D485"/>
    <hyperlink r:id="rId631" ref="D486"/>
    <hyperlink r:id="rId632" ref="D487"/>
    <hyperlink r:id="rId633" ref="D488"/>
    <hyperlink r:id="rId634" ref="D489"/>
    <hyperlink r:id="rId635" ref="D490"/>
    <hyperlink r:id="rId636" ref="D491"/>
    <hyperlink r:id="rId637" ref="D492"/>
    <hyperlink r:id="rId638" ref="D493"/>
    <hyperlink r:id="rId639" ref="D494"/>
    <hyperlink r:id="rId640" ref="D495"/>
    <hyperlink r:id="rId641" ref="D496"/>
    <hyperlink r:id="rId642" ref="D497"/>
    <hyperlink r:id="rId643" ref="D498"/>
    <hyperlink r:id="rId644" ref="D499"/>
    <hyperlink r:id="rId645" ref="D500"/>
    <hyperlink r:id="rId646" ref="D501"/>
    <hyperlink r:id="rId647" ref="D502"/>
    <hyperlink r:id="rId648" ref="D503"/>
    <hyperlink r:id="rId649" ref="D504"/>
    <hyperlink r:id="rId650" ref="D505"/>
    <hyperlink r:id="rId651" ref="D506"/>
    <hyperlink r:id="rId652" ref="D507"/>
    <hyperlink r:id="rId653" ref="D508"/>
    <hyperlink r:id="rId654" ref="D509"/>
    <hyperlink r:id="rId655" ref="D510"/>
    <hyperlink r:id="rId656" ref="D511"/>
    <hyperlink r:id="rId657" ref="D512"/>
    <hyperlink r:id="rId658" ref="D513"/>
    <hyperlink r:id="rId659" ref="D514"/>
    <hyperlink r:id="rId660" ref="D515"/>
    <hyperlink r:id="rId661" ref="D516"/>
    <hyperlink r:id="rId662" ref="D517"/>
    <hyperlink r:id="rId663" ref="D518"/>
    <hyperlink r:id="rId664" ref="D519"/>
    <hyperlink r:id="rId665" ref="D520"/>
    <hyperlink r:id="rId666" ref="D521"/>
    <hyperlink r:id="rId667" ref="D522"/>
    <hyperlink r:id="rId668" ref="D523"/>
    <hyperlink r:id="rId669" ref="D524"/>
    <hyperlink r:id="rId670" ref="D525"/>
    <hyperlink r:id="rId671" ref="D526"/>
    <hyperlink r:id="rId672" ref="D527"/>
    <hyperlink r:id="rId673" ref="D528"/>
    <hyperlink r:id="rId674" ref="D529"/>
    <hyperlink r:id="rId675" ref="D530"/>
    <hyperlink r:id="rId676" ref="D531"/>
    <hyperlink r:id="rId677" ref="D532"/>
    <hyperlink r:id="rId678" ref="D533"/>
    <hyperlink r:id="rId679" ref="D534"/>
    <hyperlink r:id="rId680" ref="D535"/>
    <hyperlink r:id="rId681" ref="D536"/>
    <hyperlink r:id="rId682" ref="D537"/>
    <hyperlink r:id="rId683" ref="D538"/>
    <hyperlink r:id="rId684" ref="D539"/>
    <hyperlink r:id="rId685" ref="D540"/>
    <hyperlink r:id="rId686" ref="D541"/>
    <hyperlink r:id="rId687" ref="D542"/>
    <hyperlink r:id="rId688" ref="D543"/>
    <hyperlink r:id="rId689" ref="D544"/>
    <hyperlink r:id="rId690" ref="D545"/>
    <hyperlink r:id="rId691" ref="D546"/>
    <hyperlink r:id="rId692" ref="D547"/>
    <hyperlink r:id="rId693" ref="D548"/>
    <hyperlink r:id="rId694" ref="D549"/>
    <hyperlink r:id="rId695" ref="D550"/>
    <hyperlink r:id="rId696" ref="D551"/>
    <hyperlink r:id="rId697" ref="D552"/>
    <hyperlink r:id="rId698" ref="D553"/>
    <hyperlink r:id="rId699" ref="D554"/>
    <hyperlink r:id="rId700" ref="D555"/>
    <hyperlink r:id="rId701" ref="D556"/>
    <hyperlink r:id="rId702" ref="D557"/>
    <hyperlink r:id="rId703" ref="D558"/>
    <hyperlink r:id="rId704" ref="D559"/>
    <hyperlink r:id="rId705" ref="D560"/>
    <hyperlink r:id="rId706" ref="D561"/>
    <hyperlink r:id="rId707" ref="D562"/>
    <hyperlink r:id="rId708" ref="D563"/>
    <hyperlink r:id="rId709" ref="D564"/>
    <hyperlink r:id="rId710" ref="D565"/>
    <hyperlink r:id="rId711" ref="D566"/>
    <hyperlink r:id="rId712" ref="D567"/>
    <hyperlink r:id="rId713" ref="D568"/>
    <hyperlink r:id="rId714" ref="D569"/>
    <hyperlink r:id="rId715" ref="D570"/>
    <hyperlink r:id="rId716" ref="D571"/>
    <hyperlink r:id="rId717" ref="D572"/>
    <hyperlink r:id="rId718" ref="D573"/>
    <hyperlink r:id="rId719" ref="D574"/>
    <hyperlink r:id="rId720" ref="D575"/>
    <hyperlink r:id="rId721" ref="D576"/>
    <hyperlink r:id="rId722" ref="D577"/>
    <hyperlink r:id="rId723" ref="D578"/>
    <hyperlink r:id="rId724" ref="D579"/>
    <hyperlink r:id="rId725" ref="D580"/>
    <hyperlink r:id="rId726" ref="D581"/>
    <hyperlink r:id="rId727" ref="D582"/>
    <hyperlink r:id="rId728" ref="D583"/>
    <hyperlink r:id="rId729" ref="D584"/>
    <hyperlink r:id="rId730" ref="D585"/>
    <hyperlink r:id="rId731" ref="D586"/>
    <hyperlink r:id="rId732" ref="D587"/>
    <hyperlink r:id="rId733" ref="D588"/>
    <hyperlink r:id="rId734" ref="D589"/>
    <hyperlink r:id="rId735" ref="D590"/>
    <hyperlink r:id="rId736" ref="D600"/>
    <hyperlink r:id="rId737" ref="D601"/>
    <hyperlink r:id="rId738" ref="D602"/>
    <hyperlink r:id="rId739" ref="D603"/>
    <hyperlink r:id="rId740" ref="D604"/>
    <hyperlink r:id="rId741" ref="D605"/>
    <hyperlink r:id="rId742" ref="D606"/>
    <hyperlink r:id="rId743" ref="D607"/>
    <hyperlink r:id="rId744" ref="D608"/>
    <hyperlink r:id="rId745" ref="D609"/>
    <hyperlink r:id="rId746" ref="D610"/>
    <hyperlink r:id="rId747" ref="D611"/>
    <hyperlink r:id="rId748" ref="D612"/>
    <hyperlink r:id="rId749" ref="D613"/>
    <hyperlink r:id="rId750" ref="D614"/>
    <hyperlink r:id="rId751" ref="D615"/>
    <hyperlink r:id="rId752" ref="D616"/>
    <hyperlink r:id="rId753" ref="D617"/>
    <hyperlink r:id="rId754" ref="D618"/>
    <hyperlink r:id="rId755" ref="D619"/>
    <hyperlink r:id="rId756" ref="D620"/>
    <hyperlink r:id="rId757" ref="D621"/>
    <hyperlink r:id="rId758" ref="D622"/>
    <hyperlink r:id="rId759" ref="D623"/>
    <hyperlink r:id="rId760" ref="D624"/>
    <hyperlink r:id="rId761" ref="D625"/>
    <hyperlink r:id="rId762" ref="D626"/>
    <hyperlink r:id="rId763" ref="D627"/>
    <hyperlink r:id="rId764" ref="D628"/>
    <hyperlink r:id="rId765" ref="D629"/>
    <hyperlink r:id="rId766" ref="D630"/>
    <hyperlink r:id="rId767" ref="D631"/>
    <hyperlink r:id="rId768" ref="D632"/>
    <hyperlink r:id="rId769" ref="D633"/>
    <hyperlink r:id="rId770" ref="D634"/>
    <hyperlink r:id="rId771" ref="D635"/>
    <hyperlink r:id="rId772" ref="D644"/>
    <hyperlink r:id="rId773" ref="D645"/>
    <hyperlink r:id="rId774" ref="D646"/>
    <hyperlink r:id="rId775" ref="D647"/>
    <hyperlink r:id="rId776" ref="D648"/>
    <hyperlink r:id="rId777" ref="D649"/>
    <hyperlink r:id="rId778" ref="D650"/>
    <hyperlink r:id="rId779" ref="D651"/>
    <hyperlink r:id="rId780" ref="D652"/>
    <hyperlink r:id="rId781" ref="D653"/>
    <hyperlink r:id="rId782" ref="D654"/>
    <hyperlink r:id="rId783" ref="D655"/>
    <hyperlink r:id="rId784" ref="D656"/>
    <hyperlink r:id="rId785" ref="D657"/>
    <hyperlink r:id="rId786" ref="D658"/>
    <hyperlink r:id="rId787" ref="D659"/>
    <hyperlink r:id="rId788" ref="D660"/>
    <hyperlink r:id="rId789" ref="D661"/>
    <hyperlink r:id="rId790" ref="D662"/>
    <hyperlink r:id="rId791" ref="D663"/>
    <hyperlink r:id="rId792" ref="D664"/>
    <hyperlink r:id="rId793" ref="D665"/>
    <hyperlink r:id="rId794" ref="D666"/>
    <hyperlink r:id="rId795" ref="D667"/>
    <hyperlink r:id="rId796" ref="D668"/>
    <hyperlink r:id="rId797" ref="D669"/>
    <hyperlink r:id="rId798" ref="D670"/>
    <hyperlink r:id="rId799" ref="D671"/>
    <hyperlink r:id="rId800" ref="D672"/>
    <hyperlink r:id="rId801" ref="D673"/>
    <hyperlink r:id="rId802" ref="D674"/>
    <hyperlink r:id="rId803" ref="D675"/>
    <hyperlink r:id="rId804" ref="D676"/>
    <hyperlink r:id="rId805" ref="D677"/>
    <hyperlink r:id="rId806" ref="D678"/>
    <hyperlink r:id="rId807" ref="D679"/>
    <hyperlink r:id="rId808" ref="D680"/>
    <hyperlink r:id="rId809" ref="D681"/>
    <hyperlink r:id="rId810" ref="D682"/>
    <hyperlink r:id="rId811" ref="D683"/>
    <hyperlink r:id="rId812" ref="D684"/>
    <hyperlink r:id="rId813" ref="D685"/>
    <hyperlink r:id="rId814" ref="D686"/>
    <hyperlink r:id="rId815" ref="D687"/>
    <hyperlink r:id="rId816" ref="D688"/>
    <hyperlink r:id="rId817" ref="D689"/>
    <hyperlink r:id="rId818" ref="D690"/>
    <hyperlink r:id="rId819" ref="D691"/>
    <hyperlink r:id="rId820" ref="D692"/>
    <hyperlink r:id="rId821" ref="D693"/>
    <hyperlink r:id="rId822" ref="D694"/>
    <hyperlink r:id="rId823" ref="D695"/>
    <hyperlink r:id="rId824" ref="D696"/>
    <hyperlink r:id="rId825" ref="D697"/>
    <hyperlink r:id="rId826" ref="D698"/>
    <hyperlink r:id="rId827" ref="D699"/>
    <hyperlink r:id="rId828" ref="D700"/>
    <hyperlink r:id="rId829" ref="D701"/>
    <hyperlink r:id="rId830" ref="D702"/>
    <hyperlink r:id="rId831" ref="D703"/>
    <hyperlink r:id="rId832" ref="D704"/>
    <hyperlink r:id="rId833" ref="D705"/>
    <hyperlink r:id="rId834" ref="D706"/>
    <hyperlink r:id="rId835" ref="D707"/>
    <hyperlink r:id="rId836" ref="D708"/>
    <hyperlink r:id="rId837" ref="D709"/>
    <hyperlink r:id="rId838" ref="D710"/>
    <hyperlink r:id="rId839" ref="D711"/>
    <hyperlink r:id="rId840" ref="D712"/>
    <hyperlink r:id="rId841" ref="D713"/>
    <hyperlink r:id="rId842" ref="D714"/>
    <hyperlink r:id="rId843" ref="D715"/>
    <hyperlink r:id="rId844" ref="D716"/>
    <hyperlink r:id="rId845" ref="D717"/>
    <hyperlink r:id="rId846" ref="D718"/>
    <hyperlink r:id="rId847" ref="D719"/>
    <hyperlink r:id="rId848" ref="D720"/>
    <hyperlink r:id="rId849" ref="D721"/>
    <hyperlink r:id="rId850" ref="D722"/>
    <hyperlink r:id="rId851" ref="D723"/>
    <hyperlink r:id="rId852" ref="D724"/>
    <hyperlink r:id="rId853" ref="D725"/>
    <hyperlink r:id="rId854" ref="D726"/>
    <hyperlink r:id="rId855" ref="D727"/>
    <hyperlink r:id="rId856" ref="D728"/>
    <hyperlink r:id="rId857" ref="D729"/>
    <hyperlink r:id="rId858" ref="D730"/>
    <hyperlink r:id="rId859" ref="D731"/>
    <hyperlink r:id="rId860" ref="D732"/>
    <hyperlink r:id="rId861" ref="D733"/>
    <hyperlink r:id="rId862" ref="D734"/>
    <hyperlink r:id="rId863" ref="D735"/>
    <hyperlink r:id="rId864" ref="D736"/>
    <hyperlink r:id="rId865" ref="D737"/>
    <hyperlink r:id="rId866" ref="D738"/>
    <hyperlink r:id="rId867" ref="D739"/>
    <hyperlink r:id="rId868" ref="D740"/>
    <hyperlink r:id="rId869" ref="D741"/>
    <hyperlink r:id="rId870" ref="D742"/>
    <hyperlink r:id="rId871" ref="D743"/>
    <hyperlink r:id="rId872" ref="D744"/>
    <hyperlink r:id="rId873" ref="D745"/>
    <hyperlink r:id="rId874" ref="D746"/>
    <hyperlink r:id="rId875" ref="D747"/>
    <hyperlink r:id="rId876" ref="D748"/>
    <hyperlink r:id="rId877" ref="D749"/>
    <hyperlink r:id="rId878" ref="D750"/>
    <hyperlink r:id="rId879" ref="D751"/>
    <hyperlink r:id="rId880" ref="D752"/>
    <hyperlink r:id="rId881" ref="D753"/>
    <hyperlink r:id="rId882" ref="D754"/>
    <hyperlink r:id="rId883" ref="D755"/>
    <hyperlink r:id="rId884" ref="D756"/>
    <hyperlink r:id="rId885" ref="D757"/>
    <hyperlink r:id="rId886" ref="D758"/>
    <hyperlink r:id="rId887" ref="D759"/>
    <hyperlink r:id="rId888" ref="D760"/>
    <hyperlink r:id="rId889" ref="D761"/>
    <hyperlink r:id="rId890" ref="D762"/>
    <hyperlink r:id="rId891" ref="D763"/>
    <hyperlink r:id="rId892" ref="D764"/>
    <hyperlink r:id="rId893" ref="D765"/>
    <hyperlink r:id="rId894" ref="D766"/>
    <hyperlink r:id="rId895" ref="D767"/>
    <hyperlink r:id="rId896" ref="D768"/>
    <hyperlink r:id="rId897" ref="D769"/>
    <hyperlink r:id="rId898" ref="D770"/>
    <hyperlink r:id="rId899" ref="D771"/>
    <hyperlink r:id="rId900" ref="D772"/>
    <hyperlink r:id="rId901" ref="D773"/>
    <hyperlink r:id="rId902" ref="D774"/>
    <hyperlink r:id="rId903" ref="D775"/>
    <hyperlink r:id="rId904" ref="D776"/>
    <hyperlink r:id="rId905" ref="D777"/>
    <hyperlink r:id="rId906" ref="D778"/>
    <hyperlink r:id="rId907" ref="D779"/>
    <hyperlink r:id="rId908" ref="D780"/>
    <hyperlink r:id="rId909" ref="D781"/>
    <hyperlink r:id="rId910" ref="D782"/>
    <hyperlink r:id="rId911" ref="D783"/>
    <hyperlink r:id="rId912" ref="D784"/>
    <hyperlink r:id="rId913" ref="D785"/>
    <hyperlink r:id="rId914" ref="D786"/>
    <hyperlink r:id="rId915" ref="D787"/>
    <hyperlink r:id="rId916" ref="D788"/>
    <hyperlink r:id="rId917" ref="D789"/>
    <hyperlink r:id="rId918" ref="D790"/>
    <hyperlink r:id="rId919" ref="D791"/>
    <hyperlink r:id="rId920" ref="D792"/>
    <hyperlink r:id="rId921" ref="D793"/>
    <hyperlink r:id="rId922" ref="D794"/>
    <hyperlink r:id="rId923" ref="D795"/>
    <hyperlink r:id="rId924" ref="D796"/>
    <hyperlink r:id="rId925" ref="D797"/>
    <hyperlink r:id="rId926" ref="D798"/>
    <hyperlink r:id="rId927" ref="D799"/>
    <hyperlink r:id="rId928" ref="D800"/>
    <hyperlink r:id="rId929" ref="D801"/>
    <hyperlink r:id="rId930" ref="D802"/>
    <hyperlink r:id="rId931" ref="D803"/>
    <hyperlink r:id="rId932" ref="D804"/>
    <hyperlink r:id="rId933" ref="D805"/>
    <hyperlink r:id="rId934" ref="D806"/>
    <hyperlink r:id="rId935" ref="D807"/>
    <hyperlink r:id="rId936" ref="D808"/>
    <hyperlink r:id="rId937" ref="D809"/>
    <hyperlink r:id="rId938" ref="D810"/>
    <hyperlink r:id="rId939" ref="D811"/>
    <hyperlink r:id="rId940" ref="D812"/>
    <hyperlink r:id="rId941" ref="D813"/>
    <hyperlink r:id="rId942" ref="D814"/>
    <hyperlink r:id="rId943" ref="D815"/>
    <hyperlink r:id="rId944" ref="D816"/>
    <hyperlink r:id="rId945" ref="D817"/>
    <hyperlink r:id="rId946" ref="D818"/>
    <hyperlink r:id="rId947" ref="D819"/>
    <hyperlink r:id="rId948" ref="D820"/>
    <hyperlink r:id="rId949" ref="D821"/>
    <hyperlink r:id="rId950" ref="D822"/>
    <hyperlink r:id="rId951" ref="D823"/>
    <hyperlink r:id="rId952" ref="D824"/>
    <hyperlink r:id="rId953" ref="D825"/>
    <hyperlink r:id="rId954" ref="D826"/>
    <hyperlink r:id="rId955" ref="D827"/>
    <hyperlink r:id="rId956" ref="D828"/>
    <hyperlink r:id="rId957" ref="D829"/>
    <hyperlink r:id="rId958" ref="D830"/>
    <hyperlink r:id="rId959" ref="D831"/>
    <hyperlink r:id="rId960" ref="D832"/>
    <hyperlink r:id="rId961" ref="D833"/>
    <hyperlink r:id="rId962" ref="D834"/>
    <hyperlink r:id="rId963" ref="D835"/>
    <hyperlink r:id="rId964" ref="D836"/>
    <hyperlink r:id="rId965" ref="D837"/>
    <hyperlink r:id="rId966" ref="D838"/>
    <hyperlink r:id="rId967" ref="D839"/>
    <hyperlink r:id="rId968" ref="D840"/>
    <hyperlink r:id="rId969" ref="D841"/>
    <hyperlink r:id="rId970" ref="D842"/>
    <hyperlink r:id="rId971" ref="D843"/>
    <hyperlink r:id="rId972" ref="D844"/>
    <hyperlink r:id="rId973" ref="D845"/>
    <hyperlink r:id="rId974" ref="D846"/>
    <hyperlink r:id="rId975" ref="D847"/>
    <hyperlink r:id="rId976" ref="D848"/>
    <hyperlink r:id="rId977" ref="D849"/>
    <hyperlink r:id="rId978" ref="D850"/>
    <hyperlink r:id="rId979" ref="D851"/>
    <hyperlink r:id="rId980" ref="D852"/>
    <hyperlink r:id="rId981" ref="D853"/>
    <hyperlink r:id="rId982" ref="D854"/>
    <hyperlink r:id="rId983" ref="D855"/>
    <hyperlink r:id="rId984" ref="D856"/>
    <hyperlink r:id="rId985" ref="D857"/>
    <hyperlink r:id="rId986" ref="D858"/>
    <hyperlink r:id="rId987" ref="D859"/>
    <hyperlink r:id="rId988" ref="D860"/>
    <hyperlink r:id="rId989" ref="D861"/>
    <hyperlink r:id="rId990" ref="D862"/>
    <hyperlink r:id="rId991" ref="D863"/>
    <hyperlink r:id="rId992" ref="D864"/>
    <hyperlink r:id="rId993" ref="D865"/>
    <hyperlink r:id="rId994" ref="D866"/>
    <hyperlink r:id="rId995" ref="D867"/>
    <hyperlink r:id="rId996" ref="D868"/>
    <hyperlink r:id="rId997" ref="D869"/>
    <hyperlink r:id="rId998" ref="D870"/>
    <hyperlink r:id="rId999" ref="D871"/>
    <hyperlink r:id="rId1000" ref="D872"/>
    <hyperlink r:id="rId1001" ref="D873"/>
    <hyperlink r:id="rId1002" ref="D874"/>
    <hyperlink r:id="rId1003" ref="D875"/>
    <hyperlink r:id="rId1004" ref="D876"/>
    <hyperlink r:id="rId1005" ref="D877"/>
    <hyperlink r:id="rId1006" ref="D878"/>
    <hyperlink r:id="rId1007" ref="D879"/>
    <hyperlink r:id="rId1008" ref="D880"/>
    <hyperlink r:id="rId1009" ref="D881"/>
    <hyperlink r:id="rId1010" ref="D882"/>
    <hyperlink r:id="rId1011" ref="D883"/>
    <hyperlink r:id="rId1012" ref="D884"/>
    <hyperlink r:id="rId1013" ref="D885"/>
    <hyperlink r:id="rId1014" ref="D886"/>
    <hyperlink r:id="rId1015" ref="D887"/>
    <hyperlink r:id="rId1016" ref="D888"/>
    <hyperlink r:id="rId1017" ref="D889"/>
    <hyperlink r:id="rId1018" ref="D890"/>
    <hyperlink r:id="rId1019" ref="D891"/>
    <hyperlink r:id="rId1020" ref="D892"/>
    <hyperlink r:id="rId1021" ref="D893"/>
    <hyperlink r:id="rId1022" ref="D894"/>
    <hyperlink r:id="rId1023" ref="D895"/>
    <hyperlink r:id="rId1024" ref="D896"/>
    <hyperlink r:id="rId1025" ref="D897"/>
    <hyperlink r:id="rId1026" ref="D898"/>
    <hyperlink r:id="rId1027" ref="D899"/>
    <hyperlink r:id="rId1028" ref="D900"/>
    <hyperlink r:id="rId1029" ref="D901"/>
    <hyperlink r:id="rId1030" ref="D902"/>
    <hyperlink r:id="rId1031" ref="D903"/>
    <hyperlink r:id="rId1032" ref="D904"/>
    <hyperlink r:id="rId1033" ref="D905"/>
    <hyperlink r:id="rId1034" ref="D906"/>
    <hyperlink r:id="rId1035" ref="D907"/>
    <hyperlink r:id="rId1036" ref="D908"/>
    <hyperlink r:id="rId1037" ref="D909"/>
    <hyperlink r:id="rId1038" ref="D910"/>
    <hyperlink r:id="rId1039" ref="D911"/>
    <hyperlink r:id="rId1040" ref="D912"/>
    <hyperlink r:id="rId1041" ref="D913"/>
    <hyperlink r:id="rId1042" ref="D914"/>
    <hyperlink r:id="rId1043" ref="D915"/>
    <hyperlink r:id="rId1044" ref="D916"/>
    <hyperlink r:id="rId1045" ref="D917"/>
    <hyperlink r:id="rId1046" ref="D918"/>
    <hyperlink r:id="rId1047" ref="D919"/>
    <hyperlink r:id="rId1048" ref="D920"/>
    <hyperlink r:id="rId1049" ref="D921"/>
    <hyperlink r:id="rId1050" ref="D922"/>
    <hyperlink r:id="rId1051" ref="D923"/>
    <hyperlink r:id="rId1052" ref="D924"/>
    <hyperlink r:id="rId1053" ref="D925"/>
    <hyperlink r:id="rId1054" ref="D926"/>
    <hyperlink r:id="rId1055" ref="D927"/>
    <hyperlink r:id="rId1056" ref="D928"/>
    <hyperlink r:id="rId1057" ref="D929"/>
    <hyperlink r:id="rId1058" ref="D930"/>
    <hyperlink r:id="rId1059" ref="D931"/>
    <hyperlink r:id="rId1060" ref="D932"/>
    <hyperlink r:id="rId1061" ref="D933"/>
    <hyperlink r:id="rId1062" ref="D934"/>
    <hyperlink r:id="rId1063" ref="D935"/>
    <hyperlink r:id="rId1064" ref="D936"/>
    <hyperlink r:id="rId1065" ref="D937"/>
    <hyperlink r:id="rId1066" ref="D938"/>
    <hyperlink r:id="rId1067" ref="D939"/>
    <hyperlink r:id="rId1068" ref="D940"/>
    <hyperlink r:id="rId1069" ref="D941"/>
    <hyperlink r:id="rId1070" ref="D942"/>
    <hyperlink r:id="rId1071" ref="D943"/>
    <hyperlink r:id="rId1072" ref="D944"/>
    <hyperlink r:id="rId1073" ref="D945"/>
    <hyperlink r:id="rId1074" ref="D946"/>
    <hyperlink r:id="rId1075" ref="D947"/>
    <hyperlink r:id="rId1076" ref="D948"/>
    <hyperlink r:id="rId1077" ref="D949"/>
    <hyperlink r:id="rId1078" ref="D950"/>
    <hyperlink r:id="rId1079" ref="D951"/>
    <hyperlink r:id="rId1080" ref="D952"/>
    <hyperlink r:id="rId1081" ref="D953"/>
    <hyperlink r:id="rId1082" ref="D954"/>
    <hyperlink r:id="rId1083" ref="D955"/>
    <hyperlink r:id="rId1084" ref="D956"/>
    <hyperlink r:id="rId1085" ref="D957"/>
    <hyperlink r:id="rId1086" ref="D958"/>
    <hyperlink r:id="rId1087" ref="D959"/>
    <hyperlink r:id="rId1088" ref="D960"/>
    <hyperlink r:id="rId1089" ref="D961"/>
    <hyperlink r:id="rId1090" ref="D962"/>
    <hyperlink r:id="rId1091" ref="D963"/>
    <hyperlink r:id="rId1092" ref="D964"/>
    <hyperlink r:id="rId1093" ref="D965"/>
    <hyperlink r:id="rId1094" ref="D966"/>
    <hyperlink r:id="rId1095" ref="D973"/>
    <hyperlink r:id="rId1096" ref="D974"/>
    <hyperlink r:id="rId1097" ref="D975"/>
    <hyperlink r:id="rId1098" ref="D976"/>
  </hyperlinks>
  <printOptions/>
  <pageMargins bottom="0.75" footer="0.0" header="0.0" left="0.25" right="0.25" top="0.75"/>
  <pageSetup fitToHeight="0" orientation="portrait"/>
  <drawing r:id="rId109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20.43"/>
    <col customWidth="1" min="3" max="3" width="25.29"/>
    <col customWidth="1" min="4" max="4" width="19.43"/>
    <col customWidth="1" min="5" max="5" width="11.14"/>
    <col customWidth="1" min="6" max="8" width="8.71"/>
    <col customWidth="1" min="9" max="9" width="13.86"/>
    <col customWidth="1" min="10" max="10" width="16.71"/>
    <col customWidth="1" min="11" max="11" width="13.0"/>
    <col customWidth="1" min="12" max="13" width="8.71"/>
  </cols>
  <sheetData>
    <row r="1">
      <c r="A1" s="26" t="s">
        <v>98</v>
      </c>
      <c r="B1" s="5" t="s">
        <v>88</v>
      </c>
      <c r="C1" s="26" t="s">
        <v>99</v>
      </c>
      <c r="D1" s="31" t="s">
        <v>100</v>
      </c>
      <c r="E1" s="32" t="s">
        <v>101</v>
      </c>
      <c r="F1" s="77" t="s">
        <v>258</v>
      </c>
      <c r="H1" s="26" t="s">
        <v>98</v>
      </c>
      <c r="I1" s="1" t="s">
        <v>88</v>
      </c>
      <c r="J1" s="26" t="s">
        <v>99</v>
      </c>
      <c r="K1" s="31" t="s">
        <v>100</v>
      </c>
      <c r="L1" s="32" t="s">
        <v>101</v>
      </c>
      <c r="M1" s="77" t="s">
        <v>258</v>
      </c>
    </row>
    <row r="2" ht="15.75" customHeight="1">
      <c r="A2" s="35">
        <v>1.0</v>
      </c>
      <c r="B2" s="94" t="s">
        <v>1828</v>
      </c>
      <c r="C2" s="35" t="s">
        <v>1829</v>
      </c>
      <c r="D2" s="95" t="s">
        <v>1830</v>
      </c>
      <c r="E2" s="36"/>
      <c r="F2" s="37"/>
      <c r="H2" s="35">
        <v>26.0</v>
      </c>
      <c r="I2" s="94" t="s">
        <v>1828</v>
      </c>
      <c r="J2" s="35" t="s">
        <v>1831</v>
      </c>
      <c r="K2" s="96" t="s">
        <v>1832</v>
      </c>
      <c r="L2" s="36"/>
      <c r="M2" s="37"/>
    </row>
    <row r="3">
      <c r="A3" s="41"/>
      <c r="B3" s="58"/>
      <c r="C3" s="41"/>
      <c r="D3" s="95" t="s">
        <v>1829</v>
      </c>
      <c r="E3" s="36"/>
      <c r="F3" s="37"/>
      <c r="H3" s="41"/>
      <c r="I3" s="58"/>
      <c r="J3" s="41"/>
      <c r="K3" s="96" t="s">
        <v>1833</v>
      </c>
      <c r="L3" s="36"/>
      <c r="M3" s="37"/>
    </row>
    <row r="4">
      <c r="A4" s="41"/>
      <c r="B4" s="58"/>
      <c r="C4" s="41"/>
      <c r="D4" s="95" t="s">
        <v>1834</v>
      </c>
      <c r="E4" s="36"/>
      <c r="F4" s="37"/>
      <c r="H4" s="41"/>
      <c r="I4" s="58"/>
      <c r="J4" s="41"/>
      <c r="K4" s="96" t="s">
        <v>1835</v>
      </c>
      <c r="L4" s="36"/>
      <c r="M4" s="37"/>
    </row>
    <row r="5">
      <c r="A5" s="41"/>
      <c r="B5" s="58"/>
      <c r="C5" s="41"/>
      <c r="D5" s="95" t="s">
        <v>1836</v>
      </c>
      <c r="E5" s="36"/>
      <c r="F5" s="37"/>
      <c r="H5" s="40"/>
      <c r="I5" s="58"/>
      <c r="J5" s="40"/>
      <c r="K5" s="97" t="s">
        <v>1837</v>
      </c>
      <c r="L5" s="36"/>
      <c r="M5" s="37"/>
    </row>
    <row r="6">
      <c r="A6" s="41"/>
      <c r="B6" s="58"/>
      <c r="C6" s="41"/>
      <c r="D6" s="95" t="s">
        <v>1838</v>
      </c>
      <c r="E6" s="36"/>
      <c r="F6" s="37"/>
      <c r="H6" s="35">
        <v>27.0</v>
      </c>
      <c r="I6" s="58"/>
      <c r="J6" s="35" t="s">
        <v>1839</v>
      </c>
      <c r="K6" s="95" t="s">
        <v>1840</v>
      </c>
      <c r="L6" s="36"/>
      <c r="M6" s="37"/>
    </row>
    <row r="7">
      <c r="A7" s="41"/>
      <c r="B7" s="58"/>
      <c r="C7" s="41"/>
      <c r="D7" s="95" t="s">
        <v>1841</v>
      </c>
      <c r="E7" s="36"/>
      <c r="F7" s="37"/>
      <c r="H7" s="40"/>
      <c r="I7" s="58"/>
      <c r="J7" s="40"/>
      <c r="K7" s="98" t="s">
        <v>1842</v>
      </c>
      <c r="L7" s="36"/>
      <c r="M7" s="37"/>
    </row>
    <row r="8">
      <c r="A8" s="41"/>
      <c r="B8" s="58"/>
      <c r="C8" s="41"/>
      <c r="D8" s="95" t="s">
        <v>1843</v>
      </c>
      <c r="E8" s="36"/>
      <c r="F8" s="37"/>
      <c r="H8" s="35">
        <v>28.0</v>
      </c>
      <c r="I8" s="58"/>
      <c r="J8" s="35" t="s">
        <v>1844</v>
      </c>
      <c r="K8" s="96" t="s">
        <v>1845</v>
      </c>
      <c r="L8" s="36"/>
      <c r="M8" s="37"/>
    </row>
    <row r="9">
      <c r="A9" s="41"/>
      <c r="B9" s="58"/>
      <c r="C9" s="41"/>
      <c r="D9" s="95" t="s">
        <v>1846</v>
      </c>
      <c r="E9" s="36"/>
      <c r="F9" s="37"/>
      <c r="H9" s="41"/>
      <c r="I9" s="58"/>
      <c r="J9" s="41"/>
      <c r="K9" s="96" t="s">
        <v>1847</v>
      </c>
      <c r="L9" s="36"/>
      <c r="M9" s="37"/>
    </row>
    <row r="10">
      <c r="A10" s="41"/>
      <c r="B10" s="58"/>
      <c r="C10" s="41"/>
      <c r="D10" s="95" t="s">
        <v>1848</v>
      </c>
      <c r="E10" s="36"/>
      <c r="F10" s="37"/>
      <c r="H10" s="41"/>
      <c r="I10" s="58"/>
      <c r="J10" s="41"/>
      <c r="K10" s="96" t="s">
        <v>1849</v>
      </c>
      <c r="L10" s="36"/>
      <c r="M10" s="37"/>
    </row>
    <row r="11">
      <c r="A11" s="41"/>
      <c r="B11" s="58"/>
      <c r="C11" s="41"/>
      <c r="D11" s="95" t="s">
        <v>1850</v>
      </c>
      <c r="E11" s="36"/>
      <c r="F11" s="37"/>
      <c r="H11" s="41"/>
      <c r="I11" s="58"/>
      <c r="J11" s="41"/>
      <c r="K11" s="96" t="s">
        <v>1851</v>
      </c>
      <c r="L11" s="36"/>
      <c r="M11" s="37"/>
    </row>
    <row r="12">
      <c r="A12" s="41"/>
      <c r="B12" s="58"/>
      <c r="C12" s="41"/>
      <c r="D12" s="95" t="s">
        <v>1852</v>
      </c>
      <c r="E12" s="46"/>
      <c r="F12" s="37"/>
      <c r="H12" s="40"/>
      <c r="I12" s="58"/>
      <c r="J12" s="40"/>
      <c r="K12" s="96" t="s">
        <v>1853</v>
      </c>
      <c r="L12" s="46"/>
      <c r="M12" s="37"/>
    </row>
    <row r="13">
      <c r="A13" s="41"/>
      <c r="B13" s="58"/>
      <c r="C13" s="41"/>
      <c r="D13" s="95" t="s">
        <v>1854</v>
      </c>
      <c r="E13" s="36"/>
      <c r="F13" s="37"/>
      <c r="H13" s="35">
        <v>29.0</v>
      </c>
      <c r="I13" s="58"/>
      <c r="J13" s="35" t="s">
        <v>1855</v>
      </c>
      <c r="K13" s="82" t="s">
        <v>1856</v>
      </c>
      <c r="L13" s="36"/>
      <c r="M13" s="37"/>
    </row>
    <row r="14">
      <c r="A14" s="41"/>
      <c r="B14" s="58"/>
      <c r="C14" s="41"/>
      <c r="D14" s="95" t="s">
        <v>1857</v>
      </c>
      <c r="E14" s="36"/>
      <c r="F14" s="37"/>
      <c r="H14" s="41"/>
      <c r="I14" s="58"/>
      <c r="J14" s="41"/>
      <c r="K14" s="19" t="s">
        <v>1858</v>
      </c>
      <c r="L14" s="36"/>
      <c r="M14" s="37"/>
    </row>
    <row r="15">
      <c r="A15" s="41"/>
      <c r="B15" s="58"/>
      <c r="C15" s="41"/>
      <c r="D15" s="95" t="s">
        <v>1859</v>
      </c>
      <c r="E15" s="36"/>
      <c r="F15" s="37"/>
      <c r="H15" s="41"/>
      <c r="I15" s="58"/>
      <c r="J15" s="41"/>
      <c r="K15" s="19" t="s">
        <v>1860</v>
      </c>
      <c r="L15" s="36"/>
      <c r="M15" s="37"/>
    </row>
    <row r="16">
      <c r="A16" s="41"/>
      <c r="B16" s="58"/>
      <c r="C16" s="41"/>
      <c r="D16" s="95" t="s">
        <v>1861</v>
      </c>
      <c r="E16" s="36"/>
      <c r="F16" s="37"/>
      <c r="H16" s="41"/>
      <c r="I16" s="58"/>
      <c r="J16" s="41"/>
      <c r="K16" s="19" t="s">
        <v>1862</v>
      </c>
      <c r="L16" s="36"/>
      <c r="M16" s="37"/>
    </row>
    <row r="17">
      <c r="A17" s="41"/>
      <c r="B17" s="58"/>
      <c r="C17" s="41"/>
      <c r="D17" s="95" t="s">
        <v>1863</v>
      </c>
      <c r="E17" s="36"/>
      <c r="F17" s="37"/>
      <c r="H17" s="41"/>
      <c r="I17" s="58"/>
      <c r="J17" s="41"/>
      <c r="K17" s="19" t="s">
        <v>1864</v>
      </c>
      <c r="L17" s="36"/>
      <c r="M17" s="37"/>
    </row>
    <row r="18">
      <c r="A18" s="41"/>
      <c r="B18" s="58"/>
      <c r="C18" s="41"/>
      <c r="D18" s="95" t="s">
        <v>1865</v>
      </c>
      <c r="E18" s="36"/>
      <c r="F18" s="37"/>
      <c r="H18" s="41"/>
      <c r="I18" s="58"/>
      <c r="J18" s="41"/>
      <c r="K18" s="19" t="s">
        <v>1866</v>
      </c>
      <c r="L18" s="36"/>
      <c r="M18" s="37"/>
    </row>
    <row r="19">
      <c r="A19" s="41"/>
      <c r="B19" s="58"/>
      <c r="C19" s="41"/>
      <c r="D19" s="95" t="s">
        <v>1867</v>
      </c>
      <c r="E19" s="36"/>
      <c r="F19" s="37"/>
      <c r="H19" s="41"/>
      <c r="I19" s="58"/>
      <c r="J19" s="41"/>
      <c r="K19" s="19" t="s">
        <v>1868</v>
      </c>
      <c r="L19" s="36"/>
      <c r="M19" s="37"/>
    </row>
    <row r="20">
      <c r="A20" s="41"/>
      <c r="B20" s="58"/>
      <c r="C20" s="41"/>
      <c r="D20" s="95" t="s">
        <v>1869</v>
      </c>
      <c r="E20" s="36"/>
      <c r="F20" s="37"/>
      <c r="H20" s="41"/>
      <c r="I20" s="58"/>
      <c r="J20" s="41"/>
      <c r="K20" s="19" t="s">
        <v>1870</v>
      </c>
      <c r="L20" s="36"/>
      <c r="M20" s="37"/>
    </row>
    <row r="21" ht="15.75" customHeight="1">
      <c r="A21" s="40"/>
      <c r="B21" s="58"/>
      <c r="C21" s="40"/>
      <c r="D21" s="98" t="s">
        <v>1871</v>
      </c>
      <c r="E21" s="36"/>
      <c r="F21" s="37"/>
      <c r="H21" s="40"/>
      <c r="I21" s="58"/>
      <c r="J21" s="40"/>
      <c r="K21" s="19" t="s">
        <v>1872</v>
      </c>
      <c r="L21" s="36"/>
      <c r="M21" s="37"/>
    </row>
    <row r="22" ht="15.75" customHeight="1">
      <c r="A22" s="35">
        <v>2.0</v>
      </c>
      <c r="B22" s="58"/>
      <c r="C22" s="35" t="s">
        <v>1873</v>
      </c>
      <c r="D22" s="95" t="s">
        <v>1874</v>
      </c>
      <c r="E22" s="36"/>
      <c r="F22" s="37"/>
      <c r="H22" s="35">
        <v>30.0</v>
      </c>
      <c r="I22" s="58"/>
      <c r="J22" s="35" t="s">
        <v>1875</v>
      </c>
      <c r="K22" s="36" t="s">
        <v>1876</v>
      </c>
      <c r="L22" s="36"/>
      <c r="M22" s="37"/>
    </row>
    <row r="23" ht="15.75" customHeight="1">
      <c r="A23" s="41"/>
      <c r="B23" s="58"/>
      <c r="C23" s="41"/>
      <c r="D23" s="95" t="s">
        <v>1877</v>
      </c>
      <c r="E23" s="36"/>
      <c r="F23" s="37"/>
      <c r="H23" s="41"/>
      <c r="I23" s="58"/>
      <c r="J23" s="41"/>
      <c r="K23" s="36" t="s">
        <v>1878</v>
      </c>
      <c r="L23" s="36"/>
      <c r="M23" s="37"/>
    </row>
    <row r="24" ht="15.75" customHeight="1">
      <c r="A24" s="40"/>
      <c r="B24" s="58"/>
      <c r="C24" s="40"/>
      <c r="D24" s="95" t="s">
        <v>1879</v>
      </c>
      <c r="E24" s="36"/>
      <c r="F24" s="37"/>
      <c r="H24" s="41"/>
      <c r="I24" s="58"/>
      <c r="J24" s="41"/>
      <c r="K24" s="36" t="s">
        <v>1880</v>
      </c>
      <c r="L24" s="36"/>
      <c r="M24" s="37"/>
    </row>
    <row r="25" ht="15.75" customHeight="1">
      <c r="A25" s="36">
        <v>3.0</v>
      </c>
      <c r="B25" s="58"/>
      <c r="C25" s="53" t="s">
        <v>1881</v>
      </c>
      <c r="D25" s="99" t="s">
        <v>1882</v>
      </c>
      <c r="E25" s="36"/>
      <c r="F25" s="37"/>
      <c r="H25" s="40"/>
      <c r="I25" s="58"/>
      <c r="J25" s="40"/>
      <c r="K25" s="36" t="s">
        <v>1883</v>
      </c>
      <c r="L25" s="36"/>
      <c r="M25" s="37"/>
    </row>
    <row r="26" ht="15.75" customHeight="1">
      <c r="A26" s="35">
        <v>4.0</v>
      </c>
      <c r="B26" s="58"/>
      <c r="C26" s="35" t="s">
        <v>1884</v>
      </c>
      <c r="D26" s="95" t="s">
        <v>1885</v>
      </c>
      <c r="E26" s="37"/>
      <c r="F26" s="37"/>
      <c r="H26" s="35">
        <v>31.0</v>
      </c>
      <c r="I26" s="58"/>
      <c r="J26" s="100" t="s">
        <v>1886</v>
      </c>
      <c r="K26" s="36" t="s">
        <v>1887</v>
      </c>
      <c r="L26" s="37"/>
      <c r="M26" s="37"/>
    </row>
    <row r="27" ht="15.75" customHeight="1">
      <c r="A27" s="41"/>
      <c r="B27" s="58"/>
      <c r="C27" s="41"/>
      <c r="D27" s="95" t="s">
        <v>1888</v>
      </c>
      <c r="E27" s="37"/>
      <c r="F27" s="37"/>
      <c r="H27" s="40"/>
      <c r="I27" s="58"/>
      <c r="J27" s="40"/>
      <c r="K27" s="83" t="s">
        <v>1889</v>
      </c>
      <c r="L27" s="37"/>
      <c r="M27" s="37"/>
    </row>
    <row r="28" ht="15.75" customHeight="1">
      <c r="A28" s="41"/>
      <c r="B28" s="58"/>
      <c r="C28" s="41"/>
      <c r="D28" s="95" t="s">
        <v>1890</v>
      </c>
      <c r="E28" s="37"/>
      <c r="F28" s="37"/>
      <c r="H28" s="35">
        <v>32.0</v>
      </c>
      <c r="I28" s="58"/>
      <c r="J28" s="35" t="s">
        <v>1891</v>
      </c>
      <c r="K28" s="95" t="s">
        <v>1892</v>
      </c>
      <c r="L28" s="37"/>
      <c r="M28" s="37"/>
    </row>
    <row r="29" ht="15.75" customHeight="1">
      <c r="A29" s="41"/>
      <c r="B29" s="58"/>
      <c r="C29" s="41"/>
      <c r="D29" s="95" t="s">
        <v>1893</v>
      </c>
      <c r="E29" s="37"/>
      <c r="F29" s="37"/>
      <c r="H29" s="40"/>
      <c r="I29" s="58"/>
      <c r="J29" s="40"/>
      <c r="K29" s="98" t="s">
        <v>1894</v>
      </c>
      <c r="L29" s="37"/>
      <c r="M29" s="37"/>
    </row>
    <row r="30" ht="15.75" customHeight="1">
      <c r="A30" s="41"/>
      <c r="B30" s="58"/>
      <c r="C30" s="41"/>
      <c r="D30" s="95" t="s">
        <v>1895</v>
      </c>
      <c r="E30" s="37"/>
      <c r="F30" s="37"/>
      <c r="H30" s="35">
        <v>33.0</v>
      </c>
      <c r="I30" s="58"/>
      <c r="J30" s="35" t="s">
        <v>1896</v>
      </c>
      <c r="K30" s="95" t="s">
        <v>1897</v>
      </c>
      <c r="L30" s="37"/>
      <c r="M30" s="37"/>
    </row>
    <row r="31" ht="15.75" customHeight="1">
      <c r="A31" s="41"/>
      <c r="B31" s="58"/>
      <c r="C31" s="41"/>
      <c r="D31" s="95" t="s">
        <v>1898</v>
      </c>
      <c r="E31" s="37"/>
      <c r="F31" s="37"/>
      <c r="H31" s="41"/>
      <c r="I31" s="58"/>
      <c r="J31" s="41"/>
      <c r="K31" s="95" t="s">
        <v>1899</v>
      </c>
      <c r="L31" s="37"/>
      <c r="M31" s="37"/>
    </row>
    <row r="32" ht="15.75" customHeight="1">
      <c r="A32" s="41"/>
      <c r="B32" s="58"/>
      <c r="C32" s="41"/>
      <c r="D32" s="95" t="s">
        <v>1900</v>
      </c>
      <c r="E32" s="37"/>
      <c r="F32" s="37"/>
      <c r="H32" s="41"/>
      <c r="I32" s="58"/>
      <c r="J32" s="41"/>
      <c r="K32" s="95" t="s">
        <v>1901</v>
      </c>
      <c r="L32" s="37"/>
      <c r="M32" s="37"/>
    </row>
    <row r="33" ht="15.75" customHeight="1">
      <c r="A33" s="41"/>
      <c r="B33" s="58"/>
      <c r="C33" s="41"/>
      <c r="D33" s="95" t="s">
        <v>1902</v>
      </c>
      <c r="E33" s="37"/>
      <c r="F33" s="37"/>
      <c r="H33" s="41"/>
      <c r="I33" s="58"/>
      <c r="J33" s="41"/>
      <c r="K33" s="95" t="s">
        <v>1903</v>
      </c>
      <c r="L33" s="37"/>
      <c r="M33" s="37"/>
    </row>
    <row r="34" ht="15.75" customHeight="1">
      <c r="A34" s="41"/>
      <c r="B34" s="58"/>
      <c r="C34" s="41"/>
      <c r="D34" s="95" t="s">
        <v>1904</v>
      </c>
      <c r="E34" s="37"/>
      <c r="F34" s="37"/>
      <c r="H34" s="41"/>
      <c r="I34" s="58"/>
      <c r="J34" s="41"/>
      <c r="K34" s="95" t="s">
        <v>1905</v>
      </c>
      <c r="L34" s="37"/>
      <c r="M34" s="37"/>
    </row>
    <row r="35" ht="15.75" customHeight="1">
      <c r="A35" s="41"/>
      <c r="B35" s="58"/>
      <c r="C35" s="41"/>
      <c r="D35" s="95" t="s">
        <v>1906</v>
      </c>
      <c r="E35" s="37"/>
      <c r="F35" s="37"/>
      <c r="H35" s="41"/>
      <c r="I35" s="58"/>
      <c r="J35" s="41"/>
      <c r="K35" s="95" t="s">
        <v>1907</v>
      </c>
      <c r="L35" s="37"/>
      <c r="M35" s="37"/>
    </row>
    <row r="36" ht="15.75" customHeight="1">
      <c r="A36" s="41"/>
      <c r="B36" s="58"/>
      <c r="C36" s="41"/>
      <c r="D36" s="95" t="s">
        <v>1908</v>
      </c>
      <c r="E36" s="37"/>
      <c r="F36" s="37"/>
      <c r="H36" s="41"/>
      <c r="I36" s="58"/>
      <c r="J36" s="41"/>
      <c r="K36" s="95" t="s">
        <v>1909</v>
      </c>
      <c r="L36" s="37"/>
      <c r="M36" s="37"/>
    </row>
    <row r="37" ht="15.75" customHeight="1">
      <c r="A37" s="41"/>
      <c r="B37" s="58"/>
      <c r="C37" s="41"/>
      <c r="D37" s="95" t="s">
        <v>1910</v>
      </c>
      <c r="E37" s="37"/>
      <c r="F37" s="37"/>
      <c r="H37" s="41"/>
      <c r="I37" s="58"/>
      <c r="J37" s="41"/>
      <c r="K37" s="95" t="s">
        <v>1911</v>
      </c>
      <c r="L37" s="37"/>
      <c r="M37" s="37"/>
    </row>
    <row r="38" ht="15.75" customHeight="1">
      <c r="A38" s="41"/>
      <c r="B38" s="58"/>
      <c r="C38" s="41"/>
      <c r="D38" s="95" t="s">
        <v>1912</v>
      </c>
      <c r="E38" s="37"/>
      <c r="F38" s="37"/>
      <c r="H38" s="41"/>
      <c r="I38" s="58"/>
      <c r="J38" s="41"/>
      <c r="K38" s="95" t="s">
        <v>1913</v>
      </c>
      <c r="L38" s="37"/>
      <c r="M38" s="37"/>
    </row>
    <row r="39" ht="15.75" customHeight="1">
      <c r="A39" s="41"/>
      <c r="B39" s="58"/>
      <c r="C39" s="41"/>
      <c r="D39" s="95" t="s">
        <v>1914</v>
      </c>
      <c r="E39" s="37"/>
      <c r="F39" s="37"/>
      <c r="H39" s="41"/>
      <c r="I39" s="58"/>
      <c r="J39" s="41"/>
      <c r="K39" s="95" t="s">
        <v>1915</v>
      </c>
      <c r="L39" s="37"/>
      <c r="M39" s="37"/>
    </row>
    <row r="40" ht="15.75" customHeight="1">
      <c r="A40" s="41"/>
      <c r="B40" s="58"/>
      <c r="C40" s="41"/>
      <c r="D40" s="95" t="s">
        <v>951</v>
      </c>
      <c r="E40" s="37"/>
      <c r="F40" s="37"/>
      <c r="H40" s="41"/>
      <c r="I40" s="58"/>
      <c r="J40" s="41"/>
      <c r="K40" s="95" t="s">
        <v>1916</v>
      </c>
      <c r="L40" s="37"/>
      <c r="M40" s="37"/>
    </row>
    <row r="41" ht="15.75" customHeight="1">
      <c r="A41" s="41"/>
      <c r="B41" s="58"/>
      <c r="C41" s="41"/>
      <c r="D41" s="95" t="s">
        <v>1917</v>
      </c>
      <c r="E41" s="37"/>
      <c r="F41" s="37"/>
      <c r="H41" s="41"/>
      <c r="I41" s="58"/>
      <c r="J41" s="41"/>
      <c r="K41" s="95" t="s">
        <v>1918</v>
      </c>
      <c r="L41" s="37"/>
      <c r="M41" s="37"/>
    </row>
    <row r="42" ht="15.75" customHeight="1">
      <c r="A42" s="41"/>
      <c r="B42" s="58"/>
      <c r="C42" s="41"/>
      <c r="D42" s="95" t="s">
        <v>1919</v>
      </c>
      <c r="E42" s="37"/>
      <c r="F42" s="37"/>
      <c r="H42" s="40"/>
      <c r="I42" s="58"/>
      <c r="J42" s="40"/>
      <c r="K42" s="95" t="s">
        <v>1920</v>
      </c>
      <c r="L42" s="37"/>
      <c r="M42" s="37"/>
    </row>
    <row r="43" ht="15.75" customHeight="1">
      <c r="A43" s="40"/>
      <c r="B43" s="58"/>
      <c r="C43" s="40"/>
      <c r="D43" s="95" t="s">
        <v>1921</v>
      </c>
      <c r="E43" s="37"/>
      <c r="F43" s="37"/>
      <c r="H43" s="35">
        <v>34.0</v>
      </c>
      <c r="I43" s="58"/>
      <c r="J43" s="35" t="s">
        <v>1922</v>
      </c>
      <c r="K43" s="101" t="s">
        <v>1923</v>
      </c>
      <c r="L43" s="37"/>
      <c r="M43" s="37"/>
    </row>
    <row r="44" ht="15.75" customHeight="1">
      <c r="A44" s="35">
        <v>5.0</v>
      </c>
      <c r="B44" s="58"/>
      <c r="C44" s="35" t="s">
        <v>1924</v>
      </c>
      <c r="D44" s="102" t="s">
        <v>1925</v>
      </c>
      <c r="E44" s="37"/>
      <c r="F44" s="37"/>
      <c r="H44" s="40"/>
      <c r="I44" s="58"/>
      <c r="J44" s="40"/>
      <c r="K44" s="95" t="s">
        <v>1926</v>
      </c>
      <c r="L44" s="37"/>
      <c r="M44" s="37"/>
    </row>
    <row r="45" ht="15.75" customHeight="1">
      <c r="A45" s="40"/>
      <c r="B45" s="58"/>
      <c r="C45" s="40"/>
      <c r="D45" s="102" t="s">
        <v>1927</v>
      </c>
      <c r="E45" s="37"/>
      <c r="F45" s="37"/>
      <c r="H45" s="35">
        <v>35.0</v>
      </c>
      <c r="I45" s="58"/>
      <c r="J45" s="35" t="s">
        <v>1928</v>
      </c>
      <c r="K45" s="95" t="s">
        <v>1929</v>
      </c>
      <c r="L45" s="37"/>
      <c r="M45" s="37"/>
    </row>
    <row r="46" ht="15.75" customHeight="1">
      <c r="A46" s="35">
        <v>6.0</v>
      </c>
      <c r="B46" s="58"/>
      <c r="C46" s="35" t="s">
        <v>1930</v>
      </c>
      <c r="D46" s="103" t="s">
        <v>1931</v>
      </c>
      <c r="E46" s="37"/>
      <c r="F46" s="37"/>
      <c r="H46" s="41"/>
      <c r="I46" s="58"/>
      <c r="J46" s="41"/>
      <c r="K46" s="95" t="s">
        <v>1932</v>
      </c>
      <c r="L46" s="37"/>
      <c r="M46" s="37"/>
    </row>
    <row r="47" ht="15.75" customHeight="1">
      <c r="A47" s="41"/>
      <c r="B47" s="58"/>
      <c r="C47" s="41"/>
      <c r="D47" s="103" t="s">
        <v>1933</v>
      </c>
      <c r="E47" s="37"/>
      <c r="F47" s="37"/>
      <c r="H47" s="40"/>
      <c r="I47" s="58"/>
      <c r="J47" s="40"/>
      <c r="K47" s="95" t="s">
        <v>1934</v>
      </c>
      <c r="L47" s="37"/>
      <c r="M47" s="37"/>
    </row>
    <row r="48" ht="15.75" customHeight="1">
      <c r="A48" s="41"/>
      <c r="B48" s="58"/>
      <c r="C48" s="41"/>
      <c r="D48" s="103" t="s">
        <v>1935</v>
      </c>
      <c r="E48" s="37"/>
      <c r="F48" s="37"/>
      <c r="H48" s="35">
        <v>36.0</v>
      </c>
      <c r="I48" s="58"/>
      <c r="J48" s="35" t="s">
        <v>1936</v>
      </c>
      <c r="K48" s="104" t="s">
        <v>1937</v>
      </c>
      <c r="L48" s="37"/>
      <c r="M48" s="37"/>
    </row>
    <row r="49" ht="15.75" customHeight="1">
      <c r="A49" s="40"/>
      <c r="B49" s="58"/>
      <c r="C49" s="40"/>
      <c r="D49" s="105" t="s">
        <v>1938</v>
      </c>
      <c r="E49" s="37"/>
      <c r="F49" s="37"/>
      <c r="H49" s="41"/>
      <c r="I49" s="58"/>
      <c r="J49" s="41"/>
      <c r="K49" s="104" t="s">
        <v>1939</v>
      </c>
      <c r="L49" s="37"/>
      <c r="M49" s="37"/>
    </row>
    <row r="50" ht="15.75" customHeight="1">
      <c r="A50" s="35">
        <v>7.0</v>
      </c>
      <c r="B50" s="58"/>
      <c r="C50" s="35" t="s">
        <v>1940</v>
      </c>
      <c r="D50" s="95" t="s">
        <v>1941</v>
      </c>
      <c r="E50" s="37"/>
      <c r="F50" s="37"/>
      <c r="H50" s="41"/>
      <c r="I50" s="58"/>
      <c r="J50" s="41"/>
      <c r="K50" s="104" t="s">
        <v>1942</v>
      </c>
      <c r="L50" s="37"/>
      <c r="M50" s="37"/>
    </row>
    <row r="51" ht="15.75" customHeight="1">
      <c r="A51" s="41"/>
      <c r="B51" s="58"/>
      <c r="C51" s="41"/>
      <c r="D51" s="95" t="s">
        <v>1943</v>
      </c>
      <c r="E51" s="37"/>
      <c r="F51" s="37"/>
      <c r="H51" s="41"/>
      <c r="I51" s="58"/>
      <c r="J51" s="41"/>
      <c r="K51" s="104" t="s">
        <v>1944</v>
      </c>
      <c r="L51" s="37"/>
      <c r="M51" s="37"/>
    </row>
    <row r="52" ht="15.75" customHeight="1">
      <c r="A52" s="41"/>
      <c r="B52" s="58"/>
      <c r="C52" s="41"/>
      <c r="D52" s="95" t="s">
        <v>1945</v>
      </c>
      <c r="E52" s="37"/>
      <c r="F52" s="37"/>
      <c r="H52" s="40"/>
      <c r="I52" s="58"/>
      <c r="J52" s="40"/>
      <c r="K52" s="72" t="s">
        <v>1946</v>
      </c>
      <c r="L52" s="37"/>
      <c r="M52" s="37"/>
    </row>
    <row r="53" ht="31.5" customHeight="1">
      <c r="A53" s="41"/>
      <c r="B53" s="58"/>
      <c r="C53" s="41"/>
      <c r="D53" s="95" t="s">
        <v>1947</v>
      </c>
      <c r="E53" s="37"/>
      <c r="F53" s="37"/>
      <c r="H53" s="35">
        <v>37.0</v>
      </c>
      <c r="I53" s="58"/>
      <c r="J53" s="35" t="s">
        <v>1948</v>
      </c>
      <c r="K53" s="95" t="s">
        <v>1949</v>
      </c>
      <c r="L53" s="37"/>
      <c r="M53" s="37"/>
    </row>
    <row r="54" ht="15.75" customHeight="1">
      <c r="A54" s="41"/>
      <c r="B54" s="58"/>
      <c r="C54" s="41"/>
      <c r="D54" s="95" t="s">
        <v>1950</v>
      </c>
      <c r="E54" s="37"/>
      <c r="F54" s="37"/>
      <c r="H54" s="41"/>
      <c r="I54" s="58"/>
      <c r="J54" s="41"/>
      <c r="K54" s="95" t="s">
        <v>1951</v>
      </c>
      <c r="L54" s="37"/>
      <c r="M54" s="37"/>
    </row>
    <row r="55" ht="15.75" customHeight="1">
      <c r="A55" s="41"/>
      <c r="B55" s="58"/>
      <c r="C55" s="41"/>
      <c r="D55" s="95" t="s">
        <v>1952</v>
      </c>
      <c r="E55" s="37"/>
      <c r="F55" s="37"/>
      <c r="H55" s="41"/>
      <c r="I55" s="58"/>
      <c r="J55" s="41"/>
      <c r="K55" s="95" t="s">
        <v>1953</v>
      </c>
      <c r="L55" s="37"/>
      <c r="M55" s="37"/>
    </row>
    <row r="56" ht="15.75" customHeight="1">
      <c r="A56" s="41"/>
      <c r="B56" s="58"/>
      <c r="C56" s="41"/>
      <c r="D56" s="95" t="s">
        <v>1954</v>
      </c>
      <c r="E56" s="37"/>
      <c r="F56" s="37"/>
      <c r="H56" s="41"/>
      <c r="I56" s="58"/>
      <c r="J56" s="41"/>
      <c r="K56" s="95" t="s">
        <v>1955</v>
      </c>
      <c r="L56" s="37"/>
      <c r="M56" s="37"/>
    </row>
    <row r="57" ht="15.75" customHeight="1">
      <c r="A57" s="41"/>
      <c r="B57" s="58"/>
      <c r="C57" s="41"/>
      <c r="D57" s="95" t="s">
        <v>1956</v>
      </c>
      <c r="E57" s="37"/>
      <c r="F57" s="37"/>
      <c r="H57" s="41"/>
      <c r="I57" s="58"/>
      <c r="J57" s="41"/>
      <c r="K57" s="95" t="s">
        <v>1957</v>
      </c>
      <c r="L57" s="37"/>
      <c r="M57" s="37"/>
    </row>
    <row r="58" ht="15.75" customHeight="1">
      <c r="A58" s="41"/>
      <c r="B58" s="58"/>
      <c r="C58" s="41"/>
      <c r="D58" s="95" t="s">
        <v>1958</v>
      </c>
      <c r="E58" s="37"/>
      <c r="F58" s="37"/>
      <c r="H58" s="41"/>
      <c r="I58" s="58"/>
      <c r="J58" s="41"/>
      <c r="K58" s="95" t="s">
        <v>1959</v>
      </c>
      <c r="L58" s="37"/>
      <c r="M58" s="37"/>
    </row>
    <row r="59" ht="15.75" customHeight="1">
      <c r="A59" s="41"/>
      <c r="B59" s="58"/>
      <c r="C59" s="41"/>
      <c r="D59" s="95" t="s">
        <v>1960</v>
      </c>
      <c r="E59" s="37"/>
      <c r="F59" s="37"/>
      <c r="H59" s="41"/>
      <c r="I59" s="58"/>
      <c r="J59" s="41"/>
      <c r="K59" s="95" t="s">
        <v>1961</v>
      </c>
      <c r="L59" s="37"/>
      <c r="M59" s="37"/>
    </row>
    <row r="60" ht="15.75" customHeight="1">
      <c r="A60" s="41"/>
      <c r="B60" s="58"/>
      <c r="C60" s="41"/>
      <c r="D60" s="95" t="s">
        <v>1962</v>
      </c>
      <c r="E60" s="37"/>
      <c r="F60" s="37"/>
      <c r="H60" s="41"/>
      <c r="I60" s="58"/>
      <c r="J60" s="41"/>
      <c r="K60" s="95" t="s">
        <v>1963</v>
      </c>
      <c r="L60" s="37"/>
      <c r="M60" s="37"/>
    </row>
    <row r="61" ht="15.75" customHeight="1">
      <c r="A61" s="41"/>
      <c r="B61" s="58"/>
      <c r="C61" s="41"/>
      <c r="D61" s="95" t="s">
        <v>1964</v>
      </c>
      <c r="E61" s="37"/>
      <c r="F61" s="37"/>
      <c r="H61" s="40"/>
      <c r="I61" s="58"/>
      <c r="J61" s="40"/>
      <c r="K61" s="95" t="s">
        <v>1965</v>
      </c>
      <c r="L61" s="37"/>
      <c r="M61" s="37"/>
    </row>
    <row r="62" ht="15.75" customHeight="1">
      <c r="A62" s="41"/>
      <c r="B62" s="58"/>
      <c r="C62" s="41"/>
      <c r="D62" s="95" t="s">
        <v>1966</v>
      </c>
      <c r="E62" s="37"/>
      <c r="F62" s="37"/>
      <c r="H62" s="36">
        <v>38.0</v>
      </c>
      <c r="I62" s="58"/>
      <c r="J62" s="53" t="s">
        <v>1967</v>
      </c>
      <c r="K62" s="19" t="s">
        <v>1968</v>
      </c>
      <c r="L62" s="37"/>
      <c r="M62" s="37"/>
    </row>
    <row r="63" ht="15.75" customHeight="1">
      <c r="A63" s="41"/>
      <c r="B63" s="58"/>
      <c r="C63" s="41"/>
      <c r="D63" s="95" t="s">
        <v>1969</v>
      </c>
      <c r="E63" s="37"/>
      <c r="F63" s="37"/>
      <c r="H63" s="36">
        <v>39.0</v>
      </c>
      <c r="I63" s="58"/>
      <c r="J63" s="53" t="s">
        <v>1970</v>
      </c>
      <c r="K63" s="75" t="s">
        <v>1971</v>
      </c>
      <c r="L63" s="37"/>
      <c r="M63" s="37"/>
    </row>
    <row r="64" ht="31.5" customHeight="1">
      <c r="A64" s="41"/>
      <c r="B64" s="58"/>
      <c r="C64" s="41"/>
      <c r="D64" s="95" t="s">
        <v>1972</v>
      </c>
      <c r="E64" s="37"/>
      <c r="F64" s="37"/>
      <c r="H64" s="35">
        <v>40.0</v>
      </c>
      <c r="I64" s="58"/>
      <c r="J64" s="35" t="s">
        <v>1973</v>
      </c>
      <c r="K64" s="95" t="s">
        <v>1974</v>
      </c>
      <c r="L64" s="37"/>
      <c r="M64" s="37"/>
    </row>
    <row r="65" ht="15.75" customHeight="1">
      <c r="A65" s="41"/>
      <c r="B65" s="58"/>
      <c r="C65" s="41"/>
      <c r="D65" s="95" t="s">
        <v>1975</v>
      </c>
      <c r="E65" s="37"/>
      <c r="F65" s="37"/>
      <c r="H65" s="40"/>
      <c r="I65" s="58"/>
      <c r="J65" s="40"/>
      <c r="K65" s="98" t="s">
        <v>1976</v>
      </c>
      <c r="L65" s="37"/>
      <c r="M65" s="37"/>
    </row>
    <row r="66" ht="15.75" customHeight="1">
      <c r="A66" s="40"/>
      <c r="B66" s="58"/>
      <c r="C66" s="40"/>
      <c r="D66" s="95" t="s">
        <v>1977</v>
      </c>
      <c r="E66" s="37"/>
      <c r="F66" s="37"/>
      <c r="H66" s="36">
        <v>41.0</v>
      </c>
      <c r="I66" s="58"/>
      <c r="J66" s="53" t="s">
        <v>1978</v>
      </c>
      <c r="K66" s="95" t="s">
        <v>1979</v>
      </c>
      <c r="L66" s="37"/>
      <c r="M66" s="37"/>
    </row>
    <row r="67" ht="15.75" customHeight="1">
      <c r="B67" s="58"/>
      <c r="E67" s="37"/>
      <c r="F67" s="37"/>
      <c r="H67" s="35">
        <v>42.0</v>
      </c>
      <c r="I67" s="58"/>
      <c r="J67" s="35" t="s">
        <v>1980</v>
      </c>
      <c r="K67" s="95" t="s">
        <v>1981</v>
      </c>
      <c r="L67" s="37"/>
      <c r="M67" s="37"/>
    </row>
    <row r="68" ht="15.75" customHeight="1">
      <c r="A68" s="36">
        <v>8.0</v>
      </c>
      <c r="B68" s="58"/>
      <c r="C68" s="53" t="s">
        <v>1982</v>
      </c>
      <c r="D68" s="98" t="s">
        <v>1983</v>
      </c>
      <c r="E68" s="37"/>
      <c r="F68" s="37"/>
      <c r="H68" s="41"/>
      <c r="I68" s="58"/>
      <c r="J68" s="41"/>
      <c r="K68" s="95" t="s">
        <v>1984</v>
      </c>
      <c r="L68" s="37"/>
      <c r="M68" s="37"/>
    </row>
    <row r="69" ht="15.75" customHeight="1">
      <c r="A69" s="35">
        <v>9.0</v>
      </c>
      <c r="B69" s="58"/>
      <c r="C69" s="35" t="s">
        <v>97</v>
      </c>
      <c r="D69" s="95" t="s">
        <v>1985</v>
      </c>
      <c r="E69" s="37"/>
      <c r="F69" s="37"/>
      <c r="H69" s="41"/>
      <c r="I69" s="58"/>
      <c r="J69" s="41"/>
      <c r="K69" s="95" t="s">
        <v>1986</v>
      </c>
      <c r="L69" s="37"/>
      <c r="M69" s="37"/>
    </row>
    <row r="70" ht="15.75" customHeight="1">
      <c r="A70" s="41"/>
      <c r="B70" s="58"/>
      <c r="C70" s="41"/>
      <c r="D70" s="95" t="s">
        <v>1987</v>
      </c>
      <c r="E70" s="37"/>
      <c r="F70" s="37"/>
      <c r="H70" s="41"/>
      <c r="I70" s="58"/>
      <c r="J70" s="41"/>
      <c r="K70" s="95" t="s">
        <v>1988</v>
      </c>
      <c r="L70" s="37"/>
      <c r="M70" s="37"/>
    </row>
    <row r="71" ht="15.75" customHeight="1">
      <c r="A71" s="41"/>
      <c r="B71" s="58"/>
      <c r="C71" s="41"/>
      <c r="D71" s="95" t="s">
        <v>1989</v>
      </c>
      <c r="E71" s="37"/>
      <c r="F71" s="37"/>
      <c r="H71" s="40"/>
      <c r="I71" s="58"/>
      <c r="J71" s="40"/>
      <c r="K71" s="95" t="s">
        <v>1990</v>
      </c>
      <c r="L71" s="37"/>
      <c r="M71" s="37"/>
    </row>
    <row r="72" ht="15.75" customHeight="1">
      <c r="A72" s="41"/>
      <c r="B72" s="58"/>
      <c r="C72" s="41"/>
      <c r="D72" s="95" t="s">
        <v>1991</v>
      </c>
      <c r="E72" s="37"/>
      <c r="F72" s="37"/>
      <c r="H72" s="36">
        <v>43.0</v>
      </c>
      <c r="I72" s="58"/>
      <c r="J72" s="36" t="s">
        <v>1992</v>
      </c>
      <c r="K72" s="19" t="s">
        <v>1993</v>
      </c>
      <c r="L72" s="37"/>
      <c r="M72" s="37"/>
    </row>
    <row r="73" ht="15.75" customHeight="1">
      <c r="A73" s="41"/>
      <c r="B73" s="58"/>
      <c r="C73" s="41"/>
      <c r="D73" s="95" t="s">
        <v>1994</v>
      </c>
      <c r="E73" s="37"/>
      <c r="F73" s="37"/>
      <c r="I73" s="58"/>
      <c r="L73" s="37"/>
      <c r="M73" s="37"/>
    </row>
    <row r="74" ht="15.75" customHeight="1">
      <c r="A74" s="41"/>
      <c r="B74" s="58"/>
      <c r="C74" s="41"/>
      <c r="D74" s="95" t="s">
        <v>1995</v>
      </c>
      <c r="E74" s="37"/>
      <c r="F74" s="37"/>
      <c r="H74" s="36">
        <v>44.0</v>
      </c>
      <c r="I74" s="58"/>
      <c r="J74" s="36" t="s">
        <v>1996</v>
      </c>
      <c r="K74" s="19" t="s">
        <v>1997</v>
      </c>
      <c r="L74" s="37"/>
      <c r="M74" s="37"/>
    </row>
    <row r="75" ht="15.75" customHeight="1">
      <c r="A75" s="40"/>
      <c r="B75" s="58"/>
      <c r="C75" s="40"/>
      <c r="D75" s="95" t="s">
        <v>1998</v>
      </c>
      <c r="E75" s="37"/>
      <c r="F75" s="37"/>
      <c r="H75" s="35">
        <v>45.0</v>
      </c>
      <c r="I75" s="58"/>
      <c r="J75" s="35" t="s">
        <v>1999</v>
      </c>
      <c r="K75" s="19" t="s">
        <v>2000</v>
      </c>
      <c r="L75" s="37"/>
      <c r="M75" s="37"/>
    </row>
    <row r="76" ht="15.75" customHeight="1">
      <c r="A76" s="35">
        <v>10.0</v>
      </c>
      <c r="B76" s="58"/>
      <c r="C76" s="35" t="s">
        <v>2001</v>
      </c>
      <c r="D76" s="19" t="s">
        <v>2002</v>
      </c>
      <c r="E76" s="37"/>
      <c r="F76" s="37"/>
      <c r="H76" s="41"/>
      <c r="I76" s="58"/>
      <c r="J76" s="41"/>
      <c r="K76" s="19" t="s">
        <v>2003</v>
      </c>
      <c r="L76" s="37"/>
      <c r="M76" s="37"/>
    </row>
    <row r="77" ht="15.75" customHeight="1">
      <c r="A77" s="41"/>
      <c r="B77" s="58"/>
      <c r="C77" s="41"/>
      <c r="D77" s="19" t="s">
        <v>2004</v>
      </c>
      <c r="E77" s="37"/>
      <c r="F77" s="37"/>
      <c r="H77" s="41"/>
      <c r="I77" s="58"/>
      <c r="J77" s="41"/>
      <c r="K77" s="19" t="s">
        <v>2005</v>
      </c>
      <c r="L77" s="37"/>
      <c r="M77" s="37"/>
    </row>
    <row r="78" ht="15.75" customHeight="1">
      <c r="A78" s="41"/>
      <c r="B78" s="58"/>
      <c r="C78" s="41"/>
      <c r="D78" s="19" t="s">
        <v>2006</v>
      </c>
      <c r="E78" s="37"/>
      <c r="F78" s="37"/>
      <c r="H78" s="41"/>
      <c r="I78" s="58"/>
      <c r="J78" s="41"/>
      <c r="K78" s="19" t="s">
        <v>2007</v>
      </c>
      <c r="L78" s="37"/>
      <c r="M78" s="37"/>
    </row>
    <row r="79" ht="15.75" customHeight="1">
      <c r="A79" s="41"/>
      <c r="B79" s="58"/>
      <c r="C79" s="41"/>
      <c r="D79" s="19" t="s">
        <v>2008</v>
      </c>
      <c r="E79" s="37"/>
      <c r="F79" s="37"/>
      <c r="H79" s="40"/>
      <c r="I79" s="58"/>
      <c r="J79" s="40"/>
      <c r="K79" s="19" t="s">
        <v>2009</v>
      </c>
      <c r="L79" s="37"/>
      <c r="M79" s="37"/>
    </row>
    <row r="80" ht="15.75" customHeight="1">
      <c r="A80" s="41"/>
      <c r="B80" s="58"/>
      <c r="C80" s="41"/>
      <c r="D80" s="19" t="s">
        <v>2010</v>
      </c>
      <c r="E80" s="37"/>
      <c r="F80" s="37"/>
      <c r="H80" s="36">
        <v>46.0</v>
      </c>
      <c r="I80" s="58"/>
      <c r="J80" s="36" t="s">
        <v>2011</v>
      </c>
      <c r="K80" s="106" t="s">
        <v>2011</v>
      </c>
      <c r="L80" s="37"/>
      <c r="M80" s="37"/>
    </row>
    <row r="81" ht="15.75" customHeight="1">
      <c r="A81" s="41"/>
      <c r="B81" s="58"/>
      <c r="C81" s="41"/>
      <c r="D81" s="19" t="s">
        <v>2012</v>
      </c>
      <c r="E81" s="37"/>
      <c r="F81" s="37"/>
      <c r="H81" s="35">
        <v>47.0</v>
      </c>
      <c r="I81" s="58"/>
      <c r="J81" s="35" t="s">
        <v>2013</v>
      </c>
      <c r="K81" s="95" t="s">
        <v>2014</v>
      </c>
      <c r="L81" s="37"/>
      <c r="M81" s="37"/>
    </row>
    <row r="82" ht="15.75" customHeight="1">
      <c r="A82" s="41"/>
      <c r="B82" s="58"/>
      <c r="C82" s="41"/>
      <c r="D82" s="19" t="s">
        <v>2015</v>
      </c>
      <c r="E82" s="37"/>
      <c r="F82" s="37"/>
      <c r="H82" s="41"/>
      <c r="I82" s="58"/>
      <c r="J82" s="41"/>
      <c r="K82" s="95" t="s">
        <v>2016</v>
      </c>
      <c r="L82" s="37"/>
      <c r="M82" s="37"/>
    </row>
    <row r="83" ht="15.75" customHeight="1">
      <c r="A83" s="41"/>
      <c r="B83" s="58"/>
      <c r="C83" s="41"/>
      <c r="D83" s="19" t="s">
        <v>2017</v>
      </c>
      <c r="E83" s="37"/>
      <c r="F83" s="37"/>
      <c r="H83" s="40"/>
      <c r="I83" s="58"/>
      <c r="J83" s="40"/>
      <c r="K83" s="98" t="s">
        <v>2018</v>
      </c>
      <c r="L83" s="37"/>
      <c r="M83" s="37"/>
    </row>
    <row r="84" ht="31.5" customHeight="1">
      <c r="A84" s="41"/>
      <c r="B84" s="58"/>
      <c r="C84" s="41"/>
      <c r="D84" s="19" t="s">
        <v>1887</v>
      </c>
      <c r="E84" s="37"/>
      <c r="F84" s="37"/>
      <c r="H84" s="35">
        <v>48.0</v>
      </c>
      <c r="I84" s="58"/>
      <c r="J84" s="35" t="s">
        <v>2019</v>
      </c>
      <c r="K84" s="95" t="s">
        <v>2020</v>
      </c>
      <c r="L84" s="37"/>
      <c r="M84" s="37"/>
    </row>
    <row r="85" ht="15.75" customHeight="1">
      <c r="A85" s="40"/>
      <c r="B85" s="58"/>
      <c r="C85" s="40"/>
      <c r="D85" s="75" t="s">
        <v>2021</v>
      </c>
      <c r="E85" s="37"/>
      <c r="F85" s="37"/>
      <c r="H85" s="41"/>
      <c r="I85" s="58"/>
      <c r="J85" s="41"/>
      <c r="K85" s="95" t="s">
        <v>2022</v>
      </c>
      <c r="L85" s="37"/>
      <c r="M85" s="37"/>
    </row>
    <row r="86" ht="15.75" customHeight="1">
      <c r="A86" s="35">
        <v>11.0</v>
      </c>
      <c r="B86" s="58"/>
      <c r="C86" s="35" t="s">
        <v>2023</v>
      </c>
      <c r="D86" s="95" t="s">
        <v>2024</v>
      </c>
      <c r="E86" s="37"/>
      <c r="F86" s="37"/>
      <c r="H86" s="41"/>
      <c r="I86" s="58"/>
      <c r="J86" s="41"/>
      <c r="K86" s="95" t="s">
        <v>2025</v>
      </c>
      <c r="L86" s="37"/>
      <c r="M86" s="37"/>
    </row>
    <row r="87" ht="15.75" customHeight="1">
      <c r="A87" s="41"/>
      <c r="B87" s="58"/>
      <c r="C87" s="41"/>
      <c r="D87" s="95" t="s">
        <v>2026</v>
      </c>
      <c r="E87" s="37"/>
      <c r="F87" s="37"/>
      <c r="H87" s="41"/>
      <c r="I87" s="58"/>
      <c r="J87" s="41"/>
      <c r="K87" s="95" t="s">
        <v>2027</v>
      </c>
      <c r="L87" s="37"/>
      <c r="M87" s="37"/>
    </row>
    <row r="88" ht="15.75" customHeight="1">
      <c r="A88" s="41"/>
      <c r="B88" s="58"/>
      <c r="C88" s="41"/>
      <c r="D88" s="95" t="s">
        <v>2028</v>
      </c>
      <c r="E88" s="37"/>
      <c r="F88" s="37"/>
      <c r="H88" s="41"/>
      <c r="I88" s="58"/>
      <c r="J88" s="41"/>
      <c r="K88" s="95" t="s">
        <v>2029</v>
      </c>
      <c r="L88" s="37"/>
      <c r="M88" s="37"/>
    </row>
    <row r="89" ht="15.75" customHeight="1">
      <c r="A89" s="41"/>
      <c r="B89" s="58"/>
      <c r="C89" s="41"/>
      <c r="D89" s="95" t="s">
        <v>2030</v>
      </c>
      <c r="E89" s="37"/>
      <c r="F89" s="37"/>
      <c r="H89" s="41"/>
      <c r="I89" s="58"/>
      <c r="J89" s="41"/>
      <c r="K89" s="95" t="s">
        <v>2031</v>
      </c>
      <c r="L89" s="37"/>
      <c r="M89" s="37"/>
    </row>
    <row r="90" ht="15.75" customHeight="1">
      <c r="A90" s="41"/>
      <c r="B90" s="58"/>
      <c r="C90" s="41"/>
      <c r="D90" s="95" t="s">
        <v>2032</v>
      </c>
      <c r="E90" s="37"/>
      <c r="F90" s="37"/>
      <c r="H90" s="41"/>
      <c r="I90" s="58"/>
      <c r="J90" s="41"/>
      <c r="K90" s="95" t="s">
        <v>2033</v>
      </c>
      <c r="L90" s="37"/>
      <c r="M90" s="37"/>
    </row>
    <row r="91" ht="15.75" customHeight="1">
      <c r="A91" s="41"/>
      <c r="B91" s="58"/>
      <c r="C91" s="41"/>
      <c r="D91" s="95" t="s">
        <v>2034</v>
      </c>
      <c r="E91" s="37"/>
      <c r="F91" s="37"/>
      <c r="H91" s="41"/>
      <c r="I91" s="58"/>
      <c r="J91" s="41"/>
      <c r="K91" s="95" t="s">
        <v>2035</v>
      </c>
      <c r="L91" s="37"/>
      <c r="M91" s="37"/>
    </row>
    <row r="92" ht="15.75" customHeight="1">
      <c r="A92" s="41"/>
      <c r="B92" s="58"/>
      <c r="C92" s="41"/>
      <c r="D92" s="95" t="s">
        <v>2036</v>
      </c>
      <c r="E92" s="37"/>
      <c r="F92" s="37"/>
      <c r="H92" s="41"/>
      <c r="I92" s="58"/>
      <c r="J92" s="41"/>
      <c r="K92" s="95" t="s">
        <v>2037</v>
      </c>
      <c r="L92" s="37"/>
      <c r="M92" s="37"/>
    </row>
    <row r="93" ht="15.75" customHeight="1">
      <c r="A93" s="41"/>
      <c r="B93" s="58"/>
      <c r="C93" s="41"/>
      <c r="D93" s="95" t="s">
        <v>2038</v>
      </c>
      <c r="E93" s="37"/>
      <c r="F93" s="37"/>
      <c r="H93" s="41"/>
      <c r="I93" s="58"/>
      <c r="J93" s="41"/>
      <c r="K93" s="95" t="s">
        <v>2039</v>
      </c>
      <c r="L93" s="37"/>
      <c r="M93" s="37"/>
    </row>
    <row r="94" ht="15.75" customHeight="1">
      <c r="A94" s="41"/>
      <c r="B94" s="58"/>
      <c r="C94" s="41"/>
      <c r="D94" s="95" t="s">
        <v>2040</v>
      </c>
      <c r="E94" s="37"/>
      <c r="F94" s="37"/>
      <c r="H94" s="40"/>
      <c r="I94" s="58"/>
      <c r="J94" s="40"/>
      <c r="K94" s="95" t="s">
        <v>2041</v>
      </c>
      <c r="L94" s="37"/>
      <c r="M94" s="37"/>
    </row>
    <row r="95" ht="15.75" customHeight="1">
      <c r="A95" s="40"/>
      <c r="B95" s="58"/>
      <c r="C95" s="40"/>
      <c r="D95" s="98" t="s">
        <v>2042</v>
      </c>
      <c r="E95" s="37"/>
      <c r="F95" s="37"/>
      <c r="H95" s="36">
        <v>49.0</v>
      </c>
      <c r="I95" s="58"/>
      <c r="J95" s="36" t="s">
        <v>2043</v>
      </c>
      <c r="K95" s="37" t="s">
        <v>2044</v>
      </c>
      <c r="L95" s="37"/>
      <c r="M95" s="37"/>
    </row>
    <row r="96" ht="15.75" customHeight="1">
      <c r="A96" s="35">
        <v>12.0</v>
      </c>
      <c r="B96" s="58"/>
      <c r="C96" s="35" t="s">
        <v>2045</v>
      </c>
      <c r="D96" s="95" t="s">
        <v>2046</v>
      </c>
      <c r="E96" s="37"/>
      <c r="F96" s="37"/>
      <c r="H96" s="35">
        <v>50.0</v>
      </c>
      <c r="I96" s="58"/>
      <c r="J96" s="70" t="s">
        <v>2047</v>
      </c>
      <c r="K96" s="95" t="s">
        <v>2048</v>
      </c>
      <c r="L96" s="37"/>
      <c r="M96" s="37"/>
    </row>
    <row r="97" ht="15.75" customHeight="1">
      <c r="A97" s="40"/>
      <c r="B97" s="58"/>
      <c r="C97" s="40"/>
      <c r="D97" s="98" t="s">
        <v>2049</v>
      </c>
      <c r="E97" s="37"/>
      <c r="F97" s="37"/>
      <c r="H97" s="41"/>
      <c r="I97" s="58"/>
      <c r="J97" s="41"/>
      <c r="K97" s="95" t="s">
        <v>2050</v>
      </c>
      <c r="L97" s="37"/>
      <c r="M97" s="37"/>
    </row>
    <row r="98" ht="15.75" customHeight="1">
      <c r="A98" s="35">
        <v>13.0</v>
      </c>
      <c r="B98" s="58"/>
      <c r="C98" s="35" t="s">
        <v>2051</v>
      </c>
      <c r="D98" s="95" t="s">
        <v>2052</v>
      </c>
      <c r="E98" s="37"/>
      <c r="F98" s="37"/>
      <c r="H98" s="41"/>
      <c r="I98" s="58"/>
      <c r="J98" s="41"/>
      <c r="K98" s="95" t="s">
        <v>2053</v>
      </c>
      <c r="L98" s="37"/>
      <c r="M98" s="37"/>
    </row>
    <row r="99" ht="15.75" customHeight="1">
      <c r="A99" s="41"/>
      <c r="B99" s="58"/>
      <c r="C99" s="41"/>
      <c r="D99" s="95" t="s">
        <v>2054</v>
      </c>
      <c r="E99" s="37"/>
      <c r="F99" s="37"/>
      <c r="H99" s="40"/>
      <c r="I99" s="58"/>
      <c r="J99" s="40"/>
      <c r="K99" s="98" t="s">
        <v>609</v>
      </c>
      <c r="L99" s="37"/>
      <c r="M99" s="37"/>
    </row>
    <row r="100" ht="15.75" customHeight="1">
      <c r="A100" s="41"/>
      <c r="B100" s="58"/>
      <c r="C100" s="41"/>
      <c r="D100" s="95" t="s">
        <v>2055</v>
      </c>
      <c r="E100" s="37"/>
      <c r="F100" s="37"/>
      <c r="H100" s="35">
        <v>51.0</v>
      </c>
      <c r="I100" s="58"/>
      <c r="J100" s="35" t="s">
        <v>2056</v>
      </c>
      <c r="K100" s="95" t="s">
        <v>2057</v>
      </c>
      <c r="L100" s="37"/>
      <c r="M100" s="37"/>
    </row>
    <row r="101" ht="15.75" customHeight="1">
      <c r="A101" s="41"/>
      <c r="B101" s="58"/>
      <c r="C101" s="41"/>
      <c r="D101" s="95" t="s">
        <v>2058</v>
      </c>
      <c r="E101" s="37"/>
      <c r="F101" s="37"/>
      <c r="H101" s="41"/>
      <c r="I101" s="58"/>
      <c r="J101" s="41"/>
      <c r="K101" s="95" t="s">
        <v>2059</v>
      </c>
      <c r="L101" s="37"/>
      <c r="M101" s="37"/>
    </row>
    <row r="102" ht="15.75" customHeight="1">
      <c r="A102" s="41"/>
      <c r="B102" s="58"/>
      <c r="C102" s="41"/>
      <c r="D102" s="95" t="s">
        <v>2060</v>
      </c>
      <c r="E102" s="37"/>
      <c r="F102" s="37"/>
      <c r="H102" s="40"/>
      <c r="I102" s="93"/>
      <c r="J102" s="40"/>
      <c r="K102" s="95" t="s">
        <v>2061</v>
      </c>
      <c r="L102" s="37"/>
      <c r="M102" s="37"/>
    </row>
    <row r="103" ht="15.75" customHeight="1">
      <c r="A103" s="41"/>
      <c r="B103" s="58"/>
      <c r="C103" s="41"/>
      <c r="D103" s="95" t="s">
        <v>2062</v>
      </c>
      <c r="E103" s="37"/>
      <c r="F103" s="37"/>
      <c r="I103" s="107"/>
      <c r="L103" s="37"/>
      <c r="M103" s="37"/>
    </row>
    <row r="104" ht="15.75" customHeight="1">
      <c r="A104" s="41"/>
      <c r="B104" s="58"/>
      <c r="C104" s="41"/>
      <c r="D104" s="95" t="s">
        <v>2063</v>
      </c>
      <c r="E104" s="37"/>
      <c r="F104" s="37"/>
      <c r="I104" s="107"/>
      <c r="L104" s="37"/>
      <c r="M104" s="37"/>
    </row>
    <row r="105" ht="15.75" customHeight="1">
      <c r="A105" s="41"/>
      <c r="B105" s="58"/>
      <c r="C105" s="41"/>
      <c r="D105" s="95" t="s">
        <v>2064</v>
      </c>
      <c r="E105" s="37"/>
      <c r="F105" s="37"/>
      <c r="I105" s="107"/>
      <c r="L105" s="37"/>
      <c r="M105" s="37"/>
    </row>
    <row r="106" ht="15.75" customHeight="1">
      <c r="A106" s="41"/>
      <c r="B106" s="58"/>
      <c r="C106" s="41"/>
      <c r="D106" s="95" t="s">
        <v>2065</v>
      </c>
      <c r="E106" s="37"/>
      <c r="F106" s="37"/>
      <c r="I106" s="107"/>
      <c r="L106" s="37"/>
      <c r="M106" s="37"/>
    </row>
    <row r="107" ht="15.75" customHeight="1">
      <c r="A107" s="41"/>
      <c r="B107" s="58"/>
      <c r="C107" s="41"/>
      <c r="D107" s="95" t="s">
        <v>2066</v>
      </c>
      <c r="E107" s="37"/>
      <c r="F107" s="37"/>
      <c r="I107" s="107"/>
      <c r="L107" s="37"/>
      <c r="M107" s="37"/>
    </row>
    <row r="108" ht="15.75" customHeight="1">
      <c r="A108" s="41"/>
      <c r="B108" s="58"/>
      <c r="C108" s="41"/>
      <c r="D108" s="95" t="s">
        <v>2067</v>
      </c>
      <c r="E108" s="37"/>
      <c r="F108" s="37"/>
      <c r="I108" s="107"/>
      <c r="L108" s="37"/>
      <c r="M108" s="37"/>
    </row>
    <row r="109" ht="15.75" customHeight="1">
      <c r="A109" s="41"/>
      <c r="B109" s="58"/>
      <c r="C109" s="41"/>
      <c r="D109" s="95" t="s">
        <v>2068</v>
      </c>
      <c r="E109" s="37"/>
      <c r="F109" s="37"/>
      <c r="I109" s="107"/>
      <c r="L109" s="37"/>
      <c r="M109" s="37"/>
    </row>
    <row r="110" ht="15.75" customHeight="1">
      <c r="A110" s="41"/>
      <c r="B110" s="58"/>
      <c r="C110" s="41"/>
      <c r="D110" s="95" t="s">
        <v>2069</v>
      </c>
      <c r="E110" s="37"/>
      <c r="F110" s="37"/>
      <c r="I110" s="107"/>
      <c r="L110" s="37"/>
      <c r="M110" s="37"/>
    </row>
    <row r="111" ht="15.75" customHeight="1">
      <c r="A111" s="41"/>
      <c r="B111" s="58"/>
      <c r="C111" s="41"/>
      <c r="D111" s="95" t="s">
        <v>2070</v>
      </c>
      <c r="E111" s="37"/>
      <c r="F111" s="37"/>
      <c r="I111" s="107"/>
      <c r="L111" s="37"/>
      <c r="M111" s="37"/>
    </row>
    <row r="112" ht="15.75" customHeight="1">
      <c r="A112" s="41"/>
      <c r="B112" s="58"/>
      <c r="C112" s="41"/>
      <c r="D112" s="95" t="s">
        <v>2071</v>
      </c>
      <c r="E112" s="37"/>
      <c r="F112" s="37"/>
      <c r="I112" s="107"/>
      <c r="L112" s="37"/>
      <c r="M112" s="37"/>
    </row>
    <row r="113" ht="15.75" customHeight="1">
      <c r="A113" s="41"/>
      <c r="B113" s="58"/>
      <c r="C113" s="41"/>
      <c r="D113" s="95" t="s">
        <v>2072</v>
      </c>
      <c r="E113" s="37"/>
      <c r="F113" s="37"/>
      <c r="I113" s="107"/>
      <c r="L113" s="37"/>
      <c r="M113" s="37"/>
    </row>
    <row r="114" ht="15.75" customHeight="1">
      <c r="A114" s="41"/>
      <c r="B114" s="58"/>
      <c r="C114" s="41"/>
      <c r="D114" s="95" t="s">
        <v>2073</v>
      </c>
      <c r="E114" s="37"/>
      <c r="F114" s="37"/>
      <c r="I114" s="107"/>
      <c r="L114" s="37"/>
      <c r="M114" s="37"/>
    </row>
    <row r="115" ht="15.75" customHeight="1">
      <c r="A115" s="41"/>
      <c r="B115" s="58"/>
      <c r="C115" s="41"/>
      <c r="D115" s="95" t="s">
        <v>2074</v>
      </c>
      <c r="E115" s="37"/>
      <c r="F115" s="37"/>
      <c r="I115" s="107"/>
      <c r="L115" s="37"/>
      <c r="M115" s="37"/>
    </row>
    <row r="116" ht="15.75" customHeight="1">
      <c r="A116" s="41"/>
      <c r="B116" s="58"/>
      <c r="C116" s="41"/>
      <c r="D116" s="95" t="s">
        <v>2075</v>
      </c>
      <c r="E116" s="37"/>
      <c r="F116" s="37"/>
      <c r="I116" s="107"/>
      <c r="L116" s="37"/>
      <c r="M116" s="37"/>
    </row>
    <row r="117" ht="15.75" customHeight="1">
      <c r="A117" s="41"/>
      <c r="B117" s="58"/>
      <c r="C117" s="41"/>
      <c r="D117" s="95" t="s">
        <v>2076</v>
      </c>
      <c r="E117" s="37"/>
      <c r="F117" s="37"/>
      <c r="I117" s="107"/>
      <c r="L117" s="37"/>
      <c r="M117" s="37"/>
    </row>
    <row r="118" ht="15.75" customHeight="1">
      <c r="A118" s="41"/>
      <c r="B118" s="58"/>
      <c r="C118" s="41"/>
      <c r="D118" s="95" t="s">
        <v>2077</v>
      </c>
      <c r="E118" s="37"/>
      <c r="F118" s="37"/>
      <c r="I118" s="107"/>
      <c r="L118" s="37"/>
      <c r="M118" s="37"/>
    </row>
    <row r="119" ht="15.75" customHeight="1">
      <c r="A119" s="41"/>
      <c r="B119" s="58"/>
      <c r="C119" s="41"/>
      <c r="D119" s="95" t="s">
        <v>2078</v>
      </c>
      <c r="E119" s="37"/>
      <c r="F119" s="37"/>
      <c r="I119" s="107"/>
      <c r="L119" s="37"/>
      <c r="M119" s="37"/>
    </row>
    <row r="120" ht="15.75" customHeight="1">
      <c r="A120" s="40"/>
      <c r="B120" s="58"/>
      <c r="C120" s="40"/>
      <c r="D120" s="98" t="s">
        <v>2079</v>
      </c>
      <c r="E120" s="37"/>
      <c r="F120" s="37"/>
      <c r="I120" s="107"/>
      <c r="L120" s="37"/>
      <c r="M120" s="37"/>
    </row>
    <row r="121" ht="15.75" customHeight="1">
      <c r="A121" s="35">
        <v>14.0</v>
      </c>
      <c r="B121" s="58"/>
      <c r="C121" s="35" t="s">
        <v>2080</v>
      </c>
      <c r="D121" s="95" t="s">
        <v>2081</v>
      </c>
      <c r="E121" s="37"/>
      <c r="F121" s="37"/>
      <c r="I121" s="107"/>
      <c r="L121" s="37"/>
      <c r="M121" s="37"/>
    </row>
    <row r="122" ht="15.75" customHeight="1">
      <c r="A122" s="41"/>
      <c r="B122" s="58"/>
      <c r="C122" s="41"/>
      <c r="D122" s="95" t="s">
        <v>2082</v>
      </c>
      <c r="E122" s="37"/>
      <c r="F122" s="37"/>
      <c r="I122" s="107"/>
      <c r="L122" s="37"/>
      <c r="M122" s="37"/>
    </row>
    <row r="123" ht="15.75" customHeight="1">
      <c r="A123" s="41"/>
      <c r="B123" s="58"/>
      <c r="C123" s="41"/>
      <c r="D123" s="95" t="s">
        <v>2083</v>
      </c>
      <c r="E123" s="37"/>
      <c r="F123" s="37"/>
      <c r="I123" s="107"/>
      <c r="L123" s="37"/>
      <c r="M123" s="37"/>
    </row>
    <row r="124" ht="15.75" customHeight="1">
      <c r="A124" s="41"/>
      <c r="B124" s="58"/>
      <c r="C124" s="41"/>
      <c r="D124" s="95" t="s">
        <v>2084</v>
      </c>
      <c r="E124" s="87"/>
      <c r="F124" s="37"/>
      <c r="I124" s="107"/>
      <c r="L124" s="87"/>
      <c r="M124" s="37"/>
    </row>
    <row r="125" ht="15.75" customHeight="1">
      <c r="A125" s="41"/>
      <c r="B125" s="58"/>
      <c r="C125" s="41"/>
      <c r="D125" s="95" t="s">
        <v>2085</v>
      </c>
      <c r="E125" s="87"/>
      <c r="F125" s="37"/>
      <c r="I125" s="107"/>
      <c r="L125" s="87"/>
      <c r="M125" s="37"/>
    </row>
    <row r="126" ht="15.75" customHeight="1">
      <c r="A126" s="41"/>
      <c r="B126" s="58"/>
      <c r="C126" s="41"/>
      <c r="D126" s="95" t="s">
        <v>2086</v>
      </c>
      <c r="E126" s="87"/>
      <c r="F126" s="37"/>
      <c r="I126" s="107"/>
      <c r="L126" s="87"/>
      <c r="M126" s="37"/>
    </row>
    <row r="127" ht="15.75" customHeight="1">
      <c r="A127" s="41"/>
      <c r="B127" s="58"/>
      <c r="C127" s="41"/>
      <c r="D127" s="95" t="s">
        <v>2087</v>
      </c>
      <c r="E127" s="87"/>
      <c r="F127" s="37"/>
      <c r="I127" s="107"/>
      <c r="L127" s="87"/>
      <c r="M127" s="37"/>
    </row>
    <row r="128" ht="15.75" customHeight="1">
      <c r="A128" s="41"/>
      <c r="B128" s="58"/>
      <c r="C128" s="41"/>
      <c r="D128" s="95" t="s">
        <v>2088</v>
      </c>
      <c r="E128" s="87"/>
      <c r="F128" s="37"/>
      <c r="I128" s="107"/>
      <c r="L128" s="87"/>
      <c r="M128" s="37"/>
    </row>
    <row r="129" ht="15.75" customHeight="1">
      <c r="A129" s="41"/>
      <c r="B129" s="58"/>
      <c r="C129" s="41"/>
      <c r="D129" s="95" t="s">
        <v>2089</v>
      </c>
      <c r="E129" s="87"/>
      <c r="F129" s="37"/>
      <c r="I129" s="107"/>
      <c r="L129" s="87"/>
      <c r="M129" s="37"/>
    </row>
    <row r="130" ht="15.75" customHeight="1">
      <c r="A130" s="41"/>
      <c r="B130" s="58"/>
      <c r="C130" s="41"/>
      <c r="D130" s="95" t="s">
        <v>2090</v>
      </c>
      <c r="E130" s="87"/>
      <c r="F130" s="37"/>
      <c r="I130" s="107"/>
      <c r="L130" s="87"/>
      <c r="M130" s="37"/>
    </row>
    <row r="131" ht="15.75" customHeight="1">
      <c r="A131" s="41"/>
      <c r="B131" s="58"/>
      <c r="C131" s="41"/>
      <c r="D131" s="95" t="s">
        <v>2091</v>
      </c>
      <c r="E131" s="87"/>
      <c r="F131" s="37"/>
      <c r="I131" s="107"/>
      <c r="L131" s="87"/>
      <c r="M131" s="37"/>
    </row>
    <row r="132" ht="15.75" customHeight="1">
      <c r="A132" s="41"/>
      <c r="B132" s="58"/>
      <c r="C132" s="41"/>
      <c r="D132" s="95" t="s">
        <v>2092</v>
      </c>
      <c r="E132" s="87"/>
      <c r="F132" s="37"/>
      <c r="I132" s="107"/>
      <c r="L132" s="87"/>
      <c r="M132" s="37"/>
    </row>
    <row r="133" ht="15.75" customHeight="1">
      <c r="A133" s="41"/>
      <c r="B133" s="58"/>
      <c r="C133" s="41"/>
      <c r="D133" s="95" t="s">
        <v>2093</v>
      </c>
      <c r="E133" s="87"/>
      <c r="F133" s="37"/>
      <c r="I133" s="107"/>
      <c r="L133" s="87"/>
      <c r="M133" s="37"/>
    </row>
    <row r="134" ht="15.75" customHeight="1">
      <c r="A134" s="41"/>
      <c r="B134" s="58"/>
      <c r="C134" s="41"/>
      <c r="D134" s="95" t="s">
        <v>2094</v>
      </c>
      <c r="E134" s="87"/>
      <c r="F134" s="37"/>
      <c r="I134" s="107"/>
      <c r="L134" s="87"/>
      <c r="M134" s="37"/>
    </row>
    <row r="135" ht="15.75" customHeight="1">
      <c r="A135" s="41"/>
      <c r="B135" s="58"/>
      <c r="C135" s="41"/>
      <c r="D135" s="95" t="s">
        <v>2095</v>
      </c>
      <c r="E135" s="87"/>
      <c r="F135" s="37"/>
      <c r="I135" s="107"/>
      <c r="L135" s="87"/>
      <c r="M135" s="37"/>
    </row>
    <row r="136" ht="15.75" customHeight="1">
      <c r="A136" s="41"/>
      <c r="B136" s="58"/>
      <c r="C136" s="41"/>
      <c r="D136" s="95" t="s">
        <v>2096</v>
      </c>
      <c r="E136" s="87"/>
      <c r="F136" s="37"/>
      <c r="I136" s="107"/>
      <c r="L136" s="87"/>
      <c r="M136" s="37"/>
    </row>
    <row r="137" ht="15.75" customHeight="1">
      <c r="A137" s="41"/>
      <c r="B137" s="58"/>
      <c r="C137" s="41"/>
      <c r="D137" s="95" t="s">
        <v>2097</v>
      </c>
      <c r="E137" s="37"/>
      <c r="F137" s="37"/>
      <c r="I137" s="107"/>
      <c r="L137" s="37"/>
      <c r="M137" s="37"/>
    </row>
    <row r="138" ht="15.75" customHeight="1">
      <c r="A138" s="40"/>
      <c r="B138" s="58"/>
      <c r="C138" s="40"/>
      <c r="D138" s="98" t="s">
        <v>2098</v>
      </c>
      <c r="E138" s="37"/>
      <c r="F138" s="37"/>
      <c r="I138" s="107"/>
      <c r="L138" s="37"/>
      <c r="M138" s="37"/>
    </row>
    <row r="139" ht="15.75" customHeight="1">
      <c r="A139" s="35">
        <v>15.0</v>
      </c>
      <c r="B139" s="58"/>
      <c r="C139" s="35" t="s">
        <v>2099</v>
      </c>
      <c r="D139" s="95" t="s">
        <v>2100</v>
      </c>
      <c r="E139" s="37"/>
      <c r="F139" s="37"/>
      <c r="I139" s="107"/>
      <c r="L139" s="37"/>
      <c r="M139" s="37"/>
    </row>
    <row r="140" ht="15.75" customHeight="1">
      <c r="A140" s="41"/>
      <c r="B140" s="58"/>
      <c r="C140" s="41"/>
      <c r="D140" s="95" t="s">
        <v>2101</v>
      </c>
      <c r="E140" s="37"/>
      <c r="F140" s="37"/>
      <c r="I140" s="107"/>
      <c r="L140" s="37"/>
      <c r="M140" s="37"/>
    </row>
    <row r="141" ht="15.75" customHeight="1">
      <c r="A141" s="41"/>
      <c r="B141" s="58"/>
      <c r="C141" s="41"/>
      <c r="D141" s="95" t="s">
        <v>2102</v>
      </c>
      <c r="E141" s="37"/>
      <c r="F141" s="37"/>
      <c r="I141" s="107"/>
      <c r="L141" s="37"/>
      <c r="M141" s="37"/>
    </row>
    <row r="142" ht="15.75" customHeight="1">
      <c r="A142" s="41"/>
      <c r="B142" s="58"/>
      <c r="C142" s="41"/>
      <c r="D142" s="95" t="s">
        <v>2103</v>
      </c>
      <c r="E142" s="37"/>
      <c r="F142" s="37"/>
      <c r="I142" s="107"/>
      <c r="L142" s="37"/>
      <c r="M142" s="37"/>
    </row>
    <row r="143" ht="15.75" customHeight="1">
      <c r="A143" s="41"/>
      <c r="B143" s="58"/>
      <c r="C143" s="41"/>
      <c r="D143" s="95" t="s">
        <v>2104</v>
      </c>
      <c r="E143" s="37"/>
      <c r="F143" s="37"/>
      <c r="I143" s="107"/>
      <c r="L143" s="37"/>
      <c r="M143" s="37"/>
    </row>
    <row r="144" ht="15.75" customHeight="1">
      <c r="A144" s="41"/>
      <c r="B144" s="58"/>
      <c r="C144" s="41"/>
      <c r="D144" s="95" t="s">
        <v>2099</v>
      </c>
      <c r="E144" s="37"/>
      <c r="F144" s="37"/>
      <c r="I144" s="107"/>
      <c r="L144" s="37"/>
      <c r="M144" s="37"/>
    </row>
    <row r="145" ht="15.75" customHeight="1">
      <c r="A145" s="41"/>
      <c r="B145" s="58"/>
      <c r="C145" s="41"/>
      <c r="D145" s="95" t="s">
        <v>2105</v>
      </c>
      <c r="E145" s="37"/>
      <c r="F145" s="37"/>
      <c r="I145" s="107"/>
      <c r="L145" s="37"/>
      <c r="M145" s="37"/>
    </row>
    <row r="146" ht="15.75" customHeight="1">
      <c r="A146" s="41"/>
      <c r="B146" s="58"/>
      <c r="C146" s="41"/>
      <c r="D146" s="95" t="s">
        <v>2106</v>
      </c>
      <c r="E146" s="37"/>
      <c r="F146" s="37"/>
      <c r="I146" s="107"/>
      <c r="L146" s="37"/>
      <c r="M146" s="37"/>
    </row>
    <row r="147" ht="15.75" customHeight="1">
      <c r="A147" s="41"/>
      <c r="B147" s="58"/>
      <c r="C147" s="41"/>
      <c r="D147" s="95" t="s">
        <v>2107</v>
      </c>
      <c r="E147" s="37"/>
      <c r="F147" s="37"/>
      <c r="I147" s="107"/>
      <c r="L147" s="37"/>
      <c r="M147" s="37"/>
    </row>
    <row r="148" ht="15.75" customHeight="1">
      <c r="A148" s="40"/>
      <c r="B148" s="58"/>
      <c r="C148" s="40"/>
      <c r="D148" s="95" t="s">
        <v>2108</v>
      </c>
      <c r="E148" s="37"/>
      <c r="F148" s="37"/>
      <c r="I148" s="107"/>
      <c r="L148" s="37"/>
      <c r="M148" s="37"/>
    </row>
    <row r="149" ht="15.75" customHeight="1">
      <c r="A149" s="35">
        <v>16.0</v>
      </c>
      <c r="B149" s="58"/>
      <c r="C149" s="35" t="s">
        <v>2109</v>
      </c>
      <c r="D149" s="19" t="s">
        <v>2110</v>
      </c>
      <c r="E149" s="37"/>
      <c r="F149" s="37"/>
      <c r="I149" s="107"/>
      <c r="L149" s="37"/>
      <c r="M149" s="37"/>
    </row>
    <row r="150" ht="15.75" customHeight="1">
      <c r="A150" s="41"/>
      <c r="B150" s="58"/>
      <c r="C150" s="41"/>
      <c r="D150" s="19" t="s">
        <v>2111</v>
      </c>
      <c r="E150" s="37"/>
      <c r="F150" s="37"/>
      <c r="I150" s="107"/>
      <c r="L150" s="37"/>
      <c r="M150" s="37"/>
    </row>
    <row r="151" ht="15.75" customHeight="1">
      <c r="A151" s="41"/>
      <c r="B151" s="58"/>
      <c r="C151" s="41"/>
      <c r="D151" s="19" t="s">
        <v>2112</v>
      </c>
      <c r="E151" s="37"/>
      <c r="F151" s="37"/>
      <c r="I151" s="107"/>
      <c r="L151" s="37"/>
      <c r="M151" s="37"/>
    </row>
    <row r="152" ht="15.75" customHeight="1">
      <c r="A152" s="41"/>
      <c r="B152" s="58"/>
      <c r="C152" s="41"/>
      <c r="D152" s="19" t="s">
        <v>2113</v>
      </c>
      <c r="E152" s="37"/>
      <c r="F152" s="37"/>
      <c r="I152" s="107"/>
      <c r="L152" s="37"/>
      <c r="M152" s="37"/>
    </row>
    <row r="153" ht="15.75" customHeight="1">
      <c r="A153" s="41"/>
      <c r="B153" s="58"/>
      <c r="C153" s="41"/>
      <c r="D153" s="19" t="s">
        <v>2114</v>
      </c>
      <c r="E153" s="37"/>
      <c r="F153" s="37"/>
      <c r="I153" s="107"/>
      <c r="L153" s="37"/>
      <c r="M153" s="37"/>
    </row>
    <row r="154" ht="15.75" customHeight="1">
      <c r="A154" s="41"/>
      <c r="B154" s="58"/>
      <c r="C154" s="41"/>
      <c r="D154" s="19" t="s">
        <v>2115</v>
      </c>
      <c r="E154" s="37"/>
      <c r="F154" s="37"/>
      <c r="I154" s="107"/>
      <c r="L154" s="37"/>
      <c r="M154" s="37"/>
    </row>
    <row r="155" ht="15.75" customHeight="1">
      <c r="A155" s="41"/>
      <c r="B155" s="58"/>
      <c r="C155" s="41"/>
      <c r="D155" s="19" t="s">
        <v>2116</v>
      </c>
      <c r="E155" s="37"/>
      <c r="F155" s="37"/>
      <c r="I155" s="107"/>
      <c r="L155" s="37"/>
      <c r="M155" s="37"/>
    </row>
    <row r="156" ht="15.75" customHeight="1">
      <c r="A156" s="41"/>
      <c r="B156" s="58"/>
      <c r="C156" s="41"/>
      <c r="D156" s="19" t="s">
        <v>2117</v>
      </c>
      <c r="E156" s="37"/>
      <c r="F156" s="37"/>
      <c r="I156" s="107"/>
      <c r="L156" s="37"/>
      <c r="M156" s="37"/>
    </row>
    <row r="157" ht="15.75" customHeight="1">
      <c r="A157" s="41"/>
      <c r="B157" s="58"/>
      <c r="C157" s="41"/>
      <c r="D157" s="19" t="s">
        <v>2118</v>
      </c>
      <c r="E157" s="37"/>
      <c r="F157" s="37"/>
      <c r="I157" s="107"/>
      <c r="L157" s="37"/>
      <c r="M157" s="37"/>
    </row>
    <row r="158" ht="15.75" customHeight="1">
      <c r="A158" s="41"/>
      <c r="B158" s="58"/>
      <c r="C158" s="41"/>
      <c r="D158" s="19" t="s">
        <v>2119</v>
      </c>
      <c r="E158" s="37"/>
      <c r="F158" s="37"/>
      <c r="I158" s="107"/>
      <c r="L158" s="37"/>
      <c r="M158" s="37"/>
    </row>
    <row r="159" ht="15.75" customHeight="1">
      <c r="A159" s="40"/>
      <c r="B159" s="58"/>
      <c r="C159" s="40"/>
      <c r="D159" s="19" t="s">
        <v>2120</v>
      </c>
      <c r="E159" s="37"/>
      <c r="F159" s="37"/>
      <c r="I159" s="107"/>
      <c r="L159" s="37"/>
      <c r="M159" s="37"/>
    </row>
    <row r="160" ht="15.75" customHeight="1">
      <c r="A160" s="36">
        <v>17.0</v>
      </c>
      <c r="B160" s="58"/>
      <c r="C160" s="36" t="s">
        <v>2121</v>
      </c>
      <c r="D160" s="37"/>
      <c r="E160" s="37"/>
      <c r="F160" s="37"/>
      <c r="I160" s="107"/>
      <c r="L160" s="37"/>
      <c r="M160" s="37"/>
    </row>
    <row r="161" ht="15.75" customHeight="1">
      <c r="A161" s="35">
        <v>18.0</v>
      </c>
      <c r="B161" s="58"/>
      <c r="C161" s="35" t="s">
        <v>2122</v>
      </c>
      <c r="D161" s="95" t="s">
        <v>2123</v>
      </c>
      <c r="E161" s="37"/>
      <c r="F161" s="37"/>
      <c r="I161" s="107"/>
      <c r="L161" s="37"/>
      <c r="M161" s="37"/>
    </row>
    <row r="162" ht="15.75" customHeight="1">
      <c r="A162" s="41"/>
      <c r="B162" s="58"/>
      <c r="C162" s="41"/>
      <c r="D162" s="95" t="s">
        <v>2124</v>
      </c>
      <c r="E162" s="37"/>
      <c r="F162" s="37"/>
      <c r="I162" s="107"/>
      <c r="L162" s="37"/>
      <c r="M162" s="37"/>
    </row>
    <row r="163" ht="15.75" customHeight="1">
      <c r="A163" s="41"/>
      <c r="B163" s="58"/>
      <c r="C163" s="41"/>
      <c r="D163" s="95" t="s">
        <v>2125</v>
      </c>
      <c r="E163" s="37"/>
      <c r="F163" s="37"/>
      <c r="I163" s="107"/>
      <c r="L163" s="37"/>
      <c r="M163" s="37"/>
    </row>
    <row r="164" ht="15.75" customHeight="1">
      <c r="A164" s="41"/>
      <c r="B164" s="58"/>
      <c r="C164" s="41"/>
      <c r="D164" s="95" t="s">
        <v>2126</v>
      </c>
      <c r="E164" s="37"/>
      <c r="F164" s="37"/>
      <c r="I164" s="107"/>
      <c r="L164" s="37"/>
      <c r="M164" s="37"/>
    </row>
    <row r="165" ht="15.75" customHeight="1">
      <c r="A165" s="41"/>
      <c r="B165" s="58"/>
      <c r="C165" s="41"/>
      <c r="D165" s="95" t="s">
        <v>2127</v>
      </c>
      <c r="E165" s="37"/>
      <c r="F165" s="37"/>
      <c r="I165" s="107"/>
      <c r="L165" s="37"/>
      <c r="M165" s="37"/>
    </row>
    <row r="166" ht="15.75" customHeight="1">
      <c r="A166" s="41"/>
      <c r="B166" s="58"/>
      <c r="C166" s="41"/>
      <c r="D166" s="95" t="s">
        <v>2128</v>
      </c>
      <c r="E166" s="37"/>
      <c r="F166" s="37"/>
      <c r="I166" s="107"/>
      <c r="L166" s="37"/>
      <c r="M166" s="37"/>
    </row>
    <row r="167" ht="15.75" customHeight="1">
      <c r="A167" s="41"/>
      <c r="B167" s="58"/>
      <c r="C167" s="41"/>
      <c r="D167" s="95" t="s">
        <v>2129</v>
      </c>
      <c r="E167" s="37"/>
      <c r="F167" s="37"/>
      <c r="I167" s="107"/>
      <c r="L167" s="37"/>
      <c r="M167" s="37"/>
    </row>
    <row r="168" ht="15.75" customHeight="1">
      <c r="A168" s="41"/>
      <c r="B168" s="58"/>
      <c r="C168" s="41"/>
      <c r="D168" s="95" t="s">
        <v>2130</v>
      </c>
      <c r="E168" s="37"/>
      <c r="F168" s="37"/>
      <c r="I168" s="107"/>
      <c r="L168" s="37"/>
      <c r="M168" s="37"/>
    </row>
    <row r="169" ht="15.75" customHeight="1">
      <c r="A169" s="41"/>
      <c r="B169" s="58"/>
      <c r="C169" s="41"/>
      <c r="D169" s="95" t="s">
        <v>2131</v>
      </c>
      <c r="E169" s="37"/>
      <c r="F169" s="37"/>
      <c r="I169" s="107"/>
      <c r="L169" s="37"/>
      <c r="M169" s="37"/>
    </row>
    <row r="170" ht="15.75" customHeight="1">
      <c r="A170" s="41"/>
      <c r="B170" s="58"/>
      <c r="C170" s="41"/>
      <c r="D170" s="95" t="s">
        <v>2132</v>
      </c>
      <c r="E170" s="37"/>
      <c r="F170" s="37"/>
      <c r="I170" s="107"/>
      <c r="L170" s="37"/>
      <c r="M170" s="37"/>
    </row>
    <row r="171" ht="15.75" customHeight="1">
      <c r="A171" s="41"/>
      <c r="B171" s="58"/>
      <c r="C171" s="41"/>
      <c r="D171" s="95" t="s">
        <v>2133</v>
      </c>
      <c r="E171" s="37"/>
      <c r="F171" s="37"/>
      <c r="I171" s="107"/>
    </row>
    <row r="172" ht="15.75" customHeight="1">
      <c r="A172" s="41"/>
      <c r="B172" s="58"/>
      <c r="C172" s="41"/>
      <c r="D172" s="95" t="s">
        <v>2134</v>
      </c>
      <c r="E172" s="37"/>
      <c r="F172" s="37"/>
      <c r="I172" s="107"/>
    </row>
    <row r="173" ht="15.75" customHeight="1">
      <c r="A173" s="40"/>
      <c r="B173" s="58"/>
      <c r="C173" s="40"/>
      <c r="D173" s="98" t="s">
        <v>2135</v>
      </c>
      <c r="E173" s="37"/>
      <c r="F173" s="37"/>
      <c r="I173" s="107"/>
    </row>
    <row r="174" ht="15.75" customHeight="1">
      <c r="A174" s="35">
        <v>19.0</v>
      </c>
      <c r="B174" s="58"/>
      <c r="C174" s="35" t="s">
        <v>2136</v>
      </c>
      <c r="D174" s="95" t="s">
        <v>2137</v>
      </c>
      <c r="E174" s="37"/>
      <c r="F174" s="37"/>
      <c r="I174" s="107"/>
    </row>
    <row r="175" ht="15.75" customHeight="1">
      <c r="A175" s="41"/>
      <c r="B175" s="58"/>
      <c r="C175" s="41"/>
      <c r="D175" s="95" t="s">
        <v>2138</v>
      </c>
      <c r="E175" s="37"/>
      <c r="F175" s="37"/>
      <c r="I175" s="107"/>
    </row>
    <row r="176" ht="15.75" customHeight="1">
      <c r="A176" s="41"/>
      <c r="B176" s="58"/>
      <c r="C176" s="41"/>
      <c r="D176" s="95" t="s">
        <v>2139</v>
      </c>
      <c r="E176" s="37"/>
      <c r="F176" s="37"/>
      <c r="I176" s="107"/>
    </row>
    <row r="177" ht="15.75" customHeight="1">
      <c r="A177" s="41"/>
      <c r="B177" s="58"/>
      <c r="C177" s="41"/>
      <c r="D177" s="95" t="s">
        <v>2140</v>
      </c>
      <c r="E177" s="37"/>
      <c r="F177" s="37"/>
      <c r="I177" s="107"/>
    </row>
    <row r="178" ht="15.75" customHeight="1">
      <c r="A178" s="41"/>
      <c r="B178" s="58"/>
      <c r="C178" s="41"/>
      <c r="D178" s="95" t="s">
        <v>2141</v>
      </c>
      <c r="E178" s="37"/>
      <c r="F178" s="37"/>
      <c r="I178" s="107"/>
    </row>
    <row r="179" ht="15.75" customHeight="1">
      <c r="A179" s="41"/>
      <c r="B179" s="58"/>
      <c r="C179" s="41"/>
      <c r="D179" s="95" t="s">
        <v>2142</v>
      </c>
      <c r="E179" s="37"/>
      <c r="F179" s="37"/>
      <c r="I179" s="107"/>
    </row>
    <row r="180" ht="15.75" customHeight="1">
      <c r="A180" s="41"/>
      <c r="B180" s="58"/>
      <c r="C180" s="41"/>
      <c r="D180" s="95" t="s">
        <v>2143</v>
      </c>
      <c r="E180" s="37"/>
      <c r="F180" s="37"/>
      <c r="I180" s="107"/>
    </row>
    <row r="181" ht="15.75" customHeight="1">
      <c r="A181" s="41"/>
      <c r="B181" s="58"/>
      <c r="C181" s="41"/>
      <c r="D181" s="95" t="s">
        <v>2144</v>
      </c>
      <c r="E181" s="37"/>
      <c r="F181" s="37"/>
      <c r="I181" s="107"/>
    </row>
    <row r="182" ht="15.75" customHeight="1">
      <c r="A182" s="40"/>
      <c r="B182" s="58"/>
      <c r="C182" s="40"/>
      <c r="D182" s="95" t="s">
        <v>331</v>
      </c>
      <c r="E182" s="37"/>
      <c r="F182" s="37"/>
      <c r="I182" s="107"/>
    </row>
    <row r="183" ht="31.5" customHeight="1">
      <c r="A183" s="35">
        <v>20.0</v>
      </c>
      <c r="B183" s="58"/>
      <c r="C183" s="35" t="s">
        <v>2145</v>
      </c>
      <c r="D183" s="19" t="s">
        <v>2146</v>
      </c>
      <c r="E183" s="37"/>
      <c r="F183" s="37"/>
      <c r="I183" s="107"/>
    </row>
    <row r="184" ht="15.75" customHeight="1">
      <c r="A184" s="41"/>
      <c r="B184" s="58"/>
      <c r="C184" s="41"/>
      <c r="D184" s="19" t="s">
        <v>2147</v>
      </c>
      <c r="E184" s="37"/>
      <c r="F184" s="37"/>
      <c r="I184" s="107"/>
    </row>
    <row r="185" ht="15.75" customHeight="1">
      <c r="A185" s="41"/>
      <c r="B185" s="58"/>
      <c r="C185" s="41"/>
      <c r="D185" s="19" t="s">
        <v>2148</v>
      </c>
      <c r="E185" s="37"/>
      <c r="F185" s="37"/>
      <c r="I185" s="107"/>
    </row>
    <row r="186" ht="15.75" customHeight="1">
      <c r="A186" s="41"/>
      <c r="B186" s="58"/>
      <c r="C186" s="41"/>
      <c r="D186" s="19" t="s">
        <v>2149</v>
      </c>
      <c r="E186" s="37"/>
      <c r="F186" s="37"/>
      <c r="I186" s="107"/>
    </row>
    <row r="187" ht="15.75" customHeight="1">
      <c r="A187" s="40"/>
      <c r="B187" s="58"/>
      <c r="C187" s="40"/>
      <c r="D187" s="19" t="s">
        <v>2150</v>
      </c>
      <c r="E187" s="37"/>
      <c r="F187" s="37"/>
      <c r="I187" s="107"/>
    </row>
    <row r="188" ht="15.75" customHeight="1">
      <c r="A188" s="35">
        <v>21.0</v>
      </c>
      <c r="B188" s="58"/>
      <c r="C188" s="35" t="s">
        <v>2151</v>
      </c>
      <c r="D188" s="104" t="s">
        <v>2152</v>
      </c>
      <c r="E188" s="37"/>
      <c r="F188" s="37"/>
      <c r="I188" s="107"/>
    </row>
    <row r="189" ht="15.75" customHeight="1">
      <c r="A189" s="41"/>
      <c r="B189" s="58"/>
      <c r="C189" s="41"/>
      <c r="D189" s="104" t="s">
        <v>2153</v>
      </c>
      <c r="E189" s="37"/>
      <c r="F189" s="37"/>
      <c r="I189" s="107"/>
    </row>
    <row r="190" ht="15.75" customHeight="1">
      <c r="A190" s="40"/>
      <c r="B190" s="58"/>
      <c r="C190" s="40"/>
      <c r="D190" s="104" t="s">
        <v>2154</v>
      </c>
      <c r="E190" s="37"/>
      <c r="F190" s="37"/>
      <c r="I190" s="107"/>
    </row>
    <row r="191" ht="15.75" customHeight="1">
      <c r="A191" s="35">
        <v>22.0</v>
      </c>
      <c r="B191" s="58"/>
      <c r="C191" s="35" t="s">
        <v>2155</v>
      </c>
      <c r="D191" s="19" t="s">
        <v>2156</v>
      </c>
      <c r="E191" s="37"/>
      <c r="F191" s="37"/>
      <c r="I191" s="107"/>
    </row>
    <row r="192" ht="15.75" customHeight="1">
      <c r="A192" s="41"/>
      <c r="B192" s="58"/>
      <c r="C192" s="41"/>
      <c r="D192" s="19" t="s">
        <v>2157</v>
      </c>
      <c r="E192" s="37"/>
      <c r="F192" s="37"/>
      <c r="I192" s="107"/>
    </row>
    <row r="193" ht="15.75" customHeight="1">
      <c r="A193" s="41"/>
      <c r="B193" s="58"/>
      <c r="C193" s="41"/>
      <c r="D193" s="19" t="s">
        <v>2158</v>
      </c>
      <c r="E193" s="37"/>
      <c r="F193" s="37"/>
      <c r="I193" s="107"/>
    </row>
    <row r="194" ht="15.75" customHeight="1">
      <c r="A194" s="41"/>
      <c r="B194" s="58"/>
      <c r="C194" s="41"/>
      <c r="D194" s="19" t="s">
        <v>2159</v>
      </c>
      <c r="E194" s="37"/>
      <c r="F194" s="37"/>
      <c r="I194" s="107"/>
    </row>
    <row r="195" ht="15.75" customHeight="1">
      <c r="A195" s="41"/>
      <c r="B195" s="58"/>
      <c r="C195" s="41"/>
      <c r="D195" s="19" t="s">
        <v>2160</v>
      </c>
      <c r="E195" s="37"/>
      <c r="F195" s="37"/>
      <c r="I195" s="107"/>
    </row>
    <row r="196" ht="15.75" customHeight="1">
      <c r="A196" s="40"/>
      <c r="B196" s="58"/>
      <c r="C196" s="40"/>
      <c r="D196" s="19" t="s">
        <v>2161</v>
      </c>
      <c r="E196" s="37"/>
      <c r="F196" s="37"/>
      <c r="I196" s="107"/>
    </row>
    <row r="197" ht="15.75" customHeight="1">
      <c r="A197" s="35">
        <v>23.0</v>
      </c>
      <c r="B197" s="58"/>
      <c r="C197" s="35" t="s">
        <v>2162</v>
      </c>
      <c r="D197" s="95" t="s">
        <v>2163</v>
      </c>
      <c r="E197" s="37"/>
      <c r="F197" s="37"/>
      <c r="I197" s="107"/>
    </row>
    <row r="198" ht="15.75" customHeight="1">
      <c r="A198" s="41"/>
      <c r="B198" s="58"/>
      <c r="C198" s="41"/>
      <c r="D198" s="95" t="s">
        <v>2164</v>
      </c>
      <c r="E198" s="37"/>
      <c r="F198" s="37"/>
      <c r="I198" s="107"/>
    </row>
    <row r="199" ht="15.75" customHeight="1">
      <c r="A199" s="41"/>
      <c r="B199" s="58"/>
      <c r="C199" s="41"/>
      <c r="D199" s="95" t="s">
        <v>2165</v>
      </c>
      <c r="E199" s="37"/>
      <c r="F199" s="37"/>
      <c r="I199" s="107"/>
    </row>
    <row r="200" ht="15.75" customHeight="1">
      <c r="A200" s="41"/>
      <c r="B200" s="58"/>
      <c r="C200" s="41"/>
      <c r="D200" s="95" t="s">
        <v>2166</v>
      </c>
      <c r="E200" s="37"/>
      <c r="F200" s="37"/>
      <c r="I200" s="107"/>
    </row>
    <row r="201" ht="15.75" customHeight="1">
      <c r="A201" s="41"/>
      <c r="B201" s="58"/>
      <c r="C201" s="41"/>
      <c r="D201" s="95" t="s">
        <v>2167</v>
      </c>
      <c r="E201" s="37"/>
      <c r="F201" s="37"/>
      <c r="I201" s="107"/>
    </row>
    <row r="202" ht="15.75" customHeight="1">
      <c r="A202" s="41"/>
      <c r="B202" s="58"/>
      <c r="C202" s="41"/>
      <c r="D202" s="95" t="s">
        <v>2168</v>
      </c>
      <c r="E202" s="37"/>
      <c r="F202" s="37"/>
      <c r="I202" s="107"/>
    </row>
    <row r="203" ht="15.75" customHeight="1">
      <c r="A203" s="41"/>
      <c r="B203" s="58"/>
      <c r="C203" s="41"/>
      <c r="D203" s="95" t="s">
        <v>2169</v>
      </c>
      <c r="E203" s="37"/>
      <c r="F203" s="37"/>
      <c r="I203" s="107"/>
    </row>
    <row r="204" ht="15.75" customHeight="1">
      <c r="A204" s="41"/>
      <c r="B204" s="58"/>
      <c r="C204" s="41"/>
      <c r="D204" s="95" t="s">
        <v>2170</v>
      </c>
      <c r="E204" s="37"/>
      <c r="F204" s="37"/>
      <c r="I204" s="107"/>
    </row>
    <row r="205" ht="15.75" customHeight="1">
      <c r="A205" s="41"/>
      <c r="B205" s="58"/>
      <c r="C205" s="41"/>
      <c r="D205" s="95" t="s">
        <v>2171</v>
      </c>
      <c r="E205" s="37"/>
      <c r="F205" s="37"/>
      <c r="I205" s="107"/>
    </row>
    <row r="206" ht="15.75" customHeight="1">
      <c r="A206" s="41"/>
      <c r="B206" s="58"/>
      <c r="C206" s="41"/>
      <c r="D206" s="95" t="s">
        <v>2172</v>
      </c>
      <c r="E206" s="37"/>
      <c r="F206" s="37"/>
      <c r="I206" s="107"/>
    </row>
    <row r="207" ht="15.75" customHeight="1">
      <c r="A207" s="40"/>
      <c r="B207" s="58"/>
      <c r="C207" s="40"/>
      <c r="D207" s="98" t="s">
        <v>2173</v>
      </c>
      <c r="E207" s="37"/>
      <c r="F207" s="37"/>
      <c r="I207" s="107"/>
    </row>
    <row r="208" ht="15.75" customHeight="1">
      <c r="A208" s="35">
        <v>24.0</v>
      </c>
      <c r="B208" s="58"/>
      <c r="C208" s="35" t="s">
        <v>2174</v>
      </c>
      <c r="D208" s="95" t="s">
        <v>2175</v>
      </c>
      <c r="E208" s="37"/>
      <c r="F208" s="37"/>
      <c r="I208" s="107"/>
    </row>
    <row r="209" ht="15.75" customHeight="1">
      <c r="A209" s="41"/>
      <c r="B209" s="58"/>
      <c r="C209" s="41"/>
      <c r="D209" s="95" t="s">
        <v>2176</v>
      </c>
      <c r="E209" s="37"/>
      <c r="F209" s="37"/>
      <c r="I209" s="107"/>
    </row>
    <row r="210" ht="15.75" customHeight="1">
      <c r="A210" s="40"/>
      <c r="B210" s="58"/>
      <c r="C210" s="40"/>
      <c r="D210" s="98" t="s">
        <v>2177</v>
      </c>
      <c r="E210" s="37"/>
      <c r="F210" s="37"/>
      <c r="I210" s="107"/>
    </row>
    <row r="211" ht="15.75" customHeight="1">
      <c r="A211" s="70">
        <v>25.0</v>
      </c>
      <c r="B211" s="58"/>
      <c r="C211" s="35" t="s">
        <v>2178</v>
      </c>
      <c r="D211" s="95" t="s">
        <v>2179</v>
      </c>
      <c r="E211" s="37"/>
      <c r="F211" s="37"/>
      <c r="I211" s="107"/>
    </row>
    <row r="212" ht="15.75" customHeight="1">
      <c r="A212" s="40"/>
      <c r="B212" s="93"/>
      <c r="C212" s="40"/>
      <c r="D212" s="95" t="s">
        <v>2180</v>
      </c>
      <c r="E212" s="37"/>
      <c r="F212" s="37"/>
      <c r="I212" s="107"/>
    </row>
  </sheetData>
  <mergeCells count="84">
    <mergeCell ref="A149:A159"/>
    <mergeCell ref="A208:A210"/>
    <mergeCell ref="A161:A173"/>
    <mergeCell ref="A211:A212"/>
    <mergeCell ref="A197:A207"/>
    <mergeCell ref="A174:A182"/>
    <mergeCell ref="A191:A196"/>
    <mergeCell ref="H100:H102"/>
    <mergeCell ref="H96:H99"/>
    <mergeCell ref="A188:A190"/>
    <mergeCell ref="A183:A187"/>
    <mergeCell ref="H75:H79"/>
    <mergeCell ref="J75:J79"/>
    <mergeCell ref="J100:J102"/>
    <mergeCell ref="H67:H71"/>
    <mergeCell ref="J67:J71"/>
    <mergeCell ref="J81:J83"/>
    <mergeCell ref="H30:H42"/>
    <mergeCell ref="H2:H5"/>
    <mergeCell ref="H13:H21"/>
    <mergeCell ref="H8:H12"/>
    <mergeCell ref="H6:H7"/>
    <mergeCell ref="H28:H29"/>
    <mergeCell ref="H26:H27"/>
    <mergeCell ref="H22:H25"/>
    <mergeCell ref="H84:H94"/>
    <mergeCell ref="H81:H83"/>
    <mergeCell ref="H64:H65"/>
    <mergeCell ref="H53:H61"/>
    <mergeCell ref="H48:H52"/>
    <mergeCell ref="H45:H47"/>
    <mergeCell ref="H43:H44"/>
    <mergeCell ref="J96:J99"/>
    <mergeCell ref="J84:J94"/>
    <mergeCell ref="J64:J65"/>
    <mergeCell ref="J53:J61"/>
    <mergeCell ref="J48:J52"/>
    <mergeCell ref="J43:J44"/>
    <mergeCell ref="J2:J5"/>
    <mergeCell ref="J30:J42"/>
    <mergeCell ref="J45:J47"/>
    <mergeCell ref="I2:I102"/>
    <mergeCell ref="J13:J21"/>
    <mergeCell ref="J8:J12"/>
    <mergeCell ref="J6:J7"/>
    <mergeCell ref="J28:J29"/>
    <mergeCell ref="J26:J27"/>
    <mergeCell ref="J22:J25"/>
    <mergeCell ref="C2:C21"/>
    <mergeCell ref="C22:C24"/>
    <mergeCell ref="C44:C45"/>
    <mergeCell ref="C26:C43"/>
    <mergeCell ref="A44:A45"/>
    <mergeCell ref="C46:C49"/>
    <mergeCell ref="A46:A49"/>
    <mergeCell ref="C50:C66"/>
    <mergeCell ref="A2:A21"/>
    <mergeCell ref="A22:A24"/>
    <mergeCell ref="A26:A43"/>
    <mergeCell ref="A50:A66"/>
    <mergeCell ref="A69:A75"/>
    <mergeCell ref="A76:A85"/>
    <mergeCell ref="A86:A95"/>
    <mergeCell ref="A96:A97"/>
    <mergeCell ref="A98:A120"/>
    <mergeCell ref="A121:A138"/>
    <mergeCell ref="A139:A148"/>
    <mergeCell ref="C208:C210"/>
    <mergeCell ref="C211:C212"/>
    <mergeCell ref="C197:C207"/>
    <mergeCell ref="C174:C182"/>
    <mergeCell ref="C188:C190"/>
    <mergeCell ref="C191:C196"/>
    <mergeCell ref="C183:C187"/>
    <mergeCell ref="C121:C138"/>
    <mergeCell ref="C139:C148"/>
    <mergeCell ref="C69:C75"/>
    <mergeCell ref="C76:C85"/>
    <mergeCell ref="C86:C95"/>
    <mergeCell ref="C96:C97"/>
    <mergeCell ref="C98:C120"/>
    <mergeCell ref="C161:C173"/>
    <mergeCell ref="B2:B212"/>
    <mergeCell ref="C149:C159"/>
  </mergeCells>
  <hyperlinks>
    <hyperlink r:id="rId1" ref="D2"/>
    <hyperlink r:id="rId2" ref="K2"/>
    <hyperlink r:id="rId3" ref="D3"/>
    <hyperlink r:id="rId4" ref="K3"/>
    <hyperlink r:id="rId5" ref="D4"/>
    <hyperlink r:id="rId6" ref="K4"/>
    <hyperlink r:id="rId7" ref="D5"/>
    <hyperlink r:id="rId8" ref="K5"/>
    <hyperlink r:id="rId9" ref="D6"/>
    <hyperlink r:id="rId10" ref="K6"/>
    <hyperlink r:id="rId11" ref="D7"/>
    <hyperlink r:id="rId12" ref="K7"/>
    <hyperlink r:id="rId13" ref="D8"/>
    <hyperlink r:id="rId14" ref="K8"/>
    <hyperlink r:id="rId15" ref="D9"/>
    <hyperlink r:id="rId16" ref="K9"/>
    <hyperlink r:id="rId17" ref="D10"/>
    <hyperlink r:id="rId18" ref="K10"/>
    <hyperlink r:id="rId19" ref="D11"/>
    <hyperlink r:id="rId20" ref="K11"/>
    <hyperlink r:id="rId21" ref="D12"/>
    <hyperlink r:id="rId22" ref="K12"/>
    <hyperlink r:id="rId23" ref="D13"/>
    <hyperlink r:id="rId24" ref="D14"/>
    <hyperlink r:id="rId25" ref="D15"/>
    <hyperlink r:id="rId26" ref="D16"/>
    <hyperlink r:id="rId27" ref="D17"/>
    <hyperlink r:id="rId28" ref="D18"/>
    <hyperlink r:id="rId29" ref="D19"/>
    <hyperlink r:id="rId30" ref="D20"/>
    <hyperlink r:id="rId31" ref="D21"/>
    <hyperlink r:id="rId32" ref="D22"/>
    <hyperlink r:id="rId33" ref="D23"/>
    <hyperlink r:id="rId34" ref="D24"/>
    <hyperlink r:id="rId35" ref="D26"/>
    <hyperlink r:id="rId36" ref="D27"/>
    <hyperlink r:id="rId37" ref="D28"/>
    <hyperlink r:id="rId38" ref="K28"/>
    <hyperlink r:id="rId39" ref="D29"/>
    <hyperlink r:id="rId40" ref="K29"/>
    <hyperlink r:id="rId41" ref="D30"/>
    <hyperlink r:id="rId42" ref="K30"/>
    <hyperlink r:id="rId43" ref="D31"/>
    <hyperlink r:id="rId44" ref="K31"/>
    <hyperlink r:id="rId45" ref="D32"/>
    <hyperlink r:id="rId46" ref="K32"/>
    <hyperlink r:id="rId47" ref="D33"/>
    <hyperlink r:id="rId48" ref="K33"/>
    <hyperlink r:id="rId49" ref="D34"/>
    <hyperlink r:id="rId50" ref="K34"/>
    <hyperlink r:id="rId51" ref="D35"/>
    <hyperlink r:id="rId52" ref="K35"/>
    <hyperlink r:id="rId53" ref="D36"/>
    <hyperlink r:id="rId54" ref="K36"/>
    <hyperlink r:id="rId55" ref="D37"/>
    <hyperlink r:id="rId56" ref="K37"/>
    <hyperlink r:id="rId57" ref="D38"/>
    <hyperlink r:id="rId58" ref="K38"/>
    <hyperlink r:id="rId59" ref="D39"/>
    <hyperlink r:id="rId60" ref="K39"/>
    <hyperlink r:id="rId61" ref="D40"/>
    <hyperlink r:id="rId62" ref="K40"/>
    <hyperlink r:id="rId63" ref="D41"/>
    <hyperlink r:id="rId64" ref="K41"/>
    <hyperlink r:id="rId65" ref="D42"/>
    <hyperlink r:id="rId66" ref="K42"/>
    <hyperlink r:id="rId67" ref="D43"/>
    <hyperlink r:id="rId68" ref="K43"/>
    <hyperlink r:id="rId69" ref="K44"/>
    <hyperlink r:id="rId70" ref="K45"/>
    <hyperlink r:id="rId71" ref="K46"/>
    <hyperlink r:id="rId72" ref="K47"/>
    <hyperlink r:id="rId73" ref="D50"/>
    <hyperlink r:id="rId74" ref="D51"/>
    <hyperlink r:id="rId75" ref="D52"/>
    <hyperlink r:id="rId76" ref="D53"/>
    <hyperlink r:id="rId77" ref="K53"/>
    <hyperlink r:id="rId78" ref="D54"/>
    <hyperlink r:id="rId79" ref="K54"/>
    <hyperlink r:id="rId80" ref="D55"/>
    <hyperlink r:id="rId81" ref="K55"/>
    <hyperlink r:id="rId82" ref="D56"/>
    <hyperlink r:id="rId83" ref="K56"/>
    <hyperlink r:id="rId84" ref="D57"/>
    <hyperlink r:id="rId85" ref="K57"/>
    <hyperlink r:id="rId86" ref="D58"/>
    <hyperlink r:id="rId87" ref="K58"/>
    <hyperlink r:id="rId88" ref="D59"/>
    <hyperlink r:id="rId89" ref="K59"/>
    <hyperlink r:id="rId90" ref="D60"/>
    <hyperlink r:id="rId91" ref="K60"/>
    <hyperlink r:id="rId92" ref="D61"/>
    <hyperlink r:id="rId93" ref="K61"/>
    <hyperlink r:id="rId94" ref="D62"/>
    <hyperlink r:id="rId95" ref="D63"/>
    <hyperlink r:id="rId96" ref="D64"/>
    <hyperlink r:id="rId97" ref="K64"/>
    <hyperlink r:id="rId98" ref="D65"/>
    <hyperlink r:id="rId99" ref="K65"/>
    <hyperlink r:id="rId100" ref="D66"/>
    <hyperlink r:id="rId101" ref="K66"/>
    <hyperlink r:id="rId102" ref="K67"/>
    <hyperlink r:id="rId103" ref="D68"/>
    <hyperlink r:id="rId104" ref="K68"/>
    <hyperlink r:id="rId105" ref="D69"/>
    <hyperlink r:id="rId106" ref="K69"/>
    <hyperlink r:id="rId107" ref="D70"/>
    <hyperlink r:id="rId108" ref="K70"/>
    <hyperlink r:id="rId109" ref="D71"/>
    <hyperlink r:id="rId110" ref="K71"/>
    <hyperlink r:id="rId111" ref="D72"/>
    <hyperlink r:id="rId112" ref="D73"/>
    <hyperlink r:id="rId113" ref="D74"/>
    <hyperlink r:id="rId114" ref="D75"/>
    <hyperlink r:id="rId115" ref="K81"/>
    <hyperlink r:id="rId116" ref="K82"/>
    <hyperlink r:id="rId117" ref="K83"/>
    <hyperlink r:id="rId118" ref="K84"/>
    <hyperlink r:id="rId119" ref="K85"/>
    <hyperlink r:id="rId120" ref="D86"/>
    <hyperlink r:id="rId121" ref="K86"/>
    <hyperlink r:id="rId122" ref="D87"/>
    <hyperlink r:id="rId123" ref="K87"/>
    <hyperlink r:id="rId124" ref="D88"/>
    <hyperlink r:id="rId125" ref="K88"/>
    <hyperlink r:id="rId126" ref="D89"/>
    <hyperlink r:id="rId127" ref="K89"/>
    <hyperlink r:id="rId128" ref="D90"/>
    <hyperlink r:id="rId129" ref="K90"/>
    <hyperlink r:id="rId130" ref="D91"/>
    <hyperlink r:id="rId131" ref="K91"/>
    <hyperlink r:id="rId132" ref="D92"/>
    <hyperlink r:id="rId133" ref="K92"/>
    <hyperlink r:id="rId134" ref="D93"/>
    <hyperlink r:id="rId135" ref="K93"/>
    <hyperlink r:id="rId136" ref="D94"/>
    <hyperlink r:id="rId137" ref="K94"/>
    <hyperlink r:id="rId138" ref="D95"/>
    <hyperlink r:id="rId139" ref="D96"/>
    <hyperlink r:id="rId140" ref="K96"/>
    <hyperlink r:id="rId141" ref="D97"/>
    <hyperlink r:id="rId142" ref="K97"/>
    <hyperlink r:id="rId143" ref="D98"/>
    <hyperlink r:id="rId144" ref="K98"/>
    <hyperlink r:id="rId145" ref="D99"/>
    <hyperlink r:id="rId146" ref="K99"/>
    <hyperlink r:id="rId147" ref="D100"/>
    <hyperlink r:id="rId148" ref="K100"/>
    <hyperlink r:id="rId149" ref="D101"/>
    <hyperlink r:id="rId150" ref="K101"/>
    <hyperlink r:id="rId151" ref="D102"/>
    <hyperlink r:id="rId152" ref="K102"/>
    <hyperlink r:id="rId153" ref="D103"/>
    <hyperlink r:id="rId154" ref="D104"/>
    <hyperlink r:id="rId155" ref="D105"/>
    <hyperlink r:id="rId156" ref="D106"/>
    <hyperlink r:id="rId157" ref="D107"/>
    <hyperlink r:id="rId158" ref="D108"/>
    <hyperlink r:id="rId159" ref="D109"/>
    <hyperlink r:id="rId160" ref="D110"/>
    <hyperlink r:id="rId161" ref="D111"/>
    <hyperlink r:id="rId162" ref="D112"/>
    <hyperlink r:id="rId163" ref="D113"/>
    <hyperlink r:id="rId164" ref="D114"/>
    <hyperlink r:id="rId165" ref="D115"/>
    <hyperlink r:id="rId166" ref="D116"/>
    <hyperlink r:id="rId167" ref="D117"/>
    <hyperlink r:id="rId168" ref="D118"/>
    <hyperlink r:id="rId169" ref="D119"/>
    <hyperlink r:id="rId170" ref="D120"/>
    <hyperlink r:id="rId171" ref="D121"/>
    <hyperlink r:id="rId172" ref="D122"/>
    <hyperlink r:id="rId173" ref="D123"/>
    <hyperlink r:id="rId174" ref="D124"/>
    <hyperlink r:id="rId175" ref="D125"/>
    <hyperlink r:id="rId176" ref="D126"/>
    <hyperlink r:id="rId177" ref="D127"/>
    <hyperlink r:id="rId178" ref="D128"/>
    <hyperlink r:id="rId179" ref="D129"/>
    <hyperlink r:id="rId180" ref="D130"/>
    <hyperlink r:id="rId181" ref="D131"/>
    <hyperlink r:id="rId182" ref="D132"/>
    <hyperlink r:id="rId183" ref="D133"/>
    <hyperlink r:id="rId184" ref="D134"/>
    <hyperlink r:id="rId185" ref="D135"/>
    <hyperlink r:id="rId186" ref="D136"/>
    <hyperlink r:id="rId187" ref="D137"/>
    <hyperlink r:id="rId188" ref="D138"/>
    <hyperlink r:id="rId189" ref="D139"/>
    <hyperlink r:id="rId190" ref="D140"/>
    <hyperlink r:id="rId191" ref="D141"/>
    <hyperlink r:id="rId192" ref="D142"/>
    <hyperlink r:id="rId193" ref="D143"/>
    <hyperlink r:id="rId194" ref="D144"/>
    <hyperlink r:id="rId195" ref="D145"/>
    <hyperlink r:id="rId196" ref="D146"/>
    <hyperlink r:id="rId197" ref="D147"/>
    <hyperlink r:id="rId198" ref="D148"/>
    <hyperlink r:id="rId199" ref="D161"/>
    <hyperlink r:id="rId200" ref="D162"/>
    <hyperlink r:id="rId201" ref="D163"/>
    <hyperlink r:id="rId202" ref="D164"/>
    <hyperlink r:id="rId203" ref="D165"/>
    <hyperlink r:id="rId204" ref="D166"/>
    <hyperlink r:id="rId205" ref="D167"/>
    <hyperlink r:id="rId206" ref="D168"/>
    <hyperlink r:id="rId207" ref="D169"/>
    <hyperlink r:id="rId208" ref="D170"/>
    <hyperlink r:id="rId209" ref="D171"/>
    <hyperlink r:id="rId210" ref="D172"/>
    <hyperlink r:id="rId211" ref="D173"/>
    <hyperlink r:id="rId212" ref="D174"/>
    <hyperlink r:id="rId213" ref="D175"/>
    <hyperlink r:id="rId214" ref="D176"/>
    <hyperlink r:id="rId215" ref="D177"/>
    <hyperlink r:id="rId216" ref="D178"/>
    <hyperlink r:id="rId217" ref="D179"/>
    <hyperlink r:id="rId218" ref="D180"/>
    <hyperlink r:id="rId219" ref="D181"/>
    <hyperlink r:id="rId220" ref="D182"/>
    <hyperlink r:id="rId221" ref="D197"/>
    <hyperlink r:id="rId222" ref="D198"/>
    <hyperlink r:id="rId223" ref="D199"/>
    <hyperlink r:id="rId224" ref="D200"/>
    <hyperlink r:id="rId225" ref="D201"/>
    <hyperlink r:id="rId226" ref="D202"/>
    <hyperlink r:id="rId227" ref="D203"/>
    <hyperlink r:id="rId228" ref="D204"/>
    <hyperlink r:id="rId229" ref="D205"/>
    <hyperlink r:id="rId230" ref="D206"/>
    <hyperlink r:id="rId231" ref="D207"/>
    <hyperlink r:id="rId232" ref="D208"/>
    <hyperlink r:id="rId233" ref="D209"/>
    <hyperlink r:id="rId234" ref="D210"/>
    <hyperlink r:id="rId235" ref="D211"/>
    <hyperlink r:id="rId236" ref="D212"/>
  </hyperlinks>
  <printOptions/>
  <pageMargins bottom="0.75" footer="0.0" header="0.0" left="0.25" right="0.25" top="0.75"/>
  <pageSetup fitToHeight="0" orientation="portrait"/>
  <drawing r:id="rId23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7.57"/>
    <col customWidth="1" min="3" max="3" width="29.0"/>
    <col customWidth="1" min="4" max="4" width="33.57"/>
    <col customWidth="1" min="5" max="5" width="14.71"/>
    <col customWidth="1" min="6" max="6" width="11.43"/>
    <col customWidth="1" min="7" max="9" width="8.71"/>
    <col customWidth="1" min="10" max="10" width="9.14"/>
    <col customWidth="1" min="11" max="11" width="18.71"/>
    <col customWidth="1" min="12" max="12" width="17.0"/>
    <col customWidth="1" min="13" max="14" width="8.71"/>
  </cols>
  <sheetData>
    <row r="1">
      <c r="A1" s="108" t="s">
        <v>98</v>
      </c>
      <c r="B1" s="5" t="s">
        <v>88</v>
      </c>
      <c r="C1" s="27" t="s">
        <v>99</v>
      </c>
      <c r="D1" s="31" t="s">
        <v>100</v>
      </c>
      <c r="E1" s="28" t="s">
        <v>257</v>
      </c>
      <c r="F1" s="29" t="s">
        <v>258</v>
      </c>
      <c r="I1" s="26" t="s">
        <v>98</v>
      </c>
      <c r="J1" s="1" t="s">
        <v>88</v>
      </c>
      <c r="K1" s="26" t="s">
        <v>99</v>
      </c>
      <c r="L1" s="26" t="s">
        <v>100</v>
      </c>
      <c r="M1" s="28" t="s">
        <v>257</v>
      </c>
      <c r="N1" s="29" t="s">
        <v>258</v>
      </c>
    </row>
    <row r="2" ht="30.0" customHeight="1">
      <c r="A2" s="35">
        <v>1.0</v>
      </c>
      <c r="B2" s="109" t="s">
        <v>2181</v>
      </c>
      <c r="C2" s="35" t="s">
        <v>2182</v>
      </c>
      <c r="D2" s="95" t="s">
        <v>2183</v>
      </c>
      <c r="E2" s="36"/>
      <c r="F2" s="37"/>
      <c r="I2" s="35">
        <v>13.0</v>
      </c>
      <c r="J2" s="110" t="s">
        <v>2181</v>
      </c>
      <c r="K2" s="42" t="s">
        <v>2184</v>
      </c>
      <c r="L2" s="95" t="s">
        <v>2185</v>
      </c>
      <c r="M2" s="36"/>
      <c r="N2" s="37"/>
    </row>
    <row r="3">
      <c r="A3" s="41"/>
      <c r="B3" s="41"/>
      <c r="C3" s="41"/>
      <c r="D3" s="95" t="s">
        <v>2186</v>
      </c>
      <c r="E3" s="36"/>
      <c r="F3" s="37"/>
      <c r="I3" s="41"/>
      <c r="J3" s="41"/>
      <c r="K3" s="43"/>
      <c r="L3" s="95" t="s">
        <v>2187</v>
      </c>
      <c r="M3" s="36"/>
      <c r="N3" s="37"/>
    </row>
    <row r="4">
      <c r="A4" s="41"/>
      <c r="B4" s="41"/>
      <c r="C4" s="41"/>
      <c r="D4" s="95" t="s">
        <v>2188</v>
      </c>
      <c r="E4" s="36"/>
      <c r="F4" s="37"/>
      <c r="I4" s="41"/>
      <c r="J4" s="41"/>
      <c r="K4" s="43"/>
      <c r="L4" s="95" t="s">
        <v>2189</v>
      </c>
      <c r="M4" s="36"/>
      <c r="N4" s="37"/>
    </row>
    <row r="5">
      <c r="A5" s="41"/>
      <c r="B5" s="41"/>
      <c r="C5" s="41"/>
      <c r="D5" s="95" t="s">
        <v>2190</v>
      </c>
      <c r="E5" s="36"/>
      <c r="F5" s="37"/>
      <c r="I5" s="41"/>
      <c r="J5" s="41"/>
      <c r="K5" s="43"/>
      <c r="L5" s="95" t="s">
        <v>2191</v>
      </c>
      <c r="M5" s="36"/>
      <c r="N5" s="37"/>
    </row>
    <row r="6">
      <c r="A6" s="40"/>
      <c r="B6" s="41"/>
      <c r="C6" s="40"/>
      <c r="D6" s="95" t="s">
        <v>2192</v>
      </c>
      <c r="E6" s="36"/>
      <c r="F6" s="37"/>
      <c r="I6" s="41"/>
      <c r="J6" s="41"/>
      <c r="K6" s="43"/>
      <c r="L6" s="95" t="s">
        <v>2193</v>
      </c>
      <c r="M6" s="36"/>
      <c r="N6" s="37"/>
    </row>
    <row r="7">
      <c r="A7" s="39">
        <v>2.0</v>
      </c>
      <c r="B7" s="41"/>
      <c r="C7" s="53" t="s">
        <v>2194</v>
      </c>
      <c r="D7" s="82" t="s">
        <v>2195</v>
      </c>
      <c r="E7" s="36"/>
      <c r="F7" s="37"/>
      <c r="I7" s="41"/>
      <c r="J7" s="41"/>
      <c r="K7" s="43"/>
      <c r="L7" s="95" t="s">
        <v>2196</v>
      </c>
      <c r="M7" s="36"/>
      <c r="N7" s="37"/>
    </row>
    <row r="8">
      <c r="A8" s="39">
        <v>3.0</v>
      </c>
      <c r="B8" s="41"/>
      <c r="C8" s="53" t="s">
        <v>2197</v>
      </c>
      <c r="D8" s="83" t="s">
        <v>2198</v>
      </c>
      <c r="E8" s="36"/>
      <c r="F8" s="37"/>
      <c r="I8" s="41"/>
      <c r="J8" s="41"/>
      <c r="K8" s="43"/>
      <c r="L8" s="95" t="s">
        <v>2199</v>
      </c>
      <c r="M8" s="36"/>
      <c r="N8" s="37"/>
    </row>
    <row r="9">
      <c r="A9" s="35">
        <v>4.0</v>
      </c>
      <c r="B9" s="41"/>
      <c r="C9" s="35" t="s">
        <v>2200</v>
      </c>
      <c r="D9" s="95" t="s">
        <v>2201</v>
      </c>
      <c r="E9" s="36"/>
      <c r="F9" s="37"/>
      <c r="I9" s="41"/>
      <c r="J9" s="41"/>
      <c r="K9" s="43"/>
      <c r="L9" s="95" t="s">
        <v>2202</v>
      </c>
      <c r="M9" s="36"/>
      <c r="N9" s="37"/>
    </row>
    <row r="10">
      <c r="A10" s="41"/>
      <c r="B10" s="41"/>
      <c r="C10" s="41"/>
      <c r="D10" s="95" t="s">
        <v>2203</v>
      </c>
      <c r="E10" s="36"/>
      <c r="F10" s="37"/>
      <c r="I10" s="41"/>
      <c r="J10" s="41"/>
      <c r="K10" s="43"/>
      <c r="L10" s="95" t="s">
        <v>2204</v>
      </c>
      <c r="M10" s="36"/>
      <c r="N10" s="37"/>
    </row>
    <row r="11">
      <c r="A11" s="41"/>
      <c r="B11" s="41"/>
      <c r="C11" s="41"/>
      <c r="D11" s="95" t="s">
        <v>2205</v>
      </c>
      <c r="E11" s="36"/>
      <c r="F11" s="37"/>
      <c r="I11" s="41"/>
      <c r="J11" s="41"/>
      <c r="K11" s="43"/>
      <c r="L11" s="95" t="s">
        <v>2206</v>
      </c>
      <c r="M11" s="36"/>
      <c r="N11" s="37"/>
    </row>
    <row r="12">
      <c r="A12" s="41"/>
      <c r="B12" s="41"/>
      <c r="C12" s="41"/>
      <c r="D12" s="95" t="s">
        <v>2207</v>
      </c>
      <c r="E12" s="36"/>
      <c r="F12" s="37"/>
      <c r="I12" s="40"/>
      <c r="J12" s="41"/>
      <c r="K12" s="47"/>
      <c r="L12" s="98" t="s">
        <v>2208</v>
      </c>
      <c r="M12" s="36"/>
      <c r="N12" s="37"/>
    </row>
    <row r="13">
      <c r="A13" s="41"/>
      <c r="B13" s="41"/>
      <c r="C13" s="41"/>
      <c r="D13" s="95" t="s">
        <v>2209</v>
      </c>
      <c r="E13" s="36"/>
      <c r="F13" s="37"/>
      <c r="I13" s="35">
        <v>14.0</v>
      </c>
      <c r="J13" s="41"/>
      <c r="K13" s="35" t="s">
        <v>2210</v>
      </c>
      <c r="L13" s="95" t="s">
        <v>2211</v>
      </c>
      <c r="M13" s="36"/>
      <c r="N13" s="37"/>
    </row>
    <row r="14" ht="15.0" customHeight="1">
      <c r="A14" s="40"/>
      <c r="B14" s="41"/>
      <c r="C14" s="40"/>
      <c r="D14" s="95" t="s">
        <v>2212</v>
      </c>
      <c r="E14" s="37"/>
      <c r="F14" s="37"/>
      <c r="I14" s="41"/>
      <c r="J14" s="41"/>
      <c r="K14" s="41"/>
      <c r="L14" s="95" t="s">
        <v>2213</v>
      </c>
      <c r="M14" s="37"/>
      <c r="N14" s="37"/>
    </row>
    <row r="15" ht="15.75" customHeight="1">
      <c r="A15" s="35">
        <v>5.0</v>
      </c>
      <c r="B15" s="41"/>
      <c r="C15" s="70" t="s">
        <v>2214</v>
      </c>
      <c r="D15" s="19" t="s">
        <v>2215</v>
      </c>
      <c r="E15" s="37"/>
      <c r="F15" s="37"/>
      <c r="I15" s="40"/>
      <c r="J15" s="41"/>
      <c r="K15" s="40"/>
      <c r="L15" s="98" t="s">
        <v>2216</v>
      </c>
      <c r="M15" s="37"/>
      <c r="N15" s="37"/>
    </row>
    <row r="16" ht="15.75" customHeight="1">
      <c r="A16" s="41"/>
      <c r="B16" s="41"/>
      <c r="C16" s="41"/>
      <c r="D16" s="19" t="s">
        <v>2217</v>
      </c>
      <c r="E16" s="37"/>
      <c r="F16" s="37"/>
      <c r="I16" s="35">
        <v>15.0</v>
      </c>
      <c r="J16" s="41"/>
      <c r="K16" s="35" t="s">
        <v>2218</v>
      </c>
      <c r="L16" s="95" t="s">
        <v>2218</v>
      </c>
      <c r="M16" s="37"/>
      <c r="N16" s="37"/>
    </row>
    <row r="17" ht="15.0" customHeight="1">
      <c r="A17" s="41"/>
      <c r="B17" s="41"/>
      <c r="C17" s="41"/>
      <c r="D17" s="19" t="s">
        <v>2219</v>
      </c>
      <c r="E17" s="37"/>
      <c r="F17" s="37"/>
      <c r="I17" s="41"/>
      <c r="J17" s="41"/>
      <c r="K17" s="41"/>
      <c r="L17" s="95" t="s">
        <v>2220</v>
      </c>
      <c r="M17" s="37"/>
      <c r="N17" s="37"/>
    </row>
    <row r="18" ht="15.0" customHeight="1">
      <c r="A18" s="40"/>
      <c r="B18" s="41"/>
      <c r="C18" s="40"/>
      <c r="D18" s="75" t="s">
        <v>2221</v>
      </c>
      <c r="E18" s="37"/>
      <c r="F18" s="37"/>
      <c r="I18" s="40"/>
      <c r="J18" s="41"/>
      <c r="K18" s="40"/>
      <c r="L18" s="95" t="s">
        <v>2222</v>
      </c>
      <c r="M18" s="37"/>
      <c r="N18" s="37"/>
    </row>
    <row r="19">
      <c r="A19" s="35">
        <v>6.0</v>
      </c>
      <c r="B19" s="41"/>
      <c r="C19" s="70" t="s">
        <v>2223</v>
      </c>
      <c r="D19" s="95" t="s">
        <v>2224</v>
      </c>
      <c r="E19" s="37"/>
      <c r="F19" s="37"/>
      <c r="I19" s="36">
        <v>16.0</v>
      </c>
      <c r="J19" s="41"/>
      <c r="K19" s="53" t="s">
        <v>2225</v>
      </c>
      <c r="L19" s="75" t="s">
        <v>2226</v>
      </c>
      <c r="M19" s="37"/>
      <c r="N19" s="37"/>
    </row>
    <row r="20" ht="15.75" customHeight="1">
      <c r="A20" s="40"/>
      <c r="B20" s="41"/>
      <c r="C20" s="40"/>
      <c r="D20" s="98" t="s">
        <v>2227</v>
      </c>
      <c r="E20" s="37"/>
      <c r="F20" s="37"/>
      <c r="I20" s="35">
        <v>17.0</v>
      </c>
      <c r="J20" s="41"/>
      <c r="K20" s="35" t="s">
        <v>2228</v>
      </c>
      <c r="L20" s="95" t="s">
        <v>2229</v>
      </c>
      <c r="M20" s="37"/>
      <c r="N20" s="37"/>
    </row>
    <row r="21" ht="15.75" customHeight="1">
      <c r="A21" s="35">
        <v>7.0</v>
      </c>
      <c r="B21" s="41"/>
      <c r="C21" s="70" t="s">
        <v>2230</v>
      </c>
      <c r="D21" s="95" t="s">
        <v>2231</v>
      </c>
      <c r="E21" s="37"/>
      <c r="F21" s="37"/>
      <c r="I21" s="41"/>
      <c r="J21" s="41"/>
      <c r="K21" s="41"/>
      <c r="L21" s="95" t="s">
        <v>2232</v>
      </c>
      <c r="M21" s="37"/>
      <c r="N21" s="37"/>
    </row>
    <row r="22" ht="15.0" customHeight="1">
      <c r="A22" s="41"/>
      <c r="B22" s="41"/>
      <c r="C22" s="41"/>
      <c r="D22" s="95" t="s">
        <v>2233</v>
      </c>
      <c r="E22" s="37"/>
      <c r="F22" s="37"/>
      <c r="I22" s="41"/>
      <c r="J22" s="41"/>
      <c r="K22" s="41"/>
      <c r="L22" s="95" t="s">
        <v>2234</v>
      </c>
      <c r="M22" s="37"/>
      <c r="N22" s="37"/>
    </row>
    <row r="23" ht="15.0" customHeight="1">
      <c r="A23" s="41"/>
      <c r="B23" s="41"/>
      <c r="C23" s="41"/>
      <c r="D23" s="95" t="s">
        <v>2235</v>
      </c>
      <c r="E23" s="37"/>
      <c r="F23" s="37"/>
      <c r="I23" s="41"/>
      <c r="J23" s="41"/>
      <c r="K23" s="41"/>
      <c r="L23" s="95" t="s">
        <v>2236</v>
      </c>
      <c r="M23" s="37"/>
      <c r="N23" s="37"/>
    </row>
    <row r="24" ht="15.0" customHeight="1">
      <c r="A24" s="41"/>
      <c r="B24" s="41"/>
      <c r="C24" s="41"/>
      <c r="D24" s="95" t="s">
        <v>2237</v>
      </c>
      <c r="E24" s="37"/>
      <c r="F24" s="37"/>
      <c r="I24" s="41"/>
      <c r="J24" s="41"/>
      <c r="K24" s="41"/>
      <c r="L24" s="95" t="s">
        <v>2238</v>
      </c>
      <c r="M24" s="37"/>
      <c r="N24" s="37"/>
    </row>
    <row r="25" ht="15.0" customHeight="1">
      <c r="A25" s="41"/>
      <c r="B25" s="41"/>
      <c r="C25" s="41"/>
      <c r="D25" s="95" t="s">
        <v>2239</v>
      </c>
      <c r="E25" s="37"/>
      <c r="F25" s="37"/>
      <c r="I25" s="41"/>
      <c r="J25" s="41"/>
      <c r="K25" s="41"/>
      <c r="L25" s="95" t="s">
        <v>2240</v>
      </c>
      <c r="M25" s="37"/>
      <c r="N25" s="37"/>
    </row>
    <row r="26" ht="15.75" customHeight="1">
      <c r="A26" s="41"/>
      <c r="B26" s="41"/>
      <c r="C26" s="41"/>
      <c r="D26" s="95" t="s">
        <v>2241</v>
      </c>
      <c r="E26" s="37"/>
      <c r="F26" s="37"/>
      <c r="I26" s="41"/>
      <c r="J26" s="41"/>
      <c r="K26" s="41"/>
      <c r="L26" s="95" t="s">
        <v>2242</v>
      </c>
      <c r="M26" s="37"/>
      <c r="N26" s="37"/>
    </row>
    <row r="27" ht="15.75" customHeight="1">
      <c r="A27" s="41"/>
      <c r="B27" s="41"/>
      <c r="C27" s="41"/>
      <c r="D27" s="95" t="s">
        <v>2243</v>
      </c>
      <c r="E27" s="37"/>
      <c r="F27" s="37"/>
      <c r="I27" s="41"/>
      <c r="J27" s="41"/>
      <c r="K27" s="41"/>
      <c r="L27" s="95" t="s">
        <v>2244</v>
      </c>
      <c r="M27" s="37"/>
      <c r="N27" s="37"/>
    </row>
    <row r="28" ht="15.75" customHeight="1">
      <c r="A28" s="41"/>
      <c r="B28" s="41"/>
      <c r="C28" s="41"/>
      <c r="D28" s="95" t="s">
        <v>2245</v>
      </c>
      <c r="E28" s="37"/>
      <c r="F28" s="37"/>
      <c r="I28" s="41"/>
      <c r="J28" s="41"/>
      <c r="K28" s="41"/>
      <c r="L28" s="95" t="s">
        <v>2246</v>
      </c>
      <c r="M28" s="37"/>
      <c r="N28" s="37"/>
    </row>
    <row r="29" ht="15.75" customHeight="1">
      <c r="A29" s="41"/>
      <c r="B29" s="41"/>
      <c r="C29" s="41"/>
      <c r="D29" s="95" t="s">
        <v>2247</v>
      </c>
      <c r="E29" s="37"/>
      <c r="F29" s="37"/>
      <c r="I29" s="41"/>
      <c r="J29" s="41"/>
      <c r="K29" s="41"/>
      <c r="L29" s="95" t="s">
        <v>2248</v>
      </c>
      <c r="M29" s="37"/>
      <c r="N29" s="37"/>
    </row>
    <row r="30" ht="15.75" customHeight="1">
      <c r="A30" s="41"/>
      <c r="B30" s="41"/>
      <c r="C30" s="41"/>
      <c r="D30" s="95" t="s">
        <v>2249</v>
      </c>
      <c r="E30" s="37"/>
      <c r="F30" s="37"/>
      <c r="I30" s="41"/>
      <c r="J30" s="41"/>
      <c r="K30" s="41"/>
      <c r="L30" s="95" t="s">
        <v>2250</v>
      </c>
      <c r="M30" s="37"/>
      <c r="N30" s="37"/>
    </row>
    <row r="31" ht="15.75" customHeight="1">
      <c r="A31" s="41"/>
      <c r="B31" s="41"/>
      <c r="C31" s="41"/>
      <c r="D31" s="95" t="s">
        <v>2251</v>
      </c>
      <c r="E31" s="37"/>
      <c r="F31" s="37"/>
      <c r="I31" s="41"/>
      <c r="J31" s="41"/>
      <c r="K31" s="41"/>
      <c r="L31" s="95" t="s">
        <v>2252</v>
      </c>
      <c r="M31" s="37"/>
      <c r="N31" s="37"/>
    </row>
    <row r="32" ht="15.75" customHeight="1">
      <c r="A32" s="41"/>
      <c r="B32" s="41"/>
      <c r="C32" s="41"/>
      <c r="D32" s="95" t="s">
        <v>2253</v>
      </c>
      <c r="E32" s="37"/>
      <c r="F32" s="37"/>
      <c r="I32" s="41"/>
      <c r="J32" s="41"/>
      <c r="K32" s="41"/>
      <c r="L32" s="95" t="s">
        <v>2254</v>
      </c>
      <c r="M32" s="37"/>
      <c r="N32" s="37"/>
    </row>
    <row r="33" ht="15.75" customHeight="1">
      <c r="A33" s="41"/>
      <c r="B33" s="41"/>
      <c r="C33" s="41"/>
      <c r="D33" s="95" t="s">
        <v>2255</v>
      </c>
      <c r="E33" s="37"/>
      <c r="F33" s="37"/>
      <c r="I33" s="41"/>
      <c r="J33" s="41"/>
      <c r="K33" s="41"/>
      <c r="L33" s="95" t="s">
        <v>2256</v>
      </c>
      <c r="M33" s="37"/>
      <c r="N33" s="37"/>
    </row>
    <row r="34" ht="15.75" customHeight="1">
      <c r="A34" s="41"/>
      <c r="B34" s="41"/>
      <c r="C34" s="41"/>
      <c r="D34" s="95" t="s">
        <v>2257</v>
      </c>
      <c r="E34" s="37"/>
      <c r="F34" s="37"/>
      <c r="I34" s="41"/>
      <c r="J34" s="41"/>
      <c r="K34" s="41"/>
      <c r="L34" s="95" t="s">
        <v>2258</v>
      </c>
      <c r="M34" s="37"/>
      <c r="N34" s="37"/>
    </row>
    <row r="35" ht="15.75" customHeight="1">
      <c r="A35" s="41"/>
      <c r="B35" s="41"/>
      <c r="C35" s="41"/>
      <c r="D35" s="95" t="s">
        <v>2259</v>
      </c>
      <c r="E35" s="37"/>
      <c r="F35" s="37"/>
      <c r="I35" s="41"/>
      <c r="J35" s="41"/>
      <c r="K35" s="41"/>
      <c r="L35" s="95" t="s">
        <v>2260</v>
      </c>
      <c r="M35" s="37"/>
      <c r="N35" s="37"/>
    </row>
    <row r="36" ht="15.75" customHeight="1">
      <c r="A36" s="41"/>
      <c r="B36" s="41"/>
      <c r="C36" s="41"/>
      <c r="D36" s="95" t="s">
        <v>2261</v>
      </c>
      <c r="E36" s="37"/>
      <c r="F36" s="37"/>
      <c r="I36" s="41"/>
      <c r="J36" s="41"/>
      <c r="K36" s="41"/>
      <c r="L36" s="95" t="s">
        <v>2262</v>
      </c>
      <c r="M36" s="37"/>
      <c r="N36" s="37"/>
    </row>
    <row r="37" ht="15.75" customHeight="1">
      <c r="A37" s="41"/>
      <c r="B37" s="41"/>
      <c r="C37" s="41"/>
      <c r="D37" s="95" t="s">
        <v>2263</v>
      </c>
      <c r="E37" s="37"/>
      <c r="F37" s="37"/>
      <c r="I37" s="41"/>
      <c r="J37" s="41"/>
      <c r="K37" s="41"/>
      <c r="L37" s="95" t="s">
        <v>2264</v>
      </c>
      <c r="M37" s="37"/>
      <c r="N37" s="37"/>
    </row>
    <row r="38" ht="15.75" customHeight="1">
      <c r="A38" s="40"/>
      <c r="B38" s="41"/>
      <c r="C38" s="40"/>
      <c r="D38" s="98" t="s">
        <v>2265</v>
      </c>
      <c r="E38" s="37"/>
      <c r="F38" s="37"/>
      <c r="I38" s="41"/>
      <c r="J38" s="41"/>
      <c r="K38" s="41"/>
      <c r="L38" s="95" t="s">
        <v>2266</v>
      </c>
      <c r="M38" s="37"/>
      <c r="N38" s="37"/>
    </row>
    <row r="39" ht="15.75" customHeight="1">
      <c r="A39" s="35">
        <v>8.0</v>
      </c>
      <c r="B39" s="41"/>
      <c r="C39" s="35" t="s">
        <v>2267</v>
      </c>
      <c r="D39" s="95" t="s">
        <v>2268</v>
      </c>
      <c r="E39" s="37"/>
      <c r="F39" s="37"/>
      <c r="I39" s="41"/>
      <c r="J39" s="41"/>
      <c r="K39" s="41"/>
      <c r="L39" s="95" t="s">
        <v>2269</v>
      </c>
      <c r="M39" s="37"/>
      <c r="N39" s="37"/>
    </row>
    <row r="40" ht="15.75" customHeight="1">
      <c r="A40" s="41"/>
      <c r="B40" s="41"/>
      <c r="C40" s="41"/>
      <c r="D40" s="95" t="s">
        <v>2270</v>
      </c>
      <c r="E40" s="37"/>
      <c r="F40" s="37"/>
      <c r="I40" s="41"/>
      <c r="J40" s="41"/>
      <c r="K40" s="41"/>
      <c r="L40" s="95" t="s">
        <v>2271</v>
      </c>
      <c r="M40" s="37"/>
      <c r="N40" s="37"/>
    </row>
    <row r="41" ht="15.75" customHeight="1">
      <c r="A41" s="41"/>
      <c r="B41" s="41"/>
      <c r="C41" s="41"/>
      <c r="D41" s="95" t="s">
        <v>2272</v>
      </c>
      <c r="E41" s="37"/>
      <c r="F41" s="37"/>
      <c r="I41" s="41"/>
      <c r="J41" s="41"/>
      <c r="K41" s="41"/>
      <c r="L41" s="95" t="s">
        <v>2273</v>
      </c>
      <c r="M41" s="37"/>
      <c r="N41" s="37"/>
    </row>
    <row r="42" ht="15.75" customHeight="1">
      <c r="A42" s="41"/>
      <c r="B42" s="41"/>
      <c r="C42" s="41"/>
      <c r="D42" s="95" t="s">
        <v>2274</v>
      </c>
      <c r="E42" s="37"/>
      <c r="F42" s="37"/>
      <c r="I42" s="41"/>
      <c r="J42" s="41"/>
      <c r="K42" s="41"/>
      <c r="L42" s="95" t="s">
        <v>2275</v>
      </c>
      <c r="M42" s="37"/>
      <c r="N42" s="37"/>
    </row>
    <row r="43" ht="15.75" customHeight="1">
      <c r="A43" s="41"/>
      <c r="B43" s="41"/>
      <c r="C43" s="41"/>
      <c r="D43" s="95" t="s">
        <v>2276</v>
      </c>
      <c r="E43" s="37"/>
      <c r="F43" s="37"/>
      <c r="I43" s="41"/>
      <c r="J43" s="41"/>
      <c r="K43" s="41"/>
      <c r="L43" s="95" t="s">
        <v>2277</v>
      </c>
      <c r="M43" s="37"/>
      <c r="N43" s="37"/>
    </row>
    <row r="44" ht="15.75" customHeight="1">
      <c r="A44" s="41"/>
      <c r="B44" s="41"/>
      <c r="C44" s="41"/>
      <c r="D44" s="95" t="s">
        <v>2278</v>
      </c>
      <c r="E44" s="37"/>
      <c r="F44" s="37"/>
      <c r="I44" s="41"/>
      <c r="J44" s="41"/>
      <c r="K44" s="41"/>
      <c r="L44" s="95" t="s">
        <v>2279</v>
      </c>
      <c r="M44" s="37"/>
      <c r="N44" s="37"/>
    </row>
    <row r="45" ht="15.75" customHeight="1">
      <c r="A45" s="41"/>
      <c r="B45" s="41"/>
      <c r="C45" s="41"/>
      <c r="D45" s="95" t="s">
        <v>2280</v>
      </c>
      <c r="E45" s="37"/>
      <c r="F45" s="37"/>
      <c r="I45" s="41"/>
      <c r="J45" s="41"/>
      <c r="K45" s="41"/>
      <c r="L45" s="95" t="s">
        <v>2281</v>
      </c>
      <c r="M45" s="37"/>
      <c r="N45" s="37"/>
    </row>
    <row r="46" ht="15.75" customHeight="1">
      <c r="A46" s="41"/>
      <c r="B46" s="41"/>
      <c r="C46" s="41"/>
      <c r="D46" s="95" t="s">
        <v>2282</v>
      </c>
      <c r="E46" s="37"/>
      <c r="F46" s="37"/>
      <c r="I46" s="41"/>
      <c r="J46" s="41"/>
      <c r="K46" s="41"/>
      <c r="L46" s="95" t="s">
        <v>2283</v>
      </c>
      <c r="M46" s="37"/>
      <c r="N46" s="37"/>
    </row>
    <row r="47" ht="15.75" customHeight="1">
      <c r="A47" s="41"/>
      <c r="B47" s="41"/>
      <c r="C47" s="41"/>
      <c r="D47" s="95" t="s">
        <v>2284</v>
      </c>
      <c r="E47" s="37"/>
      <c r="F47" s="37"/>
      <c r="I47" s="41"/>
      <c r="J47" s="41"/>
      <c r="K47" s="41"/>
      <c r="L47" s="95" t="s">
        <v>2285</v>
      </c>
      <c r="M47" s="37"/>
      <c r="N47" s="37"/>
    </row>
    <row r="48" ht="15.75" customHeight="1">
      <c r="A48" s="41"/>
      <c r="B48" s="41"/>
      <c r="C48" s="41"/>
      <c r="D48" s="95" t="s">
        <v>2286</v>
      </c>
      <c r="E48" s="37"/>
      <c r="F48" s="37"/>
      <c r="I48" s="41"/>
      <c r="J48" s="41"/>
      <c r="K48" s="41"/>
      <c r="L48" s="95" t="s">
        <v>2287</v>
      </c>
      <c r="M48" s="37"/>
      <c r="N48" s="37"/>
    </row>
    <row r="49" ht="15.75" customHeight="1">
      <c r="A49" s="41"/>
      <c r="B49" s="41"/>
      <c r="C49" s="41"/>
      <c r="D49" s="95" t="s">
        <v>2288</v>
      </c>
      <c r="E49" s="37"/>
      <c r="F49" s="37"/>
      <c r="I49" s="41"/>
      <c r="J49" s="41"/>
      <c r="K49" s="41"/>
      <c r="L49" s="95" t="s">
        <v>2289</v>
      </c>
      <c r="M49" s="37"/>
      <c r="N49" s="37"/>
    </row>
    <row r="50" ht="15.75" customHeight="1">
      <c r="A50" s="41"/>
      <c r="B50" s="41"/>
      <c r="C50" s="41"/>
      <c r="D50" s="95" t="s">
        <v>2290</v>
      </c>
      <c r="E50" s="37"/>
      <c r="F50" s="37"/>
      <c r="I50" s="41"/>
      <c r="J50" s="41"/>
      <c r="K50" s="41"/>
      <c r="L50" s="95" t="s">
        <v>2291</v>
      </c>
      <c r="M50" s="37"/>
      <c r="N50" s="37"/>
    </row>
    <row r="51" ht="15.75" customHeight="1">
      <c r="A51" s="41"/>
      <c r="B51" s="41"/>
      <c r="C51" s="41"/>
      <c r="D51" s="95" t="s">
        <v>2292</v>
      </c>
      <c r="E51" s="37"/>
      <c r="F51" s="37"/>
      <c r="I51" s="41"/>
      <c r="J51" s="41"/>
      <c r="K51" s="41"/>
      <c r="L51" s="95" t="s">
        <v>2293</v>
      </c>
      <c r="M51" s="37"/>
      <c r="N51" s="37"/>
    </row>
    <row r="52" ht="15.75" customHeight="1">
      <c r="A52" s="41"/>
      <c r="B52" s="41"/>
      <c r="C52" s="41"/>
      <c r="D52" s="95" t="s">
        <v>2294</v>
      </c>
      <c r="E52" s="37"/>
      <c r="F52" s="37"/>
      <c r="I52" s="41"/>
      <c r="J52" s="41"/>
      <c r="K52" s="41"/>
      <c r="L52" s="95" t="s">
        <v>2295</v>
      </c>
      <c r="M52" s="37"/>
      <c r="N52" s="37"/>
    </row>
    <row r="53" ht="15.75" customHeight="1">
      <c r="A53" s="41"/>
      <c r="B53" s="41"/>
      <c r="C53" s="41"/>
      <c r="D53" s="95" t="s">
        <v>2296</v>
      </c>
      <c r="E53" s="37"/>
      <c r="F53" s="37"/>
      <c r="I53" s="41"/>
      <c r="J53" s="41"/>
      <c r="K53" s="41"/>
      <c r="L53" s="95" t="s">
        <v>2297</v>
      </c>
      <c r="M53" s="37"/>
      <c r="N53" s="37"/>
    </row>
    <row r="54" ht="15.75" customHeight="1">
      <c r="A54" s="41"/>
      <c r="B54" s="41"/>
      <c r="C54" s="41"/>
      <c r="D54" s="95" t="s">
        <v>2298</v>
      </c>
      <c r="E54" s="37"/>
      <c r="F54" s="37"/>
      <c r="I54" s="41"/>
      <c r="J54" s="41"/>
      <c r="K54" s="41"/>
      <c r="L54" s="95" t="s">
        <v>2299</v>
      </c>
      <c r="M54" s="37"/>
      <c r="N54" s="37"/>
    </row>
    <row r="55" ht="15.75" customHeight="1">
      <c r="A55" s="41"/>
      <c r="B55" s="41"/>
      <c r="C55" s="41"/>
      <c r="D55" s="95" t="s">
        <v>2300</v>
      </c>
      <c r="E55" s="37"/>
      <c r="F55" s="37"/>
      <c r="I55" s="41"/>
      <c r="J55" s="41"/>
      <c r="K55" s="41"/>
      <c r="L55" s="95" t="s">
        <v>2301</v>
      </c>
      <c r="M55" s="37"/>
      <c r="N55" s="37"/>
    </row>
    <row r="56" ht="15.75" customHeight="1">
      <c r="A56" s="41"/>
      <c r="B56" s="41"/>
      <c r="C56" s="41"/>
      <c r="D56" s="95" t="s">
        <v>2302</v>
      </c>
      <c r="E56" s="37"/>
      <c r="F56" s="37"/>
      <c r="I56" s="41"/>
      <c r="J56" s="41"/>
      <c r="K56" s="41"/>
      <c r="L56" s="95" t="s">
        <v>2303</v>
      </c>
      <c r="M56" s="37"/>
      <c r="N56" s="37"/>
    </row>
    <row r="57" ht="15.75" customHeight="1">
      <c r="A57" s="41"/>
      <c r="B57" s="41"/>
      <c r="C57" s="41"/>
      <c r="D57" s="95" t="s">
        <v>2304</v>
      </c>
      <c r="E57" s="37"/>
      <c r="F57" s="37"/>
      <c r="I57" s="41"/>
      <c r="J57" s="41"/>
      <c r="K57" s="41"/>
      <c r="L57" s="95" t="s">
        <v>2305</v>
      </c>
      <c r="M57" s="37"/>
      <c r="N57" s="37"/>
    </row>
    <row r="58" ht="15.75" customHeight="1">
      <c r="A58" s="41"/>
      <c r="B58" s="41"/>
      <c r="C58" s="41"/>
      <c r="D58" s="95" t="s">
        <v>2306</v>
      </c>
      <c r="E58" s="37"/>
      <c r="F58" s="37"/>
      <c r="I58" s="41"/>
      <c r="J58" s="41"/>
      <c r="K58" s="41"/>
      <c r="L58" s="95" t="s">
        <v>2307</v>
      </c>
      <c r="M58" s="37"/>
      <c r="N58" s="37"/>
    </row>
    <row r="59" ht="15.75" customHeight="1">
      <c r="A59" s="41"/>
      <c r="B59" s="41"/>
      <c r="C59" s="41"/>
      <c r="D59" s="95" t="s">
        <v>2308</v>
      </c>
      <c r="E59" s="37"/>
      <c r="F59" s="37"/>
      <c r="I59" s="41"/>
      <c r="J59" s="41"/>
      <c r="K59" s="41"/>
      <c r="L59" s="95" t="s">
        <v>2309</v>
      </c>
      <c r="M59" s="37"/>
      <c r="N59" s="37"/>
    </row>
    <row r="60" ht="15.75" customHeight="1">
      <c r="A60" s="41"/>
      <c r="B60" s="41"/>
      <c r="C60" s="41"/>
      <c r="D60" s="95" t="s">
        <v>2310</v>
      </c>
      <c r="E60" s="37"/>
      <c r="F60" s="37"/>
      <c r="I60" s="41"/>
      <c r="J60" s="41"/>
      <c r="K60" s="41"/>
      <c r="L60" s="95" t="s">
        <v>2311</v>
      </c>
      <c r="M60" s="37"/>
      <c r="N60" s="37"/>
    </row>
    <row r="61" ht="15.75" customHeight="1">
      <c r="A61" s="41"/>
      <c r="B61" s="41"/>
      <c r="C61" s="41"/>
      <c r="D61" s="95" t="s">
        <v>2312</v>
      </c>
      <c r="E61" s="37"/>
      <c r="F61" s="37"/>
      <c r="I61" s="41"/>
      <c r="J61" s="41"/>
      <c r="K61" s="41"/>
      <c r="L61" s="95" t="s">
        <v>2313</v>
      </c>
      <c r="M61" s="37"/>
      <c r="N61" s="37"/>
    </row>
    <row r="62" ht="15.75" customHeight="1">
      <c r="A62" s="41"/>
      <c r="B62" s="41"/>
      <c r="C62" s="41"/>
      <c r="D62" s="95" t="s">
        <v>2314</v>
      </c>
      <c r="E62" s="37"/>
      <c r="F62" s="37"/>
      <c r="I62" s="41"/>
      <c r="J62" s="41"/>
      <c r="K62" s="41"/>
      <c r="L62" s="95" t="s">
        <v>2315</v>
      </c>
      <c r="M62" s="37"/>
      <c r="N62" s="37"/>
    </row>
    <row r="63" ht="15.75" customHeight="1">
      <c r="A63" s="41"/>
      <c r="B63" s="41"/>
      <c r="C63" s="41"/>
      <c r="D63" s="95" t="s">
        <v>2316</v>
      </c>
      <c r="E63" s="37"/>
      <c r="F63" s="37"/>
      <c r="I63" s="41"/>
      <c r="J63" s="41"/>
      <c r="K63" s="41"/>
      <c r="L63" s="95" t="s">
        <v>2317</v>
      </c>
      <c r="M63" s="37"/>
      <c r="N63" s="37"/>
    </row>
    <row r="64" ht="15.75" customHeight="1">
      <c r="A64" s="41"/>
      <c r="B64" s="41"/>
      <c r="C64" s="41"/>
      <c r="D64" s="95" t="s">
        <v>2318</v>
      </c>
      <c r="E64" s="37"/>
      <c r="F64" s="37"/>
      <c r="I64" s="41"/>
      <c r="J64" s="41"/>
      <c r="K64" s="41"/>
      <c r="L64" s="95" t="s">
        <v>2319</v>
      </c>
      <c r="M64" s="37"/>
      <c r="N64" s="37"/>
    </row>
    <row r="65" ht="15.75" customHeight="1">
      <c r="A65" s="41"/>
      <c r="B65" s="41"/>
      <c r="C65" s="41"/>
      <c r="D65" s="95" t="s">
        <v>2320</v>
      </c>
      <c r="E65" s="37"/>
      <c r="F65" s="37"/>
      <c r="I65" s="41"/>
      <c r="J65" s="41"/>
      <c r="K65" s="41"/>
      <c r="L65" s="95" t="s">
        <v>2321</v>
      </c>
      <c r="M65" s="37"/>
      <c r="N65" s="37"/>
    </row>
    <row r="66" ht="15.75" customHeight="1">
      <c r="A66" s="41"/>
      <c r="B66" s="41"/>
      <c r="C66" s="41"/>
      <c r="D66" s="95" t="s">
        <v>2322</v>
      </c>
      <c r="E66" s="37"/>
      <c r="F66" s="37"/>
      <c r="I66" s="41"/>
      <c r="J66" s="41"/>
      <c r="K66" s="41"/>
      <c r="L66" s="95" t="s">
        <v>2323</v>
      </c>
      <c r="M66" s="37"/>
      <c r="N66" s="37"/>
    </row>
    <row r="67" ht="15.75" customHeight="1">
      <c r="A67" s="41"/>
      <c r="B67" s="41"/>
      <c r="C67" s="41"/>
      <c r="D67" s="95" t="s">
        <v>2324</v>
      </c>
      <c r="E67" s="37"/>
      <c r="F67" s="37"/>
      <c r="I67" s="41"/>
      <c r="J67" s="41"/>
      <c r="K67" s="41"/>
      <c r="L67" s="95" t="s">
        <v>2325</v>
      </c>
      <c r="M67" s="37"/>
      <c r="N67" s="37"/>
    </row>
    <row r="68" ht="15.75" customHeight="1">
      <c r="A68" s="41"/>
      <c r="B68" s="41"/>
      <c r="C68" s="41"/>
      <c r="D68" s="95" t="s">
        <v>2326</v>
      </c>
      <c r="E68" s="37"/>
      <c r="F68" s="37"/>
      <c r="I68" s="41"/>
      <c r="J68" s="41"/>
      <c r="K68" s="41"/>
      <c r="L68" s="95" t="s">
        <v>2327</v>
      </c>
      <c r="M68" s="37"/>
      <c r="N68" s="37"/>
    </row>
    <row r="69" ht="15.75" customHeight="1">
      <c r="A69" s="41"/>
      <c r="B69" s="41"/>
      <c r="C69" s="41"/>
      <c r="D69" s="95" t="s">
        <v>2328</v>
      </c>
      <c r="E69" s="37"/>
      <c r="F69" s="37"/>
      <c r="I69" s="41"/>
      <c r="J69" s="41"/>
      <c r="K69" s="41"/>
      <c r="L69" s="95" t="s">
        <v>2329</v>
      </c>
      <c r="M69" s="37"/>
      <c r="N69" s="37"/>
    </row>
    <row r="70" ht="15.75" customHeight="1">
      <c r="A70" s="41"/>
      <c r="B70" s="41"/>
      <c r="C70" s="41"/>
      <c r="D70" s="95" t="s">
        <v>2330</v>
      </c>
      <c r="E70" s="37"/>
      <c r="F70" s="37"/>
      <c r="I70" s="41"/>
      <c r="J70" s="41"/>
      <c r="K70" s="41"/>
      <c r="L70" s="95" t="s">
        <v>2331</v>
      </c>
      <c r="M70" s="37"/>
      <c r="N70" s="37"/>
    </row>
    <row r="71" ht="15.75" customHeight="1">
      <c r="A71" s="41"/>
      <c r="B71" s="41"/>
      <c r="C71" s="41"/>
      <c r="D71" s="95" t="s">
        <v>2332</v>
      </c>
      <c r="E71" s="37"/>
      <c r="F71" s="37"/>
      <c r="I71" s="41"/>
      <c r="J71" s="41"/>
      <c r="K71" s="41"/>
      <c r="L71" s="95" t="s">
        <v>2333</v>
      </c>
      <c r="M71" s="37"/>
      <c r="N71" s="37"/>
    </row>
    <row r="72" ht="15.75" customHeight="1">
      <c r="A72" s="41"/>
      <c r="B72" s="41"/>
      <c r="C72" s="41"/>
      <c r="D72" s="95" t="s">
        <v>2334</v>
      </c>
      <c r="E72" s="37"/>
      <c r="F72" s="37"/>
      <c r="I72" s="41"/>
      <c r="J72" s="41"/>
      <c r="K72" s="41"/>
      <c r="L72" s="95" t="s">
        <v>2335</v>
      </c>
      <c r="M72" s="37"/>
      <c r="N72" s="37"/>
    </row>
    <row r="73" ht="15.75" customHeight="1">
      <c r="A73" s="41"/>
      <c r="B73" s="41"/>
      <c r="C73" s="41"/>
      <c r="D73" s="95" t="s">
        <v>2336</v>
      </c>
      <c r="E73" s="37"/>
      <c r="F73" s="37"/>
      <c r="I73" s="41"/>
      <c r="J73" s="41"/>
      <c r="K73" s="41"/>
      <c r="L73" s="95" t="s">
        <v>2337</v>
      </c>
      <c r="M73" s="37"/>
      <c r="N73" s="37"/>
    </row>
    <row r="74" ht="15.75" customHeight="1">
      <c r="A74" s="41"/>
      <c r="B74" s="41"/>
      <c r="C74" s="41"/>
      <c r="D74" s="95" t="s">
        <v>2338</v>
      </c>
      <c r="E74" s="37"/>
      <c r="F74" s="37"/>
      <c r="I74" s="41"/>
      <c r="J74" s="41"/>
      <c r="K74" s="41"/>
      <c r="L74" s="95" t="s">
        <v>2339</v>
      </c>
      <c r="M74" s="37"/>
      <c r="N74" s="37"/>
    </row>
    <row r="75" ht="15.75" customHeight="1">
      <c r="A75" s="41"/>
      <c r="B75" s="41"/>
      <c r="C75" s="41"/>
      <c r="D75" s="95" t="s">
        <v>2340</v>
      </c>
      <c r="E75" s="37"/>
      <c r="F75" s="37"/>
      <c r="I75" s="41"/>
      <c r="J75" s="41"/>
      <c r="K75" s="41"/>
      <c r="L75" s="95" t="s">
        <v>2341</v>
      </c>
      <c r="M75" s="37"/>
      <c r="N75" s="37"/>
    </row>
    <row r="76" ht="15.75" customHeight="1">
      <c r="A76" s="41"/>
      <c r="B76" s="41"/>
      <c r="C76" s="41"/>
      <c r="D76" s="95" t="s">
        <v>2342</v>
      </c>
      <c r="E76" s="37"/>
      <c r="F76" s="37"/>
      <c r="I76" s="41"/>
      <c r="J76" s="41"/>
      <c r="K76" s="41"/>
      <c r="L76" s="95" t="s">
        <v>2343</v>
      </c>
      <c r="M76" s="37"/>
      <c r="N76" s="37"/>
    </row>
    <row r="77" ht="15.75" customHeight="1">
      <c r="A77" s="41"/>
      <c r="B77" s="41"/>
      <c r="C77" s="41"/>
      <c r="D77" s="95" t="s">
        <v>2344</v>
      </c>
      <c r="E77" s="37"/>
      <c r="F77" s="37"/>
      <c r="I77" s="41"/>
      <c r="J77" s="41"/>
      <c r="K77" s="41"/>
      <c r="L77" s="95" t="s">
        <v>2345</v>
      </c>
      <c r="M77" s="37"/>
      <c r="N77" s="37"/>
    </row>
    <row r="78" ht="15.75" customHeight="1">
      <c r="A78" s="41"/>
      <c r="B78" s="41"/>
      <c r="C78" s="41"/>
      <c r="D78" s="95" t="s">
        <v>2346</v>
      </c>
      <c r="E78" s="37"/>
      <c r="F78" s="37"/>
      <c r="I78" s="41"/>
      <c r="J78" s="41"/>
      <c r="K78" s="41"/>
      <c r="L78" s="95" t="s">
        <v>2347</v>
      </c>
      <c r="M78" s="37"/>
      <c r="N78" s="37"/>
    </row>
    <row r="79" ht="15.75" customHeight="1">
      <c r="A79" s="41"/>
      <c r="B79" s="41"/>
      <c r="C79" s="41"/>
      <c r="D79" s="95" t="s">
        <v>2348</v>
      </c>
      <c r="E79" s="37"/>
      <c r="F79" s="37"/>
      <c r="I79" s="41"/>
      <c r="J79" s="41"/>
      <c r="K79" s="41"/>
      <c r="L79" s="95" t="s">
        <v>2349</v>
      </c>
      <c r="M79" s="37"/>
      <c r="N79" s="37"/>
    </row>
    <row r="80" ht="15.75" customHeight="1">
      <c r="A80" s="41"/>
      <c r="B80" s="41"/>
      <c r="C80" s="41"/>
      <c r="D80" s="95" t="s">
        <v>2350</v>
      </c>
      <c r="E80" s="37"/>
      <c r="F80" s="37"/>
      <c r="I80" s="41"/>
      <c r="J80" s="41"/>
      <c r="K80" s="41"/>
      <c r="L80" s="95" t="s">
        <v>2351</v>
      </c>
      <c r="M80" s="37"/>
      <c r="N80" s="37"/>
    </row>
    <row r="81" ht="15.75" customHeight="1">
      <c r="A81" s="41"/>
      <c r="B81" s="41"/>
      <c r="C81" s="41"/>
      <c r="D81" s="95" t="s">
        <v>2352</v>
      </c>
      <c r="E81" s="37"/>
      <c r="F81" s="37"/>
      <c r="I81" s="41"/>
      <c r="J81" s="41"/>
      <c r="K81" s="41"/>
      <c r="L81" s="95" t="s">
        <v>2353</v>
      </c>
      <c r="M81" s="37"/>
      <c r="N81" s="37"/>
    </row>
    <row r="82" ht="15.75" customHeight="1">
      <c r="A82" s="41"/>
      <c r="B82" s="41"/>
      <c r="C82" s="41"/>
      <c r="D82" s="95" t="s">
        <v>2354</v>
      </c>
      <c r="E82" s="37"/>
      <c r="F82" s="37"/>
      <c r="I82" s="41"/>
      <c r="J82" s="41"/>
      <c r="K82" s="41"/>
      <c r="L82" s="95" t="s">
        <v>2355</v>
      </c>
      <c r="M82" s="37"/>
      <c r="N82" s="37"/>
    </row>
    <row r="83" ht="15.75" customHeight="1">
      <c r="A83" s="41"/>
      <c r="B83" s="41"/>
      <c r="C83" s="41"/>
      <c r="D83" s="95" t="s">
        <v>2356</v>
      </c>
      <c r="E83" s="37"/>
      <c r="F83" s="37"/>
      <c r="I83" s="41"/>
      <c r="J83" s="41"/>
      <c r="K83" s="41"/>
      <c r="L83" s="95" t="s">
        <v>2357</v>
      </c>
      <c r="M83" s="37"/>
      <c r="N83" s="37"/>
    </row>
    <row r="84" ht="15.75" customHeight="1">
      <c r="A84" s="41"/>
      <c r="B84" s="41"/>
      <c r="C84" s="41"/>
      <c r="D84" s="95" t="s">
        <v>2358</v>
      </c>
      <c r="E84" s="37"/>
      <c r="F84" s="37"/>
      <c r="I84" s="41"/>
      <c r="J84" s="41"/>
      <c r="K84" s="41"/>
      <c r="L84" s="95" t="s">
        <v>2359</v>
      </c>
      <c r="M84" s="37"/>
      <c r="N84" s="37"/>
    </row>
    <row r="85" ht="15.75" customHeight="1">
      <c r="A85" s="41"/>
      <c r="B85" s="41"/>
      <c r="C85" s="41"/>
      <c r="D85" s="95" t="s">
        <v>2360</v>
      </c>
      <c r="E85" s="37"/>
      <c r="F85" s="37"/>
      <c r="I85" s="41"/>
      <c r="J85" s="41"/>
      <c r="K85" s="41"/>
      <c r="L85" s="95" t="s">
        <v>2361</v>
      </c>
      <c r="M85" s="37"/>
      <c r="N85" s="37"/>
    </row>
    <row r="86" ht="15.75" customHeight="1">
      <c r="A86" s="41"/>
      <c r="B86" s="41"/>
      <c r="C86" s="41"/>
      <c r="D86" s="95" t="s">
        <v>2362</v>
      </c>
      <c r="E86" s="37"/>
      <c r="F86" s="37"/>
      <c r="I86" s="41"/>
      <c r="J86" s="41"/>
      <c r="K86" s="41"/>
      <c r="L86" s="95" t="s">
        <v>2363</v>
      </c>
      <c r="M86" s="37"/>
      <c r="N86" s="37"/>
    </row>
    <row r="87" ht="15.75" customHeight="1">
      <c r="A87" s="41"/>
      <c r="B87" s="41"/>
      <c r="C87" s="41"/>
      <c r="D87" s="95" t="s">
        <v>2364</v>
      </c>
      <c r="E87" s="37"/>
      <c r="F87" s="37"/>
      <c r="I87" s="41"/>
      <c r="J87" s="41"/>
      <c r="K87" s="41"/>
      <c r="L87" s="95" t="s">
        <v>2365</v>
      </c>
      <c r="M87" s="37"/>
      <c r="N87" s="37"/>
    </row>
    <row r="88" ht="15.75" customHeight="1">
      <c r="A88" s="41"/>
      <c r="B88" s="41"/>
      <c r="C88" s="41"/>
      <c r="D88" s="95" t="s">
        <v>2366</v>
      </c>
      <c r="E88" s="37"/>
      <c r="F88" s="37"/>
      <c r="I88" s="41"/>
      <c r="J88" s="41"/>
      <c r="K88" s="41"/>
      <c r="L88" s="95" t="s">
        <v>2367</v>
      </c>
      <c r="M88" s="37"/>
      <c r="N88" s="37"/>
    </row>
    <row r="89" ht="15.75" customHeight="1">
      <c r="A89" s="41"/>
      <c r="B89" s="41"/>
      <c r="C89" s="41"/>
      <c r="D89" s="95" t="s">
        <v>2368</v>
      </c>
      <c r="E89" s="37"/>
      <c r="F89" s="37"/>
      <c r="I89" s="41"/>
      <c r="J89" s="41"/>
      <c r="K89" s="41"/>
      <c r="L89" s="95" t="s">
        <v>2369</v>
      </c>
      <c r="M89" s="37"/>
      <c r="N89" s="37"/>
    </row>
    <row r="90" ht="15.75" customHeight="1">
      <c r="A90" s="41"/>
      <c r="B90" s="41"/>
      <c r="C90" s="41"/>
      <c r="D90" s="95" t="s">
        <v>2370</v>
      </c>
      <c r="E90" s="37"/>
      <c r="F90" s="37"/>
      <c r="I90" s="41"/>
      <c r="J90" s="41"/>
      <c r="K90" s="41"/>
      <c r="L90" s="95" t="s">
        <v>2371</v>
      </c>
      <c r="M90" s="37"/>
      <c r="N90" s="37"/>
    </row>
    <row r="91" ht="15.75" customHeight="1">
      <c r="A91" s="41"/>
      <c r="B91" s="41"/>
      <c r="C91" s="41"/>
      <c r="D91" s="95" t="s">
        <v>2372</v>
      </c>
      <c r="E91" s="37"/>
      <c r="F91" s="37"/>
      <c r="I91" s="41"/>
      <c r="J91" s="41"/>
      <c r="K91" s="41"/>
      <c r="L91" s="95" t="s">
        <v>2373</v>
      </c>
      <c r="M91" s="37"/>
      <c r="N91" s="37"/>
    </row>
    <row r="92" ht="15.75" customHeight="1">
      <c r="A92" s="41"/>
      <c r="B92" s="41"/>
      <c r="C92" s="41"/>
      <c r="D92" s="95" t="s">
        <v>2374</v>
      </c>
      <c r="E92" s="37"/>
      <c r="F92" s="37"/>
      <c r="I92" s="41"/>
      <c r="J92" s="41"/>
      <c r="K92" s="41"/>
      <c r="L92" s="95" t="s">
        <v>2375</v>
      </c>
      <c r="M92" s="37"/>
      <c r="N92" s="37"/>
    </row>
    <row r="93" ht="15.75" customHeight="1">
      <c r="A93" s="41"/>
      <c r="B93" s="41"/>
      <c r="C93" s="41"/>
      <c r="D93" s="95" t="s">
        <v>2376</v>
      </c>
      <c r="E93" s="37"/>
      <c r="F93" s="37"/>
      <c r="I93" s="41"/>
      <c r="J93" s="41"/>
      <c r="K93" s="41"/>
      <c r="L93" s="95" t="s">
        <v>2377</v>
      </c>
      <c r="M93" s="37"/>
      <c r="N93" s="37"/>
    </row>
    <row r="94" ht="15.75" customHeight="1">
      <c r="A94" s="41"/>
      <c r="B94" s="41"/>
      <c r="C94" s="41"/>
      <c r="D94" s="95" t="s">
        <v>2378</v>
      </c>
      <c r="E94" s="37"/>
      <c r="F94" s="37"/>
      <c r="I94" s="41"/>
      <c r="J94" s="41"/>
      <c r="K94" s="41"/>
      <c r="L94" s="95" t="s">
        <v>2379</v>
      </c>
      <c r="M94" s="37"/>
      <c r="N94" s="37"/>
    </row>
    <row r="95" ht="15.75" customHeight="1">
      <c r="A95" s="41"/>
      <c r="B95" s="41"/>
      <c r="C95" s="41"/>
      <c r="D95" s="95" t="s">
        <v>2380</v>
      </c>
      <c r="E95" s="37"/>
      <c r="F95" s="37"/>
      <c r="I95" s="41"/>
      <c r="J95" s="41"/>
      <c r="K95" s="41"/>
      <c r="L95" s="95" t="s">
        <v>2381</v>
      </c>
      <c r="M95" s="37"/>
      <c r="N95" s="37"/>
    </row>
    <row r="96" ht="15.75" customHeight="1">
      <c r="A96" s="41"/>
      <c r="B96" s="41"/>
      <c r="C96" s="41"/>
      <c r="D96" s="95" t="s">
        <v>2382</v>
      </c>
      <c r="E96" s="37"/>
      <c r="F96" s="37"/>
      <c r="I96" s="41"/>
      <c r="J96" s="41"/>
      <c r="K96" s="41"/>
      <c r="L96" s="95" t="s">
        <v>2383</v>
      </c>
      <c r="M96" s="37"/>
      <c r="N96" s="37"/>
    </row>
    <row r="97" ht="15.75" customHeight="1">
      <c r="A97" s="41"/>
      <c r="B97" s="41"/>
      <c r="C97" s="41"/>
      <c r="D97" s="95" t="s">
        <v>2384</v>
      </c>
      <c r="E97" s="37"/>
      <c r="F97" s="37"/>
      <c r="I97" s="41"/>
      <c r="J97" s="41"/>
      <c r="K97" s="41"/>
      <c r="L97" s="95" t="s">
        <v>2385</v>
      </c>
      <c r="M97" s="37"/>
      <c r="N97" s="37"/>
    </row>
    <row r="98" ht="15.75" customHeight="1">
      <c r="A98" s="41"/>
      <c r="B98" s="41"/>
      <c r="C98" s="41"/>
      <c r="D98" s="95" t="s">
        <v>2386</v>
      </c>
      <c r="E98" s="37"/>
      <c r="F98" s="37"/>
      <c r="I98" s="41"/>
      <c r="J98" s="41"/>
      <c r="K98" s="41"/>
      <c r="L98" s="95" t="s">
        <v>2387</v>
      </c>
      <c r="M98" s="37"/>
      <c r="N98" s="37"/>
    </row>
    <row r="99" ht="15.75" customHeight="1">
      <c r="A99" s="41"/>
      <c r="B99" s="41"/>
      <c r="C99" s="41"/>
      <c r="D99" s="95" t="s">
        <v>2388</v>
      </c>
      <c r="E99" s="37"/>
      <c r="F99" s="37"/>
      <c r="I99" s="41"/>
      <c r="J99" s="41"/>
      <c r="K99" s="41"/>
      <c r="L99" s="95" t="s">
        <v>2389</v>
      </c>
      <c r="M99" s="37"/>
      <c r="N99" s="37"/>
    </row>
    <row r="100" ht="15.75" customHeight="1">
      <c r="A100" s="41"/>
      <c r="B100" s="41"/>
      <c r="C100" s="41"/>
      <c r="D100" s="95" t="s">
        <v>2390</v>
      </c>
      <c r="E100" s="87"/>
      <c r="F100" s="37"/>
      <c r="I100" s="41"/>
      <c r="J100" s="41"/>
      <c r="K100" s="41"/>
      <c r="L100" s="95" t="s">
        <v>2391</v>
      </c>
      <c r="M100" s="37"/>
      <c r="N100" s="37"/>
    </row>
    <row r="101" ht="15.75" customHeight="1">
      <c r="A101" s="41"/>
      <c r="B101" s="41"/>
      <c r="C101" s="41"/>
      <c r="D101" s="95" t="s">
        <v>2392</v>
      </c>
      <c r="E101" s="87"/>
      <c r="F101" s="37"/>
      <c r="I101" s="41"/>
      <c r="J101" s="41"/>
      <c r="K101" s="41"/>
      <c r="L101" s="95" t="s">
        <v>2393</v>
      </c>
      <c r="M101" s="37"/>
      <c r="N101" s="37"/>
    </row>
    <row r="102" ht="15.75" customHeight="1">
      <c r="A102" s="41"/>
      <c r="B102" s="41"/>
      <c r="C102" s="41"/>
      <c r="D102" s="95" t="s">
        <v>2394</v>
      </c>
      <c r="E102" s="87"/>
      <c r="F102" s="37"/>
      <c r="I102" s="41"/>
      <c r="J102" s="41"/>
      <c r="K102" s="41"/>
      <c r="L102" s="95" t="s">
        <v>2395</v>
      </c>
      <c r="M102" s="37"/>
      <c r="N102" s="37"/>
    </row>
    <row r="103" ht="15.75" customHeight="1">
      <c r="A103" s="41"/>
      <c r="B103" s="41"/>
      <c r="C103" s="41"/>
      <c r="D103" s="95" t="s">
        <v>2396</v>
      </c>
      <c r="E103" s="87"/>
      <c r="F103" s="37"/>
      <c r="I103" s="41"/>
      <c r="J103" s="41"/>
      <c r="K103" s="41"/>
      <c r="L103" s="95" t="s">
        <v>2397</v>
      </c>
      <c r="M103" s="37"/>
      <c r="N103" s="37"/>
    </row>
    <row r="104" ht="15.75" customHeight="1">
      <c r="A104" s="41"/>
      <c r="B104" s="41"/>
      <c r="C104" s="41"/>
      <c r="D104" s="95" t="s">
        <v>2398</v>
      </c>
      <c r="E104" s="87"/>
      <c r="F104" s="37"/>
      <c r="I104" s="41"/>
      <c r="J104" s="41"/>
      <c r="K104" s="41"/>
      <c r="L104" s="95" t="s">
        <v>2399</v>
      </c>
      <c r="M104" s="37"/>
      <c r="N104" s="37"/>
    </row>
    <row r="105" ht="15.75" customHeight="1">
      <c r="A105" s="41"/>
      <c r="B105" s="41"/>
      <c r="C105" s="41"/>
      <c r="D105" s="95" t="s">
        <v>2400</v>
      </c>
      <c r="E105" s="87"/>
      <c r="F105" s="37"/>
      <c r="I105" s="41"/>
      <c r="J105" s="41"/>
      <c r="K105" s="41"/>
      <c r="L105" s="95" t="s">
        <v>2401</v>
      </c>
      <c r="M105" s="37"/>
      <c r="N105" s="37"/>
    </row>
    <row r="106" ht="15.75" customHeight="1">
      <c r="A106" s="41"/>
      <c r="B106" s="41"/>
      <c r="C106" s="41"/>
      <c r="D106" s="95" t="s">
        <v>2402</v>
      </c>
      <c r="E106" s="87"/>
      <c r="F106" s="37"/>
      <c r="I106" s="41"/>
      <c r="J106" s="41"/>
      <c r="K106" s="41"/>
      <c r="L106" s="95" t="s">
        <v>2403</v>
      </c>
      <c r="M106" s="37"/>
      <c r="N106" s="37"/>
    </row>
    <row r="107" ht="15.75" customHeight="1">
      <c r="A107" s="41"/>
      <c r="B107" s="41"/>
      <c r="C107" s="41"/>
      <c r="D107" s="95" t="s">
        <v>2404</v>
      </c>
      <c r="E107" s="87"/>
      <c r="F107" s="37"/>
      <c r="I107" s="41"/>
      <c r="J107" s="41"/>
      <c r="K107" s="41"/>
      <c r="L107" s="95" t="s">
        <v>2405</v>
      </c>
      <c r="M107" s="37"/>
      <c r="N107" s="37"/>
    </row>
    <row r="108" ht="15.75" customHeight="1">
      <c r="A108" s="41"/>
      <c r="B108" s="41"/>
      <c r="C108" s="41"/>
      <c r="D108" s="95" t="s">
        <v>2406</v>
      </c>
      <c r="E108" s="87"/>
      <c r="F108" s="37"/>
      <c r="I108" s="41"/>
      <c r="J108" s="41"/>
      <c r="K108" s="41"/>
      <c r="L108" s="95" t="s">
        <v>2407</v>
      </c>
      <c r="M108" s="37"/>
      <c r="N108" s="37"/>
    </row>
    <row r="109" ht="15.75" customHeight="1">
      <c r="A109" s="41"/>
      <c r="B109" s="41"/>
      <c r="C109" s="41"/>
      <c r="D109" s="95" t="s">
        <v>2408</v>
      </c>
      <c r="E109" s="87"/>
      <c r="F109" s="37"/>
      <c r="I109" s="41"/>
      <c r="J109" s="41"/>
      <c r="K109" s="41"/>
      <c r="L109" s="95" t="s">
        <v>2409</v>
      </c>
      <c r="M109" s="37"/>
      <c r="N109" s="37"/>
    </row>
    <row r="110" ht="15.75" customHeight="1">
      <c r="A110" s="41"/>
      <c r="B110" s="41"/>
      <c r="C110" s="41"/>
      <c r="D110" s="95" t="s">
        <v>2410</v>
      </c>
      <c r="E110" s="87"/>
      <c r="F110" s="37"/>
      <c r="I110" s="41"/>
      <c r="J110" s="41"/>
      <c r="K110" s="41"/>
      <c r="L110" s="95" t="s">
        <v>2411</v>
      </c>
      <c r="M110" s="37"/>
      <c r="N110" s="37"/>
    </row>
    <row r="111" ht="15.75" customHeight="1">
      <c r="A111" s="41"/>
      <c r="B111" s="41"/>
      <c r="C111" s="41"/>
      <c r="D111" s="95" t="s">
        <v>2412</v>
      </c>
      <c r="E111" s="87"/>
      <c r="F111" s="37"/>
      <c r="I111" s="41"/>
      <c r="J111" s="41"/>
      <c r="K111" s="41"/>
      <c r="L111" s="95" t="s">
        <v>2413</v>
      </c>
      <c r="M111" s="37"/>
      <c r="N111" s="37"/>
    </row>
    <row r="112" ht="15.75" customHeight="1">
      <c r="A112" s="41"/>
      <c r="B112" s="41"/>
      <c r="C112" s="41"/>
      <c r="D112" s="95" t="s">
        <v>2414</v>
      </c>
      <c r="E112" s="87"/>
      <c r="F112" s="37"/>
      <c r="I112" s="41"/>
      <c r="J112" s="41"/>
      <c r="K112" s="41"/>
      <c r="L112" s="95" t="s">
        <v>2415</v>
      </c>
      <c r="M112" s="37"/>
      <c r="N112" s="37"/>
    </row>
    <row r="113" ht="15.75" customHeight="1">
      <c r="A113" s="41"/>
      <c r="B113" s="41"/>
      <c r="C113" s="41"/>
      <c r="D113" s="95" t="s">
        <v>2416</v>
      </c>
      <c r="E113" s="37"/>
      <c r="F113" s="37"/>
      <c r="I113" s="41"/>
      <c r="J113" s="41"/>
      <c r="K113" s="41"/>
      <c r="L113" s="95" t="s">
        <v>2417</v>
      </c>
      <c r="M113" s="37"/>
      <c r="N113" s="37"/>
    </row>
    <row r="114" ht="15.75" customHeight="1">
      <c r="A114" s="41"/>
      <c r="B114" s="41"/>
      <c r="C114" s="41"/>
      <c r="D114" s="95" t="s">
        <v>2418</v>
      </c>
      <c r="E114" s="37"/>
      <c r="F114" s="37"/>
      <c r="I114" s="40"/>
      <c r="J114" s="41"/>
      <c r="K114" s="40"/>
      <c r="L114" s="98" t="s">
        <v>2419</v>
      </c>
      <c r="M114" s="37"/>
      <c r="N114" s="37"/>
    </row>
    <row r="115" ht="15.75" customHeight="1">
      <c r="A115" s="41"/>
      <c r="B115" s="41"/>
      <c r="C115" s="41"/>
      <c r="D115" s="95" t="s">
        <v>2420</v>
      </c>
      <c r="E115" s="37"/>
      <c r="F115" s="37"/>
      <c r="I115" s="35">
        <v>18.0</v>
      </c>
      <c r="J115" s="41"/>
      <c r="K115" s="35" t="s">
        <v>2421</v>
      </c>
      <c r="L115" s="95" t="s">
        <v>2422</v>
      </c>
      <c r="M115" s="37"/>
      <c r="N115" s="37"/>
    </row>
    <row r="116" ht="15.75" customHeight="1">
      <c r="A116" s="41"/>
      <c r="B116" s="41"/>
      <c r="C116" s="41"/>
      <c r="D116" s="95" t="s">
        <v>2423</v>
      </c>
      <c r="E116" s="37"/>
      <c r="F116" s="37"/>
      <c r="I116" s="41"/>
      <c r="J116" s="41"/>
      <c r="K116" s="41"/>
      <c r="L116" s="95" t="s">
        <v>2424</v>
      </c>
      <c r="M116" s="37"/>
      <c r="N116" s="37"/>
    </row>
    <row r="117" ht="15.75" customHeight="1">
      <c r="A117" s="41"/>
      <c r="B117" s="41"/>
      <c r="C117" s="41"/>
      <c r="D117" s="95" t="s">
        <v>2425</v>
      </c>
      <c r="E117" s="37"/>
      <c r="F117" s="37"/>
      <c r="I117" s="41"/>
      <c r="J117" s="41"/>
      <c r="K117" s="41"/>
      <c r="L117" s="95" t="s">
        <v>2426</v>
      </c>
      <c r="M117" s="37"/>
      <c r="N117" s="37"/>
    </row>
    <row r="118" ht="15.75" customHeight="1">
      <c r="A118" s="41"/>
      <c r="B118" s="41"/>
      <c r="C118" s="41"/>
      <c r="D118" s="95" t="s">
        <v>2427</v>
      </c>
      <c r="E118" s="37"/>
      <c r="F118" s="37"/>
      <c r="I118" s="41"/>
      <c r="J118" s="41"/>
      <c r="K118" s="41"/>
      <c r="L118" s="95" t="s">
        <v>2428</v>
      </c>
      <c r="M118" s="37"/>
      <c r="N118" s="37"/>
    </row>
    <row r="119" ht="15.75" customHeight="1">
      <c r="A119" s="41"/>
      <c r="B119" s="41"/>
      <c r="C119" s="41"/>
      <c r="D119" s="95" t="s">
        <v>2429</v>
      </c>
      <c r="E119" s="37"/>
      <c r="F119" s="37"/>
      <c r="I119" s="41"/>
      <c r="J119" s="41"/>
      <c r="K119" s="41"/>
      <c r="L119" s="95" t="s">
        <v>2430</v>
      </c>
      <c r="M119" s="37"/>
      <c r="N119" s="37"/>
    </row>
    <row r="120" ht="15.75" customHeight="1">
      <c r="A120" s="41"/>
      <c r="B120" s="41"/>
      <c r="C120" s="41"/>
      <c r="D120" s="95" t="s">
        <v>2431</v>
      </c>
      <c r="E120" s="37"/>
      <c r="F120" s="37"/>
      <c r="I120" s="41"/>
      <c r="J120" s="41"/>
      <c r="K120" s="41"/>
      <c r="L120" s="95" t="s">
        <v>2432</v>
      </c>
      <c r="M120" s="37"/>
      <c r="N120" s="37"/>
    </row>
    <row r="121" ht="15.75" customHeight="1">
      <c r="A121" s="41"/>
      <c r="B121" s="41"/>
      <c r="C121" s="41"/>
      <c r="D121" s="95" t="s">
        <v>2433</v>
      </c>
      <c r="E121" s="37"/>
      <c r="F121" s="37"/>
      <c r="I121" s="41"/>
      <c r="J121" s="41"/>
      <c r="K121" s="41"/>
      <c r="L121" s="95" t="s">
        <v>2434</v>
      </c>
      <c r="M121" s="37"/>
      <c r="N121" s="37"/>
    </row>
    <row r="122" ht="15.75" customHeight="1">
      <c r="A122" s="40"/>
      <c r="B122" s="41"/>
      <c r="C122" s="40"/>
      <c r="D122" s="98" t="s">
        <v>2435</v>
      </c>
      <c r="E122" s="37"/>
      <c r="F122" s="37"/>
      <c r="I122" s="41"/>
      <c r="J122" s="41"/>
      <c r="K122" s="41"/>
      <c r="L122" s="95" t="s">
        <v>2436</v>
      </c>
      <c r="M122" s="37"/>
      <c r="N122" s="37"/>
    </row>
    <row r="123" ht="15.75" customHeight="1">
      <c r="A123" s="111">
        <v>9.0</v>
      </c>
      <c r="B123" s="41"/>
      <c r="C123" s="111" t="s">
        <v>2437</v>
      </c>
      <c r="D123" s="95" t="s">
        <v>2438</v>
      </c>
      <c r="E123" s="37"/>
      <c r="F123" s="37"/>
      <c r="I123" s="41"/>
      <c r="J123" s="41"/>
      <c r="K123" s="41"/>
      <c r="L123" s="95" t="s">
        <v>2439</v>
      </c>
      <c r="M123" s="37"/>
      <c r="N123" s="37"/>
    </row>
    <row r="124" ht="15.75" customHeight="1">
      <c r="A124" s="41"/>
      <c r="B124" s="41"/>
      <c r="C124" s="41"/>
      <c r="D124" s="95" t="s">
        <v>2440</v>
      </c>
      <c r="E124" s="37"/>
      <c r="F124" s="37"/>
      <c r="I124" s="41"/>
      <c r="J124" s="41"/>
      <c r="K124" s="41"/>
      <c r="L124" s="95" t="s">
        <v>2441</v>
      </c>
      <c r="M124" s="37"/>
      <c r="N124" s="37"/>
    </row>
    <row r="125" ht="15.75" customHeight="1">
      <c r="A125" s="41"/>
      <c r="B125" s="41"/>
      <c r="C125" s="41"/>
      <c r="D125" s="95" t="s">
        <v>2442</v>
      </c>
      <c r="E125" s="37"/>
      <c r="F125" s="37"/>
      <c r="I125" s="41"/>
      <c r="J125" s="41"/>
      <c r="K125" s="41"/>
      <c r="L125" s="95" t="s">
        <v>2443</v>
      </c>
      <c r="M125" s="37"/>
      <c r="N125" s="37"/>
    </row>
    <row r="126" ht="15.75" customHeight="1">
      <c r="A126" s="41"/>
      <c r="B126" s="41"/>
      <c r="C126" s="41"/>
      <c r="D126" s="95" t="s">
        <v>2444</v>
      </c>
      <c r="E126" s="37"/>
      <c r="F126" s="37"/>
      <c r="I126" s="41"/>
      <c r="J126" s="41"/>
      <c r="K126" s="41"/>
      <c r="L126" s="95" t="s">
        <v>2445</v>
      </c>
      <c r="M126" s="37"/>
      <c r="N126" s="37"/>
    </row>
    <row r="127" ht="15.75" customHeight="1">
      <c r="A127" s="41"/>
      <c r="B127" s="41"/>
      <c r="C127" s="41"/>
      <c r="D127" s="95" t="s">
        <v>2446</v>
      </c>
      <c r="E127" s="37"/>
      <c r="F127" s="37"/>
      <c r="I127" s="40"/>
      <c r="J127" s="41"/>
      <c r="K127" s="40"/>
      <c r="L127" s="98" t="s">
        <v>2447</v>
      </c>
      <c r="M127" s="37"/>
      <c r="N127" s="37"/>
    </row>
    <row r="128" ht="15.75" customHeight="1">
      <c r="A128" s="41"/>
      <c r="B128" s="41"/>
      <c r="C128" s="41"/>
      <c r="D128" s="95" t="s">
        <v>2448</v>
      </c>
      <c r="E128" s="37"/>
      <c r="F128" s="37"/>
      <c r="I128" s="35">
        <v>19.0</v>
      </c>
      <c r="J128" s="41"/>
      <c r="K128" s="35" t="s">
        <v>2449</v>
      </c>
      <c r="L128" s="95" t="s">
        <v>2450</v>
      </c>
      <c r="M128" s="37"/>
      <c r="N128" s="37"/>
    </row>
    <row r="129" ht="15.75" customHeight="1">
      <c r="A129" s="41"/>
      <c r="B129" s="41"/>
      <c r="C129" s="41"/>
      <c r="D129" s="95" t="s">
        <v>2451</v>
      </c>
      <c r="E129" s="37"/>
      <c r="F129" s="37"/>
      <c r="I129" s="41"/>
      <c r="J129" s="41"/>
      <c r="K129" s="41"/>
      <c r="L129" s="95" t="s">
        <v>2452</v>
      </c>
      <c r="M129" s="37"/>
      <c r="N129" s="37"/>
    </row>
    <row r="130" ht="15.75" customHeight="1">
      <c r="A130" s="41"/>
      <c r="B130" s="41"/>
      <c r="C130" s="41"/>
      <c r="D130" s="95" t="s">
        <v>2453</v>
      </c>
      <c r="E130" s="37"/>
      <c r="F130" s="37"/>
      <c r="I130" s="41"/>
      <c r="J130" s="41"/>
      <c r="K130" s="41"/>
      <c r="L130" s="95" t="s">
        <v>2454</v>
      </c>
      <c r="M130" s="37"/>
      <c r="N130" s="37"/>
    </row>
    <row r="131" ht="15.75" customHeight="1">
      <c r="A131" s="41"/>
      <c r="B131" s="41"/>
      <c r="C131" s="41"/>
      <c r="D131" s="95" t="s">
        <v>2455</v>
      </c>
      <c r="E131" s="37"/>
      <c r="F131" s="37"/>
      <c r="I131" s="41"/>
      <c r="J131" s="41"/>
      <c r="K131" s="41"/>
      <c r="L131" s="95" t="s">
        <v>2456</v>
      </c>
      <c r="M131" s="37"/>
      <c r="N131" s="37"/>
    </row>
    <row r="132" ht="15.75" customHeight="1">
      <c r="A132" s="41"/>
      <c r="B132" s="41"/>
      <c r="C132" s="41"/>
      <c r="D132" s="95" t="s">
        <v>2457</v>
      </c>
      <c r="E132" s="37"/>
      <c r="F132" s="37"/>
      <c r="I132" s="41"/>
      <c r="J132" s="41"/>
      <c r="K132" s="41"/>
      <c r="L132" s="95" t="s">
        <v>2458</v>
      </c>
      <c r="M132" s="37"/>
      <c r="N132" s="37"/>
    </row>
    <row r="133" ht="15.75" customHeight="1">
      <c r="A133" s="40"/>
      <c r="B133" s="41"/>
      <c r="C133" s="40"/>
      <c r="D133" s="98" t="s">
        <v>2459</v>
      </c>
      <c r="E133" s="37"/>
      <c r="F133" s="37"/>
      <c r="I133" s="41"/>
      <c r="J133" s="41"/>
      <c r="K133" s="41"/>
      <c r="L133" s="95" t="s">
        <v>2460</v>
      </c>
      <c r="M133" s="37"/>
      <c r="N133" s="37"/>
    </row>
    <row r="134" ht="15.75" customHeight="1">
      <c r="A134" s="111">
        <v>10.0</v>
      </c>
      <c r="B134" s="41"/>
      <c r="C134" s="111" t="s">
        <v>2461</v>
      </c>
      <c r="D134" s="95" t="s">
        <v>2462</v>
      </c>
      <c r="E134" s="37"/>
      <c r="F134" s="37"/>
      <c r="I134" s="41"/>
      <c r="J134" s="41"/>
      <c r="K134" s="41"/>
      <c r="L134" s="95" t="s">
        <v>2463</v>
      </c>
      <c r="M134" s="37"/>
      <c r="N134" s="37"/>
    </row>
    <row r="135" ht="15.75" customHeight="1">
      <c r="A135" s="41"/>
      <c r="B135" s="41"/>
      <c r="C135" s="41"/>
      <c r="D135" s="95" t="s">
        <v>2464</v>
      </c>
      <c r="E135" s="37"/>
      <c r="F135" s="37"/>
      <c r="I135" s="41"/>
      <c r="J135" s="41"/>
      <c r="K135" s="41"/>
      <c r="L135" s="95" t="s">
        <v>2465</v>
      </c>
      <c r="M135" s="37"/>
      <c r="N135" s="37"/>
    </row>
    <row r="136" ht="15.75" customHeight="1">
      <c r="A136" s="41"/>
      <c r="B136" s="41"/>
      <c r="C136" s="41"/>
      <c r="D136" s="95" t="s">
        <v>2466</v>
      </c>
      <c r="E136" s="37"/>
      <c r="F136" s="37"/>
      <c r="I136" s="41"/>
      <c r="J136" s="41"/>
      <c r="K136" s="41"/>
      <c r="L136" s="95" t="s">
        <v>2467</v>
      </c>
      <c r="M136" s="37"/>
      <c r="N136" s="37"/>
    </row>
    <row r="137" ht="15.75" customHeight="1">
      <c r="A137" s="41"/>
      <c r="B137" s="41"/>
      <c r="C137" s="41"/>
      <c r="D137" s="95" t="s">
        <v>2468</v>
      </c>
      <c r="E137" s="37"/>
      <c r="F137" s="37"/>
      <c r="I137" s="41"/>
      <c r="J137" s="41"/>
      <c r="K137" s="41"/>
      <c r="L137" s="95" t="s">
        <v>2469</v>
      </c>
      <c r="M137" s="37"/>
      <c r="N137" s="37"/>
    </row>
    <row r="138" ht="15.75" customHeight="1">
      <c r="A138" s="41"/>
      <c r="B138" s="41"/>
      <c r="C138" s="41"/>
      <c r="D138" s="95" t="s">
        <v>2470</v>
      </c>
      <c r="E138" s="37"/>
      <c r="F138" s="37"/>
      <c r="I138" s="41"/>
      <c r="J138" s="41"/>
      <c r="K138" s="41"/>
      <c r="L138" s="95" t="s">
        <v>2471</v>
      </c>
      <c r="M138" s="37"/>
      <c r="N138" s="37"/>
    </row>
    <row r="139" ht="15.75" customHeight="1">
      <c r="A139" s="41"/>
      <c r="B139" s="41"/>
      <c r="C139" s="41"/>
      <c r="D139" s="95" t="s">
        <v>2472</v>
      </c>
      <c r="E139" s="37"/>
      <c r="F139" s="37"/>
      <c r="I139" s="41"/>
      <c r="J139" s="41"/>
      <c r="K139" s="41"/>
      <c r="L139" s="95" t="s">
        <v>2473</v>
      </c>
      <c r="M139" s="37"/>
      <c r="N139" s="37"/>
    </row>
    <row r="140" ht="15.75" customHeight="1">
      <c r="A140" s="41"/>
      <c r="B140" s="41"/>
      <c r="C140" s="41"/>
      <c r="D140" s="95" t="s">
        <v>2474</v>
      </c>
      <c r="E140" s="37"/>
      <c r="F140" s="37"/>
      <c r="I140" s="41"/>
      <c r="J140" s="41"/>
      <c r="K140" s="41"/>
      <c r="L140" s="95" t="s">
        <v>2475</v>
      </c>
      <c r="M140" s="37"/>
      <c r="N140" s="37"/>
    </row>
    <row r="141" ht="15.75" customHeight="1">
      <c r="A141" s="41"/>
      <c r="B141" s="41"/>
      <c r="C141" s="41"/>
      <c r="D141" s="95" t="s">
        <v>2476</v>
      </c>
      <c r="E141" s="37"/>
      <c r="F141" s="37"/>
      <c r="I141" s="41"/>
      <c r="J141" s="41"/>
      <c r="K141" s="41"/>
      <c r="L141" s="95" t="s">
        <v>2477</v>
      </c>
      <c r="M141" s="37"/>
      <c r="N141" s="37"/>
    </row>
    <row r="142" ht="15.75" customHeight="1">
      <c r="A142" s="41"/>
      <c r="B142" s="41"/>
      <c r="C142" s="41"/>
      <c r="D142" s="95" t="s">
        <v>2478</v>
      </c>
      <c r="E142" s="37"/>
      <c r="F142" s="37"/>
      <c r="I142" s="41"/>
      <c r="J142" s="41"/>
      <c r="K142" s="41"/>
      <c r="L142" s="95" t="s">
        <v>2479</v>
      </c>
      <c r="M142" s="37"/>
      <c r="N142" s="37"/>
    </row>
    <row r="143" ht="15.75" customHeight="1">
      <c r="A143" s="41"/>
      <c r="B143" s="41"/>
      <c r="C143" s="41"/>
      <c r="D143" s="95" t="s">
        <v>2480</v>
      </c>
      <c r="E143" s="37"/>
      <c r="F143" s="37"/>
      <c r="I143" s="41"/>
      <c r="J143" s="41"/>
      <c r="K143" s="41"/>
      <c r="L143" s="95" t="s">
        <v>2481</v>
      </c>
      <c r="M143" s="37"/>
      <c r="N143" s="37"/>
    </row>
    <row r="144" ht="15.75" customHeight="1">
      <c r="A144" s="41"/>
      <c r="B144" s="41"/>
      <c r="C144" s="41"/>
      <c r="D144" s="95" t="s">
        <v>2482</v>
      </c>
      <c r="E144" s="37"/>
      <c r="F144" s="37"/>
      <c r="I144" s="41"/>
      <c r="J144" s="41"/>
      <c r="K144" s="41"/>
      <c r="L144" s="95" t="s">
        <v>2483</v>
      </c>
      <c r="M144" s="37"/>
      <c r="N144" s="37"/>
    </row>
    <row r="145" ht="15.75" customHeight="1">
      <c r="A145" s="41"/>
      <c r="B145" s="41"/>
      <c r="C145" s="41"/>
      <c r="D145" s="95" t="s">
        <v>2484</v>
      </c>
      <c r="E145" s="37"/>
      <c r="F145" s="37"/>
      <c r="I145" s="41"/>
      <c r="J145" s="41"/>
      <c r="K145" s="41"/>
      <c r="L145" s="95" t="s">
        <v>2485</v>
      </c>
      <c r="M145" s="37"/>
      <c r="N145" s="37"/>
    </row>
    <row r="146" ht="15.75" customHeight="1">
      <c r="A146" s="41"/>
      <c r="B146" s="41"/>
      <c r="C146" s="41"/>
      <c r="D146" s="95" t="s">
        <v>2486</v>
      </c>
      <c r="E146" s="37"/>
      <c r="F146" s="37"/>
      <c r="I146" s="41"/>
      <c r="J146" s="41"/>
      <c r="K146" s="41"/>
      <c r="L146" s="95" t="s">
        <v>2487</v>
      </c>
      <c r="M146" s="37"/>
      <c r="N146" s="37"/>
    </row>
    <row r="147" ht="15.75" customHeight="1">
      <c r="A147" s="41"/>
      <c r="B147" s="41"/>
      <c r="C147" s="41"/>
      <c r="D147" s="95" t="s">
        <v>2488</v>
      </c>
      <c r="E147" s="37"/>
      <c r="F147" s="37"/>
      <c r="I147" s="41"/>
      <c r="J147" s="41"/>
      <c r="K147" s="41"/>
      <c r="L147" s="95" t="s">
        <v>2489</v>
      </c>
      <c r="M147" s="37"/>
      <c r="N147" s="37"/>
    </row>
    <row r="148" ht="15.75" customHeight="1">
      <c r="A148" s="41"/>
      <c r="B148" s="41"/>
      <c r="C148" s="41"/>
      <c r="D148" s="95" t="s">
        <v>2490</v>
      </c>
      <c r="E148" s="37"/>
      <c r="F148" s="37"/>
      <c r="I148" s="41"/>
      <c r="J148" s="41"/>
      <c r="K148" s="41"/>
      <c r="L148" s="95" t="s">
        <v>2491</v>
      </c>
      <c r="M148" s="37"/>
      <c r="N148" s="37"/>
    </row>
    <row r="149" ht="15.75" customHeight="1">
      <c r="A149" s="41"/>
      <c r="B149" s="41"/>
      <c r="C149" s="41"/>
      <c r="D149" s="95" t="s">
        <v>2492</v>
      </c>
      <c r="E149" s="37"/>
      <c r="F149" s="37"/>
      <c r="I149" s="41"/>
      <c r="J149" s="41"/>
      <c r="K149" s="41"/>
      <c r="L149" s="95" t="s">
        <v>2493</v>
      </c>
      <c r="M149" s="37"/>
      <c r="N149" s="37"/>
    </row>
    <row r="150" ht="15.75" customHeight="1">
      <c r="A150" s="41"/>
      <c r="B150" s="41"/>
      <c r="C150" s="41"/>
      <c r="D150" s="95" t="s">
        <v>2494</v>
      </c>
      <c r="E150" s="37"/>
      <c r="F150" s="37"/>
      <c r="I150" s="41"/>
      <c r="J150" s="41"/>
      <c r="K150" s="41"/>
      <c r="L150" s="95" t="s">
        <v>2495</v>
      </c>
      <c r="M150" s="37"/>
      <c r="N150" s="37"/>
    </row>
    <row r="151" ht="15.75" customHeight="1">
      <c r="A151" s="41"/>
      <c r="B151" s="41"/>
      <c r="C151" s="41"/>
      <c r="D151" s="95" t="s">
        <v>2496</v>
      </c>
      <c r="E151" s="37"/>
      <c r="F151" s="37"/>
      <c r="I151" s="41"/>
      <c r="J151" s="41"/>
      <c r="K151" s="41"/>
      <c r="L151" s="95" t="s">
        <v>2497</v>
      </c>
      <c r="M151" s="37"/>
      <c r="N151" s="37"/>
    </row>
    <row r="152" ht="15.75" customHeight="1">
      <c r="A152" s="41"/>
      <c r="B152" s="41"/>
      <c r="C152" s="41"/>
      <c r="D152" s="95" t="s">
        <v>2498</v>
      </c>
      <c r="E152" s="37"/>
      <c r="F152" s="37"/>
      <c r="I152" s="41"/>
      <c r="J152" s="41"/>
      <c r="K152" s="41"/>
      <c r="L152" s="95" t="s">
        <v>2499</v>
      </c>
      <c r="M152" s="37"/>
      <c r="N152" s="37"/>
    </row>
    <row r="153" ht="15.75" customHeight="1">
      <c r="A153" s="41"/>
      <c r="B153" s="41"/>
      <c r="C153" s="41"/>
      <c r="D153" s="95" t="s">
        <v>2500</v>
      </c>
      <c r="E153" s="37"/>
      <c r="F153" s="37"/>
      <c r="I153" s="41"/>
      <c r="J153" s="41"/>
      <c r="K153" s="41"/>
      <c r="L153" s="95" t="s">
        <v>2501</v>
      </c>
      <c r="M153" s="37"/>
      <c r="N153" s="37"/>
    </row>
    <row r="154" ht="15.75" customHeight="1">
      <c r="A154" s="41"/>
      <c r="B154" s="41"/>
      <c r="C154" s="41"/>
      <c r="D154" s="95" t="s">
        <v>2502</v>
      </c>
      <c r="E154" s="37"/>
      <c r="F154" s="37"/>
      <c r="I154" s="40"/>
      <c r="J154" s="41"/>
      <c r="K154" s="40"/>
      <c r="L154" s="98" t="s">
        <v>2503</v>
      </c>
      <c r="M154" s="37"/>
      <c r="N154" s="37"/>
    </row>
    <row r="155" ht="15.75" customHeight="1">
      <c r="A155" s="41"/>
      <c r="B155" s="41"/>
      <c r="C155" s="41"/>
      <c r="D155" s="95" t="s">
        <v>2504</v>
      </c>
      <c r="E155" s="37"/>
      <c r="F155" s="37"/>
      <c r="I155" s="35">
        <v>20.0</v>
      </c>
      <c r="J155" s="41"/>
      <c r="K155" s="35" t="s">
        <v>2505</v>
      </c>
      <c r="L155" s="95" t="s">
        <v>2226</v>
      </c>
      <c r="M155" s="37"/>
      <c r="N155" s="37"/>
    </row>
    <row r="156" ht="15.75" customHeight="1">
      <c r="A156" s="41"/>
      <c r="B156" s="41"/>
      <c r="C156" s="41"/>
      <c r="D156" s="95" t="s">
        <v>2506</v>
      </c>
      <c r="E156" s="37"/>
      <c r="F156" s="37"/>
      <c r="I156" s="41"/>
      <c r="J156" s="41"/>
      <c r="K156" s="41"/>
      <c r="L156" s="95" t="s">
        <v>2507</v>
      </c>
      <c r="M156" s="37"/>
      <c r="N156" s="37"/>
    </row>
    <row r="157" ht="15.75" customHeight="1">
      <c r="A157" s="41"/>
      <c r="B157" s="41"/>
      <c r="C157" s="41"/>
      <c r="D157" s="95" t="s">
        <v>2508</v>
      </c>
      <c r="E157" s="37"/>
      <c r="F157" s="37"/>
      <c r="I157" s="41"/>
      <c r="J157" s="41"/>
      <c r="K157" s="41"/>
      <c r="L157" s="95" t="s">
        <v>2509</v>
      </c>
      <c r="M157" s="37"/>
      <c r="N157" s="37"/>
    </row>
    <row r="158" ht="15.75" customHeight="1">
      <c r="A158" s="41"/>
      <c r="B158" s="41"/>
      <c r="C158" s="41"/>
      <c r="D158" s="95" t="s">
        <v>2510</v>
      </c>
      <c r="E158" s="37"/>
      <c r="F158" s="37"/>
      <c r="I158" s="40"/>
      <c r="J158" s="41"/>
      <c r="K158" s="40"/>
      <c r="L158" s="98" t="s">
        <v>2511</v>
      </c>
      <c r="M158" s="37"/>
      <c r="N158" s="37"/>
    </row>
    <row r="159" ht="15.75" customHeight="1">
      <c r="A159" s="41"/>
      <c r="B159" s="41"/>
      <c r="C159" s="41"/>
      <c r="D159" s="95" t="s">
        <v>2512</v>
      </c>
      <c r="E159" s="37"/>
      <c r="F159" s="37"/>
      <c r="I159" s="36">
        <v>21.0</v>
      </c>
      <c r="J159" s="41"/>
      <c r="K159" s="53" t="s">
        <v>2513</v>
      </c>
      <c r="L159" s="98" t="s">
        <v>2514</v>
      </c>
      <c r="M159" s="37"/>
      <c r="N159" s="37"/>
    </row>
    <row r="160" ht="15.75" customHeight="1">
      <c r="A160" s="41"/>
      <c r="B160" s="41"/>
      <c r="C160" s="41"/>
      <c r="D160" s="95" t="s">
        <v>2515</v>
      </c>
      <c r="E160" s="37"/>
      <c r="F160" s="37"/>
      <c r="I160" s="36">
        <v>22.0</v>
      </c>
      <c r="J160" s="41"/>
      <c r="K160" s="53" t="s">
        <v>2516</v>
      </c>
      <c r="L160" s="95" t="s">
        <v>2517</v>
      </c>
      <c r="M160" s="37"/>
      <c r="N160" s="37"/>
    </row>
    <row r="161" ht="15.75" customHeight="1">
      <c r="A161" s="41"/>
      <c r="B161" s="41"/>
      <c r="C161" s="41"/>
      <c r="D161" s="95" t="s">
        <v>2518</v>
      </c>
      <c r="E161" s="37"/>
      <c r="F161" s="37"/>
      <c r="I161" s="35">
        <v>23.0</v>
      </c>
      <c r="J161" s="41"/>
      <c r="K161" s="35" t="s">
        <v>2519</v>
      </c>
      <c r="L161" s="95" t="s">
        <v>2520</v>
      </c>
      <c r="M161" s="37"/>
      <c r="N161" s="37"/>
    </row>
    <row r="162" ht="15.75" customHeight="1">
      <c r="A162" s="41"/>
      <c r="B162" s="41"/>
      <c r="C162" s="41"/>
      <c r="D162" s="95" t="s">
        <v>2521</v>
      </c>
      <c r="E162" s="37"/>
      <c r="F162" s="37"/>
      <c r="I162" s="41"/>
      <c r="J162" s="41"/>
      <c r="K162" s="41"/>
      <c r="L162" s="95" t="s">
        <v>2522</v>
      </c>
      <c r="M162" s="37"/>
      <c r="N162" s="37"/>
    </row>
    <row r="163" ht="15.75" customHeight="1">
      <c r="A163" s="41"/>
      <c r="B163" s="41"/>
      <c r="C163" s="41"/>
      <c r="D163" s="95" t="s">
        <v>2523</v>
      </c>
      <c r="E163" s="37"/>
      <c r="F163" s="37"/>
      <c r="I163" s="41"/>
      <c r="J163" s="41"/>
      <c r="K163" s="41"/>
      <c r="L163" s="95" t="s">
        <v>2524</v>
      </c>
      <c r="M163" s="37"/>
      <c r="N163" s="37"/>
    </row>
    <row r="164" ht="15.75" customHeight="1">
      <c r="A164" s="41"/>
      <c r="B164" s="41"/>
      <c r="C164" s="41"/>
      <c r="D164" s="95" t="s">
        <v>2525</v>
      </c>
      <c r="E164" s="37"/>
      <c r="F164" s="37"/>
      <c r="I164" s="41"/>
      <c r="J164" s="41"/>
      <c r="K164" s="41"/>
      <c r="L164" s="95" t="s">
        <v>2526</v>
      </c>
      <c r="M164" s="37"/>
      <c r="N164" s="37"/>
    </row>
    <row r="165" ht="15.75" customHeight="1">
      <c r="A165" s="41"/>
      <c r="B165" s="41"/>
      <c r="C165" s="41"/>
      <c r="D165" s="95" t="s">
        <v>2527</v>
      </c>
      <c r="E165" s="37"/>
      <c r="F165" s="37"/>
      <c r="I165" s="41"/>
      <c r="J165" s="41"/>
      <c r="K165" s="41"/>
      <c r="L165" s="95" t="s">
        <v>2528</v>
      </c>
      <c r="M165" s="37"/>
      <c r="N165" s="37"/>
    </row>
    <row r="166" ht="15.75" customHeight="1">
      <c r="A166" s="41"/>
      <c r="B166" s="41"/>
      <c r="C166" s="41"/>
      <c r="D166" s="95" t="s">
        <v>2529</v>
      </c>
      <c r="E166" s="37"/>
      <c r="F166" s="37"/>
      <c r="I166" s="41"/>
      <c r="J166" s="41"/>
      <c r="K166" s="41"/>
      <c r="L166" s="95" t="s">
        <v>2530</v>
      </c>
      <c r="M166" s="37"/>
      <c r="N166" s="37"/>
    </row>
    <row r="167" ht="15.75" customHeight="1">
      <c r="A167" s="41"/>
      <c r="B167" s="41"/>
      <c r="C167" s="41"/>
      <c r="D167" s="95" t="s">
        <v>2531</v>
      </c>
      <c r="E167" s="37"/>
      <c r="F167" s="37"/>
      <c r="I167" s="41"/>
      <c r="J167" s="41"/>
      <c r="K167" s="41"/>
      <c r="L167" s="95" t="s">
        <v>2532</v>
      </c>
      <c r="M167" s="37"/>
      <c r="N167" s="37"/>
    </row>
    <row r="168" ht="15.75" customHeight="1">
      <c r="A168" s="41"/>
      <c r="B168" s="41"/>
      <c r="C168" s="41"/>
      <c r="D168" s="95" t="s">
        <v>2533</v>
      </c>
      <c r="E168" s="37"/>
      <c r="F168" s="37"/>
      <c r="I168" s="41"/>
      <c r="J168" s="41"/>
      <c r="K168" s="41"/>
      <c r="L168" s="95" t="s">
        <v>2534</v>
      </c>
      <c r="M168" s="37"/>
      <c r="N168" s="37"/>
    </row>
    <row r="169" ht="15.75" customHeight="1">
      <c r="A169" s="41"/>
      <c r="B169" s="41"/>
      <c r="C169" s="41"/>
      <c r="D169" s="95" t="s">
        <v>2535</v>
      </c>
      <c r="E169" s="37"/>
      <c r="F169" s="37"/>
      <c r="I169" s="41"/>
      <c r="J169" s="41"/>
      <c r="K169" s="41"/>
      <c r="L169" s="95" t="s">
        <v>2536</v>
      </c>
      <c r="M169" s="37"/>
      <c r="N169" s="37"/>
    </row>
    <row r="170" ht="15.75" customHeight="1">
      <c r="A170" s="41"/>
      <c r="B170" s="41"/>
      <c r="C170" s="41"/>
      <c r="D170" s="95" t="s">
        <v>2537</v>
      </c>
      <c r="E170" s="37"/>
      <c r="F170" s="37"/>
      <c r="I170" s="41"/>
      <c r="J170" s="41"/>
      <c r="K170" s="41"/>
      <c r="L170" s="95" t="s">
        <v>2538</v>
      </c>
      <c r="M170" s="37"/>
      <c r="N170" s="37"/>
    </row>
    <row r="171" ht="15.75" customHeight="1">
      <c r="A171" s="41"/>
      <c r="B171" s="41"/>
      <c r="C171" s="41"/>
      <c r="D171" s="95" t="s">
        <v>2539</v>
      </c>
      <c r="E171" s="37"/>
      <c r="F171" s="37"/>
      <c r="I171" s="41"/>
      <c r="J171" s="41"/>
      <c r="K171" s="41"/>
      <c r="L171" s="95" t="s">
        <v>2540</v>
      </c>
      <c r="M171" s="37"/>
      <c r="N171" s="37"/>
    </row>
    <row r="172" ht="15.75" customHeight="1">
      <c r="A172" s="41"/>
      <c r="B172" s="41"/>
      <c r="C172" s="41"/>
      <c r="D172" s="95" t="s">
        <v>2541</v>
      </c>
      <c r="E172" s="37"/>
      <c r="F172" s="37"/>
      <c r="I172" s="41"/>
      <c r="J172" s="41"/>
      <c r="K172" s="41"/>
      <c r="L172" s="95" t="s">
        <v>2542</v>
      </c>
      <c r="M172" s="37"/>
      <c r="N172" s="37"/>
    </row>
    <row r="173" ht="15.75" customHeight="1">
      <c r="A173" s="41"/>
      <c r="B173" s="41"/>
      <c r="C173" s="41"/>
      <c r="D173" s="95" t="s">
        <v>2543</v>
      </c>
      <c r="E173" s="37"/>
      <c r="F173" s="37"/>
      <c r="I173" s="41"/>
      <c r="J173" s="41"/>
      <c r="K173" s="41"/>
      <c r="L173" s="95" t="s">
        <v>2544</v>
      </c>
      <c r="M173" s="37"/>
      <c r="N173" s="37"/>
    </row>
    <row r="174" ht="15.75" customHeight="1">
      <c r="A174" s="41"/>
      <c r="B174" s="41"/>
      <c r="C174" s="41"/>
      <c r="D174" s="95" t="s">
        <v>2545</v>
      </c>
      <c r="E174" s="37"/>
      <c r="F174" s="37"/>
      <c r="I174" s="41"/>
      <c r="J174" s="41"/>
      <c r="K174" s="41"/>
      <c r="L174" s="95" t="s">
        <v>2546</v>
      </c>
      <c r="M174" s="37"/>
      <c r="N174" s="37"/>
    </row>
    <row r="175" ht="15.75" customHeight="1">
      <c r="A175" s="41"/>
      <c r="B175" s="41"/>
      <c r="C175" s="41"/>
      <c r="D175" s="95" t="s">
        <v>2547</v>
      </c>
      <c r="E175" s="37"/>
      <c r="F175" s="37"/>
      <c r="I175" s="41"/>
      <c r="J175" s="41"/>
      <c r="K175" s="41"/>
      <c r="L175" s="95" t="s">
        <v>2548</v>
      </c>
      <c r="M175" s="37"/>
      <c r="N175" s="37"/>
    </row>
    <row r="176" ht="15.75" customHeight="1">
      <c r="A176" s="41"/>
      <c r="B176" s="41"/>
      <c r="C176" s="41"/>
      <c r="D176" s="95" t="s">
        <v>2549</v>
      </c>
      <c r="E176" s="37"/>
      <c r="F176" s="37"/>
      <c r="I176" s="41"/>
      <c r="J176" s="41"/>
      <c r="K176" s="41"/>
      <c r="L176" s="95" t="s">
        <v>2550</v>
      </c>
      <c r="M176" s="37"/>
      <c r="N176" s="37"/>
    </row>
    <row r="177" ht="15.75" customHeight="1">
      <c r="A177" s="41"/>
      <c r="B177" s="41"/>
      <c r="C177" s="41"/>
      <c r="D177" s="95" t="s">
        <v>2551</v>
      </c>
      <c r="E177" s="37"/>
      <c r="F177" s="37"/>
      <c r="I177" s="41"/>
      <c r="J177" s="41"/>
      <c r="K177" s="41"/>
      <c r="L177" s="95" t="s">
        <v>2552</v>
      </c>
      <c r="M177" s="37"/>
      <c r="N177" s="37"/>
    </row>
    <row r="178" ht="15.75" customHeight="1">
      <c r="A178" s="41"/>
      <c r="B178" s="41"/>
      <c r="C178" s="41"/>
      <c r="D178" s="95" t="s">
        <v>2553</v>
      </c>
      <c r="E178" s="37"/>
      <c r="F178" s="37"/>
      <c r="I178" s="41"/>
      <c r="J178" s="41"/>
      <c r="K178" s="41"/>
      <c r="L178" s="95" t="s">
        <v>2554</v>
      </c>
      <c r="M178" s="37"/>
      <c r="N178" s="37"/>
    </row>
    <row r="179" ht="15.75" customHeight="1">
      <c r="A179" s="41"/>
      <c r="B179" s="41"/>
      <c r="C179" s="41"/>
      <c r="D179" s="95" t="s">
        <v>2555</v>
      </c>
      <c r="E179" s="37"/>
      <c r="F179" s="37"/>
      <c r="I179" s="41"/>
      <c r="J179" s="41"/>
      <c r="K179" s="41"/>
      <c r="L179" s="95" t="s">
        <v>2556</v>
      </c>
      <c r="M179" s="37"/>
      <c r="N179" s="37"/>
    </row>
    <row r="180" ht="15.75" customHeight="1">
      <c r="A180" s="41"/>
      <c r="B180" s="41"/>
      <c r="C180" s="41"/>
      <c r="D180" s="95" t="s">
        <v>2557</v>
      </c>
      <c r="E180" s="37"/>
      <c r="F180" s="37"/>
      <c r="I180" s="41"/>
      <c r="J180" s="41"/>
      <c r="K180" s="41"/>
      <c r="L180" s="95" t="s">
        <v>2558</v>
      </c>
      <c r="M180" s="37"/>
      <c r="N180" s="37"/>
    </row>
    <row r="181" ht="15.75" customHeight="1">
      <c r="A181" s="41"/>
      <c r="B181" s="41"/>
      <c r="C181" s="41"/>
      <c r="D181" s="95" t="s">
        <v>2559</v>
      </c>
      <c r="E181" s="37"/>
      <c r="F181" s="37"/>
      <c r="I181" s="41"/>
      <c r="J181" s="41"/>
      <c r="K181" s="41"/>
      <c r="L181" s="95" t="s">
        <v>2560</v>
      </c>
      <c r="M181" s="37"/>
      <c r="N181" s="37"/>
    </row>
    <row r="182" ht="15.75" customHeight="1">
      <c r="A182" s="41"/>
      <c r="B182" s="41"/>
      <c r="C182" s="41"/>
      <c r="D182" s="95" t="s">
        <v>2561</v>
      </c>
      <c r="E182" s="37"/>
      <c r="F182" s="37"/>
      <c r="I182" s="41"/>
      <c r="J182" s="41"/>
      <c r="K182" s="41"/>
      <c r="L182" s="95" t="s">
        <v>2562</v>
      </c>
      <c r="M182" s="37"/>
      <c r="N182" s="37"/>
    </row>
    <row r="183" ht="15.75" customHeight="1">
      <c r="A183" s="41"/>
      <c r="B183" s="41"/>
      <c r="C183" s="41"/>
      <c r="D183" s="95" t="s">
        <v>2563</v>
      </c>
      <c r="E183" s="37"/>
      <c r="F183" s="37"/>
      <c r="I183" s="41"/>
      <c r="J183" s="41"/>
      <c r="K183" s="41"/>
      <c r="L183" s="95" t="s">
        <v>2564</v>
      </c>
      <c r="M183" s="37"/>
      <c r="N183" s="37"/>
    </row>
    <row r="184" ht="15.75" customHeight="1">
      <c r="A184" s="41"/>
      <c r="B184" s="41"/>
      <c r="C184" s="41"/>
      <c r="D184" s="95" t="s">
        <v>2565</v>
      </c>
      <c r="E184" s="37"/>
      <c r="F184" s="37"/>
      <c r="I184" s="41"/>
      <c r="J184" s="41"/>
      <c r="K184" s="41"/>
      <c r="L184" s="95" t="s">
        <v>2566</v>
      </c>
      <c r="M184" s="37"/>
      <c r="N184" s="37"/>
    </row>
    <row r="185" ht="15.75" customHeight="1">
      <c r="A185" s="41"/>
      <c r="B185" s="41"/>
      <c r="C185" s="41"/>
      <c r="D185" s="95" t="s">
        <v>2567</v>
      </c>
      <c r="E185" s="37"/>
      <c r="F185" s="37"/>
      <c r="I185" s="41"/>
      <c r="J185" s="41"/>
      <c r="K185" s="41"/>
      <c r="L185" s="95" t="s">
        <v>2568</v>
      </c>
      <c r="M185" s="37"/>
      <c r="N185" s="37"/>
    </row>
    <row r="186" ht="15.75" customHeight="1">
      <c r="A186" s="40"/>
      <c r="B186" s="41"/>
      <c r="C186" s="40"/>
      <c r="D186" s="98" t="s">
        <v>2569</v>
      </c>
      <c r="E186" s="37"/>
      <c r="F186" s="37"/>
      <c r="I186" s="41"/>
      <c r="J186" s="41"/>
      <c r="K186" s="41"/>
      <c r="L186" s="95" t="s">
        <v>2570</v>
      </c>
      <c r="M186" s="37"/>
      <c r="N186" s="37"/>
    </row>
    <row r="187" ht="15.75" customHeight="1">
      <c r="A187" s="111">
        <v>11.0</v>
      </c>
      <c r="B187" s="41"/>
      <c r="C187" s="111" t="s">
        <v>2571</v>
      </c>
      <c r="D187" s="95" t="s">
        <v>2572</v>
      </c>
      <c r="E187" s="37"/>
      <c r="F187" s="37"/>
      <c r="I187" s="41"/>
      <c r="J187" s="41"/>
      <c r="K187" s="41"/>
      <c r="L187" s="95" t="s">
        <v>2573</v>
      </c>
      <c r="M187" s="37"/>
      <c r="N187" s="37"/>
    </row>
    <row r="188" ht="15.75" customHeight="1">
      <c r="A188" s="40"/>
      <c r="B188" s="41"/>
      <c r="C188" s="40"/>
      <c r="D188" s="98" t="s">
        <v>2574</v>
      </c>
      <c r="E188" s="37"/>
      <c r="F188" s="37"/>
      <c r="I188" s="41"/>
      <c r="J188" s="41"/>
      <c r="K188" s="41"/>
      <c r="L188" s="95" t="s">
        <v>2575</v>
      </c>
      <c r="M188" s="37"/>
      <c r="N188" s="37"/>
    </row>
    <row r="189" ht="15.75" customHeight="1">
      <c r="A189" s="111">
        <v>12.0</v>
      </c>
      <c r="B189" s="41"/>
      <c r="C189" s="111" t="s">
        <v>2576</v>
      </c>
      <c r="D189" s="95" t="s">
        <v>2577</v>
      </c>
      <c r="E189" s="37"/>
      <c r="F189" s="37"/>
      <c r="I189" s="41"/>
      <c r="J189" s="41"/>
      <c r="K189" s="41"/>
      <c r="L189" s="95" t="s">
        <v>2578</v>
      </c>
      <c r="M189" s="37"/>
      <c r="N189" s="37"/>
    </row>
    <row r="190" ht="15.75" customHeight="1">
      <c r="A190" s="41"/>
      <c r="B190" s="41"/>
      <c r="C190" s="41"/>
      <c r="D190" s="95" t="s">
        <v>2579</v>
      </c>
      <c r="E190" s="37"/>
      <c r="F190" s="37"/>
      <c r="I190" s="41"/>
      <c r="J190" s="41"/>
      <c r="K190" s="41"/>
      <c r="L190" s="95" t="s">
        <v>2580</v>
      </c>
      <c r="M190" s="37"/>
      <c r="N190" s="37"/>
    </row>
    <row r="191" ht="15.75" customHeight="1">
      <c r="A191" s="41"/>
      <c r="B191" s="41"/>
      <c r="C191" s="41"/>
      <c r="D191" s="95" t="s">
        <v>2581</v>
      </c>
      <c r="E191" s="37"/>
      <c r="F191" s="37"/>
      <c r="I191" s="41"/>
      <c r="J191" s="41"/>
      <c r="K191" s="41"/>
      <c r="L191" s="95" t="s">
        <v>2582</v>
      </c>
      <c r="M191" s="37"/>
      <c r="N191" s="37"/>
    </row>
    <row r="192" ht="15.75" customHeight="1">
      <c r="A192" s="41"/>
      <c r="B192" s="41"/>
      <c r="C192" s="41"/>
      <c r="D192" s="95" t="s">
        <v>2583</v>
      </c>
      <c r="E192" s="37"/>
      <c r="F192" s="37"/>
      <c r="I192" s="41"/>
      <c r="J192" s="41"/>
      <c r="K192" s="41"/>
      <c r="L192" s="95" t="s">
        <v>2584</v>
      </c>
      <c r="M192" s="37"/>
      <c r="N192" s="37"/>
    </row>
    <row r="193" ht="15.75" customHeight="1">
      <c r="A193" s="41"/>
      <c r="B193" s="41"/>
      <c r="C193" s="41"/>
      <c r="D193" s="95" t="s">
        <v>2585</v>
      </c>
      <c r="E193" s="37"/>
      <c r="F193" s="37"/>
      <c r="I193" s="41"/>
      <c r="J193" s="41"/>
      <c r="K193" s="41"/>
      <c r="L193" s="95" t="s">
        <v>2586</v>
      </c>
      <c r="M193" s="37"/>
      <c r="N193" s="37"/>
    </row>
    <row r="194" ht="15.75" customHeight="1">
      <c r="A194" s="41"/>
      <c r="B194" s="41"/>
      <c r="C194" s="41"/>
      <c r="D194" s="95" t="s">
        <v>2587</v>
      </c>
      <c r="E194" s="37"/>
      <c r="F194" s="37"/>
      <c r="I194" s="41"/>
      <c r="J194" s="41"/>
      <c r="K194" s="41"/>
      <c r="L194" s="95" t="s">
        <v>2588</v>
      </c>
      <c r="M194" s="37"/>
      <c r="N194" s="37"/>
    </row>
    <row r="195" ht="15.75" customHeight="1">
      <c r="A195" s="41"/>
      <c r="B195" s="41"/>
      <c r="C195" s="41"/>
      <c r="D195" s="95" t="s">
        <v>2589</v>
      </c>
      <c r="E195" s="37"/>
      <c r="F195" s="37"/>
      <c r="I195" s="41"/>
      <c r="J195" s="41"/>
      <c r="K195" s="41"/>
      <c r="L195" s="95" t="s">
        <v>2590</v>
      </c>
      <c r="M195" s="37"/>
      <c r="N195" s="37"/>
    </row>
    <row r="196" ht="15.75" customHeight="1">
      <c r="A196" s="41"/>
      <c r="B196" s="41"/>
      <c r="C196" s="41"/>
      <c r="D196" s="95" t="s">
        <v>2591</v>
      </c>
      <c r="E196" s="37"/>
      <c r="F196" s="37"/>
      <c r="I196" s="41"/>
      <c r="J196" s="41"/>
      <c r="K196" s="41"/>
      <c r="L196" s="95" t="s">
        <v>2592</v>
      </c>
      <c r="M196" s="37"/>
      <c r="N196" s="37"/>
    </row>
    <row r="197" ht="15.75" customHeight="1">
      <c r="A197" s="41"/>
      <c r="B197" s="41"/>
      <c r="C197" s="41"/>
      <c r="D197" s="95" t="s">
        <v>2593</v>
      </c>
      <c r="E197" s="37"/>
      <c r="F197" s="37"/>
      <c r="I197" s="41"/>
      <c r="J197" s="41"/>
      <c r="K197" s="41"/>
      <c r="L197" s="95" t="s">
        <v>2594</v>
      </c>
      <c r="M197" s="37"/>
      <c r="N197" s="37"/>
    </row>
    <row r="198" ht="15.75" customHeight="1">
      <c r="A198" s="41"/>
      <c r="B198" s="41"/>
      <c r="C198" s="41"/>
      <c r="D198" s="95" t="s">
        <v>2595</v>
      </c>
      <c r="E198" s="37"/>
      <c r="F198" s="37"/>
      <c r="I198" s="41"/>
      <c r="J198" s="41"/>
      <c r="K198" s="41"/>
      <c r="L198" s="95" t="s">
        <v>2596</v>
      </c>
      <c r="M198" s="37"/>
      <c r="N198" s="37"/>
    </row>
    <row r="199" ht="15.75" customHeight="1">
      <c r="A199" s="41"/>
      <c r="B199" s="41"/>
      <c r="C199" s="41"/>
      <c r="D199" s="95" t="s">
        <v>2597</v>
      </c>
      <c r="E199" s="37"/>
      <c r="F199" s="37"/>
      <c r="I199" s="41"/>
      <c r="J199" s="41"/>
      <c r="K199" s="41"/>
      <c r="L199" s="95" t="s">
        <v>2598</v>
      </c>
      <c r="M199" s="37"/>
      <c r="N199" s="37"/>
    </row>
    <row r="200" ht="15.75" customHeight="1">
      <c r="A200" s="41"/>
      <c r="B200" s="41"/>
      <c r="C200" s="41"/>
      <c r="D200" s="95" t="s">
        <v>2599</v>
      </c>
      <c r="E200" s="37"/>
      <c r="F200" s="37"/>
      <c r="I200" s="41"/>
      <c r="J200" s="41"/>
      <c r="K200" s="41"/>
      <c r="L200" s="95" t="s">
        <v>2600</v>
      </c>
      <c r="M200" s="37"/>
      <c r="N200" s="37"/>
    </row>
    <row r="201" ht="15.75" customHeight="1">
      <c r="A201" s="41"/>
      <c r="B201" s="41"/>
      <c r="C201" s="41"/>
      <c r="D201" s="95" t="s">
        <v>2601</v>
      </c>
      <c r="E201" s="37"/>
      <c r="F201" s="37"/>
      <c r="I201" s="41"/>
      <c r="J201" s="41"/>
      <c r="K201" s="41"/>
      <c r="L201" s="95" t="s">
        <v>2602</v>
      </c>
      <c r="M201" s="37"/>
      <c r="N201" s="37"/>
    </row>
    <row r="202" ht="15.75" customHeight="1">
      <c r="A202" s="41"/>
      <c r="B202" s="41"/>
      <c r="C202" s="41"/>
      <c r="D202" s="95" t="s">
        <v>2603</v>
      </c>
      <c r="E202" s="37"/>
      <c r="F202" s="37"/>
      <c r="I202" s="41"/>
      <c r="J202" s="41"/>
      <c r="K202" s="41"/>
      <c r="L202" s="95" t="s">
        <v>2604</v>
      </c>
      <c r="M202" s="37"/>
      <c r="N202" s="37"/>
    </row>
    <row r="203" ht="15.75" customHeight="1">
      <c r="A203" s="41"/>
      <c r="B203" s="41"/>
      <c r="C203" s="41"/>
      <c r="D203" s="95" t="s">
        <v>2605</v>
      </c>
      <c r="E203" s="37"/>
      <c r="F203" s="37"/>
      <c r="I203" s="41"/>
      <c r="J203" s="41"/>
      <c r="K203" s="41"/>
      <c r="L203" s="95" t="s">
        <v>2606</v>
      </c>
      <c r="M203" s="37"/>
      <c r="N203" s="37"/>
    </row>
    <row r="204" ht="15.75" customHeight="1">
      <c r="A204" s="41"/>
      <c r="B204" s="41"/>
      <c r="C204" s="41"/>
      <c r="D204" s="95" t="s">
        <v>2607</v>
      </c>
      <c r="E204" s="37"/>
      <c r="F204" s="37"/>
      <c r="I204" s="41"/>
      <c r="J204" s="41"/>
      <c r="K204" s="41"/>
      <c r="L204" s="95" t="s">
        <v>2608</v>
      </c>
      <c r="M204" s="37"/>
      <c r="N204" s="37"/>
    </row>
    <row r="205" ht="15.75" customHeight="1">
      <c r="A205" s="41"/>
      <c r="B205" s="41"/>
      <c r="C205" s="41"/>
      <c r="D205" s="95" t="s">
        <v>2609</v>
      </c>
      <c r="E205" s="37"/>
      <c r="F205" s="37"/>
      <c r="I205" s="41"/>
      <c r="J205" s="41"/>
      <c r="K205" s="41"/>
      <c r="L205" s="95" t="s">
        <v>2610</v>
      </c>
      <c r="M205" s="37"/>
      <c r="N205" s="37"/>
    </row>
    <row r="206" ht="15.75" customHeight="1">
      <c r="A206" s="41"/>
      <c r="B206" s="41"/>
      <c r="C206" s="41"/>
      <c r="D206" s="95" t="s">
        <v>2611</v>
      </c>
      <c r="E206" s="37"/>
      <c r="F206" s="37"/>
      <c r="I206" s="41"/>
      <c r="J206" s="41"/>
      <c r="K206" s="41"/>
      <c r="L206" s="95" t="s">
        <v>2612</v>
      </c>
      <c r="M206" s="37"/>
      <c r="N206" s="37"/>
    </row>
    <row r="207" ht="15.75" customHeight="1">
      <c r="A207" s="41"/>
      <c r="B207" s="41"/>
      <c r="C207" s="41"/>
      <c r="D207" s="95" t="s">
        <v>2613</v>
      </c>
      <c r="E207" s="37"/>
      <c r="F207" s="37"/>
      <c r="I207" s="41"/>
      <c r="J207" s="41"/>
      <c r="K207" s="41"/>
      <c r="L207" s="95" t="s">
        <v>2614</v>
      </c>
      <c r="M207" s="37"/>
      <c r="N207" s="37"/>
    </row>
    <row r="208" ht="15.75" customHeight="1">
      <c r="A208" s="41"/>
      <c r="B208" s="41"/>
      <c r="C208" s="41"/>
      <c r="D208" s="95" t="s">
        <v>2615</v>
      </c>
      <c r="E208" s="37"/>
      <c r="F208" s="37"/>
      <c r="I208" s="41"/>
      <c r="J208" s="41"/>
      <c r="K208" s="41"/>
      <c r="L208" s="95" t="s">
        <v>2616</v>
      </c>
      <c r="M208" s="37"/>
      <c r="N208" s="37"/>
    </row>
    <row r="209" ht="15.75" customHeight="1">
      <c r="A209" s="41"/>
      <c r="B209" s="41"/>
      <c r="C209" s="41"/>
      <c r="D209" s="95" t="s">
        <v>2617</v>
      </c>
      <c r="E209" s="37"/>
      <c r="F209" s="37"/>
      <c r="I209" s="41"/>
      <c r="J209" s="41"/>
      <c r="K209" s="41"/>
      <c r="L209" s="95" t="s">
        <v>2618</v>
      </c>
      <c r="M209" s="37"/>
      <c r="N209" s="37"/>
    </row>
    <row r="210" ht="15.75" customHeight="1">
      <c r="A210" s="41"/>
      <c r="B210" s="41"/>
      <c r="C210" s="41"/>
      <c r="D210" s="95" t="s">
        <v>2619</v>
      </c>
      <c r="E210" s="37"/>
      <c r="F210" s="37"/>
      <c r="I210" s="41"/>
      <c r="J210" s="41"/>
      <c r="K210" s="41"/>
      <c r="L210" s="95" t="s">
        <v>2620</v>
      </c>
      <c r="M210" s="37"/>
      <c r="N210" s="37"/>
    </row>
    <row r="211" ht="15.75" customHeight="1">
      <c r="A211" s="41"/>
      <c r="B211" s="41"/>
      <c r="C211" s="41"/>
      <c r="D211" s="95" t="s">
        <v>2621</v>
      </c>
      <c r="E211" s="37"/>
      <c r="F211" s="37"/>
      <c r="I211" s="41"/>
      <c r="J211" s="41"/>
      <c r="K211" s="41"/>
      <c r="L211" s="95" t="s">
        <v>2622</v>
      </c>
      <c r="M211" s="37"/>
      <c r="N211" s="37"/>
    </row>
    <row r="212" ht="15.75" customHeight="1">
      <c r="A212" s="41"/>
      <c r="B212" s="41"/>
      <c r="C212" s="41"/>
      <c r="D212" s="95" t="s">
        <v>2623</v>
      </c>
      <c r="E212" s="37"/>
      <c r="F212" s="37"/>
      <c r="I212" s="41"/>
      <c r="J212" s="41"/>
      <c r="K212" s="41"/>
      <c r="L212" s="95" t="s">
        <v>2624</v>
      </c>
      <c r="M212" s="37"/>
      <c r="N212" s="37"/>
    </row>
    <row r="213" ht="15.75" customHeight="1">
      <c r="A213" s="41"/>
      <c r="B213" s="41"/>
      <c r="C213" s="41"/>
      <c r="D213" s="95" t="s">
        <v>2625</v>
      </c>
      <c r="E213" s="37"/>
      <c r="F213" s="37"/>
      <c r="I213" s="41"/>
      <c r="J213" s="41"/>
      <c r="K213" s="41"/>
      <c r="L213" s="95" t="s">
        <v>2626</v>
      </c>
      <c r="M213" s="37"/>
      <c r="N213" s="37"/>
    </row>
    <row r="214" ht="15.75" customHeight="1">
      <c r="A214" s="41"/>
      <c r="B214" s="41"/>
      <c r="C214" s="41"/>
      <c r="D214" s="95" t="s">
        <v>2627</v>
      </c>
      <c r="E214" s="37"/>
      <c r="F214" s="37"/>
      <c r="I214" s="41"/>
      <c r="J214" s="41"/>
      <c r="K214" s="41"/>
      <c r="L214" s="95" t="s">
        <v>2628</v>
      </c>
      <c r="M214" s="37"/>
      <c r="N214" s="37"/>
    </row>
    <row r="215" ht="15.75" customHeight="1">
      <c r="A215" s="41"/>
      <c r="B215" s="41"/>
      <c r="C215" s="41"/>
      <c r="D215" s="95" t="s">
        <v>2629</v>
      </c>
      <c r="E215" s="37"/>
      <c r="F215" s="37"/>
      <c r="I215" s="41"/>
      <c r="J215" s="41"/>
      <c r="K215" s="41"/>
      <c r="L215" s="95" t="s">
        <v>2630</v>
      </c>
      <c r="M215" s="37"/>
      <c r="N215" s="37"/>
    </row>
    <row r="216" ht="15.75" customHeight="1">
      <c r="A216" s="41"/>
      <c r="B216" s="41"/>
      <c r="C216" s="41"/>
      <c r="D216" s="95" t="s">
        <v>2631</v>
      </c>
      <c r="E216" s="37"/>
      <c r="F216" s="37"/>
      <c r="I216" s="41"/>
      <c r="J216" s="41"/>
      <c r="K216" s="41"/>
      <c r="L216" s="95" t="s">
        <v>2632</v>
      </c>
      <c r="M216" s="37"/>
      <c r="N216" s="37"/>
    </row>
    <row r="217" ht="15.75" customHeight="1">
      <c r="A217" s="41"/>
      <c r="B217" s="41"/>
      <c r="C217" s="41"/>
      <c r="D217" s="95" t="s">
        <v>2633</v>
      </c>
      <c r="E217" s="37"/>
      <c r="F217" s="37"/>
      <c r="I217" s="41"/>
      <c r="J217" s="41"/>
      <c r="K217" s="41"/>
      <c r="L217" s="95" t="s">
        <v>2634</v>
      </c>
      <c r="M217" s="37"/>
      <c r="N217" s="37"/>
    </row>
    <row r="218" ht="15.75" customHeight="1">
      <c r="A218" s="41"/>
      <c r="B218" s="41"/>
      <c r="C218" s="41"/>
      <c r="D218" s="95" t="s">
        <v>2635</v>
      </c>
      <c r="E218" s="37"/>
      <c r="F218" s="37"/>
      <c r="I218" s="41"/>
      <c r="J218" s="41"/>
      <c r="K218" s="41"/>
      <c r="L218" s="95" t="s">
        <v>2636</v>
      </c>
      <c r="M218" s="37"/>
      <c r="N218" s="37"/>
    </row>
    <row r="219" ht="15.75" customHeight="1">
      <c r="A219" s="41"/>
      <c r="B219" s="41"/>
      <c r="C219" s="41"/>
      <c r="D219" s="95" t="s">
        <v>2637</v>
      </c>
      <c r="E219" s="37"/>
      <c r="F219" s="37"/>
      <c r="I219" s="41"/>
      <c r="J219" s="41"/>
      <c r="K219" s="41"/>
      <c r="L219" s="95" t="s">
        <v>2638</v>
      </c>
      <c r="M219" s="37"/>
      <c r="N219" s="37"/>
    </row>
    <row r="220" ht="15.75" customHeight="1">
      <c r="A220" s="41"/>
      <c r="B220" s="41"/>
      <c r="C220" s="41"/>
      <c r="D220" s="95" t="s">
        <v>2639</v>
      </c>
      <c r="E220" s="37"/>
      <c r="F220" s="37"/>
      <c r="I220" s="41"/>
      <c r="J220" s="41"/>
      <c r="K220" s="41"/>
      <c r="L220" s="95" t="s">
        <v>2640</v>
      </c>
      <c r="M220" s="37"/>
      <c r="N220" s="37"/>
    </row>
    <row r="221" ht="15.75" customHeight="1">
      <c r="A221" s="41"/>
      <c r="B221" s="41"/>
      <c r="C221" s="41"/>
      <c r="D221" s="95" t="s">
        <v>2641</v>
      </c>
      <c r="E221" s="37"/>
      <c r="F221" s="37"/>
      <c r="I221" s="41"/>
      <c r="J221" s="41"/>
      <c r="K221" s="41"/>
      <c r="L221" s="95" t="s">
        <v>2642</v>
      </c>
      <c r="M221" s="37"/>
      <c r="N221" s="37"/>
    </row>
    <row r="222" ht="15.75" customHeight="1">
      <c r="A222" s="41"/>
      <c r="B222" s="41"/>
      <c r="C222" s="41"/>
      <c r="D222" s="95" t="s">
        <v>2643</v>
      </c>
      <c r="E222" s="37"/>
      <c r="F222" s="37"/>
      <c r="I222" s="41"/>
      <c r="J222" s="41"/>
      <c r="K222" s="41"/>
      <c r="L222" s="95" t="s">
        <v>2644</v>
      </c>
      <c r="M222" s="37"/>
      <c r="N222" s="37"/>
    </row>
    <row r="223" ht="15.75" customHeight="1">
      <c r="A223" s="41"/>
      <c r="B223" s="41"/>
      <c r="C223" s="41"/>
      <c r="D223" s="95" t="s">
        <v>2645</v>
      </c>
      <c r="E223" s="37"/>
      <c r="F223" s="37"/>
      <c r="I223" s="41"/>
      <c r="J223" s="41"/>
      <c r="K223" s="41"/>
      <c r="L223" s="95" t="s">
        <v>2646</v>
      </c>
      <c r="M223" s="37"/>
      <c r="N223" s="37"/>
    </row>
    <row r="224" ht="15.75" customHeight="1">
      <c r="A224" s="41"/>
      <c r="B224" s="41"/>
      <c r="C224" s="41"/>
      <c r="D224" s="95" t="s">
        <v>2647</v>
      </c>
      <c r="E224" s="37"/>
      <c r="F224" s="37"/>
      <c r="I224" s="41"/>
      <c r="J224" s="41"/>
      <c r="K224" s="41"/>
      <c r="L224" s="95" t="s">
        <v>2648</v>
      </c>
      <c r="M224" s="37"/>
      <c r="N224" s="37"/>
    </row>
    <row r="225" ht="15.75" customHeight="1">
      <c r="A225" s="41"/>
      <c r="B225" s="41"/>
      <c r="C225" s="41"/>
      <c r="D225" s="95" t="s">
        <v>2649</v>
      </c>
      <c r="E225" s="37"/>
      <c r="F225" s="37"/>
      <c r="I225" s="41"/>
      <c r="J225" s="41"/>
      <c r="K225" s="41"/>
      <c r="L225" s="95" t="s">
        <v>2650</v>
      </c>
      <c r="M225" s="37"/>
      <c r="N225" s="37"/>
    </row>
    <row r="226" ht="15.75" customHeight="1">
      <c r="A226" s="41"/>
      <c r="B226" s="41"/>
      <c r="C226" s="41"/>
      <c r="D226" s="95" t="s">
        <v>2651</v>
      </c>
      <c r="E226" s="37"/>
      <c r="F226" s="37"/>
      <c r="I226" s="41"/>
      <c r="J226" s="41"/>
      <c r="K226" s="41"/>
      <c r="L226" s="95" t="s">
        <v>2652</v>
      </c>
      <c r="M226" s="37"/>
      <c r="N226" s="37"/>
    </row>
    <row r="227" ht="15.75" customHeight="1">
      <c r="A227" s="41"/>
      <c r="B227" s="41"/>
      <c r="C227" s="41"/>
      <c r="D227" s="95" t="s">
        <v>2653</v>
      </c>
      <c r="E227" s="37"/>
      <c r="F227" s="37"/>
      <c r="I227" s="41"/>
      <c r="J227" s="41"/>
      <c r="K227" s="41"/>
      <c r="L227" s="95" t="s">
        <v>2654</v>
      </c>
      <c r="M227" s="37"/>
      <c r="N227" s="37"/>
    </row>
    <row r="228" ht="15.75" customHeight="1">
      <c r="A228" s="41"/>
      <c r="B228" s="41"/>
      <c r="C228" s="41"/>
      <c r="D228" s="95" t="s">
        <v>2655</v>
      </c>
      <c r="E228" s="37"/>
      <c r="F228" s="37"/>
      <c r="I228" s="41"/>
      <c r="J228" s="41"/>
      <c r="K228" s="41"/>
      <c r="L228" s="95" t="s">
        <v>2656</v>
      </c>
      <c r="M228" s="37"/>
      <c r="N228" s="37"/>
    </row>
    <row r="229" ht="15.75" customHeight="1">
      <c r="A229" s="40"/>
      <c r="B229" s="71"/>
      <c r="C229" s="40"/>
      <c r="D229" s="95" t="s">
        <v>2657</v>
      </c>
      <c r="E229" s="37"/>
      <c r="F229" s="37"/>
      <c r="I229" s="41"/>
      <c r="J229" s="41"/>
      <c r="K229" s="41"/>
      <c r="L229" s="95" t="s">
        <v>2658</v>
      </c>
      <c r="M229" s="37"/>
      <c r="N229" s="37"/>
    </row>
    <row r="230" ht="15.75" customHeight="1">
      <c r="I230" s="41"/>
      <c r="J230" s="41"/>
      <c r="K230" s="41"/>
      <c r="L230" s="95" t="s">
        <v>2659</v>
      </c>
      <c r="M230" s="37"/>
      <c r="N230" s="37"/>
    </row>
    <row r="231" ht="15.75" customHeight="1">
      <c r="I231" s="41"/>
      <c r="J231" s="41"/>
      <c r="K231" s="41"/>
      <c r="L231" s="95" t="s">
        <v>2660</v>
      </c>
      <c r="M231" s="37"/>
      <c r="N231" s="37"/>
    </row>
    <row r="232" ht="15.75" customHeight="1">
      <c r="I232" s="41"/>
      <c r="J232" s="41"/>
      <c r="K232" s="41"/>
      <c r="L232" s="95" t="s">
        <v>2661</v>
      </c>
      <c r="M232" s="37"/>
      <c r="N232" s="37"/>
    </row>
    <row r="233" ht="15.75" customHeight="1">
      <c r="I233" s="41"/>
      <c r="J233" s="41"/>
      <c r="K233" s="41"/>
      <c r="L233" s="95" t="s">
        <v>2662</v>
      </c>
      <c r="M233" s="37"/>
      <c r="N233" s="37"/>
    </row>
    <row r="234" ht="15.75" customHeight="1">
      <c r="I234" s="41"/>
      <c r="J234" s="41"/>
      <c r="K234" s="41"/>
      <c r="L234" s="95" t="s">
        <v>2663</v>
      </c>
      <c r="M234" s="37"/>
      <c r="N234" s="37"/>
    </row>
    <row r="235" ht="15.75" customHeight="1">
      <c r="I235" s="41"/>
      <c r="J235" s="41"/>
      <c r="K235" s="41"/>
      <c r="L235" s="95" t="s">
        <v>2664</v>
      </c>
      <c r="M235" s="37"/>
      <c r="N235" s="37"/>
    </row>
    <row r="236" ht="15.75" customHeight="1">
      <c r="I236" s="41"/>
      <c r="J236" s="41"/>
      <c r="K236" s="41"/>
      <c r="L236" s="95" t="s">
        <v>2665</v>
      </c>
      <c r="M236" s="37"/>
      <c r="N236" s="37"/>
    </row>
    <row r="237" ht="15.75" customHeight="1">
      <c r="I237" s="41"/>
      <c r="J237" s="41"/>
      <c r="K237" s="41"/>
      <c r="L237" s="95" t="s">
        <v>2666</v>
      </c>
      <c r="M237" s="37"/>
      <c r="N237" s="37"/>
    </row>
    <row r="238" ht="15.75" customHeight="1">
      <c r="I238" s="41"/>
      <c r="J238" s="41"/>
      <c r="K238" s="41"/>
      <c r="L238" s="95" t="s">
        <v>2667</v>
      </c>
      <c r="M238" s="37"/>
      <c r="N238" s="37"/>
    </row>
    <row r="239" ht="15.75" customHeight="1">
      <c r="I239" s="41"/>
      <c r="J239" s="41"/>
      <c r="K239" s="41"/>
      <c r="L239" s="95" t="s">
        <v>2668</v>
      </c>
      <c r="M239" s="37"/>
      <c r="N239" s="37"/>
    </row>
    <row r="240" ht="15.75" customHeight="1">
      <c r="I240" s="41"/>
      <c r="J240" s="41"/>
      <c r="K240" s="41"/>
      <c r="L240" s="95" t="s">
        <v>2669</v>
      </c>
      <c r="M240" s="37"/>
      <c r="N240" s="37"/>
    </row>
    <row r="241" ht="15.75" customHeight="1">
      <c r="I241" s="41"/>
      <c r="J241" s="41"/>
      <c r="K241" s="41"/>
      <c r="L241" s="95" t="s">
        <v>2670</v>
      </c>
      <c r="M241" s="37"/>
      <c r="N241" s="37"/>
    </row>
    <row r="242" ht="15.75" customHeight="1">
      <c r="I242" s="41"/>
      <c r="J242" s="41"/>
      <c r="K242" s="41"/>
      <c r="L242" s="95" t="s">
        <v>2671</v>
      </c>
      <c r="M242" s="37"/>
      <c r="N242" s="37"/>
    </row>
    <row r="243" ht="15.75" customHeight="1">
      <c r="I243" s="41"/>
      <c r="J243" s="41"/>
      <c r="K243" s="41"/>
      <c r="L243" s="95" t="s">
        <v>2672</v>
      </c>
      <c r="M243" s="37"/>
      <c r="N243" s="37"/>
    </row>
    <row r="244" ht="15.75" customHeight="1">
      <c r="I244" s="41"/>
      <c r="J244" s="41"/>
      <c r="K244" s="41"/>
      <c r="L244" s="95" t="s">
        <v>2673</v>
      </c>
      <c r="M244" s="37"/>
      <c r="N244" s="37"/>
    </row>
    <row r="245" ht="15.75" customHeight="1">
      <c r="I245" s="41"/>
      <c r="J245" s="41"/>
      <c r="K245" s="41"/>
      <c r="L245" s="95" t="s">
        <v>2674</v>
      </c>
      <c r="M245" s="37"/>
      <c r="N245" s="37"/>
    </row>
    <row r="246" ht="15.75" customHeight="1">
      <c r="I246" s="41"/>
      <c r="J246" s="41"/>
      <c r="K246" s="41"/>
      <c r="L246" s="95" t="s">
        <v>2675</v>
      </c>
      <c r="M246" s="37"/>
      <c r="N246" s="37"/>
    </row>
    <row r="247" ht="15.75" customHeight="1">
      <c r="I247" s="41"/>
      <c r="J247" s="41"/>
      <c r="K247" s="41"/>
      <c r="L247" s="95" t="s">
        <v>2676</v>
      </c>
      <c r="M247" s="37"/>
      <c r="N247" s="37"/>
    </row>
    <row r="248" ht="15.75" customHeight="1">
      <c r="I248" s="41"/>
      <c r="J248" s="41"/>
      <c r="K248" s="41"/>
      <c r="L248" s="95" t="s">
        <v>2677</v>
      </c>
      <c r="M248" s="37"/>
      <c r="N248" s="37"/>
    </row>
    <row r="249" ht="15.75" customHeight="1">
      <c r="I249" s="41"/>
      <c r="J249" s="41"/>
      <c r="K249" s="41"/>
      <c r="L249" s="95" t="s">
        <v>2678</v>
      </c>
      <c r="M249" s="37"/>
      <c r="N249" s="37"/>
    </row>
    <row r="250" ht="15.75" customHeight="1">
      <c r="I250" s="41"/>
      <c r="J250" s="41"/>
      <c r="K250" s="41"/>
      <c r="L250" s="95" t="s">
        <v>2679</v>
      </c>
      <c r="M250" s="37"/>
      <c r="N250" s="37"/>
    </row>
    <row r="251" ht="15.75" customHeight="1">
      <c r="I251" s="41"/>
      <c r="J251" s="41"/>
      <c r="K251" s="41"/>
      <c r="L251" s="95" t="s">
        <v>2680</v>
      </c>
      <c r="M251" s="37"/>
      <c r="N251" s="37"/>
    </row>
    <row r="252" ht="15.75" customHeight="1">
      <c r="I252" s="41"/>
      <c r="J252" s="41"/>
      <c r="K252" s="41"/>
      <c r="L252" s="95" t="s">
        <v>2681</v>
      </c>
      <c r="M252" s="37"/>
      <c r="N252" s="37"/>
    </row>
    <row r="253" ht="15.75" customHeight="1">
      <c r="I253" s="41"/>
      <c r="J253" s="41"/>
      <c r="K253" s="41"/>
      <c r="L253" s="95" t="s">
        <v>2682</v>
      </c>
      <c r="M253" s="37"/>
      <c r="N253" s="37"/>
    </row>
    <row r="254" ht="15.75" customHeight="1">
      <c r="I254" s="40"/>
      <c r="J254" s="41"/>
      <c r="K254" s="40"/>
      <c r="L254" s="98" t="s">
        <v>2683</v>
      </c>
      <c r="M254" s="37"/>
      <c r="N254" s="37"/>
    </row>
    <row r="255" ht="15.75" customHeight="1">
      <c r="I255" s="35">
        <v>24.0</v>
      </c>
      <c r="J255" s="41"/>
      <c r="K255" s="35" t="s">
        <v>2519</v>
      </c>
      <c r="L255" s="95" t="s">
        <v>2684</v>
      </c>
      <c r="M255" s="37"/>
      <c r="N255" s="37"/>
    </row>
    <row r="256" ht="15.75" customHeight="1">
      <c r="I256" s="41"/>
      <c r="J256" s="41"/>
      <c r="K256" s="41"/>
      <c r="L256" s="95" t="s">
        <v>2685</v>
      </c>
      <c r="M256" s="37"/>
      <c r="N256" s="37"/>
    </row>
    <row r="257" ht="15.75" customHeight="1">
      <c r="I257" s="40"/>
      <c r="J257" s="71"/>
      <c r="K257" s="40"/>
      <c r="L257" s="95" t="s">
        <v>2686</v>
      </c>
      <c r="M257" s="37"/>
      <c r="N257" s="37"/>
    </row>
  </sheetData>
  <mergeCells count="40">
    <mergeCell ref="K20:K114"/>
    <mergeCell ref="K155:K158"/>
    <mergeCell ref="C21:C38"/>
    <mergeCell ref="C39:C122"/>
    <mergeCell ref="C123:C133"/>
    <mergeCell ref="C134:C186"/>
    <mergeCell ref="C15:C18"/>
    <mergeCell ref="C9:C14"/>
    <mergeCell ref="K255:K257"/>
    <mergeCell ref="J2:J257"/>
    <mergeCell ref="I2:I12"/>
    <mergeCell ref="C19:C20"/>
    <mergeCell ref="K161:K254"/>
    <mergeCell ref="C189:C229"/>
    <mergeCell ref="C2:C6"/>
    <mergeCell ref="I155:I158"/>
    <mergeCell ref="I20:I114"/>
    <mergeCell ref="I115:I127"/>
    <mergeCell ref="I128:I154"/>
    <mergeCell ref="K115:K127"/>
    <mergeCell ref="K128:K154"/>
    <mergeCell ref="K16:K18"/>
    <mergeCell ref="K2:K12"/>
    <mergeCell ref="K13:K15"/>
    <mergeCell ref="I13:I15"/>
    <mergeCell ref="I16:I18"/>
    <mergeCell ref="A187:A188"/>
    <mergeCell ref="C187:C188"/>
    <mergeCell ref="A189:A229"/>
    <mergeCell ref="I255:I257"/>
    <mergeCell ref="I161:I254"/>
    <mergeCell ref="A15:A18"/>
    <mergeCell ref="A9:A14"/>
    <mergeCell ref="A21:A38"/>
    <mergeCell ref="A19:A20"/>
    <mergeCell ref="B2:B229"/>
    <mergeCell ref="A39:A122"/>
    <mergeCell ref="A123:A133"/>
    <mergeCell ref="A134:A186"/>
    <mergeCell ref="A2:A6"/>
  </mergeCells>
  <hyperlinks>
    <hyperlink r:id="rId1" ref="D2"/>
    <hyperlink r:id="rId2" ref="L2"/>
    <hyperlink r:id="rId3" ref="D3"/>
    <hyperlink r:id="rId4" ref="L3"/>
    <hyperlink r:id="rId5" ref="D4"/>
    <hyperlink r:id="rId6" ref="L4"/>
    <hyperlink r:id="rId7" ref="D5"/>
    <hyperlink r:id="rId8" ref="L5"/>
    <hyperlink r:id="rId9" ref="D6"/>
    <hyperlink r:id="rId10" ref="L6"/>
    <hyperlink r:id="rId11" ref="L7"/>
    <hyperlink r:id="rId12" ref="L8"/>
    <hyperlink r:id="rId13" ref="D9"/>
    <hyperlink r:id="rId14" ref="L9"/>
    <hyperlink r:id="rId15" ref="D10"/>
    <hyperlink r:id="rId16" ref="L10"/>
    <hyperlink r:id="rId17" ref="D11"/>
    <hyperlink r:id="rId18" ref="L11"/>
    <hyperlink r:id="rId19" ref="D12"/>
    <hyperlink r:id="rId20" ref="L12"/>
    <hyperlink r:id="rId21" ref="D13"/>
    <hyperlink r:id="rId22" ref="L13"/>
    <hyperlink r:id="rId23" ref="D14"/>
    <hyperlink r:id="rId24" ref="L14"/>
    <hyperlink r:id="rId25" ref="L15"/>
    <hyperlink r:id="rId26" ref="L16"/>
    <hyperlink r:id="rId27" ref="L17"/>
    <hyperlink r:id="rId28" ref="L18"/>
    <hyperlink r:id="rId29" ref="D19"/>
    <hyperlink r:id="rId30" ref="D20"/>
    <hyperlink r:id="rId31" ref="L20"/>
    <hyperlink r:id="rId32" ref="D21"/>
    <hyperlink r:id="rId33" ref="L21"/>
    <hyperlink r:id="rId34" ref="D22"/>
    <hyperlink r:id="rId35" ref="L22"/>
    <hyperlink r:id="rId36" ref="D23"/>
    <hyperlink r:id="rId37" ref="L23"/>
    <hyperlink r:id="rId38" ref="D24"/>
    <hyperlink r:id="rId39" ref="L24"/>
    <hyperlink r:id="rId40" ref="D25"/>
    <hyperlink r:id="rId41" ref="L25"/>
    <hyperlink r:id="rId42" ref="D26"/>
    <hyperlink r:id="rId43" ref="L26"/>
    <hyperlink r:id="rId44" ref="D27"/>
    <hyperlink r:id="rId45" ref="L27"/>
    <hyperlink r:id="rId46" ref="D28"/>
    <hyperlink r:id="rId47" ref="L28"/>
    <hyperlink r:id="rId48" ref="D29"/>
    <hyperlink r:id="rId49" ref="L29"/>
    <hyperlink r:id="rId50" ref="D30"/>
    <hyperlink r:id="rId51" ref="L30"/>
    <hyperlink r:id="rId52" ref="D31"/>
    <hyperlink r:id="rId53" ref="L31"/>
    <hyperlink r:id="rId54" ref="D32"/>
    <hyperlink r:id="rId55" ref="L32"/>
    <hyperlink r:id="rId56" ref="D33"/>
    <hyperlink r:id="rId57" ref="L33"/>
    <hyperlink r:id="rId58" ref="D34"/>
    <hyperlink r:id="rId59" ref="L34"/>
    <hyperlink r:id="rId60" ref="D35"/>
    <hyperlink r:id="rId61" ref="L35"/>
    <hyperlink r:id="rId62" ref="D36"/>
    <hyperlink r:id="rId63" ref="L36"/>
    <hyperlink r:id="rId64" ref="D37"/>
    <hyperlink r:id="rId65" ref="L37"/>
    <hyperlink r:id="rId66" ref="D38"/>
    <hyperlink r:id="rId67" ref="L38"/>
    <hyperlink r:id="rId68" ref="D39"/>
    <hyperlink r:id="rId69" ref="L39"/>
    <hyperlink r:id="rId70" ref="D40"/>
    <hyperlink r:id="rId71" ref="L40"/>
    <hyperlink r:id="rId72" ref="D41"/>
    <hyperlink r:id="rId73" ref="L41"/>
    <hyperlink r:id="rId74" ref="D42"/>
    <hyperlink r:id="rId75" ref="L42"/>
    <hyperlink r:id="rId76" ref="D43"/>
    <hyperlink r:id="rId77" ref="L43"/>
    <hyperlink r:id="rId78" ref="D44"/>
    <hyperlink r:id="rId79" ref="L44"/>
    <hyperlink r:id="rId80" ref="D45"/>
    <hyperlink r:id="rId81" ref="L45"/>
    <hyperlink r:id="rId82" ref="D46"/>
    <hyperlink r:id="rId83" ref="L46"/>
    <hyperlink r:id="rId84" ref="D47"/>
    <hyperlink r:id="rId85" ref="L47"/>
    <hyperlink r:id="rId86" ref="D48"/>
    <hyperlink r:id="rId87" ref="L48"/>
    <hyperlink r:id="rId88" ref="D49"/>
    <hyperlink r:id="rId89" ref="L49"/>
    <hyperlink r:id="rId90" ref="D50"/>
    <hyperlink r:id="rId91" ref="L50"/>
    <hyperlink r:id="rId92" ref="D51"/>
    <hyperlink r:id="rId93" ref="L51"/>
    <hyperlink r:id="rId94" ref="D52"/>
    <hyperlink r:id="rId95" ref="L52"/>
    <hyperlink r:id="rId96" ref="D53"/>
    <hyperlink r:id="rId97" ref="L53"/>
    <hyperlink r:id="rId98" ref="D54"/>
    <hyperlink r:id="rId99" ref="L54"/>
    <hyperlink r:id="rId100" ref="D55"/>
    <hyperlink r:id="rId101" ref="L55"/>
    <hyperlink r:id="rId102" ref="D56"/>
    <hyperlink r:id="rId103" ref="L56"/>
    <hyperlink r:id="rId104" ref="D57"/>
    <hyperlink r:id="rId105" ref="L57"/>
    <hyperlink r:id="rId106" ref="D58"/>
    <hyperlink r:id="rId107" ref="L58"/>
    <hyperlink r:id="rId108" ref="D59"/>
    <hyperlink r:id="rId109" ref="L59"/>
    <hyperlink r:id="rId110" ref="D60"/>
    <hyperlink r:id="rId111" ref="L60"/>
    <hyperlink r:id="rId112" ref="D61"/>
    <hyperlink r:id="rId113" ref="L61"/>
    <hyperlink r:id="rId114" ref="D62"/>
    <hyperlink r:id="rId115" ref="L62"/>
    <hyperlink r:id="rId116" ref="D63"/>
    <hyperlink r:id="rId117" ref="L63"/>
    <hyperlink r:id="rId118" ref="D64"/>
    <hyperlink r:id="rId119" ref="L64"/>
    <hyperlink r:id="rId120" ref="D65"/>
    <hyperlink r:id="rId121" ref="L65"/>
    <hyperlink r:id="rId122" ref="D66"/>
    <hyperlink r:id="rId123" ref="L66"/>
    <hyperlink r:id="rId124" ref="D67"/>
    <hyperlink r:id="rId125" ref="L67"/>
    <hyperlink r:id="rId126" ref="D68"/>
    <hyperlink r:id="rId127" ref="L68"/>
    <hyperlink r:id="rId128" ref="D69"/>
    <hyperlink r:id="rId129" ref="L69"/>
    <hyperlink r:id="rId130" ref="D70"/>
    <hyperlink r:id="rId131" ref="L70"/>
    <hyperlink r:id="rId132" ref="D71"/>
    <hyperlink r:id="rId133" ref="L71"/>
    <hyperlink r:id="rId134" ref="D72"/>
    <hyperlink r:id="rId135" ref="L72"/>
    <hyperlink r:id="rId136" ref="D73"/>
    <hyperlink r:id="rId137" ref="L73"/>
    <hyperlink r:id="rId138" ref="D74"/>
    <hyperlink r:id="rId139" ref="L74"/>
    <hyperlink r:id="rId140" ref="D75"/>
    <hyperlink r:id="rId141" ref="L75"/>
    <hyperlink r:id="rId142" ref="D76"/>
    <hyperlink r:id="rId143" ref="L76"/>
    <hyperlink r:id="rId144" ref="D77"/>
    <hyperlink r:id="rId145" ref="L77"/>
    <hyperlink r:id="rId146" ref="D78"/>
    <hyperlink r:id="rId147" ref="L78"/>
    <hyperlink r:id="rId148" ref="D79"/>
    <hyperlink r:id="rId149" ref="L79"/>
    <hyperlink r:id="rId150" ref="D80"/>
    <hyperlink r:id="rId151" ref="L80"/>
    <hyperlink r:id="rId152" ref="D81"/>
    <hyperlink r:id="rId153" ref="L81"/>
    <hyperlink r:id="rId154" ref="D82"/>
    <hyperlink r:id="rId155" ref="L82"/>
    <hyperlink r:id="rId156" ref="D83"/>
    <hyperlink r:id="rId157" ref="L83"/>
    <hyperlink r:id="rId158" ref="D84"/>
    <hyperlink r:id="rId159" ref="L84"/>
    <hyperlink r:id="rId160" ref="D85"/>
    <hyperlink r:id="rId161" ref="L85"/>
    <hyperlink r:id="rId162" ref="D86"/>
    <hyperlink r:id="rId163" ref="L86"/>
    <hyperlink r:id="rId164" ref="D87"/>
    <hyperlink r:id="rId165" ref="L87"/>
    <hyperlink r:id="rId166" ref="D88"/>
    <hyperlink r:id="rId167" ref="L88"/>
    <hyperlink r:id="rId168" ref="D89"/>
    <hyperlink r:id="rId169" ref="L89"/>
    <hyperlink r:id="rId170" ref="D90"/>
    <hyperlink r:id="rId171" ref="L90"/>
    <hyperlink r:id="rId172" ref="D91"/>
    <hyperlink r:id="rId173" ref="L91"/>
    <hyperlink r:id="rId174" ref="D92"/>
    <hyperlink r:id="rId175" ref="L92"/>
    <hyperlink r:id="rId176" ref="D93"/>
    <hyperlink r:id="rId177" ref="L93"/>
    <hyperlink r:id="rId178" ref="D94"/>
    <hyperlink r:id="rId179" ref="L94"/>
    <hyperlink r:id="rId180" ref="D95"/>
    <hyperlink r:id="rId181" ref="L95"/>
    <hyperlink r:id="rId182" ref="D96"/>
    <hyperlink r:id="rId183" ref="L96"/>
    <hyperlink r:id="rId184" ref="D97"/>
    <hyperlink r:id="rId185" ref="L97"/>
    <hyperlink r:id="rId186" ref="D98"/>
    <hyperlink r:id="rId187" ref="L98"/>
    <hyperlink r:id="rId188" ref="D99"/>
    <hyperlink r:id="rId189" ref="L99"/>
    <hyperlink r:id="rId190" ref="D100"/>
    <hyperlink r:id="rId191" ref="L100"/>
    <hyperlink r:id="rId192" ref="D101"/>
    <hyperlink r:id="rId193" ref="L101"/>
    <hyperlink r:id="rId194" ref="D102"/>
    <hyperlink r:id="rId195" ref="L102"/>
    <hyperlink r:id="rId196" ref="D103"/>
    <hyperlink r:id="rId197" ref="L103"/>
    <hyperlink r:id="rId198" ref="D104"/>
    <hyperlink r:id="rId199" ref="L104"/>
    <hyperlink r:id="rId200" ref="D105"/>
    <hyperlink r:id="rId201" ref="L105"/>
    <hyperlink r:id="rId202" ref="D106"/>
    <hyperlink r:id="rId203" ref="L106"/>
    <hyperlink r:id="rId204" ref="D107"/>
    <hyperlink r:id="rId205" ref="L107"/>
    <hyperlink r:id="rId206" ref="D108"/>
    <hyperlink r:id="rId207" ref="L108"/>
    <hyperlink r:id="rId208" ref="D109"/>
    <hyperlink r:id="rId209" ref="L109"/>
    <hyperlink r:id="rId210" ref="D110"/>
    <hyperlink r:id="rId211" ref="L110"/>
    <hyperlink r:id="rId212" ref="D111"/>
    <hyperlink r:id="rId213" ref="L111"/>
    <hyperlink r:id="rId214" ref="D112"/>
    <hyperlink r:id="rId215" ref="L112"/>
    <hyperlink r:id="rId216" ref="D113"/>
    <hyperlink r:id="rId217" ref="L113"/>
    <hyperlink r:id="rId218" ref="D114"/>
    <hyperlink r:id="rId219" ref="L114"/>
    <hyperlink r:id="rId220" ref="D115"/>
    <hyperlink r:id="rId221" ref="L115"/>
    <hyperlink r:id="rId222" ref="D116"/>
    <hyperlink r:id="rId223" ref="L116"/>
    <hyperlink r:id="rId224" ref="D117"/>
    <hyperlink r:id="rId225" ref="L117"/>
    <hyperlink r:id="rId226" ref="D118"/>
    <hyperlink r:id="rId227" ref="L118"/>
    <hyperlink r:id="rId228" ref="D119"/>
    <hyperlink r:id="rId229" ref="L119"/>
    <hyperlink r:id="rId230" ref="D120"/>
    <hyperlink r:id="rId231" ref="L120"/>
    <hyperlink r:id="rId232" ref="D121"/>
    <hyperlink r:id="rId233" ref="L121"/>
    <hyperlink r:id="rId234" ref="D122"/>
    <hyperlink r:id="rId235" ref="L122"/>
    <hyperlink r:id="rId236" ref="D123"/>
    <hyperlink r:id="rId237" ref="L123"/>
    <hyperlink r:id="rId238" ref="D124"/>
    <hyperlink r:id="rId239" ref="L124"/>
    <hyperlink r:id="rId240" ref="D125"/>
    <hyperlink r:id="rId241" ref="L125"/>
    <hyperlink r:id="rId242" ref="D126"/>
    <hyperlink r:id="rId243" ref="L126"/>
    <hyperlink r:id="rId244" ref="D127"/>
    <hyperlink r:id="rId245" ref="L127"/>
    <hyperlink r:id="rId246" ref="D128"/>
    <hyperlink r:id="rId247" ref="L128"/>
    <hyperlink r:id="rId248" ref="D129"/>
    <hyperlink r:id="rId249" ref="L129"/>
    <hyperlink r:id="rId250" ref="D130"/>
    <hyperlink r:id="rId251" ref="L130"/>
    <hyperlink r:id="rId252" ref="D131"/>
    <hyperlink r:id="rId253" ref="L131"/>
    <hyperlink r:id="rId254" ref="D132"/>
    <hyperlink r:id="rId255" ref="L132"/>
    <hyperlink r:id="rId256" ref="D133"/>
    <hyperlink r:id="rId257" ref="L133"/>
    <hyperlink r:id="rId258" ref="D134"/>
    <hyperlink r:id="rId259" ref="L134"/>
    <hyperlink r:id="rId260" ref="D135"/>
    <hyperlink r:id="rId261" ref="L135"/>
    <hyperlink r:id="rId262" ref="D136"/>
    <hyperlink r:id="rId263" ref="L136"/>
    <hyperlink r:id="rId264" ref="D137"/>
    <hyperlink r:id="rId265" ref="L137"/>
    <hyperlink r:id="rId266" ref="D138"/>
    <hyperlink r:id="rId267" ref="L138"/>
    <hyperlink r:id="rId268" ref="D139"/>
    <hyperlink r:id="rId269" ref="L139"/>
    <hyperlink r:id="rId270" ref="D140"/>
    <hyperlink r:id="rId271" ref="L140"/>
    <hyperlink r:id="rId272" ref="D141"/>
    <hyperlink r:id="rId273" ref="L141"/>
    <hyperlink r:id="rId274" ref="D142"/>
    <hyperlink r:id="rId275" ref="L142"/>
    <hyperlink r:id="rId276" ref="D143"/>
    <hyperlink r:id="rId277" ref="L143"/>
    <hyperlink r:id="rId278" ref="D144"/>
    <hyperlink r:id="rId279" ref="L144"/>
    <hyperlink r:id="rId280" ref="D145"/>
    <hyperlink r:id="rId281" ref="L145"/>
    <hyperlink r:id="rId282" ref="D146"/>
    <hyperlink r:id="rId283" ref="L146"/>
    <hyperlink r:id="rId284" ref="D147"/>
    <hyperlink r:id="rId285" ref="L147"/>
    <hyperlink r:id="rId286" ref="D148"/>
    <hyperlink r:id="rId287" ref="L148"/>
    <hyperlink r:id="rId288" ref="D149"/>
    <hyperlink r:id="rId289" ref="L149"/>
    <hyperlink r:id="rId290" ref="D150"/>
    <hyperlink r:id="rId291" ref="L150"/>
    <hyperlink r:id="rId292" ref="D151"/>
    <hyperlink r:id="rId293" ref="L151"/>
    <hyperlink r:id="rId294" ref="D152"/>
    <hyperlink r:id="rId295" ref="L152"/>
    <hyperlink r:id="rId296" ref="D153"/>
    <hyperlink r:id="rId297" ref="L153"/>
    <hyperlink r:id="rId298" ref="D154"/>
    <hyperlink r:id="rId299" ref="L154"/>
    <hyperlink r:id="rId300" ref="D155"/>
    <hyperlink r:id="rId301" ref="L155"/>
    <hyperlink r:id="rId302" ref="D156"/>
    <hyperlink r:id="rId303" ref="L156"/>
    <hyperlink r:id="rId304" ref="D157"/>
    <hyperlink r:id="rId305" ref="L157"/>
    <hyperlink r:id="rId306" ref="D158"/>
    <hyperlink r:id="rId307" ref="L158"/>
    <hyperlink r:id="rId308" ref="D159"/>
    <hyperlink r:id="rId309" ref="L159"/>
    <hyperlink r:id="rId310" ref="D160"/>
    <hyperlink r:id="rId311" ref="L160"/>
    <hyperlink r:id="rId312" ref="D161"/>
    <hyperlink r:id="rId313" ref="L161"/>
    <hyperlink r:id="rId314" ref="D162"/>
    <hyperlink r:id="rId315" ref="L162"/>
    <hyperlink r:id="rId316" ref="D163"/>
    <hyperlink r:id="rId317" ref="L163"/>
    <hyperlink r:id="rId318" ref="D164"/>
    <hyperlink r:id="rId319" ref="L164"/>
    <hyperlink r:id="rId320" ref="D165"/>
    <hyperlink r:id="rId321" ref="L165"/>
    <hyperlink r:id="rId322" ref="D166"/>
    <hyperlink r:id="rId323" ref="L166"/>
    <hyperlink r:id="rId324" ref="D167"/>
    <hyperlink r:id="rId325" ref="L167"/>
    <hyperlink r:id="rId326" ref="D168"/>
    <hyperlink r:id="rId327" ref="L168"/>
    <hyperlink r:id="rId328" ref="D169"/>
    <hyperlink r:id="rId329" ref="L169"/>
    <hyperlink r:id="rId330" ref="D170"/>
    <hyperlink r:id="rId331" ref="L170"/>
    <hyperlink r:id="rId332" ref="D171"/>
    <hyperlink r:id="rId333" ref="L171"/>
    <hyperlink r:id="rId334" ref="D172"/>
    <hyperlink r:id="rId335" ref="L172"/>
    <hyperlink r:id="rId336" ref="D173"/>
    <hyperlink r:id="rId337" ref="L173"/>
    <hyperlink r:id="rId338" ref="D174"/>
    <hyperlink r:id="rId339" ref="L174"/>
    <hyperlink r:id="rId340" ref="D175"/>
    <hyperlink r:id="rId341" ref="L175"/>
    <hyperlink r:id="rId342" ref="D176"/>
    <hyperlink r:id="rId343" ref="L176"/>
    <hyperlink r:id="rId344" ref="D177"/>
    <hyperlink r:id="rId345" ref="L177"/>
    <hyperlink r:id="rId346" ref="D178"/>
    <hyperlink r:id="rId347" ref="L178"/>
    <hyperlink r:id="rId348" ref="D179"/>
    <hyperlink r:id="rId349" ref="L179"/>
    <hyperlink r:id="rId350" ref="D180"/>
    <hyperlink r:id="rId351" ref="L180"/>
    <hyperlink r:id="rId352" ref="D181"/>
    <hyperlink r:id="rId353" ref="L181"/>
    <hyperlink r:id="rId354" ref="D182"/>
    <hyperlink r:id="rId355" ref="L182"/>
    <hyperlink r:id="rId356" ref="D183"/>
    <hyperlink r:id="rId357" ref="L183"/>
    <hyperlink r:id="rId358" ref="D184"/>
    <hyperlink r:id="rId359" ref="L184"/>
    <hyperlink r:id="rId360" ref="D185"/>
    <hyperlink r:id="rId361" ref="L185"/>
    <hyperlink r:id="rId362" ref="D186"/>
    <hyperlink r:id="rId363" ref="L186"/>
    <hyperlink r:id="rId364" ref="D187"/>
    <hyperlink r:id="rId365" ref="L187"/>
    <hyperlink r:id="rId366" ref="D188"/>
    <hyperlink r:id="rId367" ref="L188"/>
    <hyperlink r:id="rId368" ref="D189"/>
    <hyperlink r:id="rId369" ref="L189"/>
    <hyperlink r:id="rId370" ref="D190"/>
    <hyperlink r:id="rId371" ref="L190"/>
    <hyperlink r:id="rId372" ref="D191"/>
    <hyperlink r:id="rId373" ref="L191"/>
    <hyperlink r:id="rId374" ref="D192"/>
    <hyperlink r:id="rId375" ref="L192"/>
    <hyperlink r:id="rId376" ref="D193"/>
    <hyperlink r:id="rId377" ref="L193"/>
    <hyperlink r:id="rId378" ref="D194"/>
    <hyperlink r:id="rId379" ref="L194"/>
    <hyperlink r:id="rId380" ref="D195"/>
    <hyperlink r:id="rId381" ref="L195"/>
    <hyperlink r:id="rId382" ref="D196"/>
    <hyperlink r:id="rId383" ref="L196"/>
    <hyperlink r:id="rId384" ref="D197"/>
    <hyperlink r:id="rId385" ref="L197"/>
    <hyperlink r:id="rId386" ref="D198"/>
    <hyperlink r:id="rId387" ref="L198"/>
    <hyperlink r:id="rId388" ref="D199"/>
    <hyperlink r:id="rId389" ref="L199"/>
    <hyperlink r:id="rId390" ref="D200"/>
    <hyperlink r:id="rId391" ref="L200"/>
    <hyperlink r:id="rId392" ref="D201"/>
    <hyperlink r:id="rId393" ref="L201"/>
    <hyperlink r:id="rId394" ref="D202"/>
    <hyperlink r:id="rId395" ref="L202"/>
    <hyperlink r:id="rId396" ref="D203"/>
    <hyperlink r:id="rId397" ref="L203"/>
    <hyperlink r:id="rId398" ref="D204"/>
    <hyperlink r:id="rId399" ref="L204"/>
    <hyperlink r:id="rId400" ref="D205"/>
    <hyperlink r:id="rId401" ref="L205"/>
    <hyperlink r:id="rId402" ref="D206"/>
    <hyperlink r:id="rId403" ref="L206"/>
    <hyperlink r:id="rId404" ref="D207"/>
    <hyperlink r:id="rId405" ref="L207"/>
    <hyperlink r:id="rId406" ref="D208"/>
    <hyperlink r:id="rId407" ref="L208"/>
    <hyperlink r:id="rId408" ref="D209"/>
    <hyperlink r:id="rId409" ref="L209"/>
    <hyperlink r:id="rId410" ref="D210"/>
    <hyperlink r:id="rId411" ref="L210"/>
    <hyperlink r:id="rId412" ref="D211"/>
    <hyperlink r:id="rId413" ref="L211"/>
    <hyperlink r:id="rId414" ref="D212"/>
    <hyperlink r:id="rId415" ref="L212"/>
    <hyperlink r:id="rId416" ref="D213"/>
    <hyperlink r:id="rId417" ref="L213"/>
    <hyperlink r:id="rId418" ref="D214"/>
    <hyperlink r:id="rId419" ref="L214"/>
    <hyperlink r:id="rId420" ref="D215"/>
    <hyperlink r:id="rId421" ref="L215"/>
    <hyperlink r:id="rId422" ref="D216"/>
    <hyperlink r:id="rId423" ref="L216"/>
    <hyperlink r:id="rId424" ref="D217"/>
    <hyperlink r:id="rId425" ref="L217"/>
    <hyperlink r:id="rId426" ref="D218"/>
    <hyperlink r:id="rId427" ref="L218"/>
    <hyperlink r:id="rId428" ref="D219"/>
    <hyperlink r:id="rId429" ref="L219"/>
    <hyperlink r:id="rId430" ref="D220"/>
    <hyperlink r:id="rId431" ref="L220"/>
    <hyperlink r:id="rId432" ref="D221"/>
    <hyperlink r:id="rId433" ref="L221"/>
    <hyperlink r:id="rId434" ref="D222"/>
    <hyperlink r:id="rId435" ref="L222"/>
    <hyperlink r:id="rId436" ref="D223"/>
    <hyperlink r:id="rId437" ref="L223"/>
    <hyperlink r:id="rId438" ref="D224"/>
    <hyperlink r:id="rId439" ref="L224"/>
    <hyperlink r:id="rId440" ref="D225"/>
    <hyperlink r:id="rId441" ref="L225"/>
    <hyperlink r:id="rId442" ref="D226"/>
    <hyperlink r:id="rId443" ref="L226"/>
    <hyperlink r:id="rId444" ref="D227"/>
    <hyperlink r:id="rId445" ref="L227"/>
    <hyperlink r:id="rId446" ref="D228"/>
    <hyperlink r:id="rId447" ref="L228"/>
    <hyperlink r:id="rId448" ref="D229"/>
    <hyperlink r:id="rId449" ref="L229"/>
    <hyperlink r:id="rId450" ref="L230"/>
    <hyperlink r:id="rId451" ref="L231"/>
    <hyperlink r:id="rId452" ref="L232"/>
    <hyperlink r:id="rId453" ref="L233"/>
    <hyperlink r:id="rId454" ref="L234"/>
    <hyperlink r:id="rId455" ref="L235"/>
    <hyperlink r:id="rId456" ref="L236"/>
    <hyperlink r:id="rId457" ref="L237"/>
    <hyperlink r:id="rId458" ref="L238"/>
    <hyperlink r:id="rId459" ref="L239"/>
    <hyperlink r:id="rId460" ref="L240"/>
    <hyperlink r:id="rId461" ref="L241"/>
    <hyperlink r:id="rId462" ref="L242"/>
    <hyperlink r:id="rId463" ref="L243"/>
    <hyperlink r:id="rId464" ref="L244"/>
    <hyperlink r:id="rId465" ref="L245"/>
    <hyperlink r:id="rId466" ref="L246"/>
    <hyperlink r:id="rId467" ref="L247"/>
    <hyperlink r:id="rId468" ref="L248"/>
    <hyperlink r:id="rId469" ref="L249"/>
    <hyperlink r:id="rId470" ref="L250"/>
    <hyperlink r:id="rId471" ref="L251"/>
    <hyperlink r:id="rId472" ref="L252"/>
    <hyperlink r:id="rId473" ref="L253"/>
    <hyperlink r:id="rId474" ref="L254"/>
    <hyperlink r:id="rId475" ref="L255"/>
    <hyperlink r:id="rId476" ref="L256"/>
    <hyperlink r:id="rId477" ref="L257"/>
  </hyperlinks>
  <printOptions/>
  <pageMargins bottom="0.75" footer="0.0" header="0.0" left="0.25" right="0.25" top="0.75"/>
  <pageSetup fitToHeight="0" orientation="portrait"/>
  <drawing r:id="rId47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4.14"/>
    <col customWidth="1" min="3" max="3" width="24.71"/>
    <col customWidth="1" min="4" max="4" width="19.43"/>
    <col customWidth="1" min="5" max="5" width="15.14"/>
    <col customWidth="1" min="6" max="11" width="8.71"/>
  </cols>
  <sheetData>
    <row r="1">
      <c r="A1" s="37" t="s">
        <v>2687</v>
      </c>
      <c r="B1" s="37" t="s">
        <v>2688</v>
      </c>
      <c r="C1" s="37" t="s">
        <v>99</v>
      </c>
      <c r="D1" s="37" t="s">
        <v>2689</v>
      </c>
    </row>
    <row r="2">
      <c r="B2" t="s">
        <v>2690</v>
      </c>
      <c r="C2" t="s">
        <v>2690</v>
      </c>
      <c r="D2" t="s">
        <v>2690</v>
      </c>
    </row>
    <row r="4">
      <c r="A4" s="5" t="s">
        <v>2691</v>
      </c>
      <c r="B4" s="29" t="s">
        <v>2692</v>
      </c>
      <c r="C4" s="29" t="s">
        <v>2693</v>
      </c>
      <c r="D4" s="112" t="s">
        <v>2694</v>
      </c>
    </row>
    <row r="5" ht="15.75" customHeight="1">
      <c r="A5" s="25" t="s">
        <v>2695</v>
      </c>
      <c r="B5" t="s">
        <v>2696</v>
      </c>
      <c r="C5" t="s">
        <v>2697</v>
      </c>
    </row>
    <row r="9">
      <c r="A9" s="17" t="s">
        <v>2698</v>
      </c>
      <c r="B9" s="17"/>
      <c r="C9" s="17"/>
    </row>
    <row r="10">
      <c r="A10" t="s">
        <v>88</v>
      </c>
      <c r="B10" t="s">
        <v>2699</v>
      </c>
    </row>
    <row r="11">
      <c r="A11" t="s">
        <v>2700</v>
      </c>
      <c r="B11" t="s">
        <v>2701</v>
      </c>
    </row>
    <row r="12">
      <c r="A12" t="s">
        <v>2702</v>
      </c>
      <c r="B12" t="s">
        <v>2703</v>
      </c>
    </row>
    <row r="13">
      <c r="A13" s="5" t="s">
        <v>2704</v>
      </c>
      <c r="B13" s="5" t="s">
        <v>2705</v>
      </c>
      <c r="C13" s="5" t="s">
        <v>258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0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25" right="0.25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Sheet1</vt:lpstr>
      <vt:lpstr>Bag cost</vt:lpstr>
      <vt:lpstr>Backend updation</vt:lpstr>
      <vt:lpstr>Southest &amp; Western Europe</vt:lpstr>
      <vt:lpstr>Americas</vt:lpstr>
      <vt:lpstr>Asia</vt:lpstr>
      <vt:lpstr>Africa</vt:lpstr>
      <vt:lpstr>Central,Northern,eastern europe</vt:lpstr>
      <vt:lpstr>Sheet4</vt:lpstr>
      <vt:lpstr>Supplier window</vt:lpstr>
      <vt:lpstr>Buyer Window</vt:lpstr>
      <vt:lpstr>Ins.agency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cp:lastModifiedBy/>
  <dcterms:modified xsi:type="dcterms:W3CDTF">2022-01-03T06:57:43Z</dcterms:modified>
</cp:coreProperties>
</file>