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vijende\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8" i="7" l="1"/>
  <c r="D68" i="7"/>
  <c r="D69" i="7"/>
  <c r="E23" i="24" l="1"/>
  <c r="G23" i="24" l="1"/>
  <c r="G20" i="24"/>
  <c r="G17" i="24"/>
  <c r="C75" i="23"/>
  <c r="C93" i="23" s="1"/>
  <c r="C104" i="23" s="1"/>
  <c r="C74" i="23"/>
  <c r="B44" i="5" l="1"/>
  <c r="B42" i="5"/>
  <c r="C26" i="5"/>
  <c r="C20" i="5"/>
  <c r="C18" i="5"/>
  <c r="C17" i="5"/>
  <c r="B11" i="5"/>
  <c r="B10" i="5"/>
  <c r="F69" i="7"/>
  <c r="D20" i="7"/>
  <c r="D19"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<sst xmlns="http://schemas.openxmlformats.org/spreadsheetml/2006/main" count="662" uniqueCount="503">
  <si>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</si>
  <si>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</si>
  <si>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</si>
  <si>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</si>
  <si>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</si>
  <si>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</si>
  <si>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</si>
  <si>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</si>
  <si>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</si>
  <si>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</si>
  <si>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</si>
  <si>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</si>
  <si>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</si>
  <si>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</si>
  <si>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</si>
  <si>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</si>
  <si>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</si>
  <si>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</si>
  <si>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</si>
  <si>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</si>
  <si>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</si>
  <si>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</si>
  <si>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</si>
  <si>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</si>
  <si>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</si>
  <si>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</si>
  <si>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</si>
  <si>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</si>
  <si>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</si>
  <si>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</si>
  <si>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</si>
  <si>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</si>
  <si>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</si>
  <si>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</si>
  <si>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</si>
  <si>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</si>
  <si>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</si>
  <si>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</si>
  <si>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</si>
  <si>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</si>
  <si>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</si>
  <si>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</si>
  <si>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</si>
  <si>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</si>
  <si>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</si>
  <si>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</si>
  <si>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</si>
  <si>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</si>
  <si>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</si>
  <si>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</si>
  <si>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</si>
  <si>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</si>
  <si>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</si>
  <si>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</si>
  <si>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</si>
  <si>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</si>
  <si>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</si>
  <si>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</si>
  <si>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</si>
  <si>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</si>
  <si>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</si>
  <si>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</si>
  <si>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</si>
  <si>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</si>
  <si>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</si>
  <si>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</si>
  <si>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</si>
  <si>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</si>
  <si>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</si>
  <si>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</si>
  <si>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</si>
  <si>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</si>
  <si>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</si>
  <si>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</si>
  <si>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</si>
  <si>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</si>
  <si>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</si>
  <si>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</si>
  <si>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</si>
  <si>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</si>
  <si>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</si>
  <si>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</si>
  <si>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</si>
  <si>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</si>
  <si>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</si>
  <si>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</si>
  <si>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</si>
  <si>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</si>
  <si>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</si>
  <si>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</si>
  <si>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</si>
  <si>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</si>
  <si>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</si>
  <si>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</si>
  <si>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</si>
  <si>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</si>
  <si>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</si>
  <si>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</si>
  <si>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</si>
  <si>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</si>
  <si>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</si>
  <si>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</si>
  <si>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</si>
  <si>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</si>
  <si>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</si>
  <si>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</si>
  <si>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</si>
  <si>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</si>
  <si>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</si>
  <si>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</si>
  <si>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</si>
  <si>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</si>
  <si>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</si>
  <si>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</si>
  <si>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</si>
  <si>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</si>
  <si>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</si>
  <si>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</si>
  <si>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</si>
  <si>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</si>
  <si>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</si>
  <si>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</si>
  <si>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</si>
  <si>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</si>
  <si>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</si>
  <si>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</si>
  <si>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</si>
  <si>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</si>
  <si>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</si>
  <si>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</si>
  <si>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</si>
  <si>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</si>
  <si>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</si>
  <si>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</si>
  <si>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</si>
  <si>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</si>
  <si>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</si>
  <si>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</si>
  <si>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</si>
  <si>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</si>
  <si>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</si>
  <si>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</si>
  <si>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</si>
  <si>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</si>
  <si>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</si>
  <si>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</si>
  <si>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</si>
  <si>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</si>
  <si>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</si>
  <si>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</si>
  <si>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</si>
  <si>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</si>
  <si>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</si>
  <si>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</si>
  <si>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</si>
  <si>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</si>
  <si>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</si>
  <si>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</si>
  <si>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</si>
  <si>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</si>
  <si>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</si>
  <si>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</si>
  <si>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</si>
  <si>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</si>
  <si>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</si>
  <si>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</si>
  <si>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</si>
  <si>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</si>
  <si>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</si>
  <si>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</si>
  <si>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</si>
  <si>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</si>
  <si>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</si>
  <si>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</si>
  <si>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</si>
  <si>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</si>
  <si>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</si>
  <si>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</si>
  <si>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</si>
  <si>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</si>
  <si>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</si>
  <si>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</si>
  <si>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</si>
  <si>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</si>
  <si>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</si>
  <si>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</si>
  <si>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</si>
  <si>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</si>
  <si>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</si>
  <si>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</si>
  <si>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</si>
  <si>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</si>
  <si>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</si>
  <si>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</si>
  <si>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</si>
  <si>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</si>
  <si>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</si>
  <si>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</si>
  <si>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</si>
  <si>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</si>
  <si>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</si>
  <si>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</si>
  <si>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</si>
  <si>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</si>
  <si>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</si>
  <si>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</si>
  <si>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</si>
  <si>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</si>
  <si>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</si>
  <si>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</si>
  <si>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</si>
  <si>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</si>
  <si>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</si>
  <si>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</si>
  <si>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</si>
  <si>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</si>
  <si>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</si>
  <si>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</si>
  <si>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</si>
  <si>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</si>
  <si>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</si>
  <si>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</si>
  <si>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</si>
  <si>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</si>
  <si>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</si>
  <si>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</si>
  <si>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</si>
  <si>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</si>
  <si>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</si>
  <si>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</si>
  <si>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</si>
  <si>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</si>
  <si>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</si>
  <si>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</si>
  <si>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</si>
  <si>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</si>
  <si>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</si>
  <si>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</si>
  <si>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</si>
  <si>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</si>
  <si>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</si>
  <si>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</si>
  <si>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</si>
  <si>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</si>
  <si>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</si>
  <si>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</si>
  <si>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</si>
  <si>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</si>
  <si>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</si>
  <si>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</si>
  <si>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</si>
  <si>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</si>
  <si>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</si>
  <si>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</si>
  <si>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</si>
  <si>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</si>
  <si>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</si>
  <si>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</si>
  <si>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</si>
  <si>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</si>
  <si>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</si>
  <si>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</si>
  <si>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</si>
  <si>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</si>
  <si>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</si>
  <si>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</si>
  <si>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</si>
  <si>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</si>
  <si>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</si>
  <si>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</si>
  <si>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</si>
  <si>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</si>
  <si>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</si>
  <si>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</si>
  <si>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</si>
  <si>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</si>
  <si>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</si>
  <si>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</si>
  <si>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</si>
  <si>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</si>
  <si>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</si>
  <si>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</si>
  <si>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</si>
  <si>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</si>
  <si>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</si>
  <si>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</si>
  <si>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</si>
  <si>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</si>
  <si>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</si>
  <si>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</si>
  <si>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</si>
  <si>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</si>
  <si>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</si>
  <si>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</si>
  <si>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</si>
  <si>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</si>
  <si>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</si>
  <si>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</si>
  <si>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</si>
  <si>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</si>
  <si>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</si>
  <si>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</si>
  <si>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</si>
  <si>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</si>
  <si>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</si>
  <si>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</si>
  <si>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</si>
  <si>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</si>
  <si>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</si>
  <si>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</si>
  <si>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</si>
  <si>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</si>
  <si>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</si>
  <si>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</si>
  <si>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</si>
  <si>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</si>
  <si>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</si>
  <si>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</si>
  <si>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</si>
  <si>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</si>
  <si>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</si>
  <si>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</si>
  <si>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</si>
  <si>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</si>
  <si>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</si>
  <si>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</si>
  <si>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</si>
  <si>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</si>
  <si>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</si>
  <si>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</si>
  <si>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</si>
  <si>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</si>
  <si>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</si>
  <si>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</si>
  <si>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</si>
  <si>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</si>
  <si>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</si>
  <si>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</si>
  <si>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</si>
  <si>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</si>
  <si>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</si>
  <si>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</si>
  <si>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</si>
  <si>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</si>
  <si>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</si>
  <si>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</si>
  <si>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</si>
  <si>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</si>
  <si>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</si>
  <si>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</si>
  <si>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</si>
  <si>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</si>
  <si>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</si>
  <si>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</si>
  <si>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</si>
  <si>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</si>
  <si>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</si>
  <si>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</si>
  <si>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</si>
  <si>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</si>
  <si>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</si>
  <si>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</si>
  <si>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</si>
  <si>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</si>
  <si>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</si>
  <si>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</si>
  <si>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</si>
  <si>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</si>
  <si>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</si>
  <si>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</si>
  <si>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</si>
  <si>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</si>
  <si>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</si>
  <si>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</si>
  <si>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</si>
  <si>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</si>
  <si>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</si>
  <si>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</si>
  <si>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</si>
  <si>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</si>
  <si>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</si>
  <si>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</si>
  <si>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</si>
  <si>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</si>
  <si>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</si>
  <si>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</si>
  <si>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</si>
  <si>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</si>
  <si>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</si>
  <si>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</si>
  <si>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</si>
  <si>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</si>
  <si>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</si>
  <si>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</si>
  <si>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</si>
  <si>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</si>
  <si>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</si>
  <si>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</si>
  <si>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</si>
  <si>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</si>
  <si>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</si>
  <si>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</si>
  <si>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</si>
  <si>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</si>
  <si>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</si>
  <si>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</si>
  <si>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</si>
  <si>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</si>
  <si>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</si>
  <si>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</si>
  <si>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</si>
  <si>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</si>
  <si>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</si>
  <si>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</si>
  <si>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</si>
  <si>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</si>
  <si>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</si>
  <si>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</si>
  <si>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</si>
  <si>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</si>
  <si>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</si>
  <si>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</si>
  <si>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</si>
  <si>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</si>
  <si>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</si>
  <si>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</si>
  <si>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</si>
  <si>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</si>
  <si>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</si>
  <si>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</si>
  <si>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</si>
  <si>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</si>
  <si>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</si>
  <si>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</si>
  <si>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</si>
  <si>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</si>
  <si>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</si>
  <si>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</si>
  <si>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</si>
  <si>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</si>
  <si>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</si>
  <si>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</si>
  <si>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</si>
  <si>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</si>
  <si>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</si>
  <si>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</si>
  <si>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</si>
  <si>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</si>
  <si>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</si>
  <si>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</si>
  <si>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</si>
  <si>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</si>
  <si>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</si>
  <si>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</si>
  <si>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</si>
  <si>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</si>
  <si>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</si>
  <si>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</si>
  <si>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</si>
  <si>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</si>
  <si>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</si>
  <si>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</si>
  <si>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</si>
  <si>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</si>
  <si>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</si>
  <si>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</si>
  <si>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</si>
  <si>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</si>
  <si>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</si>
  <si>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Analyst(A4)</t>
  </si>
  <si>
    <t>Single</t>
  </si>
  <si>
    <t>NA</t>
  </si>
  <si>
    <t>Father</t>
  </si>
  <si>
    <t>Hindi</t>
  </si>
  <si>
    <t>English</t>
  </si>
  <si>
    <t>Son</t>
  </si>
  <si>
    <t>MIPL-Chennai</t>
  </si>
  <si>
    <t xml:space="preserve"> Pranay</t>
  </si>
  <si>
    <t>Sanjayrao</t>
  </si>
  <si>
    <t>Sontakke</t>
  </si>
  <si>
    <t xml:space="preserve"> 2 years</t>
  </si>
  <si>
    <t>sontakke007@rediffmail.com</t>
  </si>
  <si>
    <t>Male</t>
  </si>
  <si>
    <t>Nagpur</t>
  </si>
  <si>
    <t>Sanjay</t>
  </si>
  <si>
    <t>Rajashree</t>
  </si>
  <si>
    <t xml:space="preserve"> Axis Bank / 919010016766112</t>
  </si>
  <si>
    <t>Marathi</t>
  </si>
  <si>
    <t>Flat no.202,Sai Naman Apartment,Plot no.100</t>
  </si>
  <si>
    <t>sadguru nagar,chandika nagar 2</t>
  </si>
  <si>
    <t>manewada besa road</t>
  </si>
  <si>
    <t>Maharashtra 440027</t>
  </si>
  <si>
    <t>Altair 1105,Zolo Pristine Pavilion</t>
  </si>
  <si>
    <t>First cross street,8th Avenue</t>
  </si>
  <si>
    <t>Mahindra World City</t>
  </si>
  <si>
    <t>Chennai</t>
  </si>
  <si>
    <t>Tamil Nadu,603204</t>
  </si>
  <si>
    <t>Sanjay Sontakke (Father)</t>
  </si>
  <si>
    <t>Pranay (Self)</t>
  </si>
  <si>
    <t>Rajashree Sontakke</t>
  </si>
  <si>
    <t>Mother</t>
  </si>
  <si>
    <t>Nagpur/Maharashtra</t>
  </si>
  <si>
    <t>Panjabrao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</si>
</sst>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ontakke007@rediff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 xml:space="preserve"> Pranay Sanjayrao Sontakke</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43544</v>
      </c>
      <c r="D3" s="457"/>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f>+MASTERSHEET!B6</f>
        <v>43544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Pranay Sanjayrao Sontakke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 Pranay</v>
      </c>
      <c r="C31" s="41" t="str">
        <f>MASTERSHEET!D4</f>
        <v>Sanjayrao</v>
      </c>
      <c r="D31" s="40"/>
      <c r="E31" s="41" t="str">
        <f>MASTERSHEET!F4</f>
        <v>Sontakke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43544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43544</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 Pranay</v>
      </c>
      <c r="C11" s="41" t="str">
        <f>MASTERSHEET!F4</f>
        <v>Sontakke</v>
      </c>
      <c r="D11" s="48"/>
      <c r="E11" s="38"/>
    </row>
    <row r="12" spans="1:5" ht="15" customHeight="1" x14ac:dyDescent="0.25">
      <c r="A12" s="49" t="s">
        <v>121</v>
      </c>
      <c r="B12" s="57">
        <f>MASTERSHEET!B6</f>
        <v>43544</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 Pranay</v>
      </c>
      <c r="C28" s="41" t="str">
        <f>MASTERSHEET!F4</f>
        <v>Sontakke</v>
      </c>
      <c r="D28" s="48"/>
      <c r="E28" s="38"/>
    </row>
    <row r="29" spans="1:5" x14ac:dyDescent="0.25">
      <c r="A29" s="49"/>
      <c r="B29" s="38"/>
      <c r="C29" s="38"/>
      <c r="D29" s="48"/>
      <c r="E29" s="38"/>
    </row>
    <row r="30" spans="1:5" x14ac:dyDescent="0.25">
      <c r="A30" s="49" t="s">
        <v>106</v>
      </c>
      <c r="B30" s="57">
        <f>MASTERSHEET!B6</f>
        <v>43544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 Pranay</v>
      </c>
      <c r="D28" s="41" t="str">
        <f>MASTERSHEET!F4</f>
        <v>Sontakke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43544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43544</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43544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5" sqref="D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Sanjay Panjabrao Sontakke</v>
      </c>
      <c r="S3" s="172" t="str">
        <f>CONCATENATE(B18," ",C18," ",D18)</f>
        <v>Sanjay Panjabrao Sontakke</v>
      </c>
      <c r="T3" s="173" t="str">
        <f>CONCATENATE(B19," ",C19," ",D19)</f>
        <v>Rajashree Sanjayrao Sontakke</v>
      </c>
      <c r="W3" s="165" t="s">
        <v>188</v>
      </c>
    </row>
    <row r="4" spans="1:41" s="165" customFormat="1" ht="18" customHeight="1" x14ac:dyDescent="0.3">
      <c r="A4" s="448" t="s">
        <v>155</v>
      </c>
      <c r="B4" s="418" t="s">
        <v>477</v>
      </c>
      <c r="C4" s="451" t="s">
        <v>31</v>
      </c>
      <c r="D4" s="418" t="s">
        <v>478</v>
      </c>
      <c r="E4" s="451" t="s">
        <v>156</v>
      </c>
      <c r="F4" s="413" t="s">
        <v>479</v>
      </c>
      <c r="G4" s="144"/>
      <c r="H4" s="141"/>
      <c r="J4" s="167" t="s">
        <v>205</v>
      </c>
      <c r="L4" s="168" t="s">
        <v>191</v>
      </c>
      <c r="N4" s="169" t="s">
        <v>268</v>
      </c>
      <c r="R4" s="165" t="str">
        <f>CONCATENATE(B4," ",D4," ",F4)</f>
        <v xml:space="preserve"> Pranay Sanjayrao Sontakke</v>
      </c>
      <c r="W4" s="165" t="s">
        <v>190</v>
      </c>
    </row>
    <row r="5" spans="1:41" s="165" customFormat="1" ht="30.95" customHeight="1" x14ac:dyDescent="0.3">
      <c r="A5" s="450" t="s">
        <v>157</v>
      </c>
      <c r="B5" s="418" t="s">
        <v>469</v>
      </c>
      <c r="C5" s="430" t="s">
        <v>195</v>
      </c>
      <c r="D5" s="418" t="s">
        <v>480</v>
      </c>
      <c r="E5" s="430" t="s">
        <v>197</v>
      </c>
      <c r="F5" s="413"/>
      <c r="G5" s="144"/>
      <c r="H5" s="141"/>
      <c r="J5" s="167" t="s">
        <v>198</v>
      </c>
      <c r="L5" s="168" t="s">
        <v>189</v>
      </c>
      <c r="N5" s="169" t="s">
        <v>302</v>
      </c>
      <c r="R5" s="165" t="str">
        <f>F4</f>
        <v>Sontakke</v>
      </c>
      <c r="W5" s="165" t="s">
        <v>107</v>
      </c>
    </row>
    <row r="6" spans="1:41" s="165" customFormat="1" ht="18" customHeight="1" x14ac:dyDescent="0.3">
      <c r="A6" s="449" t="s">
        <v>158</v>
      </c>
      <c r="B6" s="419">
        <v>43544</v>
      </c>
      <c r="C6" s="430" t="s">
        <v>159</v>
      </c>
      <c r="D6" s="418" t="s">
        <v>476</v>
      </c>
      <c r="E6" s="430" t="s">
        <v>196</v>
      </c>
      <c r="F6" s="413">
        <v>7798432876</v>
      </c>
      <c r="G6" s="144"/>
      <c r="H6" s="141"/>
      <c r="J6" s="167" t="s">
        <v>199</v>
      </c>
      <c r="L6" s="168" t="s">
        <v>188</v>
      </c>
      <c r="N6" s="169" t="s">
        <v>303</v>
      </c>
      <c r="W6" s="165" t="s">
        <v>108</v>
      </c>
    </row>
    <row r="7" spans="1:41" s="165" customFormat="1" ht="18" customHeight="1" thickBot="1" x14ac:dyDescent="0.35">
      <c r="A7" s="449" t="s">
        <v>161</v>
      </c>
      <c r="B7" s="418" t="s">
        <v>482</v>
      </c>
      <c r="C7" s="430" t="s">
        <v>52</v>
      </c>
      <c r="D7" s="418" t="s">
        <v>470</v>
      </c>
      <c r="E7" s="430" t="s">
        <v>160</v>
      </c>
      <c r="F7" s="414" t="s">
        <v>481</v>
      </c>
      <c r="G7" s="144"/>
      <c r="H7" s="141"/>
      <c r="J7" s="167" t="s">
        <v>202</v>
      </c>
      <c r="L7" s="168" t="s">
        <v>219</v>
      </c>
      <c r="N7" s="169" t="s">
        <v>275</v>
      </c>
      <c r="O7" s="165" t="s">
        <v>277</v>
      </c>
      <c r="W7" s="165" t="s">
        <v>109</v>
      </c>
    </row>
    <row r="8" spans="1:41" s="165" customFormat="1" ht="18" customHeight="1" x14ac:dyDescent="0.3">
      <c r="A8" s="449" t="s">
        <v>53</v>
      </c>
      <c r="B8" s="419">
        <v>34795</v>
      </c>
      <c r="C8" s="430" t="s">
        <v>175</v>
      </c>
      <c r="D8" s="418" t="s">
        <v>483</v>
      </c>
      <c r="E8" s="430" t="s">
        <v>162</v>
      </c>
      <c r="F8" s="415" t="s">
        <v>471</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Flat no.202,Sai Naman Apartment,Plot no.100 sadguru nagar,chandika nagar 2</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manewada besa road Nagpur</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Maharashtra 440027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Flat no.202,Sai Naman Apartment,Plot no.100 sadguru nagar,chandika nagar 2 manewada besa road Nagpur Maharashtra 440027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484</v>
      </c>
      <c r="C18" s="418" t="s">
        <v>502</v>
      </c>
      <c r="D18" s="418" t="s">
        <v>479</v>
      </c>
      <c r="E18" s="430" t="s">
        <v>442</v>
      </c>
      <c r="F18" s="419">
        <v>21315</v>
      </c>
      <c r="G18" s="418">
        <v>61</v>
      </c>
      <c r="H18" s="420" t="s">
        <v>475</v>
      </c>
    </row>
    <row r="19" spans="1:41" s="165" customFormat="1" ht="18" customHeight="1" thickBot="1" x14ac:dyDescent="0.35">
      <c r="A19" s="429" t="s">
        <v>75</v>
      </c>
      <c r="B19" s="421" t="s">
        <v>485</v>
      </c>
      <c r="C19" s="418" t="s">
        <v>478</v>
      </c>
      <c r="D19" s="418" t="s">
        <v>479</v>
      </c>
      <c r="E19" s="431" t="s">
        <v>441</v>
      </c>
      <c r="F19" s="422">
        <v>23166</v>
      </c>
      <c r="G19" s="418">
        <v>56</v>
      </c>
      <c r="H19" s="420" t="s">
        <v>475</v>
      </c>
    </row>
    <row r="20" spans="1:41" ht="18" customHeight="1" thickBot="1" x14ac:dyDescent="0.35">
      <c r="A20" s="470"/>
      <c r="B20" s="465"/>
      <c r="C20" s="465"/>
      <c r="D20" s="466"/>
      <c r="E20" s="143"/>
      <c r="F20" s="143"/>
      <c r="G20" s="143"/>
      <c r="H20" s="142"/>
      <c r="AO20" s="165"/>
    </row>
    <row r="21" spans="1:41" ht="18" customHeight="1" thickBot="1" x14ac:dyDescent="0.35">
      <c r="A21" s="453" t="s">
        <v>468</v>
      </c>
      <c r="B21" s="467" t="s">
        <v>486</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7" t="s">
        <v>82</v>
      </c>
      <c r="B24" s="442" t="s">
        <v>58</v>
      </c>
      <c r="C24" s="442" t="s">
        <v>176</v>
      </c>
      <c r="D24" s="442" t="s">
        <v>174</v>
      </c>
      <c r="E24" s="442" t="s">
        <v>279</v>
      </c>
      <c r="F24" s="442" t="s">
        <v>280</v>
      </c>
      <c r="G24" s="443" t="s">
        <v>281</v>
      </c>
      <c r="H24" s="432"/>
    </row>
    <row r="25" spans="1:41" ht="18" customHeight="1" x14ac:dyDescent="0.3">
      <c r="A25" s="428" t="s">
        <v>261</v>
      </c>
      <c r="B25" s="418" t="s">
        <v>488</v>
      </c>
      <c r="C25" s="418" t="s">
        <v>492</v>
      </c>
      <c r="D25" s="418" t="s">
        <v>488</v>
      </c>
      <c r="E25" s="434" t="s">
        <v>474</v>
      </c>
      <c r="F25" s="434" t="s">
        <v>474</v>
      </c>
      <c r="G25" s="434" t="s">
        <v>474</v>
      </c>
      <c r="H25" s="432"/>
    </row>
    <row r="26" spans="1:41" ht="18" customHeight="1" x14ac:dyDescent="0.3">
      <c r="A26" s="428" t="s">
        <v>262</v>
      </c>
      <c r="B26" s="418" t="s">
        <v>489</v>
      </c>
      <c r="C26" s="418" t="s">
        <v>493</v>
      </c>
      <c r="D26" s="418" t="s">
        <v>489</v>
      </c>
      <c r="E26" s="434" t="s">
        <v>473</v>
      </c>
      <c r="F26" s="434" t="s">
        <v>473</v>
      </c>
      <c r="G26" s="434" t="s">
        <v>473</v>
      </c>
      <c r="H26" s="432"/>
    </row>
    <row r="27" spans="1:41" ht="18" customHeight="1" x14ac:dyDescent="0.3">
      <c r="A27" s="428" t="s">
        <v>263</v>
      </c>
      <c r="B27" s="418" t="s">
        <v>490</v>
      </c>
      <c r="C27" s="433" t="s">
        <v>494</v>
      </c>
      <c r="D27" s="418" t="s">
        <v>490</v>
      </c>
      <c r="E27" s="434" t="s">
        <v>487</v>
      </c>
      <c r="F27" s="434" t="s">
        <v>487</v>
      </c>
      <c r="G27" s="434" t="s">
        <v>487</v>
      </c>
      <c r="H27" s="432"/>
    </row>
    <row r="28" spans="1:41" ht="18" customHeight="1" x14ac:dyDescent="0.3">
      <c r="A28" s="446" t="s">
        <v>264</v>
      </c>
      <c r="B28" s="418" t="s">
        <v>483</v>
      </c>
      <c r="C28" s="418" t="s">
        <v>495</v>
      </c>
      <c r="D28" s="418" t="s">
        <v>483</v>
      </c>
      <c r="E28" s="434"/>
      <c r="F28" s="434"/>
      <c r="G28" s="434"/>
      <c r="H28" s="432"/>
    </row>
    <row r="29" spans="1:41" ht="18" customHeight="1" x14ac:dyDescent="0.3">
      <c r="A29" s="446" t="s">
        <v>265</v>
      </c>
      <c r="B29" s="418" t="s">
        <v>491</v>
      </c>
      <c r="C29" s="418" t="s">
        <v>496</v>
      </c>
      <c r="D29" s="418" t="s">
        <v>491</v>
      </c>
      <c r="E29" s="434"/>
      <c r="F29" s="434"/>
      <c r="G29" s="435"/>
      <c r="H29" s="432"/>
    </row>
    <row r="30" spans="1:41" ht="18" customHeight="1" x14ac:dyDescent="0.3">
      <c r="A30" s="446" t="s">
        <v>64</v>
      </c>
      <c r="B30" s="433" t="s">
        <v>497</v>
      </c>
      <c r="C30" s="433" t="s">
        <v>498</v>
      </c>
      <c r="D30" s="433" t="s">
        <v>497</v>
      </c>
      <c r="E30" s="434"/>
      <c r="F30" s="434"/>
      <c r="G30" s="435"/>
      <c r="H30" s="432"/>
    </row>
    <row r="31" spans="1:41" ht="18" customHeight="1" x14ac:dyDescent="0.3">
      <c r="A31" s="446" t="s">
        <v>266</v>
      </c>
      <c r="B31" s="436"/>
      <c r="C31" s="436"/>
      <c r="D31" s="436"/>
      <c r="E31" s="434"/>
      <c r="F31" s="434"/>
      <c r="G31" s="435"/>
      <c r="H31" s="432"/>
    </row>
    <row r="32" spans="1:41" ht="18" customHeight="1" thickBot="1" x14ac:dyDescent="0.35">
      <c r="A32" s="452" t="s">
        <v>267</v>
      </c>
      <c r="B32" s="433">
        <v>8550933440</v>
      </c>
      <c r="C32" s="433">
        <v>7798432876</v>
      </c>
      <c r="D32" s="433">
        <v>8550933440</v>
      </c>
      <c r="E32" s="437"/>
      <c r="F32" s="437"/>
      <c r="G32" s="438"/>
      <c r="H32" s="432"/>
    </row>
    <row r="33" spans="1:8" ht="18" customHeight="1" thickBot="1" x14ac:dyDescent="0.35">
      <c r="A33" s="488"/>
      <c r="B33" s="489"/>
      <c r="C33" s="489"/>
      <c r="D33" s="489"/>
      <c r="E33" s="439"/>
      <c r="F33" s="439"/>
      <c r="G33" s="439"/>
      <c r="H33" s="432"/>
    </row>
    <row r="34" spans="1:8" ht="18" customHeight="1" thickBot="1" x14ac:dyDescent="0.35">
      <c r="A34" s="485" t="s">
        <v>178</v>
      </c>
      <c r="B34" s="486"/>
      <c r="C34" s="486"/>
      <c r="D34" s="486"/>
      <c r="E34" s="486"/>
      <c r="F34" s="487"/>
      <c r="G34" s="439"/>
      <c r="H34" s="432"/>
    </row>
    <row r="35" spans="1:8" ht="25.5" x14ac:dyDescent="0.3">
      <c r="A35" s="427" t="s">
        <v>82</v>
      </c>
      <c r="B35" s="444" t="s">
        <v>179</v>
      </c>
      <c r="C35" s="444" t="s">
        <v>27</v>
      </c>
      <c r="D35" s="444" t="s">
        <v>70</v>
      </c>
      <c r="E35" s="444" t="s">
        <v>71</v>
      </c>
      <c r="F35" s="445" t="s">
        <v>72</v>
      </c>
      <c r="G35" s="439"/>
      <c r="H35" s="432"/>
    </row>
    <row r="36" spans="1:8" ht="38.25" x14ac:dyDescent="0.3">
      <c r="A36" s="446" t="s">
        <v>440</v>
      </c>
      <c r="B36" s="418" t="s">
        <v>499</v>
      </c>
      <c r="C36" s="418" t="s">
        <v>500</v>
      </c>
      <c r="D36" s="418" t="s">
        <v>501</v>
      </c>
      <c r="E36" s="418">
        <v>56</v>
      </c>
      <c r="F36" s="440">
        <v>1</v>
      </c>
      <c r="G36" s="439"/>
      <c r="H36" s="432"/>
    </row>
    <row r="37" spans="1:8" ht="18" customHeight="1" x14ac:dyDescent="0.3">
      <c r="A37" s="428" t="s">
        <v>37</v>
      </c>
      <c r="B37" s="418" t="s">
        <v>499</v>
      </c>
      <c r="C37" s="418" t="s">
        <v>500</v>
      </c>
      <c r="D37" s="418" t="s">
        <v>501</v>
      </c>
      <c r="E37" s="418">
        <v>56</v>
      </c>
      <c r="F37" s="440">
        <v>1</v>
      </c>
      <c r="G37" s="439"/>
      <c r="H37" s="432"/>
    </row>
    <row r="38" spans="1:8" ht="28.5" customHeight="1" x14ac:dyDescent="0.3">
      <c r="A38" s="447" t="s">
        <v>449</v>
      </c>
      <c r="B38" s="418" t="s">
        <v>499</v>
      </c>
      <c r="C38" s="418" t="s">
        <v>500</v>
      </c>
      <c r="D38" s="418" t="s">
        <v>501</v>
      </c>
      <c r="E38" s="418">
        <v>56</v>
      </c>
      <c r="F38" s="440">
        <v>1</v>
      </c>
      <c r="G38" s="439"/>
      <c r="H38" s="432"/>
    </row>
    <row r="39" spans="1:8" ht="18" customHeight="1" x14ac:dyDescent="0.3">
      <c r="A39" s="428" t="s">
        <v>60</v>
      </c>
      <c r="B39" s="418" t="s">
        <v>499</v>
      </c>
      <c r="C39" s="418" t="s">
        <v>500</v>
      </c>
      <c r="D39" s="418" t="s">
        <v>501</v>
      </c>
      <c r="E39" s="418">
        <v>56</v>
      </c>
      <c r="F39" s="440">
        <v>1</v>
      </c>
      <c r="G39" s="439"/>
      <c r="H39" s="432"/>
    </row>
    <row r="40" spans="1:8" ht="18" customHeight="1" thickBot="1" x14ac:dyDescent="0.35">
      <c r="A40" s="429" t="s">
        <v>182</v>
      </c>
      <c r="B40" s="418" t="s">
        <v>499</v>
      </c>
      <c r="C40" s="418" t="s">
        <v>500</v>
      </c>
      <c r="D40" s="418" t="s">
        <v>501</v>
      </c>
      <c r="E40" s="418">
        <v>56</v>
      </c>
      <c r="F40" s="441">
        <v>1</v>
      </c>
      <c r="G40" s="439"/>
      <c r="H40" s="432"/>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 xml:space="preserve"> Pranay</v>
      </c>
      <c r="B10" s="504" t="str">
        <f>MASTERSHEET!D4</f>
        <v>Sanjayrao</v>
      </c>
      <c r="C10" s="505" t="str">
        <f>MASTERSHEET!F4</f>
        <v>Sontakke</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43544</v>
      </c>
      <c r="C14" s="499"/>
    </row>
    <row r="15" spans="1:3" ht="14.25" x14ac:dyDescent="0.2">
      <c r="A15" s="19" t="s">
        <v>67</v>
      </c>
      <c r="B15" s="496" t="str">
        <f>MASTERSHEET!B5</f>
        <v>Analyst(A4)</v>
      </c>
      <c r="C15" s="497"/>
    </row>
    <row r="16" spans="1:3" ht="14.25" x14ac:dyDescent="0.2">
      <c r="A16" s="19" t="s">
        <v>68</v>
      </c>
      <c r="B16" s="496" t="str">
        <f>MASTERSHEET!D5</f>
        <v xml:space="preserve"> 2 years</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Flat no.202,Sai Naman Apartment,Plot no.100</v>
      </c>
      <c r="B19" s="30" t="str">
        <f>MASTERSHEET!C25</f>
        <v>Altair 1105,Zolo Pristine Pavilion</v>
      </c>
      <c r="C19" s="31" t="str">
        <f>MASTERSHEET!D25</f>
        <v>Flat no.202,Sai Naman Apartment,Plot no.100</v>
      </c>
    </row>
    <row r="20" spans="1:3" x14ac:dyDescent="0.25">
      <c r="A20" s="29" t="str">
        <f>MASTERSHEET!B26</f>
        <v>sadguru nagar,chandika nagar 2</v>
      </c>
      <c r="B20" s="30" t="str">
        <f>MASTERSHEET!C26</f>
        <v>First cross street,8th Avenue</v>
      </c>
      <c r="C20" s="31" t="str">
        <f>MASTERSHEET!D26</f>
        <v>sadguru nagar,chandika nagar 2</v>
      </c>
    </row>
    <row r="21" spans="1:3" x14ac:dyDescent="0.25">
      <c r="A21" s="29" t="str">
        <f>MASTERSHEET!B27</f>
        <v>manewada besa road</v>
      </c>
      <c r="B21" s="30" t="str">
        <f>MASTERSHEET!C27</f>
        <v>Mahindra World City</v>
      </c>
      <c r="C21" s="31" t="str">
        <f>MASTERSHEET!D27</f>
        <v>manewada besa road</v>
      </c>
    </row>
    <row r="22" spans="1:3" x14ac:dyDescent="0.25">
      <c r="A22" s="29" t="str">
        <f>MASTERSHEET!B28</f>
        <v>Nagpur</v>
      </c>
      <c r="B22" s="30" t="str">
        <f>MASTERSHEET!C28</f>
        <v>Chennai</v>
      </c>
      <c r="C22" s="31" t="str">
        <f>MASTERSHEET!D28</f>
        <v>Nagpur</v>
      </c>
    </row>
    <row r="23" spans="1:3" x14ac:dyDescent="0.25">
      <c r="A23" s="29" t="str">
        <f>MASTERSHEET!B29</f>
        <v>Maharashtra 440027</v>
      </c>
      <c r="B23" s="30" t="str">
        <f>MASTERSHEET!C29</f>
        <v>Tamil Nadu,603204</v>
      </c>
      <c r="C23" s="31" t="str">
        <f>MASTERSHEET!D29</f>
        <v>Maharashtra 440027</v>
      </c>
    </row>
    <row r="24" spans="1:3" ht="14.25" x14ac:dyDescent="0.2">
      <c r="A24" s="28" t="s">
        <v>64</v>
      </c>
      <c r="B24" s="192" t="s">
        <v>64</v>
      </c>
      <c r="C24" s="193" t="s">
        <v>64</v>
      </c>
    </row>
    <row r="25" spans="1:3" x14ac:dyDescent="0.25">
      <c r="A25" s="29" t="str">
        <f>MASTERSHEET!B30</f>
        <v>Sanjay Sontakke (Father)</v>
      </c>
      <c r="B25" s="30" t="str">
        <f>MASTERSHEET!C30</f>
        <v>Pranay (Self)</v>
      </c>
      <c r="C25" s="31" t="str">
        <f>MASTERSHEET!D30</f>
        <v>Sanjay Sontakke (Father)</v>
      </c>
    </row>
    <row r="26" spans="1:3" ht="14.25" x14ac:dyDescent="0.2">
      <c r="A26" s="28" t="s">
        <v>62</v>
      </c>
      <c r="B26" s="192" t="s">
        <v>62</v>
      </c>
      <c r="C26" s="193" t="s">
        <v>62</v>
      </c>
    </row>
    <row r="27" spans="1:3" x14ac:dyDescent="0.25">
      <c r="A27" s="29">
        <f>MASTERSHEET!B32</f>
        <v>8550933440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7798432876</v>
      </c>
      <c r="C29" s="31">
        <f>MASTERSHEET!D32</f>
        <v>8550933440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sontakke007@rediffmail.com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34795</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7798432876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43544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0" workbookViewId="0">
      <selection activeCell="F42" sqref="F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422</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423</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9" t="str">
        <f>UPPER(+MASTERSHEET!B4&amp;"  "&amp;MASTERSHEET!D4&amp;"  "&amp;MASTERSHEET!F4)</f>
        <v xml:space="preserve"> PRANAY  SANJAYRAO  SONTAKKE</v>
      </c>
      <c r="C11" s="519"/>
      <c r="D11" s="519"/>
      <c r="E11" s="250" t="s">
        <v>425</v>
      </c>
      <c r="F11" s="278"/>
      <c r="G11" s="250"/>
      <c r="H11" s="251"/>
    </row>
    <row r="12" spans="1:13" ht="32.25" customHeight="1" x14ac:dyDescent="0.25">
      <c r="A12" s="520" t="str">
        <f>PROPER(MASTERSHEET!B25&amp;" "&amp;MASTERSHEET!B26&amp;" "&amp;MASTERSHEET!B27&amp;" "&amp;MASTERSHEET!B28&amp;" "&amp;MASTERSHEET!B29)</f>
        <v>Flat No.202,Sai Naman Apartment,Plot No.100 Sadguru Nagar,Chandika Nagar 2 Manewada Besa Road Nagpur Maharashtra 440027</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2" t="s">
        <v>431</v>
      </c>
      <c r="D17" s="269" t="str">
        <f>+MASTERSHEET!B36</f>
        <v>Rajashree Sontakke</v>
      </c>
      <c r="E17" s="269" t="s">
        <v>472</v>
      </c>
      <c r="F17" s="266" t="str">
        <f>+MASTERSHEET!D36</f>
        <v>Nagpur/Maharashtra</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x14ac:dyDescent="0.2">
      <c r="A20" s="267"/>
      <c r="B20" s="268"/>
      <c r="C20" s="512" t="s">
        <v>432</v>
      </c>
      <c r="D20" s="266" t="str">
        <f>+MASTERSHEET!B36</f>
        <v>Rajashree Sontakke</v>
      </c>
      <c r="E20" s="266" t="s">
        <v>472</v>
      </c>
      <c r="F20" s="266" t="str">
        <f>+MASTERSHEET!D36</f>
        <v>Nagpur/Maharashtra</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x14ac:dyDescent="0.2">
      <c r="A23" s="267"/>
      <c r="B23" s="268"/>
      <c r="C23" s="512" t="s">
        <v>433</v>
      </c>
      <c r="D23" s="266" t="str">
        <f>+MASTERSHEET!B36</f>
        <v>Rajashree Sontakke</v>
      </c>
      <c r="E23" s="416" t="str">
        <f>+MASTERSHEET!C36</f>
        <v>Mother</v>
      </c>
      <c r="F23" s="266" t="str">
        <f>+MASTERSHEET!D36</f>
        <v>Nagpur/Maharashtra</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462</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443</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444</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7" t="s">
        <v>437</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43544</v>
      </c>
      <c r="C42" s="250"/>
      <c r="D42" s="250"/>
      <c r="E42" s="250"/>
      <c r="F42" s="250"/>
      <c r="G42" s="250"/>
      <c r="H42" s="251"/>
    </row>
    <row r="43" spans="1:8" x14ac:dyDescent="0.25">
      <c r="A43" s="249"/>
      <c r="B43" s="250"/>
      <c r="C43" s="250"/>
      <c r="D43" s="250"/>
      <c r="E43" s="250"/>
      <c r="F43" s="262"/>
      <c r="G43" s="250"/>
      <c r="H43" s="251"/>
    </row>
    <row r="44" spans="1:8" x14ac:dyDescent="0.25">
      <c r="A44" s="249" t="s">
        <v>439</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9" workbookViewId="0">
      <selection activeCell="F41" sqref="F4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450</v>
      </c>
      <c r="B7" s="525"/>
      <c r="C7" s="525"/>
      <c r="D7" s="525"/>
      <c r="E7" s="525"/>
      <c r="F7" s="525"/>
      <c r="G7" s="48"/>
    </row>
    <row r="8" spans="1:7" x14ac:dyDescent="0.25">
      <c r="A8" s="510" t="s">
        <v>451</v>
      </c>
      <c r="B8" s="511"/>
      <c r="C8" s="511"/>
      <c r="D8" s="511"/>
      <c r="E8" s="511"/>
      <c r="F8" s="511"/>
      <c r="G8" s="48"/>
    </row>
    <row r="9" spans="1:7" x14ac:dyDescent="0.25">
      <c r="A9" s="49"/>
      <c r="B9" s="38"/>
      <c r="C9" s="38"/>
      <c r="D9" s="38"/>
      <c r="E9" s="38"/>
      <c r="F9" s="38"/>
      <c r="G9" s="48"/>
    </row>
    <row r="10" spans="1:7" ht="18.75" customHeight="1" x14ac:dyDescent="0.25">
      <c r="A10" s="253" t="s">
        <v>452</v>
      </c>
      <c r="B10" s="530" t="str">
        <f>+MASTERSHEET!B4&amp;" "&amp;MASTERSHEET!D4&amp;" "&amp;MASTERSHEET!F4</f>
        <v xml:space="preserve"> Pranay Sanjayrao Sontakke</v>
      </c>
      <c r="C10" s="530"/>
      <c r="D10" s="405" t="s">
        <v>453</v>
      </c>
      <c r="E10" s="404">
        <v>178118</v>
      </c>
      <c r="F10" s="38"/>
      <c r="G10" s="48"/>
    </row>
    <row r="11" spans="1:7" ht="21" customHeight="1" x14ac:dyDescent="0.25">
      <c r="A11" s="49" t="s">
        <v>54</v>
      </c>
      <c r="B11" s="37" t="str">
        <f>PROPER(MASTERSHEET!B25&amp;" "&amp;MASTERSHEET!B26&amp;" "&amp;MASTERSHEET!B27&amp;" "&amp;MASTERSHEET!B28&amp;" "&amp;MASTERSHEET!B29)</f>
        <v>Flat No.202,Sai Naman Apartment,Plot No.100 Sadguru Nagar,Chandika Nagar 2 Manewada Besa Road Nagpur Maharashtra 440027</v>
      </c>
      <c r="C11" s="38"/>
      <c r="D11" s="38"/>
      <c r="E11" s="38"/>
      <c r="F11" s="38"/>
      <c r="G11" s="48"/>
    </row>
    <row r="12" spans="1:7" ht="30" customHeight="1" x14ac:dyDescent="0.25">
      <c r="A12" s="537" t="s">
        <v>463</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454</v>
      </c>
      <c r="D15" s="526" t="s">
        <v>455</v>
      </c>
      <c r="E15" s="38"/>
      <c r="F15" s="38"/>
      <c r="G15" s="48"/>
    </row>
    <row r="16" spans="1:7" ht="15.75" thickBot="1" x14ac:dyDescent="0.3">
      <c r="A16" s="49"/>
      <c r="B16" s="518"/>
      <c r="C16" s="527"/>
      <c r="D16" s="527"/>
      <c r="E16" s="38"/>
      <c r="F16" s="38"/>
      <c r="G16" s="48"/>
    </row>
    <row r="17" spans="1:7" ht="15.75" thickBot="1" x14ac:dyDescent="0.3">
      <c r="A17" s="49"/>
      <c r="B17" s="401" t="s">
        <v>456</v>
      </c>
      <c r="C17" s="260" t="str">
        <f>+MASTERSHEET!B37</f>
        <v>Rajashree Sontakke</v>
      </c>
      <c r="D17" s="260"/>
      <c r="E17" s="38"/>
      <c r="F17" s="38"/>
      <c r="G17" s="48"/>
    </row>
    <row r="18" spans="1:7" x14ac:dyDescent="0.25">
      <c r="A18" s="49"/>
      <c r="B18" s="517" t="s">
        <v>457</v>
      </c>
      <c r="C18" s="517" t="str">
        <f>+MASTERSHEET!C37</f>
        <v>Mother</v>
      </c>
      <c r="D18" s="517"/>
      <c r="E18" s="38"/>
      <c r="F18" s="38"/>
      <c r="G18" s="48"/>
    </row>
    <row r="19" spans="1:7" ht="15.75" thickBot="1" x14ac:dyDescent="0.3">
      <c r="A19" s="49"/>
      <c r="B19" s="518"/>
      <c r="C19" s="518"/>
      <c r="D19" s="518"/>
      <c r="E19" s="38"/>
      <c r="F19" s="38"/>
      <c r="G19" s="48"/>
    </row>
    <row r="20" spans="1:7" x14ac:dyDescent="0.25">
      <c r="A20" s="49"/>
      <c r="B20" s="528" t="s">
        <v>458</v>
      </c>
      <c r="C20" s="517" t="str">
        <f>+MASTERSHEET!D37</f>
        <v>Nagpur/Maharashtra</v>
      </c>
      <c r="D20" s="517"/>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459</v>
      </c>
      <c r="C26" s="544">
        <f>+MASTERSHEET!F37</f>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460</v>
      </c>
      <c r="B30" s="532"/>
      <c r="C30" s="532"/>
      <c r="D30" s="532"/>
      <c r="E30" s="532"/>
      <c r="F30" s="532"/>
      <c r="G30" s="533"/>
    </row>
    <row r="31" spans="1:7" x14ac:dyDescent="0.25">
      <c r="A31" s="49"/>
      <c r="B31" s="38"/>
      <c r="C31" s="38"/>
      <c r="D31" s="38"/>
      <c r="E31" s="38"/>
      <c r="F31" s="38"/>
      <c r="G31" s="48"/>
    </row>
    <row r="32" spans="1:7" ht="51" customHeight="1" x14ac:dyDescent="0.25">
      <c r="A32" s="534" t="s">
        <v>461</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8" t="s">
        <v>437</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43544</v>
      </c>
      <c r="C42" s="250"/>
      <c r="D42" s="250"/>
      <c r="E42" s="250"/>
      <c r="F42" s="250"/>
      <c r="G42" s="48"/>
    </row>
    <row r="43" spans="1:7" x14ac:dyDescent="0.25">
      <c r="A43" s="249"/>
      <c r="B43" s="250"/>
      <c r="C43" s="250"/>
      <c r="D43" s="250"/>
      <c r="E43" s="250"/>
      <c r="F43" s="262"/>
      <c r="G43" s="48"/>
    </row>
    <row r="44" spans="1:7" x14ac:dyDescent="0.25">
      <c r="A44" s="249" t="s">
        <v>439</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91" zoomScale="85" zoomScaleNormal="85"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178118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9"/>
      <c r="C15" s="300"/>
      <c r="D15" s="300"/>
      <c r="E15" s="300"/>
      <c r="F15" s="300"/>
      <c r="G15" s="301"/>
    </row>
    <row r="16" spans="1:9" x14ac:dyDescent="0.25">
      <c r="B16" s="302" t="s">
        <v>309</v>
      </c>
      <c r="C16" s="303" t="s">
        <v>330</v>
      </c>
      <c r="D16" s="304" t="str">
        <f>UPPER(MASTERSHEET!R4)</f>
        <v xml:space="preserve"> PRANAY SANJAYRAO SONTAKKE</v>
      </c>
      <c r="E16" s="297"/>
      <c r="F16" s="297"/>
      <c r="G16" s="298"/>
    </row>
    <row r="17" spans="2:7" x14ac:dyDescent="0.25">
      <c r="B17" s="302" t="s">
        <v>310</v>
      </c>
      <c r="C17" s="303" t="s">
        <v>330</v>
      </c>
      <c r="D17" s="417" t="str">
        <f>UPPER(MASTERSHEET!R3&amp;"/"&amp;MASTERSHEET!R9)</f>
        <v xml:space="preserve">SANJAY PANJABRAO SONTAKKE/  </v>
      </c>
      <c r="E17" s="297"/>
      <c r="F17" s="297"/>
      <c r="G17" s="298"/>
    </row>
    <row r="18" spans="2:7" x14ac:dyDescent="0.25">
      <c r="B18" s="302" t="s">
        <v>311</v>
      </c>
      <c r="C18" s="303" t="s">
        <v>330</v>
      </c>
      <c r="D18" s="305">
        <f>MASTERSHEET!B8</f>
        <v>34795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7" t="str">
        <f>PROPER(CONCATENATE(MASTERSHEET!B25,", ",MASTERSHEET!B26," ,",MASTERSHEET!B27,", ",MASTERSHEET!B28," , ",MASTERSHEET!B29))</f>
        <v>Flat No.202,Sai Naman Apartment,Plot No.100, Sadguru Nagar,Chandika Nagar 2 ,Manewada Besa Road, Nagpur , Maharashtra 440027</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Rajashree Sontakke</v>
      </c>
      <c r="C34" s="325" t="str">
        <f>+MASTERSHEET!D38</f>
        <v>Nagpur/Maharashtra</v>
      </c>
      <c r="D34" s="326" t="str">
        <f>+MASTERSHEET!C38</f>
        <v>Mother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0" t="s">
        <v>317</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318</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319</v>
      </c>
      <c r="C54" s="337" t="s">
        <v>320</v>
      </c>
      <c r="D54" s="579" t="s">
        <v>53</v>
      </c>
      <c r="E54" s="579"/>
      <c r="F54" s="579" t="s">
        <v>321</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t="str">
        <f>MASTERSHEET!R9</f>
        <v xml:space="preserve">  </v>
      </c>
      <c r="D57" s="603">
        <f>MASTERSHEET!F15</f>
        <v>0</v>
      </c>
      <c r="E57" s="603"/>
      <c r="F57" s="604">
        <f>MASTERSHEET!H15</f>
        <v>0</v>
      </c>
      <c r="G57" s="605"/>
    </row>
    <row r="58" spans="2:7" x14ac:dyDescent="0.25">
      <c r="B58" s="344">
        <v>2</v>
      </c>
      <c r="C58" s="343" t="str">
        <f>MASTERSHEET!S9</f>
        <v xml:space="preserve">  </v>
      </c>
      <c r="D58" s="563">
        <f>MASTERSHEET!F16</f>
        <v>0</v>
      </c>
      <c r="E58" s="563"/>
      <c r="F58" s="604">
        <f>MASTERSHEET!H16</f>
        <v>0</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322</v>
      </c>
      <c r="C62" s="608"/>
      <c r="D62" s="608"/>
      <c r="E62" s="608"/>
      <c r="F62" s="608"/>
      <c r="G62" s="609"/>
    </row>
    <row r="63" spans="2:7" x14ac:dyDescent="0.25">
      <c r="B63" s="349"/>
      <c r="C63" s="350"/>
      <c r="D63" s="350"/>
      <c r="E63" s="350"/>
      <c r="F63" s="350"/>
      <c r="G63" s="351"/>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2"/>
      <c r="C67" s="363"/>
      <c r="D67" s="364"/>
      <c r="E67" s="365"/>
      <c r="F67" s="366"/>
      <c r="G67" s="367"/>
    </row>
    <row r="68" spans="2:9" x14ac:dyDescent="0.25">
      <c r="B68" s="573" t="str">
        <f>+MASTERSHEET!B18&amp;" "&amp;MASTERSHEET!C18&amp;" "&amp;MASTERSHEET!D18</f>
        <v>Sanjay Panjabrao Sontakke</v>
      </c>
      <c r="C68" s="574"/>
      <c r="D68" s="563">
        <f>+MASTERSHEET!F18</f>
        <v>21315</v>
      </c>
      <c r="E68" s="563"/>
      <c r="F68" s="575" t="str">
        <f>+MASTERSHEET!H18</f>
        <v>Son</v>
      </c>
      <c r="G68" s="575"/>
    </row>
    <row r="69" spans="2:9" ht="15.75" customHeight="1" x14ac:dyDescent="0.25">
      <c r="B69" s="561" t="str">
        <f>+MASTERSHEET!B19&amp;" "&amp;MASTERSHEET!C19&amp;" "&amp;MASTERSHEET!D19</f>
        <v>Rajashree Sanjayrao Sontakke</v>
      </c>
      <c r="C69" s="562"/>
      <c r="D69" s="563">
        <f>+MASTERSHEET!F19</f>
        <v>23166</v>
      </c>
      <c r="E69" s="563"/>
      <c r="F69" s="564" t="str">
        <f>+MASTERSHEET!H19</f>
        <v>Son</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f>MASTERSHEET!B6</f>
        <v>43544</v>
      </c>
      <c r="D72" s="556"/>
      <c r="E72" s="297"/>
      <c r="F72" s="297"/>
      <c r="G72" s="298"/>
    </row>
    <row r="73" spans="2:9" ht="15" customHeight="1" x14ac:dyDescent="0.25">
      <c r="B73" s="329"/>
      <c r="C73" s="297"/>
      <c r="D73" s="297"/>
      <c r="E73" s="297"/>
      <c r="F73" s="330" t="s">
        <v>120</v>
      </c>
      <c r="G73" s="298"/>
    </row>
    <row r="74" spans="2:9" x14ac:dyDescent="0.25">
      <c r="B74" s="329"/>
      <c r="C74" s="297"/>
      <c r="D74" s="297"/>
      <c r="E74" s="550" t="s">
        <v>317</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325</v>
      </c>
      <c r="C78" s="558"/>
      <c r="D78" s="558"/>
      <c r="E78" s="558"/>
      <c r="F78" s="559" t="str">
        <f>MASTERSHEET!R4</f>
        <v xml:space="preserve"> Pranay Sanjayrao Sontakke</v>
      </c>
      <c r="G78" s="56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43544</v>
      </c>
      <c r="C88" s="297"/>
      <c r="D88" s="548" t="s">
        <v>466</v>
      </c>
      <c r="E88" s="548"/>
      <c r="F88" s="548"/>
      <c r="G88" s="549"/>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446</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88" workbookViewId="0">
      <selection activeCell="I69" sqref="I69"/>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353</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467</v>
      </c>
      <c r="B7" s="673"/>
      <c r="C7" s="673"/>
      <c r="D7" s="673"/>
      <c r="E7" s="673"/>
      <c r="F7" s="673"/>
      <c r="G7" s="673"/>
      <c r="H7" s="673"/>
      <c r="I7" s="674"/>
    </row>
    <row r="8" spans="1:10" x14ac:dyDescent="0.2">
      <c r="A8" s="377" t="s">
        <v>354</v>
      </c>
      <c r="B8" s="378"/>
      <c r="C8" s="378"/>
      <c r="D8" s="378"/>
      <c r="E8" s="378"/>
      <c r="F8" s="378"/>
      <c r="G8" s="378"/>
      <c r="H8" s="378"/>
      <c r="I8" s="379"/>
    </row>
    <row r="9" spans="1:10" x14ac:dyDescent="0.2">
      <c r="A9" s="672" t="s">
        <v>355</v>
      </c>
      <c r="B9" s="673"/>
      <c r="C9" s="673"/>
      <c r="D9" s="673"/>
      <c r="E9" s="673"/>
      <c r="F9" s="673"/>
      <c r="G9" s="673"/>
      <c r="H9" s="673"/>
      <c r="I9" s="67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358</v>
      </c>
      <c r="B14" s="673"/>
      <c r="C14" s="673"/>
      <c r="D14" s="675" t="str">
        <f>UPPER(CONCATENATE(MASTERSHEET!B4," ", MASTERSHEET!D4," ",MASTERSHEET!F4))</f>
        <v xml:space="preserve"> PRANAY SANJAYRAO SONTAKKE</v>
      </c>
      <c r="E14" s="675"/>
      <c r="F14" s="675"/>
      <c r="G14" s="675"/>
      <c r="H14" s="675"/>
      <c r="I14" s="676"/>
    </row>
    <row r="15" spans="1:10" ht="39" customHeight="1" x14ac:dyDescent="0.2">
      <c r="A15" s="657" t="s">
        <v>419</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420</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421</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50" t="str">
        <f>+MASTERSHEET!B39</f>
        <v>Rajashree Sontakke</v>
      </c>
      <c r="C32" s="651"/>
      <c r="D32" s="651"/>
      <c r="E32" s="652"/>
      <c r="F32" s="650" t="str">
        <f>+MASTERSHEET!C39</f>
        <v>Mother</v>
      </c>
      <c r="G32" s="652"/>
      <c r="H32" s="393">
        <f>+MASTERSHEET!E39</f>
        <v>56</v>
      </c>
      <c r="I32" s="394">
        <f>+MASTERSHEET!F39</f>
        <v>1</v>
      </c>
    </row>
    <row r="33" spans="1:256" x14ac:dyDescent="0.2">
      <c r="A33" s="392" t="s">
        <v>375</v>
      </c>
      <c r="B33" s="650"/>
      <c r="C33" s="651"/>
      <c r="D33" s="651"/>
      <c r="E33" s="652"/>
      <c r="F33" s="653"/>
      <c r="G33" s="653"/>
      <c r="H33" s="393"/>
      <c r="I33" s="395"/>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6" t="s">
        <v>330</v>
      </c>
      <c r="F41" s="646" t="str">
        <f>+D14</f>
        <v xml:space="preserve"> PRANAY SANJAYRAO SONTAKKE</v>
      </c>
      <c r="G41" s="646"/>
      <c r="H41" s="646"/>
      <c r="I41" s="647"/>
    </row>
    <row r="42" spans="1:256" ht="14.25" customHeight="1" x14ac:dyDescent="0.2">
      <c r="A42" s="227">
        <v>2</v>
      </c>
      <c r="B42" s="640" t="s">
        <v>380</v>
      </c>
      <c r="C42" s="640"/>
      <c r="D42" s="640"/>
      <c r="E42" s="396" t="s">
        <v>330</v>
      </c>
      <c r="F42" s="644" t="str">
        <f>UPPER(+MASTERSHEET!B7)</f>
        <v>MALE</v>
      </c>
      <c r="G42" s="644"/>
      <c r="H42" s="644"/>
      <c r="I42" s="645"/>
    </row>
    <row r="43" spans="1:256" ht="15" customHeight="1" x14ac:dyDescent="0.2">
      <c r="A43" s="227">
        <v>3</v>
      </c>
      <c r="B43" s="640" t="s">
        <v>381</v>
      </c>
      <c r="C43" s="640"/>
      <c r="D43" s="640"/>
      <c r="E43" s="396" t="s">
        <v>330</v>
      </c>
      <c r="F43" s="643" t="s">
        <v>418</v>
      </c>
      <c r="G43" s="644"/>
      <c r="H43" s="644"/>
      <c r="I43" s="645"/>
    </row>
    <row r="44" spans="1:256" ht="15.75" customHeight="1" x14ac:dyDescent="0.2">
      <c r="A44" s="227">
        <v>4</v>
      </c>
      <c r="B44" s="640" t="s">
        <v>382</v>
      </c>
      <c r="C44" s="640"/>
      <c r="D44" s="640"/>
      <c r="E44" s="396" t="s">
        <v>330</v>
      </c>
      <c r="F44" s="644" t="str">
        <f>UPPER(+MASTERSHEET!D7)</f>
        <v>SINGLE</v>
      </c>
      <c r="G44" s="644"/>
      <c r="H44" s="644"/>
      <c r="I44" s="645"/>
    </row>
    <row r="45" spans="1:256" ht="18.75" customHeight="1" x14ac:dyDescent="0.2">
      <c r="A45" s="227">
        <v>5</v>
      </c>
      <c r="B45" s="640" t="s">
        <v>383</v>
      </c>
      <c r="C45" s="640"/>
      <c r="D45" s="640"/>
      <c r="E45" s="396" t="s">
        <v>330</v>
      </c>
      <c r="F45" s="643" t="str">
        <f>UPPER(+MASTERSHEET!D6)</f>
        <v>MIPL-CHENNAI</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6" t="s">
        <v>330</v>
      </c>
      <c r="F46" s="643" t="str">
        <f>UPPER(+MASTERSHEET!B5)</f>
        <v>ANALYST(A4)</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6" t="s">
        <v>330</v>
      </c>
      <c r="F47" s="641">
        <f>+MASTERSHEET!B6</f>
        <v>43544</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6" t="s">
        <v>330</v>
      </c>
      <c r="F48" s="634" t="str">
        <f>PROPER(CONCATENATE(MASTERSHEET!B25,", ",MASTERSHEET!B26," ,",MASTERSHEET!B27,", ",MASTERSHEET!B28," , ",MASTERSHEET!B29))</f>
        <v>Flat No.202,Sai Naman Apartment,Plot No.100, Sadguru Nagar,Chandika Nagar 2 ,Manewada Besa Road, Nagpur , Maharashtra 440027</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9"/>
      <c r="F52" s="639"/>
      <c r="G52" s="621" t="s">
        <v>389</v>
      </c>
      <c r="H52" s="62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9"/>
      <c r="F53" s="639"/>
      <c r="G53" s="621" t="s">
        <v>169</v>
      </c>
      <c r="H53" s="621"/>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MIPL-CHENNAI</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f>+MASTERSHEET!B6</f>
        <v>43544</v>
      </c>
      <c r="D57" s="232"/>
      <c r="E57" s="232"/>
      <c r="F57" s="624"/>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394</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395</v>
      </c>
      <c r="B59" s="232"/>
      <c r="C59" s="232"/>
      <c r="D59" s="232"/>
      <c r="E59" s="232"/>
      <c r="F59" s="621" t="s">
        <v>396</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397</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398</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399</v>
      </c>
      <c r="B66" s="624"/>
      <c r="C66" s="624"/>
      <c r="D66" s="624"/>
      <c r="E66" s="624"/>
      <c r="F66" s="232"/>
      <c r="G66" s="624" t="s">
        <v>400</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3"/>
      <c r="C68" s="633"/>
      <c r="D68" s="633"/>
      <c r="E68" s="633"/>
      <c r="F68" s="369" t="s">
        <v>402</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403</v>
      </c>
      <c r="B71" s="633"/>
      <c r="C71" s="633"/>
      <c r="D71" s="633"/>
      <c r="E71" s="633"/>
      <c r="F71" s="369" t="s">
        <v>404</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405</v>
      </c>
      <c r="B74" s="621"/>
      <c r="C74" s="232" t="str">
        <f>UPPER(+MASTERSHEET!D6 )</f>
        <v>MIPL-CHENNAI</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393</v>
      </c>
      <c r="B75" s="621"/>
      <c r="C75" s="233">
        <f>+MASTERSHEET!B6</f>
        <v>43544</v>
      </c>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406</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407</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445</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408</v>
      </c>
      <c r="B84" s="232"/>
      <c r="C84" s="232"/>
      <c r="D84" s="232"/>
      <c r="E84" s="621" t="s">
        <v>409</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410</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467</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411</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412</v>
      </c>
      <c r="F90" s="624"/>
      <c r="G90" s="624"/>
      <c r="H90" s="624"/>
      <c r="I90" s="625"/>
    </row>
    <row r="91" spans="1:256" s="406" customFormat="1" x14ac:dyDescent="0.2">
      <c r="A91" s="368"/>
      <c r="B91" s="232"/>
      <c r="C91" s="232"/>
      <c r="D91" s="232"/>
      <c r="E91" s="624" t="s">
        <v>413</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393</v>
      </c>
      <c r="B93" s="621"/>
      <c r="C93" s="233">
        <f>+C75</f>
        <v>43544</v>
      </c>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414</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415</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f>+C93</f>
        <v>43544</v>
      </c>
      <c r="D104" s="372"/>
      <c r="E104" s="372"/>
      <c r="F104" s="624" t="s">
        <v>416</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417</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 Pranay</v>
      </c>
      <c r="D31" s="37" t="str">
        <f>MASTERSHEET!D4</f>
        <v>Sanjayrao</v>
      </c>
      <c r="E31" s="37" t="str">
        <f>MASTERSHEET!F4</f>
        <v>Sontakke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f>MASTERSHEET!B6</f>
        <v>43544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vijender reddy, musku</cp:lastModifiedBy>
  <cp:lastPrinted>2015-12-01T11:26:18Z</cp:lastPrinted>
  <dcterms:created xsi:type="dcterms:W3CDTF">2006-10-17T09:26:01Z</dcterms:created>
  <dcterms:modified xsi:type="dcterms:W3CDTF">2019-06-19T06:17:33Z</dcterms:modified>
</cp:coreProperties>
</file>