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2F0D835-26B8-41DA-B311-C9967C9D52B3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 1" sheetId="2" r:id="rId1"/>
    <sheet name="Working notes" sheetId="1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9" i="2" l="1"/>
  <c r="B8" i="2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C8" i="1"/>
  <c r="B8" i="1"/>
  <c r="E8" i="1"/>
  <c r="F8" i="1" s="1"/>
  <c r="D10" i="1" l="1"/>
  <c r="G8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D41" i="1"/>
  <c r="D31" i="1"/>
  <c r="D23" i="1"/>
  <c r="H23" i="1" s="1"/>
  <c r="I23" i="1" s="1"/>
  <c r="D9" i="1"/>
  <c r="H9" i="1" s="1"/>
  <c r="I9" i="1" s="1"/>
  <c r="D43" i="1"/>
  <c r="D39" i="1"/>
  <c r="D37" i="1"/>
  <c r="D35" i="1"/>
  <c r="D33" i="1"/>
  <c r="D29" i="1"/>
  <c r="H29" i="1" s="1"/>
  <c r="I29" i="1" s="1"/>
  <c r="D27" i="1"/>
  <c r="H27" i="1" s="1"/>
  <c r="I27" i="1" s="1"/>
  <c r="D25" i="1"/>
  <c r="H25" i="1" s="1"/>
  <c r="I25" i="1" s="1"/>
  <c r="D21" i="1"/>
  <c r="D19" i="1"/>
  <c r="D17" i="1"/>
  <c r="D15" i="1"/>
  <c r="D13" i="1"/>
  <c r="D11" i="1"/>
  <c r="H43" i="1"/>
  <c r="I43" i="1" s="1"/>
  <c r="D8" i="1"/>
  <c r="H8" i="1" s="1"/>
  <c r="I8" i="1" s="1"/>
  <c r="D42" i="1"/>
  <c r="D40" i="1"/>
  <c r="D38" i="1"/>
  <c r="D36" i="1"/>
  <c r="H36" i="1" s="1"/>
  <c r="I36" i="1" s="1"/>
  <c r="D34" i="1"/>
  <c r="D32" i="1"/>
  <c r="D30" i="1"/>
  <c r="D28" i="1"/>
  <c r="H28" i="1" s="1"/>
  <c r="I28" i="1" s="1"/>
  <c r="D26" i="1"/>
  <c r="D24" i="1"/>
  <c r="D22" i="1"/>
  <c r="D20" i="1"/>
  <c r="H20" i="1" s="1"/>
  <c r="I20" i="1" s="1"/>
  <c r="D18" i="1"/>
  <c r="D16" i="1"/>
  <c r="D14" i="1"/>
  <c r="D12" i="1"/>
  <c r="H12" i="1" s="1"/>
  <c r="I12" i="1" s="1"/>
  <c r="H16" i="1" l="1"/>
  <c r="I16" i="1" s="1"/>
  <c r="H24" i="1"/>
  <c r="I24" i="1" s="1"/>
  <c r="H32" i="1"/>
  <c r="I32" i="1" s="1"/>
  <c r="H40" i="1"/>
  <c r="I40" i="1" s="1"/>
  <c r="H39" i="1"/>
  <c r="I39" i="1" s="1"/>
  <c r="H11" i="1"/>
  <c r="I11" i="1" s="1"/>
  <c r="H15" i="1"/>
  <c r="I15" i="1" s="1"/>
  <c r="H19" i="1"/>
  <c r="I19" i="1" s="1"/>
  <c r="H35" i="1"/>
  <c r="I35" i="1" s="1"/>
  <c r="H31" i="1"/>
  <c r="I31" i="1" s="1"/>
  <c r="H17" i="1"/>
  <c r="I17" i="1" s="1"/>
  <c r="H14" i="1"/>
  <c r="I14" i="1" s="1"/>
  <c r="H18" i="1"/>
  <c r="I18" i="1" s="1"/>
  <c r="H22" i="1"/>
  <c r="I22" i="1" s="1"/>
  <c r="H26" i="1"/>
  <c r="I26" i="1" s="1"/>
  <c r="H30" i="1"/>
  <c r="I30" i="1" s="1"/>
  <c r="H34" i="1"/>
  <c r="I34" i="1" s="1"/>
  <c r="H38" i="1"/>
  <c r="I38" i="1" s="1"/>
  <c r="H42" i="1"/>
  <c r="I42" i="1" s="1"/>
  <c r="H21" i="1"/>
  <c r="I21" i="1" s="1"/>
  <c r="H10" i="1"/>
  <c r="I10" i="1" s="1"/>
  <c r="H13" i="1"/>
  <c r="I13" i="1" s="1"/>
  <c r="H33" i="1"/>
  <c r="I33" i="1" s="1"/>
  <c r="H37" i="1"/>
  <c r="I37" i="1" s="1"/>
  <c r="H41" i="1"/>
  <c r="I41" i="1" s="1"/>
  <c r="I44" i="1" l="1"/>
  <c r="B12" i="2" s="1"/>
</calcChain>
</file>

<file path=xl/sharedStrings.xml><?xml version="1.0" encoding="utf-8"?>
<sst xmlns="http://schemas.openxmlformats.org/spreadsheetml/2006/main" count="41" uniqueCount="41">
  <si>
    <t>Principal Amount</t>
  </si>
  <si>
    <t>Rate of Interest</t>
  </si>
  <si>
    <t>Compounding</t>
  </si>
  <si>
    <t>No.of years</t>
  </si>
  <si>
    <t>P</t>
  </si>
  <si>
    <t>r</t>
  </si>
  <si>
    <t>1+r/n</t>
  </si>
  <si>
    <t>Months remaining</t>
  </si>
  <si>
    <t>Months expressed in years</t>
  </si>
  <si>
    <t>nt</t>
  </si>
  <si>
    <t>(1+r/n)^nt</t>
  </si>
  <si>
    <t>A</t>
  </si>
  <si>
    <t>Dates</t>
  </si>
  <si>
    <t>quarterly</t>
  </si>
  <si>
    <t>Input</t>
  </si>
  <si>
    <t>Output</t>
  </si>
  <si>
    <t>Workings</t>
  </si>
  <si>
    <t>Principal Amount (P)</t>
  </si>
  <si>
    <t>Rate of Interest ( R )</t>
  </si>
  <si>
    <t>No.of years (N)</t>
  </si>
  <si>
    <t xml:space="preserve">Compounding Frequency ( CF) </t>
  </si>
  <si>
    <t xml:space="preserve">Rate </t>
  </si>
  <si>
    <t>Quaterly</t>
  </si>
  <si>
    <t>Tenure Frequency</t>
  </si>
  <si>
    <t>The amount you want to invest monthly</t>
  </si>
  <si>
    <t>The expected Interest for your SIP per annum</t>
  </si>
  <si>
    <t>Compunding at what intervals</t>
  </si>
  <si>
    <t>For how many years the SIP continues</t>
  </si>
  <si>
    <t>rate divdied by CF (r/CF)rate for every quarter</t>
  </si>
  <si>
    <t>The total number of time its getting compounded</t>
  </si>
  <si>
    <t>The total invesment amount for three years.</t>
  </si>
  <si>
    <t>The following steps are to be done for every installment monthly</t>
  </si>
  <si>
    <t>Step - 2  Express the remaining months in years (months remaining/12)</t>
  </si>
  <si>
    <t xml:space="preserve">Step 3 - mulitply Step 2 with compounding Frequency. </t>
  </si>
  <si>
    <t>Installment amount monthly</t>
  </si>
  <si>
    <t>(FOR DETAILED REFERENCE PLEASE SEE SHEET-2 WORKING NOTES)</t>
  </si>
  <si>
    <t>Step 1 - Add 1 with rate   (1+r/n)</t>
  </si>
  <si>
    <t>Step 4 -  Step 2 with the power of step 3 (1+r)^nt</t>
  </si>
  <si>
    <t>Step 5 - Step 4 * Installment amount monthly (P*(1+r)^nt))</t>
  </si>
  <si>
    <t>Step 6 - This step is to be done for each Installment. Then add up all the amounts where you will get the output.</t>
  </si>
  <si>
    <t>*Months remaining- The total  months left after each installment is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</si>
</sst>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43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tabSelected="1" workbookViewId="0">
      <selection activeCell="B18" sqref="B18"/>
    </sheetView>
  </sheetViews>
  <sheetFormatPr defaultRowHeight="15" x14ac:dyDescent="0.25"/>
  <cols>
    <col min="1" max="1" width="28.5703125" bestFit="1" customWidth="1"/>
    <col min="2" max="2" width="12.42578125" bestFit="1" customWidth="1"/>
    <col min="4" max="4" width="102.28515625" bestFit="1" customWidth="1"/>
    <col min="6" max="6" width="65.7109375" bestFit="1" customWidth="1"/>
  </cols>
  <sheetData>
    <row r="1" spans="1:4" x14ac:dyDescent="0.25">
      <c r="A1" s="15" t="s">
        <v>14</v>
      </c>
      <c r="B1" s="15"/>
    </row>
    <row r="2" spans="1:4" x14ac:dyDescent="0.25">
      <c r="A2" s="13" t="s">
        <v>17</v>
      </c>
      <c r="B2" s="13">
        <v>500</v>
      </c>
      <c r="D2" t="s">
        <v>24</v>
      </c>
    </row>
    <row r="3" spans="1:4" x14ac:dyDescent="0.25">
      <c r="A3" s="13" t="s">
        <v>18</v>
      </c>
      <c r="B3" s="14">
        <v>0.08</v>
      </c>
      <c r="D3" t="s">
        <v>25</v>
      </c>
    </row>
    <row r="4" spans="1:4" x14ac:dyDescent="0.25">
      <c r="A4" s="13" t="s">
        <v>20</v>
      </c>
      <c r="B4" s="13">
        <v>4</v>
      </c>
      <c r="C4" t="s">
        <v>22</v>
      </c>
      <c r="D4" t="s">
        <v>26</v>
      </c>
    </row>
    <row r="5" spans="1:4" x14ac:dyDescent="0.25">
      <c r="A5" s="13" t="s">
        <v>19</v>
      </c>
      <c r="B5" s="13">
        <v>3</v>
      </c>
      <c r="D5" t="s">
        <v>27</v>
      </c>
    </row>
    <row r="7" spans="1:4" x14ac:dyDescent="0.25">
      <c r="A7" s="13" t="s">
        <v>16</v>
      </c>
    </row>
    <row r="8" spans="1:4" x14ac:dyDescent="0.25">
      <c r="A8" s="13" t="s">
        <v>21</v>
      </c>
      <c r="B8">
        <f>B3/B4</f>
        <v>0.02</v>
      </c>
      <c r="D8" t="s">
        <v>28</v>
      </c>
    </row>
    <row r="9" spans="1:4" x14ac:dyDescent="0.25">
      <c r="A9" s="13" t="s">
        <v>23</v>
      </c>
      <c r="B9">
        <f>B5*B4</f>
        <v>12</v>
      </c>
      <c r="D9" t="s">
        <v>29</v>
      </c>
    </row>
    <row r="10" spans="1:4" x14ac:dyDescent="0.25">
      <c r="A10" s="13" t="s">
        <v>34</v>
      </c>
      <c r="B10">
        <v>500</v>
      </c>
      <c r="D10" t="s">
        <v>30</v>
      </c>
    </row>
    <row r="12" spans="1:4" x14ac:dyDescent="0.25">
      <c r="A12" s="13" t="s">
        <v>15</v>
      </c>
      <c r="B12" s="2">
        <f>'Working notes'!I44</f>
        <v>20385.786180785806</v>
      </c>
      <c r="D12" t="s">
        <v>31</v>
      </c>
    </row>
    <row r="13" spans="1:4" x14ac:dyDescent="0.25">
      <c r="D13" t="s">
        <v>36</v>
      </c>
    </row>
    <row r="14" spans="1:4" x14ac:dyDescent="0.25">
      <c r="D14" t="s">
        <v>32</v>
      </c>
    </row>
    <row r="15" spans="1:4" x14ac:dyDescent="0.25">
      <c r="D15" t="s">
        <v>33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35</v>
      </c>
    </row>
    <row r="21" spans="4:4" x14ac:dyDescent="0.25">
      <c r="D2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4" workbookViewId="0">
      <selection activeCell="A23" sqref="A23"/>
    </sheetView>
  </sheetViews>
  <sheetFormatPr defaultRowHeight="15" x14ac:dyDescent="0.25"/>
  <cols>
    <col min="2" max="2" width="10.5703125" bestFit="1" customWidth="1"/>
    <col min="4" max="4" width="18.85546875" bestFit="1" customWidth="1"/>
    <col min="5" max="5" width="14.28515625" customWidth="1"/>
    <col min="6" max="6" width="12" customWidth="1"/>
    <col min="7" max="7" width="9.5703125" bestFit="1" customWidth="1"/>
    <col min="8" max="8" width="10.28515625" bestFit="1" customWidth="1"/>
    <col min="9" max="9" width="9.5703125" bestFit="1" customWidth="1"/>
    <col min="11" max="11" width="10.5703125" bestFit="1" customWidth="1"/>
  </cols>
  <sheetData>
    <row r="1" spans="1:11" x14ac:dyDescent="0.25">
      <c r="K1" s="8"/>
    </row>
    <row r="2" spans="1:11" x14ac:dyDescent="0.25">
      <c r="D2" s="10" t="s">
        <v>0</v>
      </c>
      <c r="E2" s="11">
        <v>500</v>
      </c>
      <c r="K2" s="8"/>
    </row>
    <row r="3" spans="1:11" x14ac:dyDescent="0.25">
      <c r="D3" s="10" t="s">
        <v>1</v>
      </c>
      <c r="E3" s="12">
        <v>0.08</v>
      </c>
      <c r="J3" s="2"/>
      <c r="K3" s="8"/>
    </row>
    <row r="4" spans="1:11" x14ac:dyDescent="0.25">
      <c r="D4" s="10" t="s">
        <v>2</v>
      </c>
      <c r="E4" s="11" t="s">
        <v>13</v>
      </c>
      <c r="F4">
        <v>4</v>
      </c>
      <c r="J4" s="2"/>
      <c r="K4" s="8"/>
    </row>
    <row r="5" spans="1:11" x14ac:dyDescent="0.25">
      <c r="D5" s="10" t="s">
        <v>3</v>
      </c>
      <c r="E5" s="11">
        <v>3</v>
      </c>
      <c r="K5" s="8"/>
    </row>
    <row r="7" spans="1:11" ht="45" x14ac:dyDescent="0.25">
      <c r="A7" s="3" t="s">
        <v>12</v>
      </c>
      <c r="B7" s="4" t="s">
        <v>4</v>
      </c>
      <c r="C7" s="4" t="s">
        <v>5</v>
      </c>
      <c r="D7" s="4" t="s">
        <v>6</v>
      </c>
      <c r="E7" s="5" t="s">
        <v>7</v>
      </c>
      <c r="F7" s="5" t="s">
        <v>8</v>
      </c>
      <c r="G7" s="4" t="s">
        <v>9</v>
      </c>
      <c r="H7" s="4" t="s">
        <v>10</v>
      </c>
      <c r="I7" s="4" t="s">
        <v>11</v>
      </c>
    </row>
    <row r="8" spans="1:11" x14ac:dyDescent="0.25">
      <c r="A8" s="1">
        <v>42736</v>
      </c>
      <c r="B8">
        <f>+$E$2</f>
        <v>500</v>
      </c>
      <c r="C8" s="2">
        <f>+$E$3</f>
        <v>0.08</v>
      </c>
      <c r="D8">
        <f>1+(C8/$F$4)</f>
        <v>1.02</v>
      </c>
      <c r="E8">
        <f>+COUNT(A8:$A$43)</f>
        <v>36</v>
      </c>
      <c r="F8" s="6">
        <f>+E8/12</f>
        <v>3</v>
      </c>
      <c r="G8" s="6">
        <f>+F8*$F$4</f>
        <v>12</v>
      </c>
      <c r="H8" s="6">
        <f>+D8^G8</f>
        <v>1.2682417945625453</v>
      </c>
      <c r="I8" s="6">
        <f>+B8*H8</f>
        <v>634.12089728127262</v>
      </c>
      <c r="K8" s="6"/>
    </row>
    <row r="9" spans="1:11" x14ac:dyDescent="0.25">
      <c r="A9" s="1">
        <v>42767</v>
      </c>
      <c r="B9">
        <f t="shared" ref="B9:B43" si="0">+$E$2</f>
        <v>500</v>
      </c>
      <c r="C9" s="2">
        <f t="shared" ref="C9:C43" si="1">+$E$3</f>
        <v>0.08</v>
      </c>
      <c r="D9">
        <f t="shared" ref="D9:D43" si="2">1+(C9/$F$4)</f>
        <v>1.02</v>
      </c>
      <c r="E9">
        <f>+COUNT(A9:$A$43)</f>
        <v>35</v>
      </c>
      <c r="F9" s="6">
        <f t="shared" ref="F9:F43" si="3">+E9/12</f>
        <v>2.9166666666666665</v>
      </c>
      <c r="G9" s="6">
        <f t="shared" ref="G9:G43" si="4">+F9*$F$4</f>
        <v>11.666666666666666</v>
      </c>
      <c r="H9" s="6">
        <f t="shared" ref="H9:H43" si="5">+D9^G9</f>
        <v>1.2598978569803561</v>
      </c>
      <c r="I9" s="6">
        <f t="shared" ref="I9:I43" si="6">+B9*H9</f>
        <v>629.94892849017799</v>
      </c>
      <c r="K9" s="6"/>
    </row>
    <row r="10" spans="1:11" x14ac:dyDescent="0.25">
      <c r="A10" s="1">
        <v>42795</v>
      </c>
      <c r="B10">
        <f t="shared" si="0"/>
        <v>500</v>
      </c>
      <c r="C10" s="2">
        <f t="shared" si="1"/>
        <v>0.08</v>
      </c>
      <c r="D10">
        <f t="shared" si="2"/>
        <v>1.02</v>
      </c>
      <c r="E10">
        <f>+COUNT(A10:$A$43)</f>
        <v>34</v>
      </c>
      <c r="F10" s="6">
        <f t="shared" si="3"/>
        <v>2.8333333333333335</v>
      </c>
      <c r="G10" s="6">
        <f t="shared" si="4"/>
        <v>11.333333333333334</v>
      </c>
      <c r="H10" s="6">
        <f t="shared" si="5"/>
        <v>1.2516088153136566</v>
      </c>
      <c r="I10" s="6">
        <f t="shared" si="6"/>
        <v>625.80440765682829</v>
      </c>
      <c r="K10" s="6"/>
    </row>
    <row r="11" spans="1:11" x14ac:dyDescent="0.25">
      <c r="A11" s="1">
        <v>42826</v>
      </c>
      <c r="B11">
        <f t="shared" si="0"/>
        <v>500</v>
      </c>
      <c r="C11" s="2">
        <f t="shared" si="1"/>
        <v>0.08</v>
      </c>
      <c r="D11">
        <f t="shared" si="2"/>
        <v>1.02</v>
      </c>
      <c r="E11">
        <f>+COUNT(A11:$A$43)</f>
        <v>33</v>
      </c>
      <c r="F11" s="6">
        <f t="shared" si="3"/>
        <v>2.75</v>
      </c>
      <c r="G11" s="6">
        <f t="shared" si="4"/>
        <v>11</v>
      </c>
      <c r="H11" s="6">
        <f t="shared" si="5"/>
        <v>1.243374308394652</v>
      </c>
      <c r="I11" s="6">
        <f t="shared" si="6"/>
        <v>621.68715419732598</v>
      </c>
      <c r="K11" s="6"/>
    </row>
    <row r="12" spans="1:11" x14ac:dyDescent="0.25">
      <c r="A12" s="1">
        <v>42856</v>
      </c>
      <c r="B12">
        <f t="shared" si="0"/>
        <v>500</v>
      </c>
      <c r="C12" s="2">
        <f t="shared" si="1"/>
        <v>0.08</v>
      </c>
      <c r="D12">
        <f t="shared" si="2"/>
        <v>1.02</v>
      </c>
      <c r="E12">
        <f>+COUNT(A12:$A$43)</f>
        <v>32</v>
      </c>
      <c r="F12" s="6">
        <f t="shared" si="3"/>
        <v>2.6666666666666665</v>
      </c>
      <c r="G12" s="6">
        <f t="shared" si="4"/>
        <v>10.666666666666666</v>
      </c>
      <c r="H12" s="6">
        <f t="shared" si="5"/>
        <v>1.2351939774317215</v>
      </c>
      <c r="I12" s="6">
        <f t="shared" si="6"/>
        <v>617.59698871586079</v>
      </c>
      <c r="K12" s="6"/>
    </row>
    <row r="13" spans="1:11" x14ac:dyDescent="0.25">
      <c r="A13" s="1">
        <v>42887</v>
      </c>
      <c r="B13">
        <f t="shared" si="0"/>
        <v>500</v>
      </c>
      <c r="C13" s="2">
        <f t="shared" si="1"/>
        <v>0.08</v>
      </c>
      <c r="D13">
        <f t="shared" si="2"/>
        <v>1.02</v>
      </c>
      <c r="E13">
        <f>+COUNT(A13:$A$43)</f>
        <v>31</v>
      </c>
      <c r="F13" s="6">
        <f t="shared" si="3"/>
        <v>2.5833333333333335</v>
      </c>
      <c r="G13" s="6">
        <f t="shared" si="4"/>
        <v>10.333333333333334</v>
      </c>
      <c r="H13" s="6">
        <f t="shared" si="5"/>
        <v>1.227067465993781</v>
      </c>
      <c r="I13" s="6">
        <f t="shared" si="6"/>
        <v>613.53373299689054</v>
      </c>
      <c r="K13" s="6"/>
    </row>
    <row r="14" spans="1:11" x14ac:dyDescent="0.25">
      <c r="A14" s="1">
        <v>42917</v>
      </c>
      <c r="B14">
        <f t="shared" si="0"/>
        <v>500</v>
      </c>
      <c r="C14" s="2">
        <f t="shared" si="1"/>
        <v>0.08</v>
      </c>
      <c r="D14">
        <f t="shared" si="2"/>
        <v>1.02</v>
      </c>
      <c r="E14">
        <f>+COUNT(A14:$A$43)</f>
        <v>30</v>
      </c>
      <c r="F14" s="6">
        <f t="shared" si="3"/>
        <v>2.5</v>
      </c>
      <c r="G14" s="6">
        <f t="shared" si="4"/>
        <v>10</v>
      </c>
      <c r="H14" s="6">
        <f t="shared" si="5"/>
        <v>1.2189944199947571</v>
      </c>
      <c r="I14" s="6">
        <f t="shared" si="6"/>
        <v>609.4972099973786</v>
      </c>
      <c r="K14" s="6"/>
    </row>
    <row r="15" spans="1:11" x14ac:dyDescent="0.25">
      <c r="A15" s="1">
        <v>42948</v>
      </c>
      <c r="B15">
        <f t="shared" si="0"/>
        <v>500</v>
      </c>
      <c r="C15" s="2">
        <f t="shared" si="1"/>
        <v>0.08</v>
      </c>
      <c r="D15">
        <f t="shared" si="2"/>
        <v>1.02</v>
      </c>
      <c r="E15">
        <f>+COUNT(A15:$A$43)</f>
        <v>29</v>
      </c>
      <c r="F15" s="6">
        <f t="shared" si="3"/>
        <v>2.4166666666666665</v>
      </c>
      <c r="G15" s="6">
        <f t="shared" si="4"/>
        <v>9.6666666666666661</v>
      </c>
      <c r="H15" s="6">
        <f t="shared" si="5"/>
        <v>1.2109744876781583</v>
      </c>
      <c r="I15" s="6">
        <f t="shared" si="6"/>
        <v>605.48724383907916</v>
      </c>
      <c r="K15" s="6"/>
    </row>
    <row r="16" spans="1:11" x14ac:dyDescent="0.25">
      <c r="A16" s="1">
        <v>42979</v>
      </c>
      <c r="B16">
        <f t="shared" si="0"/>
        <v>500</v>
      </c>
      <c r="C16" s="2">
        <f t="shared" si="1"/>
        <v>0.08</v>
      </c>
      <c r="D16">
        <f t="shared" si="2"/>
        <v>1.02</v>
      </c>
      <c r="E16">
        <f>+COUNT(A16:$A$43)</f>
        <v>28</v>
      </c>
      <c r="F16" s="6">
        <f t="shared" si="3"/>
        <v>2.3333333333333335</v>
      </c>
      <c r="G16" s="6">
        <f t="shared" si="4"/>
        <v>9.3333333333333339</v>
      </c>
      <c r="H16" s="6">
        <f t="shared" si="5"/>
        <v>1.2030073196017461</v>
      </c>
      <c r="I16" s="6">
        <f t="shared" si="6"/>
        <v>601.50365980087304</v>
      </c>
      <c r="K16" s="6"/>
    </row>
    <row r="17" spans="1:11" x14ac:dyDescent="0.25">
      <c r="A17" s="1">
        <v>43009</v>
      </c>
      <c r="B17">
        <f t="shared" si="0"/>
        <v>500</v>
      </c>
      <c r="C17" s="2">
        <f t="shared" si="1"/>
        <v>0.08</v>
      </c>
      <c r="D17">
        <f t="shared" si="2"/>
        <v>1.02</v>
      </c>
      <c r="E17">
        <f>+COUNT(A17:$A$43)</f>
        <v>27</v>
      </c>
      <c r="F17" s="6">
        <f t="shared" si="3"/>
        <v>2.25</v>
      </c>
      <c r="G17" s="6">
        <f t="shared" si="4"/>
        <v>9</v>
      </c>
      <c r="H17" s="6">
        <f t="shared" si="5"/>
        <v>1.1950925686223108</v>
      </c>
      <c r="I17" s="6">
        <f t="shared" si="6"/>
        <v>597.54628431115543</v>
      </c>
      <c r="K17" s="6"/>
    </row>
    <row r="18" spans="1:11" x14ac:dyDescent="0.25">
      <c r="A18" s="1">
        <v>43040</v>
      </c>
      <c r="B18">
        <f t="shared" si="0"/>
        <v>500</v>
      </c>
      <c r="C18" s="2">
        <f t="shared" si="1"/>
        <v>0.08</v>
      </c>
      <c r="D18">
        <f t="shared" si="2"/>
        <v>1.02</v>
      </c>
      <c r="E18">
        <f>+COUNT(A18:$A$43)</f>
        <v>26</v>
      </c>
      <c r="F18" s="6">
        <f t="shared" si="3"/>
        <v>2.1666666666666665</v>
      </c>
      <c r="G18" s="6">
        <f t="shared" si="4"/>
        <v>8.6666666666666661</v>
      </c>
      <c r="H18" s="6">
        <f t="shared" si="5"/>
        <v>1.1872298898805473</v>
      </c>
      <c r="I18" s="6">
        <f t="shared" si="6"/>
        <v>593.61494494027363</v>
      </c>
      <c r="K18" s="6"/>
    </row>
    <row r="19" spans="1:11" x14ac:dyDescent="0.25">
      <c r="A19" s="1">
        <v>43070</v>
      </c>
      <c r="B19">
        <f t="shared" si="0"/>
        <v>500</v>
      </c>
      <c r="C19" s="2">
        <f t="shared" si="1"/>
        <v>0.08</v>
      </c>
      <c r="D19">
        <f t="shared" si="2"/>
        <v>1.02</v>
      </c>
      <c r="E19">
        <f>+COUNT(A19:$A$43)</f>
        <v>25</v>
      </c>
      <c r="F19" s="6">
        <f t="shared" si="3"/>
        <v>2.0833333333333335</v>
      </c>
      <c r="G19" s="6">
        <f t="shared" si="4"/>
        <v>8.3333333333333339</v>
      </c>
      <c r="H19" s="6">
        <f t="shared" si="5"/>
        <v>1.1794189407860254</v>
      </c>
      <c r="I19" s="6">
        <f t="shared" si="6"/>
        <v>589.70947039301268</v>
      </c>
      <c r="K19" s="6"/>
    </row>
    <row r="20" spans="1:11" x14ac:dyDescent="0.25">
      <c r="A20" s="1">
        <v>43101</v>
      </c>
      <c r="B20">
        <f t="shared" si="0"/>
        <v>500</v>
      </c>
      <c r="C20" s="2">
        <f t="shared" si="1"/>
        <v>0.08</v>
      </c>
      <c r="D20">
        <f t="shared" si="2"/>
        <v>1.02</v>
      </c>
      <c r="E20">
        <f>+COUNT(A20:$A$43)</f>
        <v>24</v>
      </c>
      <c r="F20" s="6">
        <f t="shared" si="3"/>
        <v>2</v>
      </c>
      <c r="G20" s="6">
        <f t="shared" si="4"/>
        <v>8</v>
      </c>
      <c r="H20" s="6">
        <f t="shared" si="5"/>
        <v>1.1716593810022655</v>
      </c>
      <c r="I20" s="6">
        <f t="shared" si="6"/>
        <v>585.82969050113275</v>
      </c>
      <c r="K20" s="6"/>
    </row>
    <row r="21" spans="1:11" x14ac:dyDescent="0.25">
      <c r="A21" s="1">
        <v>43132</v>
      </c>
      <c r="B21">
        <f t="shared" si="0"/>
        <v>500</v>
      </c>
      <c r="C21" s="2">
        <f t="shared" si="1"/>
        <v>0.08</v>
      </c>
      <c r="D21">
        <f t="shared" si="2"/>
        <v>1.02</v>
      </c>
      <c r="E21">
        <f>+COUNT(A21:$A$43)</f>
        <v>23</v>
      </c>
      <c r="F21" s="6">
        <f t="shared" si="3"/>
        <v>1.9166666666666667</v>
      </c>
      <c r="G21" s="6">
        <f t="shared" si="4"/>
        <v>7.666666666666667</v>
      </c>
      <c r="H21" s="6">
        <f t="shared" si="5"/>
        <v>1.1639508724319092</v>
      </c>
      <c r="I21" s="6">
        <f t="shared" si="6"/>
        <v>581.97543621595457</v>
      </c>
      <c r="K21" s="6"/>
    </row>
    <row r="22" spans="1:11" x14ac:dyDescent="0.25">
      <c r="A22" s="1">
        <v>43160</v>
      </c>
      <c r="B22">
        <f t="shared" si="0"/>
        <v>500</v>
      </c>
      <c r="C22" s="2">
        <f t="shared" si="1"/>
        <v>0.08</v>
      </c>
      <c r="D22">
        <f t="shared" si="2"/>
        <v>1.02</v>
      </c>
      <c r="E22">
        <f>+COUNT(A22:$A$43)</f>
        <v>22</v>
      </c>
      <c r="F22" s="6">
        <f t="shared" si="3"/>
        <v>1.8333333333333333</v>
      </c>
      <c r="G22" s="6">
        <f t="shared" si="4"/>
        <v>7.333333333333333</v>
      </c>
      <c r="H22" s="6">
        <f t="shared" si="5"/>
        <v>1.1562930792019857</v>
      </c>
      <c r="I22" s="6">
        <f t="shared" si="6"/>
        <v>578.14653960099281</v>
      </c>
      <c r="K22" s="6"/>
    </row>
    <row r="23" spans="1:11" x14ac:dyDescent="0.25">
      <c r="A23" s="1">
        <v>43191</v>
      </c>
      <c r="B23">
        <f t="shared" si="0"/>
        <v>500</v>
      </c>
      <c r="C23" s="2">
        <f t="shared" si="1"/>
        <v>0.08</v>
      </c>
      <c r="D23">
        <f t="shared" si="2"/>
        <v>1.02</v>
      </c>
      <c r="E23">
        <f>+COUNT(A23:$A$43)</f>
        <v>21</v>
      </c>
      <c r="F23" s="6">
        <f t="shared" si="3"/>
        <v>1.75</v>
      </c>
      <c r="G23" s="6">
        <f t="shared" si="4"/>
        <v>7</v>
      </c>
      <c r="H23" s="6">
        <f t="shared" si="5"/>
        <v>1.1486856676492798</v>
      </c>
      <c r="I23" s="6">
        <f t="shared" si="6"/>
        <v>574.34283382463991</v>
      </c>
      <c r="K23" s="6"/>
    </row>
    <row r="24" spans="1:11" x14ac:dyDescent="0.25">
      <c r="A24" s="1">
        <v>43221</v>
      </c>
      <c r="B24">
        <f t="shared" si="0"/>
        <v>500</v>
      </c>
      <c r="C24" s="2">
        <f t="shared" si="1"/>
        <v>0.08</v>
      </c>
      <c r="D24">
        <f t="shared" si="2"/>
        <v>1.02</v>
      </c>
      <c r="E24">
        <f>+COUNT(A24:$A$43)</f>
        <v>20</v>
      </c>
      <c r="F24" s="6">
        <f t="shared" si="3"/>
        <v>1.6666666666666667</v>
      </c>
      <c r="G24" s="6">
        <f t="shared" si="4"/>
        <v>6.666666666666667</v>
      </c>
      <c r="H24" s="6">
        <f t="shared" si="5"/>
        <v>1.1411283063057933</v>
      </c>
      <c r="I24" s="6">
        <f t="shared" si="6"/>
        <v>570.56415315289667</v>
      </c>
      <c r="K24" s="6"/>
    </row>
    <row r="25" spans="1:11" x14ac:dyDescent="0.25">
      <c r="A25" s="1">
        <v>43252</v>
      </c>
      <c r="B25">
        <f t="shared" si="0"/>
        <v>500</v>
      </c>
      <c r="C25" s="2">
        <f t="shared" si="1"/>
        <v>0.08</v>
      </c>
      <c r="D25">
        <f t="shared" si="2"/>
        <v>1.02</v>
      </c>
      <c r="E25">
        <f>+COUNT(A25:$A$43)</f>
        <v>19</v>
      </c>
      <c r="F25" s="6">
        <f t="shared" si="3"/>
        <v>1.5833333333333333</v>
      </c>
      <c r="G25" s="6">
        <f t="shared" si="4"/>
        <v>6.333333333333333</v>
      </c>
      <c r="H25" s="6">
        <f t="shared" si="5"/>
        <v>1.1336206658842998</v>
      </c>
      <c r="I25" s="6">
        <f t="shared" si="6"/>
        <v>566.8103329421499</v>
      </c>
      <c r="K25" s="6"/>
    </row>
    <row r="26" spans="1:11" x14ac:dyDescent="0.25">
      <c r="A26" s="1">
        <v>43282</v>
      </c>
      <c r="B26">
        <f t="shared" si="0"/>
        <v>500</v>
      </c>
      <c r="C26" s="2">
        <f t="shared" si="1"/>
        <v>0.08</v>
      </c>
      <c r="D26">
        <f t="shared" si="2"/>
        <v>1.02</v>
      </c>
      <c r="E26">
        <f>+COUNT(A26:$A$43)</f>
        <v>18</v>
      </c>
      <c r="F26" s="6">
        <f t="shared" si="3"/>
        <v>1.5</v>
      </c>
      <c r="G26" s="6">
        <f t="shared" si="4"/>
        <v>6</v>
      </c>
      <c r="H26" s="6">
        <f t="shared" si="5"/>
        <v>1.1261624192640001</v>
      </c>
      <c r="I26" s="6">
        <f t="shared" si="6"/>
        <v>563.08120963200008</v>
      </c>
      <c r="K26" s="6"/>
    </row>
    <row r="27" spans="1:11" x14ac:dyDescent="0.25">
      <c r="A27" s="1">
        <v>43313</v>
      </c>
      <c r="B27">
        <f t="shared" si="0"/>
        <v>500</v>
      </c>
      <c r="C27" s="2">
        <f t="shared" si="1"/>
        <v>0.08</v>
      </c>
      <c r="D27">
        <f t="shared" si="2"/>
        <v>1.02</v>
      </c>
      <c r="E27">
        <f>+COUNT(A27:$A$43)</f>
        <v>17</v>
      </c>
      <c r="F27" s="6">
        <f t="shared" si="3"/>
        <v>1.4166666666666667</v>
      </c>
      <c r="G27" s="6">
        <f t="shared" si="4"/>
        <v>5.666666666666667</v>
      </c>
      <c r="H27" s="6">
        <f t="shared" si="5"/>
        <v>1.118753241476268</v>
      </c>
      <c r="I27" s="6">
        <f t="shared" si="6"/>
        <v>559.37662073813397</v>
      </c>
      <c r="K27" s="6"/>
    </row>
    <row r="28" spans="1:11" x14ac:dyDescent="0.25">
      <c r="A28" s="1">
        <v>43344</v>
      </c>
      <c r="B28">
        <f t="shared" si="0"/>
        <v>500</v>
      </c>
      <c r="C28" s="2">
        <f t="shared" si="1"/>
        <v>0.08</v>
      </c>
      <c r="D28">
        <f t="shared" si="2"/>
        <v>1.02</v>
      </c>
      <c r="E28">
        <f>+COUNT(A28:$A$43)</f>
        <v>16</v>
      </c>
      <c r="F28" s="6">
        <f t="shared" si="3"/>
        <v>1.3333333333333333</v>
      </c>
      <c r="G28" s="6">
        <f t="shared" si="4"/>
        <v>5.333333333333333</v>
      </c>
      <c r="H28" s="6">
        <f t="shared" si="5"/>
        <v>1.1113928096904899</v>
      </c>
      <c r="I28" s="6">
        <f t="shared" si="6"/>
        <v>555.69640484524496</v>
      </c>
      <c r="K28" s="6"/>
    </row>
    <row r="29" spans="1:11" x14ac:dyDescent="0.25">
      <c r="A29" s="1">
        <v>43374</v>
      </c>
      <c r="B29">
        <f t="shared" si="0"/>
        <v>500</v>
      </c>
      <c r="C29" s="2">
        <f t="shared" si="1"/>
        <v>0.08</v>
      </c>
      <c r="D29">
        <f t="shared" si="2"/>
        <v>1.02</v>
      </c>
      <c r="E29">
        <f>+COUNT(A29:$A$43)</f>
        <v>15</v>
      </c>
      <c r="F29" s="6">
        <f t="shared" si="3"/>
        <v>1.25</v>
      </c>
      <c r="G29" s="6">
        <f t="shared" si="4"/>
        <v>5</v>
      </c>
      <c r="H29" s="6">
        <f t="shared" si="5"/>
        <v>1.1040808032</v>
      </c>
      <c r="I29" s="6">
        <f t="shared" si="6"/>
        <v>552.0404016</v>
      </c>
      <c r="K29" s="6"/>
    </row>
    <row r="30" spans="1:11" x14ac:dyDescent="0.25">
      <c r="A30" s="1">
        <v>43405</v>
      </c>
      <c r="B30">
        <f t="shared" si="0"/>
        <v>500</v>
      </c>
      <c r="C30" s="2">
        <f t="shared" si="1"/>
        <v>0.08</v>
      </c>
      <c r="D30">
        <f t="shared" si="2"/>
        <v>1.02</v>
      </c>
      <c r="E30">
        <f>+COUNT(A30:$A$43)</f>
        <v>14</v>
      </c>
      <c r="F30" s="6">
        <f t="shared" si="3"/>
        <v>1.1666666666666667</v>
      </c>
      <c r="G30" s="6">
        <f t="shared" si="4"/>
        <v>4.666666666666667</v>
      </c>
      <c r="H30" s="6">
        <f t="shared" si="5"/>
        <v>1.0968169034081057</v>
      </c>
      <c r="I30" s="6">
        <f t="shared" si="6"/>
        <v>548.40845170405282</v>
      </c>
      <c r="K30" s="6"/>
    </row>
    <row r="31" spans="1:11" x14ac:dyDescent="0.25">
      <c r="A31" s="1">
        <v>43435</v>
      </c>
      <c r="B31">
        <f t="shared" si="0"/>
        <v>500</v>
      </c>
      <c r="C31" s="2">
        <f t="shared" si="1"/>
        <v>0.08</v>
      </c>
      <c r="D31">
        <f t="shared" si="2"/>
        <v>1.02</v>
      </c>
      <c r="E31">
        <f>+COUNT(A31:$A$43)</f>
        <v>13</v>
      </c>
      <c r="F31" s="6">
        <f t="shared" si="3"/>
        <v>1.0833333333333333</v>
      </c>
      <c r="G31" s="6">
        <f t="shared" si="4"/>
        <v>4.333333333333333</v>
      </c>
      <c r="H31" s="6">
        <f t="shared" si="5"/>
        <v>1.0896007938142058</v>
      </c>
      <c r="I31" s="6">
        <f t="shared" si="6"/>
        <v>544.80039690710294</v>
      </c>
      <c r="K31" s="6"/>
    </row>
    <row r="32" spans="1:11" x14ac:dyDescent="0.25">
      <c r="A32" s="1">
        <v>43466</v>
      </c>
      <c r="B32">
        <f t="shared" si="0"/>
        <v>500</v>
      </c>
      <c r="C32" s="2">
        <f t="shared" si="1"/>
        <v>0.08</v>
      </c>
      <c r="D32">
        <f t="shared" si="2"/>
        <v>1.02</v>
      </c>
      <c r="E32">
        <f>+COUNT(A32:$A$43)</f>
        <v>12</v>
      </c>
      <c r="F32" s="6">
        <f t="shared" si="3"/>
        <v>1</v>
      </c>
      <c r="G32" s="6">
        <f t="shared" si="4"/>
        <v>4</v>
      </c>
      <c r="H32" s="6">
        <f t="shared" si="5"/>
        <v>1.08243216</v>
      </c>
      <c r="I32" s="6">
        <f t="shared" si="6"/>
        <v>541.21608000000003</v>
      </c>
      <c r="K32" s="6"/>
    </row>
    <row r="33" spans="1:11" x14ac:dyDescent="0.25">
      <c r="A33" s="1">
        <v>43497</v>
      </c>
      <c r="B33">
        <f t="shared" si="0"/>
        <v>500</v>
      </c>
      <c r="C33" s="2">
        <f t="shared" si="1"/>
        <v>0.08</v>
      </c>
      <c r="D33">
        <f t="shared" si="2"/>
        <v>1.02</v>
      </c>
      <c r="E33">
        <f>+COUNT(A33:$A$43)</f>
        <v>11</v>
      </c>
      <c r="F33" s="6">
        <f t="shared" si="3"/>
        <v>0.91666666666666663</v>
      </c>
      <c r="G33" s="6">
        <f t="shared" si="4"/>
        <v>3.6666666666666665</v>
      </c>
      <c r="H33" s="6">
        <f t="shared" si="5"/>
        <v>1.07531068961579</v>
      </c>
      <c r="I33" s="6">
        <f t="shared" si="6"/>
        <v>537.65534480789506</v>
      </c>
      <c r="K33" s="6"/>
    </row>
    <row r="34" spans="1:11" x14ac:dyDescent="0.25">
      <c r="A34" s="1">
        <v>43525</v>
      </c>
      <c r="B34">
        <f t="shared" si="0"/>
        <v>500</v>
      </c>
      <c r="C34" s="2">
        <f t="shared" si="1"/>
        <v>0.08</v>
      </c>
      <c r="D34">
        <f t="shared" si="2"/>
        <v>1.02</v>
      </c>
      <c r="E34">
        <f>+COUNT(A34:$A$43)</f>
        <v>10</v>
      </c>
      <c r="F34" s="6">
        <f t="shared" si="3"/>
        <v>0.83333333333333337</v>
      </c>
      <c r="G34" s="6">
        <f t="shared" si="4"/>
        <v>3.3333333333333335</v>
      </c>
      <c r="H34" s="6">
        <f t="shared" si="5"/>
        <v>1.0682360723668685</v>
      </c>
      <c r="I34" s="6">
        <f t="shared" si="6"/>
        <v>534.11803618343424</v>
      </c>
      <c r="K34" s="6"/>
    </row>
    <row r="35" spans="1:11" x14ac:dyDescent="0.25">
      <c r="A35" s="1">
        <v>43556</v>
      </c>
      <c r="B35">
        <f t="shared" si="0"/>
        <v>500</v>
      </c>
      <c r="C35" s="2">
        <f t="shared" si="1"/>
        <v>0.08</v>
      </c>
      <c r="D35">
        <f t="shared" si="2"/>
        <v>1.02</v>
      </c>
      <c r="E35">
        <f>+COUNT(A35:$A$43)</f>
        <v>9</v>
      </c>
      <c r="F35" s="6">
        <f t="shared" si="3"/>
        <v>0.75</v>
      </c>
      <c r="G35" s="6">
        <f t="shared" si="4"/>
        <v>3</v>
      </c>
      <c r="H35" s="6">
        <f t="shared" si="5"/>
        <v>1.0612079999999999</v>
      </c>
      <c r="I35" s="6">
        <f t="shared" si="6"/>
        <v>530.60399999999993</v>
      </c>
      <c r="K35" s="6"/>
    </row>
    <row r="36" spans="1:11" x14ac:dyDescent="0.25">
      <c r="A36" s="1">
        <v>43586</v>
      </c>
      <c r="B36">
        <f t="shared" si="0"/>
        <v>500</v>
      </c>
      <c r="C36" s="2">
        <f t="shared" si="1"/>
        <v>0.08</v>
      </c>
      <c r="D36">
        <f t="shared" si="2"/>
        <v>1.02</v>
      </c>
      <c r="E36">
        <f>+COUNT(A36:$A$43)</f>
        <v>8</v>
      </c>
      <c r="F36" s="6">
        <f t="shared" si="3"/>
        <v>0.66666666666666663</v>
      </c>
      <c r="G36" s="6">
        <f t="shared" si="4"/>
        <v>2.6666666666666665</v>
      </c>
      <c r="H36" s="6">
        <f t="shared" si="5"/>
        <v>1.0542261662899901</v>
      </c>
      <c r="I36" s="6">
        <f t="shared" si="6"/>
        <v>527.11308314499502</v>
      </c>
      <c r="K36" s="6"/>
    </row>
    <row r="37" spans="1:11" x14ac:dyDescent="0.25">
      <c r="A37" s="1">
        <v>43617</v>
      </c>
      <c r="B37">
        <f t="shared" si="0"/>
        <v>500</v>
      </c>
      <c r="C37" s="2">
        <f t="shared" si="1"/>
        <v>0.08</v>
      </c>
      <c r="D37">
        <f t="shared" si="2"/>
        <v>1.02</v>
      </c>
      <c r="E37">
        <f>+COUNT(A37:$A$43)</f>
        <v>7</v>
      </c>
      <c r="F37" s="6">
        <f t="shared" si="3"/>
        <v>0.58333333333333337</v>
      </c>
      <c r="G37" s="6">
        <f t="shared" si="4"/>
        <v>2.3333333333333335</v>
      </c>
      <c r="H37" s="6">
        <f t="shared" si="5"/>
        <v>1.0472902670263415</v>
      </c>
      <c r="I37" s="6">
        <f t="shared" si="6"/>
        <v>523.64513351317078</v>
      </c>
      <c r="K37" s="6"/>
    </row>
    <row r="38" spans="1:11" x14ac:dyDescent="0.25">
      <c r="A38" s="1">
        <v>43647</v>
      </c>
      <c r="B38">
        <f t="shared" si="0"/>
        <v>500</v>
      </c>
      <c r="C38" s="2">
        <f t="shared" si="1"/>
        <v>0.08</v>
      </c>
      <c r="D38">
        <f t="shared" si="2"/>
        <v>1.02</v>
      </c>
      <c r="E38">
        <f>+COUNT(A38:$A$43)</f>
        <v>6</v>
      </c>
      <c r="F38" s="6">
        <f t="shared" si="3"/>
        <v>0.5</v>
      </c>
      <c r="G38" s="6">
        <f t="shared" si="4"/>
        <v>2</v>
      </c>
      <c r="H38" s="6">
        <f t="shared" si="5"/>
        <v>1.0404</v>
      </c>
      <c r="I38" s="6">
        <f t="shared" si="6"/>
        <v>520.20000000000005</v>
      </c>
      <c r="K38" s="6"/>
    </row>
    <row r="39" spans="1:11" x14ac:dyDescent="0.25">
      <c r="A39" s="1">
        <v>43678</v>
      </c>
      <c r="B39">
        <f t="shared" si="0"/>
        <v>500</v>
      </c>
      <c r="C39" s="2">
        <f t="shared" si="1"/>
        <v>0.08</v>
      </c>
      <c r="D39">
        <f t="shared" si="2"/>
        <v>1.02</v>
      </c>
      <c r="E39">
        <f>+COUNT(A39:$A$43)</f>
        <v>5</v>
      </c>
      <c r="F39" s="6">
        <f t="shared" si="3"/>
        <v>0.41666666666666669</v>
      </c>
      <c r="G39" s="6">
        <f t="shared" si="4"/>
        <v>1.6666666666666667</v>
      </c>
      <c r="H39" s="6">
        <f t="shared" si="5"/>
        <v>1.0335550649901863</v>
      </c>
      <c r="I39" s="6">
        <f t="shared" si="6"/>
        <v>516.77753249509317</v>
      </c>
      <c r="K39" s="6"/>
    </row>
    <row r="40" spans="1:11" x14ac:dyDescent="0.25">
      <c r="A40" s="1">
        <v>43709</v>
      </c>
      <c r="B40">
        <f t="shared" si="0"/>
        <v>500</v>
      </c>
      <c r="C40" s="2">
        <f t="shared" si="1"/>
        <v>0.08</v>
      </c>
      <c r="D40">
        <f t="shared" si="2"/>
        <v>1.02</v>
      </c>
      <c r="E40">
        <f>+COUNT(A40:$A$43)</f>
        <v>4</v>
      </c>
      <c r="F40" s="6">
        <f t="shared" si="3"/>
        <v>0.33333333333333331</v>
      </c>
      <c r="G40" s="6">
        <f t="shared" si="4"/>
        <v>1.3333333333333333</v>
      </c>
      <c r="H40" s="6">
        <f t="shared" si="5"/>
        <v>1.0267551637513153</v>
      </c>
      <c r="I40" s="6">
        <f t="shared" si="6"/>
        <v>513.3775818756576</v>
      </c>
      <c r="K40" s="6"/>
    </row>
    <row r="41" spans="1:11" x14ac:dyDescent="0.25">
      <c r="A41" s="1">
        <v>43739</v>
      </c>
      <c r="B41">
        <f t="shared" si="0"/>
        <v>500</v>
      </c>
      <c r="C41" s="2">
        <f t="shared" si="1"/>
        <v>0.08</v>
      </c>
      <c r="D41">
        <f t="shared" si="2"/>
        <v>1.02</v>
      </c>
      <c r="E41">
        <f>+COUNT(A41:$A$43)</f>
        <v>3</v>
      </c>
      <c r="F41" s="6">
        <f t="shared" si="3"/>
        <v>0.25</v>
      </c>
      <c r="G41" s="6">
        <f t="shared" si="4"/>
        <v>1</v>
      </c>
      <c r="H41" s="6">
        <f t="shared" si="5"/>
        <v>1.02</v>
      </c>
      <c r="I41" s="6">
        <f t="shared" si="6"/>
        <v>510</v>
      </c>
      <c r="K41" s="6"/>
    </row>
    <row r="42" spans="1:11" x14ac:dyDescent="0.25">
      <c r="A42" s="1">
        <v>43770</v>
      </c>
      <c r="B42">
        <f t="shared" si="0"/>
        <v>500</v>
      </c>
      <c r="C42" s="2">
        <f t="shared" si="1"/>
        <v>0.08</v>
      </c>
      <c r="D42">
        <f t="shared" si="2"/>
        <v>1.02</v>
      </c>
      <c r="E42">
        <f>+COUNT(A42:$A$43)</f>
        <v>2</v>
      </c>
      <c r="F42" s="6">
        <f t="shared" si="3"/>
        <v>0.16666666666666666</v>
      </c>
      <c r="G42" s="6">
        <f t="shared" si="4"/>
        <v>0.66666666666666663</v>
      </c>
      <c r="H42" s="6">
        <f t="shared" si="5"/>
        <v>1.0132892794021435</v>
      </c>
      <c r="I42" s="6">
        <f t="shared" si="6"/>
        <v>506.64463970107175</v>
      </c>
      <c r="K42" s="6"/>
    </row>
    <row r="43" spans="1:11" x14ac:dyDescent="0.25">
      <c r="A43" s="1">
        <v>43800</v>
      </c>
      <c r="B43">
        <f t="shared" si="0"/>
        <v>500</v>
      </c>
      <c r="C43" s="2">
        <f t="shared" si="1"/>
        <v>0.08</v>
      </c>
      <c r="D43">
        <f t="shared" si="2"/>
        <v>1.02</v>
      </c>
      <c r="E43">
        <f>+COUNT(A43:$A$43)</f>
        <v>1</v>
      </c>
      <c r="F43" s="6">
        <f t="shared" si="3"/>
        <v>8.3333333333333329E-2</v>
      </c>
      <c r="G43" s="6">
        <f t="shared" si="4"/>
        <v>0.33333333333333331</v>
      </c>
      <c r="H43" s="6">
        <f t="shared" si="5"/>
        <v>1.006622709560113</v>
      </c>
      <c r="I43" s="6">
        <f t="shared" si="6"/>
        <v>503.31135478005649</v>
      </c>
      <c r="K43" s="6"/>
    </row>
    <row r="44" spans="1:11" x14ac:dyDescent="0.25">
      <c r="A44" s="1"/>
      <c r="I44" s="2">
        <f>SUM(I8:I43)</f>
        <v>20385.786180785806</v>
      </c>
      <c r="K44" s="6"/>
    </row>
    <row r="46" spans="1:11" x14ac:dyDescent="0.25">
      <c r="A46" s="1"/>
      <c r="I46" s="2"/>
      <c r="K46" s="7"/>
    </row>
    <row r="47" spans="1:11" x14ac:dyDescent="0.25">
      <c r="A47" s="1"/>
      <c r="B47" s="2"/>
    </row>
    <row r="48" spans="1:11" x14ac:dyDescent="0.25">
      <c r="A48" s="1"/>
      <c r="B48" s="9"/>
    </row>
    <row r="49" spans="2:2" x14ac:dyDescent="0.25">
      <c r="B49" s="6"/>
    </row>
    <row r="50" spans="2:2" x14ac:dyDescent="0.25">
      <c r="B50" s="7"/>
    </row>
  </sheetData>
  <pageMargins left="0.7" right="0.7" top="0.75" bottom="0.75" header="0.3" footer="0.3"/>
  <pageSetup orientation="portrait" horizontalDpi="300" verticalDpi="300" r:id="rId1"/>
  <ignoredErrors>
    <ignoredError sqref="E1:E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Working notes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admin</cp:lastModifiedBy>
  <dcterms:created xsi:type="dcterms:W3CDTF">2018-07-26T10:22:22Z</dcterms:created>
  <dcterms:modified xsi:type="dcterms:W3CDTF">2018-09-30T10:05:19Z</dcterms:modified>
</cp:coreProperties>
</file>