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36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2" i="2"/>
  <c r="H2" i="2"/>
  <c r="H3" i="2" s="1"/>
  <c r="H4" i="2" s="1"/>
  <c r="H5" i="2" s="1"/>
  <c r="H6" i="2" s="1"/>
  <c r="I6" i="2"/>
  <c r="E6" i="2"/>
  <c r="F6" i="2" s="1"/>
  <c r="J6" i="2" l="1"/>
  <c r="K13" i="2"/>
  <c r="K12" i="2"/>
  <c r="F5" i="3" l="1"/>
  <c r="G5" i="3" s="1"/>
  <c r="E5" i="3"/>
  <c r="F4" i="3"/>
  <c r="E4" i="3"/>
  <c r="G4" i="3" s="1"/>
  <c r="F3" i="3"/>
  <c r="E3" i="3"/>
  <c r="G3" i="3" s="1"/>
  <c r="G2" i="3"/>
  <c r="F2" i="3"/>
  <c r="F6" i="3" s="1"/>
  <c r="E2" i="3"/>
  <c r="E6" i="3" s="1"/>
  <c r="I6" i="3" s="1"/>
  <c r="L6" i="3" l="1"/>
  <c r="J6" i="3"/>
  <c r="N6" i="3"/>
  <c r="G3" i="1" l="1"/>
  <c r="G4" i="1"/>
  <c r="G5" i="1"/>
  <c r="G6" i="1"/>
  <c r="G7" i="1"/>
  <c r="G8" i="1"/>
  <c r="G2" i="1"/>
  <c r="N8" i="1"/>
  <c r="I3" i="2"/>
  <c r="I4" i="2"/>
  <c r="I5" i="2"/>
  <c r="E3" i="2"/>
  <c r="F3" i="2" s="1"/>
  <c r="E4" i="2"/>
  <c r="F4" i="2" s="1"/>
  <c r="E5" i="2"/>
  <c r="F5" i="2" s="1"/>
  <c r="I2" i="2"/>
  <c r="E2" i="2"/>
  <c r="F3" i="1"/>
  <c r="F4" i="1"/>
  <c r="F6" i="1"/>
  <c r="F7" i="1"/>
  <c r="F8" i="1"/>
  <c r="F2" i="1"/>
  <c r="E3" i="1"/>
  <c r="E9" i="1" s="1"/>
  <c r="D3" i="1"/>
  <c r="E4" i="1"/>
  <c r="E5" i="1"/>
  <c r="F5" i="1" s="1"/>
  <c r="E6" i="1"/>
  <c r="E7" i="1"/>
  <c r="E8" i="1"/>
  <c r="E2" i="1"/>
  <c r="D4" i="1"/>
  <c r="D5" i="1"/>
  <c r="D6" i="1"/>
  <c r="D7" i="1"/>
  <c r="D8" i="1"/>
  <c r="D2" i="1"/>
  <c r="F2" i="2" l="1"/>
  <c r="E7" i="2"/>
  <c r="I7" i="2"/>
  <c r="J3" i="2"/>
  <c r="J5" i="2"/>
  <c r="J4" i="2"/>
  <c r="J2" i="2"/>
  <c r="D9" i="1"/>
  <c r="I8" i="1" s="1"/>
  <c r="J8" i="1" s="1"/>
  <c r="L7" i="2" l="1"/>
  <c r="O7" i="2" s="1"/>
  <c r="Q7" i="2"/>
  <c r="I16" i="1"/>
  <c r="M7" i="2" l="1"/>
  <c r="O8" i="2"/>
</calcChain>
</file>

<file path=xl/sharedStrings.xml><?xml version="1.0" encoding="utf-8"?>
<sst xmlns="http://schemas.openxmlformats.org/spreadsheetml/2006/main" count="16" uniqueCount="15">
  <si>
    <t>Total</t>
  </si>
  <si>
    <t>BRKG</t>
  </si>
  <si>
    <t>Exchange</t>
  </si>
  <si>
    <t>IGST</t>
  </si>
  <si>
    <t>STT</t>
  </si>
  <si>
    <t>SEBI</t>
  </si>
  <si>
    <t>Stamp duty</t>
  </si>
  <si>
    <t>50*7</t>
  </si>
  <si>
    <t>50*5</t>
  </si>
  <si>
    <t>Quantity</t>
  </si>
  <si>
    <t>BuyPr</t>
  </si>
  <si>
    <t>SellPrice</t>
  </si>
  <si>
    <t>TotalBuy</t>
  </si>
  <si>
    <t>Total Sell</t>
  </si>
  <si>
    <t>Brokage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</si>
</sst>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workbookViewId="0">
      <selection activeCell="G2" sqref="G2:G8"/>
    </sheetView>
  </sheetViews>
  <sheetFormatPr defaultRowHeight="15" x14ac:dyDescent="0.25"/>
  <sheetData>
    <row r="2" spans="1:14" x14ac:dyDescent="0.25">
      <c r="A2">
        <v>201</v>
      </c>
      <c r="B2">
        <v>276.75</v>
      </c>
      <c r="C2">
        <v>278.25</v>
      </c>
      <c r="D2">
        <f>A2*B2</f>
        <v>55626.75</v>
      </c>
      <c r="E2">
        <f>A2*C2</f>
        <v>55928.25</v>
      </c>
      <c r="F2">
        <f>E2-D2</f>
        <v>301.5</v>
      </c>
      <c r="G2">
        <f>(D2+E2)*0.01/100</f>
        <v>11.1555</v>
      </c>
    </row>
    <row r="3" spans="1:14" x14ac:dyDescent="0.25">
      <c r="A3">
        <v>99</v>
      </c>
      <c r="B3">
        <v>276.75</v>
      </c>
      <c r="C3">
        <v>278.3</v>
      </c>
      <c r="D3">
        <f>A3*B3</f>
        <v>27398.25</v>
      </c>
      <c r="E3">
        <f>A3*C3</f>
        <v>27551.7</v>
      </c>
      <c r="F3">
        <f t="shared" ref="F3:F8" si="0">E3-D3</f>
        <v>153.45000000000073</v>
      </c>
      <c r="G3">
        <f t="shared" ref="G3:G8" si="1">(D3+E3)*0.01/100</f>
        <v>5.4949950000000003</v>
      </c>
    </row>
    <row r="4" spans="1:14" x14ac:dyDescent="0.25">
      <c r="A4">
        <v>100</v>
      </c>
      <c r="B4">
        <v>309.85000000000002</v>
      </c>
      <c r="C4">
        <v>312</v>
      </c>
      <c r="D4">
        <f t="shared" ref="D4:D8" si="2">A4*B4</f>
        <v>30985.000000000004</v>
      </c>
      <c r="E4">
        <f t="shared" ref="E4:E8" si="3">A4*C4</f>
        <v>31200</v>
      </c>
      <c r="F4">
        <f t="shared" si="0"/>
        <v>214.99999999999636</v>
      </c>
      <c r="G4">
        <f t="shared" si="1"/>
        <v>6.2185000000000006</v>
      </c>
    </row>
    <row r="5" spans="1:14" x14ac:dyDescent="0.25">
      <c r="A5">
        <v>1000</v>
      </c>
      <c r="B5">
        <v>16.149999999999999</v>
      </c>
      <c r="C5">
        <v>16.25</v>
      </c>
      <c r="D5">
        <f t="shared" si="2"/>
        <v>16149.999999999998</v>
      </c>
      <c r="E5">
        <f t="shared" si="3"/>
        <v>16250</v>
      </c>
      <c r="F5">
        <f t="shared" si="0"/>
        <v>100.00000000000182</v>
      </c>
      <c r="G5">
        <f t="shared" si="1"/>
        <v>3.24</v>
      </c>
    </row>
    <row r="6" spans="1:14" x14ac:dyDescent="0.25">
      <c r="A6">
        <v>2000</v>
      </c>
      <c r="B6">
        <v>16.100000000000001</v>
      </c>
      <c r="C6">
        <v>16.3</v>
      </c>
      <c r="D6">
        <f t="shared" si="2"/>
        <v>32200.000000000004</v>
      </c>
      <c r="E6">
        <f t="shared" si="3"/>
        <v>32600</v>
      </c>
      <c r="F6">
        <f t="shared" si="0"/>
        <v>399.99999999999636</v>
      </c>
      <c r="G6">
        <f t="shared" si="1"/>
        <v>6.48</v>
      </c>
    </row>
    <row r="7" spans="1:14" x14ac:dyDescent="0.25">
      <c r="A7">
        <v>300</v>
      </c>
      <c r="B7">
        <v>292.39999999999998</v>
      </c>
      <c r="C7">
        <v>290.7</v>
      </c>
      <c r="D7">
        <f t="shared" si="2"/>
        <v>87720</v>
      </c>
      <c r="E7">
        <f t="shared" si="3"/>
        <v>87210</v>
      </c>
      <c r="F7">
        <f t="shared" si="0"/>
        <v>-510</v>
      </c>
      <c r="G7">
        <f t="shared" si="1"/>
        <v>17.492999999999999</v>
      </c>
    </row>
    <row r="8" spans="1:14" x14ac:dyDescent="0.25">
      <c r="A8">
        <v>56</v>
      </c>
      <c r="B8">
        <v>369</v>
      </c>
      <c r="C8">
        <v>370.5</v>
      </c>
      <c r="D8">
        <f t="shared" si="2"/>
        <v>20664</v>
      </c>
      <c r="E8">
        <f t="shared" si="3"/>
        <v>20748</v>
      </c>
      <c r="F8">
        <f t="shared" si="0"/>
        <v>84</v>
      </c>
      <c r="G8">
        <f t="shared" si="1"/>
        <v>4.1412000000000004</v>
      </c>
      <c r="H8" t="s">
        <v>0</v>
      </c>
      <c r="I8">
        <f>D9+E9</f>
        <v>542231.94999999995</v>
      </c>
      <c r="J8">
        <f>I8*0.01/100</f>
        <v>54.223194999999997</v>
      </c>
      <c r="L8">
        <v>200</v>
      </c>
      <c r="N8">
        <f>200/I8*100</f>
        <v>3.6884584171036038E-2</v>
      </c>
    </row>
    <row r="9" spans="1:14" x14ac:dyDescent="0.25">
      <c r="D9">
        <f>SUM(D2:D8)</f>
        <v>270744</v>
      </c>
      <c r="E9">
        <f>SUM(E2:E8)</f>
        <v>271487.95</v>
      </c>
    </row>
    <row r="16" spans="1:14" x14ac:dyDescent="0.25">
      <c r="I16">
        <f>E9-D9</f>
        <v>743.95000000001164</v>
      </c>
    </row>
    <row r="17" spans="7:9" x14ac:dyDescent="0.25">
      <c r="H17" t="s">
        <v>0</v>
      </c>
      <c r="I17">
        <v>752</v>
      </c>
    </row>
    <row r="18" spans="7:9" x14ac:dyDescent="0.25">
      <c r="H18" t="s">
        <v>1</v>
      </c>
      <c r="I18">
        <v>54.22</v>
      </c>
    </row>
    <row r="19" spans="7:9" x14ac:dyDescent="0.25">
      <c r="H19" t="s">
        <v>2</v>
      </c>
      <c r="I19">
        <v>17.62</v>
      </c>
    </row>
    <row r="20" spans="7:9" x14ac:dyDescent="0.25">
      <c r="G20" s="1">
        <v>0.18</v>
      </c>
      <c r="H20" t="s">
        <v>3</v>
      </c>
      <c r="I20">
        <v>12.93</v>
      </c>
    </row>
    <row r="21" spans="7:9" x14ac:dyDescent="0.25">
      <c r="H21" t="s">
        <v>4</v>
      </c>
      <c r="I21">
        <v>65</v>
      </c>
    </row>
    <row r="22" spans="7:9" x14ac:dyDescent="0.25">
      <c r="H22" t="s">
        <v>5</v>
      </c>
      <c r="I22">
        <v>0.81</v>
      </c>
    </row>
    <row r="23" spans="7:9" x14ac:dyDescent="0.25">
      <c r="H23" t="s">
        <v>6</v>
      </c>
      <c r="I23">
        <v>10.84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F2" sqref="F2"/>
    </sheetView>
  </sheetViews>
  <sheetFormatPr defaultRowHeight="15" x14ac:dyDescent="0.25"/>
  <sheetData>
    <row r="1" spans="1:17" x14ac:dyDescent="0.25">
      <c r="A1">
        <v>27000</v>
      </c>
      <c r="B1" t="s">
        <v>9</v>
      </c>
      <c r="C1" t="s">
        <v>10</v>
      </c>
      <c r="D1" t="s">
        <v>11</v>
      </c>
      <c r="E1" t="s">
        <v>12</v>
      </c>
      <c r="H1">
        <v>27000</v>
      </c>
      <c r="I1" t="s">
        <v>13</v>
      </c>
      <c r="J1" t="s">
        <v>14</v>
      </c>
    </row>
    <row r="2" spans="1:17" x14ac:dyDescent="0.25">
      <c r="B2">
        <v>400</v>
      </c>
      <c r="C2" s="3">
        <v>512</v>
      </c>
      <c r="D2" s="3">
        <v>517</v>
      </c>
      <c r="E2">
        <f>B2*C2</f>
        <v>204800</v>
      </c>
      <c r="F2">
        <f>E2/20</f>
        <v>10240</v>
      </c>
      <c r="G2">
        <f>F2+(D2-C2)*B2</f>
        <v>12240</v>
      </c>
      <c r="H2">
        <f>H1+(D2-C2)*400</f>
        <v>29000</v>
      </c>
      <c r="I2">
        <f>B2*D2</f>
        <v>206800</v>
      </c>
      <c r="J2">
        <f>(E2+I2)*0.01/100</f>
        <v>41.16</v>
      </c>
    </row>
    <row r="3" spans="1:17" x14ac:dyDescent="0.25">
      <c r="B3">
        <v>500</v>
      </c>
      <c r="C3" s="4">
        <v>315</v>
      </c>
      <c r="D3" s="4">
        <v>313</v>
      </c>
      <c r="E3">
        <f t="shared" ref="E3:E6" si="0">B3*C3</f>
        <v>157500</v>
      </c>
      <c r="F3">
        <f t="shared" ref="F3:F6" si="1">E3/24</f>
        <v>6562.5</v>
      </c>
      <c r="G3">
        <f t="shared" ref="G3:G6" si="2">F3+(D3-C3)*B3</f>
        <v>5562.5</v>
      </c>
      <c r="H3">
        <f t="shared" ref="H3:H6" si="3">H2+(D3-C3)*400</f>
        <v>28200</v>
      </c>
      <c r="I3">
        <f t="shared" ref="I3:I6" si="4">B3*D3</f>
        <v>156500</v>
      </c>
      <c r="J3">
        <f t="shared" ref="J3:J6" si="5">(E3+I3)*0.01/100</f>
        <v>31.4</v>
      </c>
    </row>
    <row r="4" spans="1:17" x14ac:dyDescent="0.25">
      <c r="B4">
        <v>900</v>
      </c>
      <c r="C4">
        <v>309</v>
      </c>
      <c r="D4">
        <v>309.2</v>
      </c>
      <c r="E4">
        <f t="shared" si="0"/>
        <v>278100</v>
      </c>
      <c r="F4">
        <f t="shared" si="1"/>
        <v>11587.5</v>
      </c>
      <c r="G4">
        <f t="shared" si="2"/>
        <v>11767.499999999989</v>
      </c>
      <c r="H4">
        <f t="shared" si="3"/>
        <v>28279.999999999996</v>
      </c>
      <c r="I4">
        <f t="shared" si="4"/>
        <v>278280</v>
      </c>
      <c r="J4">
        <f t="shared" si="5"/>
        <v>55.638000000000005</v>
      </c>
    </row>
    <row r="5" spans="1:17" x14ac:dyDescent="0.25">
      <c r="B5">
        <v>100</v>
      </c>
      <c r="C5">
        <v>798</v>
      </c>
      <c r="D5">
        <v>793</v>
      </c>
      <c r="E5">
        <f t="shared" si="0"/>
        <v>79800</v>
      </c>
      <c r="F5">
        <f t="shared" si="1"/>
        <v>3325</v>
      </c>
      <c r="G5">
        <f t="shared" si="2"/>
        <v>2825</v>
      </c>
      <c r="H5">
        <f t="shared" si="3"/>
        <v>26279.999999999996</v>
      </c>
      <c r="I5">
        <f t="shared" si="4"/>
        <v>79300</v>
      </c>
      <c r="J5">
        <f t="shared" si="5"/>
        <v>15.91</v>
      </c>
      <c r="O5">
        <v>2287</v>
      </c>
    </row>
    <row r="6" spans="1:17" x14ac:dyDescent="0.25">
      <c r="B6">
        <v>500</v>
      </c>
      <c r="C6">
        <v>661</v>
      </c>
      <c r="D6">
        <v>660</v>
      </c>
      <c r="E6">
        <f t="shared" si="0"/>
        <v>330500</v>
      </c>
      <c r="F6">
        <f t="shared" si="1"/>
        <v>13770.833333333334</v>
      </c>
      <c r="G6">
        <f t="shared" si="2"/>
        <v>13270.833333333334</v>
      </c>
      <c r="H6">
        <f t="shared" si="3"/>
        <v>25879.999999999996</v>
      </c>
      <c r="I6">
        <f t="shared" si="4"/>
        <v>330000</v>
      </c>
      <c r="J6">
        <f t="shared" si="5"/>
        <v>66.05</v>
      </c>
    </row>
    <row r="7" spans="1:17" x14ac:dyDescent="0.25">
      <c r="E7">
        <f>SUM(E2:E6)</f>
        <v>1050700</v>
      </c>
      <c r="I7">
        <f>SUM(I2:I6)</f>
        <v>1050880</v>
      </c>
      <c r="L7" s="2">
        <f>SUM(E7:K7)</f>
        <v>2101580</v>
      </c>
      <c r="M7">
        <f>L7*0.01/100</f>
        <v>210.15799999999999</v>
      </c>
      <c r="O7">
        <f>L7*0.04/100</f>
        <v>840.63199999999995</v>
      </c>
      <c r="Q7">
        <f>I7-E7</f>
        <v>180</v>
      </c>
    </row>
    <row r="8" spans="1:17" x14ac:dyDescent="0.25">
      <c r="O8">
        <f>O5-O7</f>
        <v>1446.3679999999999</v>
      </c>
    </row>
    <row r="12" spans="1:17" x14ac:dyDescent="0.25">
      <c r="E12">
        <v>2718</v>
      </c>
      <c r="I12">
        <v>1992</v>
      </c>
      <c r="K12">
        <f>E12-I12</f>
        <v>726</v>
      </c>
    </row>
    <row r="13" spans="1:17" x14ac:dyDescent="0.25">
      <c r="D13">
        <v>2889831</v>
      </c>
      <c r="K13">
        <f>(E12-I12)/D13*100</f>
        <v>2.5122576372113108E-2</v>
      </c>
    </row>
    <row r="15" spans="1:17" x14ac:dyDescent="0.25">
      <c r="J15">
        <v>50</v>
      </c>
      <c r="K15">
        <v>924</v>
      </c>
      <c r="L15">
        <v>917</v>
      </c>
      <c r="M15" t="s">
        <v>7</v>
      </c>
      <c r="N15">
        <v>350</v>
      </c>
    </row>
    <row r="16" spans="1:17" x14ac:dyDescent="0.25">
      <c r="J16">
        <v>50</v>
      </c>
      <c r="K16">
        <v>922</v>
      </c>
      <c r="L16">
        <v>917</v>
      </c>
      <c r="M16" t="s">
        <v>8</v>
      </c>
      <c r="N16">
        <v>250</v>
      </c>
    </row>
    <row r="18" spans="14:14" x14ac:dyDescent="0.25">
      <c r="N18">
        <v>673.66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"/>
  <sheetViews>
    <sheetView workbookViewId="0">
      <selection activeCell="I6" sqref="I6"/>
    </sheetView>
  </sheetViews>
  <sheetFormatPr defaultRowHeight="15" x14ac:dyDescent="0.25"/>
  <sheetData>
    <row r="2" spans="2:14" x14ac:dyDescent="0.25">
      <c r="B2">
        <v>1200</v>
      </c>
      <c r="C2">
        <v>309</v>
      </c>
      <c r="D2">
        <v>312</v>
      </c>
      <c r="E2">
        <f>B2*C2</f>
        <v>370800</v>
      </c>
      <c r="F2">
        <f>B2*D2</f>
        <v>374400</v>
      </c>
      <c r="G2">
        <f>(E2+F2)*0.01/100</f>
        <v>74.52</v>
      </c>
      <c r="H2">
        <v>40</v>
      </c>
    </row>
    <row r="3" spans="2:14" x14ac:dyDescent="0.25">
      <c r="B3">
        <v>1400</v>
      </c>
      <c r="C3">
        <v>310.89999999999998</v>
      </c>
      <c r="D3">
        <v>312.89999999999998</v>
      </c>
      <c r="E3">
        <f t="shared" ref="E3:E5" si="0">B3*C3</f>
        <v>435259.99999999994</v>
      </c>
      <c r="F3">
        <f t="shared" ref="F3:F5" si="1">B3*D3</f>
        <v>438059.99999999994</v>
      </c>
      <c r="G3">
        <f t="shared" ref="G3:G5" si="2">(E3+F3)*0.01/100</f>
        <v>87.331999999999994</v>
      </c>
      <c r="H3">
        <v>40</v>
      </c>
    </row>
    <row r="4" spans="2:14" x14ac:dyDescent="0.25">
      <c r="B4">
        <v>100</v>
      </c>
      <c r="C4">
        <v>716.85</v>
      </c>
      <c r="D4">
        <v>713.7</v>
      </c>
      <c r="E4">
        <f t="shared" si="0"/>
        <v>71685</v>
      </c>
      <c r="F4">
        <f t="shared" si="1"/>
        <v>71370</v>
      </c>
      <c r="G4">
        <f t="shared" si="2"/>
        <v>14.3055</v>
      </c>
      <c r="H4">
        <v>14</v>
      </c>
    </row>
    <row r="5" spans="2:14" x14ac:dyDescent="0.25">
      <c r="B5">
        <v>100</v>
      </c>
      <c r="C5">
        <v>784.5</v>
      </c>
      <c r="D5">
        <v>785</v>
      </c>
      <c r="E5">
        <f t="shared" si="0"/>
        <v>78450</v>
      </c>
      <c r="F5">
        <f t="shared" si="1"/>
        <v>78500</v>
      </c>
      <c r="G5">
        <f t="shared" si="2"/>
        <v>15.695</v>
      </c>
      <c r="H5">
        <v>15</v>
      </c>
    </row>
    <row r="6" spans="2:14" x14ac:dyDescent="0.25">
      <c r="E6">
        <f>SUM(E2:E5)</f>
        <v>956195</v>
      </c>
      <c r="F6">
        <f>SUM(F2:F5)</f>
        <v>962330</v>
      </c>
      <c r="I6" s="2">
        <f>SUM(E6:H6)</f>
        <v>1918525</v>
      </c>
      <c r="J6">
        <f>I6*0.01/100</f>
        <v>191.85249999999999</v>
      </c>
      <c r="L6">
        <f>I6*0.04/100</f>
        <v>767.41</v>
      </c>
      <c r="N6">
        <f>F6-E6</f>
        <v>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2018-06-12T09:35:00Z</dcterms:created>
  <dcterms:modified xsi:type="dcterms:W3CDTF">2018-07-03T14:38:31Z</dcterms:modified>
</cp:coreProperties>
</file>