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Learning Journey\Youtube Alex - Excel Tutorials for Data Analysts\"/>
    </mc:Choice>
  </mc:AlternateContent>
  <xr:revisionPtr revIDLastSave="0" documentId="13_ncr:1_{B7289865-F795-4D72-B3DD-6257AF469A92}" xr6:coauthVersionLast="47" xr6:coauthVersionMax="47" xr10:uidLastSave="{00000000-0000-0000-0000-000000000000}"/>
  <bookViews>
    <workbookView xWindow="-120" yWindow="-120" windowWidth="20730" windowHeight="11160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3" l="1"/>
  <c r="N4" i="13"/>
  <c r="N5" i="13"/>
  <c r="N6" i="13"/>
  <c r="N7" i="13"/>
  <c r="N8" i="13"/>
  <c r="N9" i="13"/>
  <c r="N10" i="13"/>
  <c r="N2" i="13"/>
  <c r="M3" i="13"/>
  <c r="M4" i="13"/>
  <c r="M5" i="13"/>
  <c r="M6" i="13"/>
  <c r="M7" i="13"/>
  <c r="M8" i="13"/>
  <c r="M9" i="13"/>
  <c r="M10" i="13"/>
  <c r="M2" i="13"/>
  <c r="J3" i="13"/>
  <c r="J4" i="13"/>
  <c r="J5" i="13"/>
  <c r="J6" i="13"/>
  <c r="J7" i="13"/>
  <c r="J8" i="13"/>
  <c r="J9" i="13"/>
  <c r="J10" i="13"/>
  <c r="J2" i="13"/>
  <c r="N3" i="8"/>
  <c r="N4" i="8"/>
  <c r="N5" i="8"/>
  <c r="N6" i="8"/>
  <c r="N7" i="8"/>
  <c r="N8" i="8"/>
  <c r="N9" i="8"/>
  <c r="N10" i="8"/>
  <c r="N2" i="8"/>
  <c r="K3" i="8"/>
  <c r="K4" i="8"/>
  <c r="K5" i="8"/>
  <c r="K6" i="8"/>
  <c r="K7" i="8"/>
  <c r="K8" i="8"/>
  <c r="K9" i="8"/>
  <c r="K10" i="8"/>
  <c r="K2" i="8"/>
  <c r="M3" i="8"/>
  <c r="M4" i="8"/>
  <c r="M5" i="8"/>
  <c r="M6" i="8"/>
  <c r="M7" i="8"/>
  <c r="M8" i="8"/>
  <c r="M9" i="8"/>
  <c r="M10" i="8"/>
  <c r="M2" i="8"/>
  <c r="L2" i="5"/>
  <c r="K2" i="5"/>
  <c r="J2" i="5"/>
  <c r="L2" i="12"/>
  <c r="K2" i="12"/>
  <c r="J2" i="12"/>
  <c r="L2" i="7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11" i="1"/>
  <c r="J12" i="1"/>
  <c r="J2" i="1"/>
  <c r="J9" i="6"/>
  <c r="J3" i="6"/>
  <c r="J4" i="6"/>
  <c r="J5" i="6"/>
  <c r="J6" i="6"/>
  <c r="J7" i="6"/>
  <c r="J8" i="6"/>
  <c r="J10" i="6"/>
  <c r="J2" i="6"/>
  <c r="L3" i="3"/>
  <c r="L4" i="3"/>
  <c r="L5" i="3"/>
  <c r="L6" i="3"/>
  <c r="L7" i="3"/>
  <c r="L8" i="3"/>
  <c r="L9" i="3"/>
  <c r="L10" i="3"/>
  <c r="L2" i="3"/>
  <c r="K10" i="3"/>
  <c r="K9" i="3"/>
  <c r="K8" i="3"/>
  <c r="K7" i="3"/>
  <c r="K6" i="3"/>
  <c r="K5" i="3"/>
  <c r="K4" i="3"/>
  <c r="K3" i="3"/>
  <c r="K2" i="3"/>
  <c r="J3" i="3"/>
  <c r="J4" i="3"/>
  <c r="J5" i="3"/>
  <c r="J6" i="3"/>
  <c r="J7" i="3"/>
  <c r="J8" i="3"/>
  <c r="J9" i="3"/>
  <c r="J10" i="3"/>
  <c r="J2" i="3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K2" i="9"/>
  <c r="J2" i="9"/>
  <c r="H11" i="1"/>
  <c r="H12" i="1"/>
</calcChain>
</file>

<file path=xl/sharedStrings.xml><?xml version="1.0" encoding="utf-8"?>
<sst xmlns="http://schemas.openxmlformats.org/spreadsheetml/2006/main" count="608" uniqueCount="111">
  <si>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</si>
  <si>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</si>
  <si>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</si>
  <si>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</si>
  <si>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</si>
  <si>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</si>
  <si>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</si>
  <si>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</si>
  <si>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</si>
  <si>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</si>
  <si>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</si>
  <si>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</si>
  <si>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</si>
  <si>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</si>
  <si>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</si>
  <si>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</si>
  <si>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</si>
  <si>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</si>
  <si>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</si>
  <si>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</si>
  <si>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</si>
  <si>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</si>
  <si>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</si>
  <si>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</si>
  <si>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</si>
  <si>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</si>
  <si>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</si>
  <si>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</si>
  <si>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</si>
  <si>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</si>
  <si>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</si>
  <si>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</si>
  <si>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</si>
  <si>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</si>
  <si>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</si>
  <si>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</si>
  <si>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</si>
  <si>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</si>
  <si>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</si>
  <si>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</si>
  <si>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</si>
  <si>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</si>
  <si>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</si>
  <si>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</si>
  <si>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</si>
  <si>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</si>
  <si>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</si>
  <si>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</si>
  <si>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</si>
  <si>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</si>
  <si>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</si>
  <si>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</si>
  <si>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</si>
  <si>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</si>
  <si>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</si>
  <si>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</si>
  <si>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</si>
  <si>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</si>
  <si>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</si>
  <si>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</si>
  <si>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</si>
  <si>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</si>
  <si>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</si>
  <si>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</si>
  <si>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</si>
  <si>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</si>
  <si>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</si>
  <si>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</si>
  <si>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</si>
  <si>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</si>
  <si>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</si>
  <si>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</si>
  <si>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</si>
  <si>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</si>
  <si>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</si>
  <si>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</si>
  <si>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</si>
  <si>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</si>
  <si>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</si>
  <si>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</si>
  <si>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</si>
  <si>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</si>
  <si>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</si>
  <si>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LEN(FirstName)</t>
  </si>
  <si>
    <t>copy values here from 'J' coulumn</t>
  </si>
  <si>
    <t>Apply Right function here to extract "Year"</t>
  </si>
  <si>
    <t>change dates to text format</t>
  </si>
  <si>
    <t>Note:</t>
  </si>
  <si>
    <t>There is no space among those texts</t>
  </si>
  <si>
    <t xml:space="preserve">         Scott</t>
  </si>
  <si>
    <t xml:space="preserve">             Hudson</t>
  </si>
  <si>
    <t>Email id formation using concate</t>
  </si>
  <si>
    <r>
      <t xml:space="preserve">Note: Substituted  </t>
    </r>
    <r>
      <rPr>
        <b/>
        <sz val="14"/>
        <color rgb="FFFF0000"/>
        <rFont val="Calibri"/>
        <family val="2"/>
        <scheme val="minor"/>
      </rPr>
      <t>/</t>
    </r>
    <r>
      <rPr>
        <b/>
        <sz val="14"/>
        <color theme="1"/>
        <rFont val="Calibri"/>
        <family val="2"/>
        <scheme val="minor"/>
      </rPr>
      <t xml:space="preserve">  to   </t>
    </r>
    <r>
      <rPr>
        <b/>
        <sz val="14"/>
        <color rgb="FFFF0000"/>
        <rFont val="Calibri"/>
        <family val="2"/>
        <scheme val="minor"/>
      </rPr>
      <t>-</t>
    </r>
    <r>
      <rPr>
        <b/>
        <sz val="14"/>
        <color theme="1"/>
        <rFont val="Calibri"/>
        <family val="2"/>
        <scheme val="minor"/>
      </rPr>
      <t xml:space="preserve">  in date values</t>
    </r>
  </si>
  <si>
    <t>with 1st instance</t>
  </si>
  <si>
    <t>with 2nd instances</t>
  </si>
  <si>
    <t>salary of male with age &lt;=30</t>
  </si>
  <si>
    <t>sum of salary &gt;=50000</t>
  </si>
  <si>
    <t>Total no. of employees</t>
  </si>
  <si>
    <t>Total no. of Female employees</t>
  </si>
  <si>
    <t>Total no. of Female employees with age more than 30</t>
  </si>
  <si>
    <t>Nested IF</t>
  </si>
  <si>
    <t>it is presaent in excel 2019+ version only</t>
  </si>
  <si>
    <t>StartDate(originally given)</t>
  </si>
  <si>
    <t>EndDate(originally given)</t>
  </si>
  <si>
    <t>#VALUE error is due to my System date format (dd-mm-yyyy) is not same with the given format</t>
  </si>
  <si>
    <t>StartDate(changed)</t>
  </si>
  <si>
    <t>EndDate(changed)</t>
  </si>
  <si>
    <t>not matching with system format</t>
  </si>
  <si>
    <t>Select all Date values Range -&gt; Data Tab -&gt; Text to Column -&gt; Delimited -&gt; Next -&gt; Next-&gt; ColumDateFormat(MDY)-&gt;Finish</t>
  </si>
  <si>
    <t>Now dates matching with system format</t>
  </si>
  <si>
    <t>Total no. of days in between 2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</si>
</sst>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0" fillId="3" borderId="0" xfId="0" applyFill="1"/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0" fillId="2" borderId="0" xfId="0" applyNumberFormat="1" applyFill="1"/>
    <xf numFmtId="0" fontId="0" fillId="6" borderId="0" xfId="0" applyFill="1"/>
    <xf numFmtId="0" fontId="0" fillId="0" borderId="0" xfId="0" applyBorder="1"/>
    <xf numFmtId="49" fontId="3" fillId="0" borderId="0" xfId="0" applyNumberFormat="1" applyFon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/>
    <xf numFmtId="0" fontId="5" fillId="0" borderId="0" xfId="0" applyFont="1"/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7" borderId="0" xfId="0" applyFont="1" applyFill="1"/>
    <xf numFmtId="49" fontId="5" fillId="0" borderId="0" xfId="0" applyNumberFormat="1" applyFont="1" applyFill="1"/>
    <xf numFmtId="0" fontId="6" fillId="2" borderId="0" xfId="0" applyFont="1" applyFill="1" applyAlignment="1">
      <alignment wrapText="1"/>
    </xf>
    <xf numFmtId="0" fontId="6" fillId="2" borderId="0" xfId="0" applyFont="1" applyFill="1" applyAlignment="1">
      <alignment horizontal="center" wrapText="1"/>
    </xf>
    <xf numFmtId="0" fontId="6" fillId="8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2" fillId="9" borderId="0" xfId="0" applyFont="1" applyFill="1" applyAlignment="1">
      <alignment wrapText="1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2" fillId="6" borderId="0" xfId="0" applyFont="1" applyFill="1"/>
    <xf numFmtId="0" fontId="2" fillId="1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J2" sqref="J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75</v>
      </c>
      <c r="K1" t="s">
        <v>76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MAX(G2:G10)</f>
        <v>65000</v>
      </c>
      <c r="K2">
        <f>MIN(G2:G10)</f>
        <v>36000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showGridLines="0" workbookViewId="0">
      <selection activeCell="M7" sqref="M7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72</v>
      </c>
      <c r="K1" t="s">
        <v>73</v>
      </c>
      <c r="L1" t="s">
        <v>74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COUNT(A2:A10)</f>
        <v>9</v>
      </c>
      <c r="K2">
        <f>COUNTIF(E2:E10,"Female")</f>
        <v>3</v>
      </c>
      <c r="L2">
        <f>COUNTIFS(E2:E10,"Female",D2:D10,"&gt;30")</f>
        <v>2</v>
      </c>
    </row>
    <row r="3" spans="1:12" ht="75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12" t="s">
        <v>97</v>
      </c>
      <c r="K3" s="32" t="s">
        <v>98</v>
      </c>
      <c r="L3" s="10" t="s">
        <v>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N12"/>
  <sheetViews>
    <sheetView tabSelected="1" workbookViewId="0">
      <selection activeCell="I13" sqref="I13"/>
    </sheetView>
  </sheetViews>
  <sheetFormatPr defaultRowHeight="15" x14ac:dyDescent="0.25"/>
  <cols>
    <col min="8" max="8" width="23.85546875" style="3" customWidth="1"/>
    <col min="9" max="9" width="22.85546875" style="3" customWidth="1"/>
    <col min="10" max="10" width="14.42578125" style="3" customWidth="1"/>
    <col min="11" max="11" width="18.42578125" customWidth="1"/>
    <col min="12" max="12" width="18" customWidth="1"/>
    <col min="14" max="14" width="13.85546875" customWidth="1"/>
  </cols>
  <sheetData>
    <row r="1" spans="1:14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s="7" t="s">
        <v>102</v>
      </c>
      <c r="I1" s="7" t="s">
        <v>103</v>
      </c>
      <c r="J1" s="7" t="s">
        <v>79</v>
      </c>
      <c r="K1" s="36" t="s">
        <v>105</v>
      </c>
      <c r="L1" s="36" t="s">
        <v>106</v>
      </c>
      <c r="M1" s="33" t="s">
        <v>79</v>
      </c>
      <c r="N1" s="3" t="s">
        <v>80</v>
      </c>
    </row>
    <row r="2" spans="1:14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35" t="s">
        <v>47</v>
      </c>
      <c r="I2" s="35" t="s">
        <v>55</v>
      </c>
      <c r="J2" s="3">
        <f>_xlfn.DAYS(I2,H2)</f>
        <v>5231</v>
      </c>
      <c r="K2" s="1">
        <v>37197</v>
      </c>
      <c r="L2" s="1">
        <v>42253</v>
      </c>
      <c r="M2">
        <f>_xlfn.DAYS(L2,K2)</f>
        <v>5056</v>
      </c>
      <c r="N2">
        <f>NETWORKDAYS(K2,L2)</f>
        <v>3611</v>
      </c>
    </row>
    <row r="3" spans="1:14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35" t="s">
        <v>48</v>
      </c>
      <c r="I3" s="35" t="s">
        <v>56</v>
      </c>
      <c r="J3" s="3">
        <f t="shared" ref="J3:J10" si="0">_xlfn.DAYS(I3,H3)</f>
        <v>6058</v>
      </c>
      <c r="K3" s="1">
        <v>36436</v>
      </c>
      <c r="L3" s="1">
        <v>42287</v>
      </c>
      <c r="M3">
        <f t="shared" ref="M3:M10" si="1">_xlfn.DAYS(L3,K3)</f>
        <v>5851</v>
      </c>
      <c r="N3">
        <f t="shared" ref="N3:N10" si="2">NETWORKDAYS(K3,L3)</f>
        <v>4180</v>
      </c>
    </row>
    <row r="4" spans="1:14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35" t="s">
        <v>49</v>
      </c>
      <c r="I4" s="35" t="s">
        <v>57</v>
      </c>
      <c r="J4" s="3">
        <f t="shared" si="0"/>
        <v>6333</v>
      </c>
      <c r="K4" s="1">
        <v>36711</v>
      </c>
      <c r="L4" s="1">
        <v>42986</v>
      </c>
      <c r="M4">
        <f t="shared" si="1"/>
        <v>6275</v>
      </c>
      <c r="N4">
        <f t="shared" si="2"/>
        <v>4484</v>
      </c>
    </row>
    <row r="5" spans="1:14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35" t="s">
        <v>50</v>
      </c>
      <c r="I5" s="35" t="s">
        <v>58</v>
      </c>
      <c r="J5" s="3">
        <f t="shared" si="0"/>
        <v>5428</v>
      </c>
      <c r="K5" s="1">
        <v>36530</v>
      </c>
      <c r="L5" s="1">
        <v>42341</v>
      </c>
      <c r="M5">
        <f t="shared" si="1"/>
        <v>5811</v>
      </c>
      <c r="N5">
        <f t="shared" si="2"/>
        <v>4152</v>
      </c>
    </row>
    <row r="6" spans="1:14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35" t="s">
        <v>51</v>
      </c>
      <c r="I6" s="35" t="s">
        <v>59</v>
      </c>
      <c r="J6" s="31" t="e">
        <f t="shared" si="0"/>
        <v>#VALUE!</v>
      </c>
      <c r="K6" s="1">
        <v>37017</v>
      </c>
      <c r="L6" s="1">
        <v>42977</v>
      </c>
      <c r="M6">
        <f t="shared" si="1"/>
        <v>5960</v>
      </c>
      <c r="N6">
        <f t="shared" si="2"/>
        <v>4258</v>
      </c>
    </row>
    <row r="7" spans="1:14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35" t="s">
        <v>51</v>
      </c>
      <c r="I7" s="35" t="s">
        <v>60</v>
      </c>
      <c r="J7" s="3">
        <f t="shared" si="0"/>
        <v>4540</v>
      </c>
      <c r="K7" s="1">
        <v>37017</v>
      </c>
      <c r="L7" s="1">
        <v>41528</v>
      </c>
      <c r="M7">
        <f t="shared" si="1"/>
        <v>4511</v>
      </c>
      <c r="N7">
        <f t="shared" si="2"/>
        <v>3223</v>
      </c>
    </row>
    <row r="8" spans="1:14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35" t="s">
        <v>52</v>
      </c>
      <c r="I8" s="35" t="s">
        <v>60</v>
      </c>
      <c r="J8" s="3">
        <f t="shared" si="0"/>
        <v>3743</v>
      </c>
      <c r="K8" s="1">
        <v>37933</v>
      </c>
      <c r="L8" s="1">
        <v>41528</v>
      </c>
      <c r="M8">
        <f t="shared" si="1"/>
        <v>3595</v>
      </c>
      <c r="N8">
        <f t="shared" si="2"/>
        <v>2568</v>
      </c>
    </row>
    <row r="9" spans="1:14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35" t="s">
        <v>53</v>
      </c>
      <c r="I9" s="35" t="s">
        <v>61</v>
      </c>
      <c r="J9" s="31" t="e">
        <f t="shared" si="0"/>
        <v>#VALUE!</v>
      </c>
      <c r="K9" s="1">
        <v>37416</v>
      </c>
      <c r="L9" s="1">
        <v>42116</v>
      </c>
      <c r="M9">
        <f t="shared" si="1"/>
        <v>4700</v>
      </c>
      <c r="N9">
        <f t="shared" si="2"/>
        <v>3358</v>
      </c>
    </row>
    <row r="10" spans="1:14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35" t="s">
        <v>54</v>
      </c>
      <c r="I10" s="35" t="s">
        <v>61</v>
      </c>
      <c r="J10" s="31" t="e">
        <f t="shared" si="0"/>
        <v>#VALUE!</v>
      </c>
      <c r="K10" s="1">
        <v>37843</v>
      </c>
      <c r="L10" s="1">
        <v>42116</v>
      </c>
      <c r="M10">
        <f t="shared" si="1"/>
        <v>4273</v>
      </c>
      <c r="N10">
        <f t="shared" si="2"/>
        <v>3053</v>
      </c>
    </row>
    <row r="12" spans="1:14" ht="120" x14ac:dyDescent="0.25">
      <c r="H12" s="34" t="s">
        <v>107</v>
      </c>
      <c r="I12" s="34" t="s">
        <v>107</v>
      </c>
      <c r="J12" s="34" t="s">
        <v>104</v>
      </c>
      <c r="K12" s="37" t="s">
        <v>108</v>
      </c>
      <c r="L12" s="34" t="s">
        <v>109</v>
      </c>
      <c r="M12" s="34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N10"/>
  <sheetViews>
    <sheetView workbookViewId="0">
      <selection activeCell="N2" sqref="N2"/>
    </sheetView>
  </sheetViews>
  <sheetFormatPr defaultColWidth="13.7109375" defaultRowHeight="15" x14ac:dyDescent="0.25"/>
  <cols>
    <col min="1" max="1" width="10.7109375" style="3" bestFit="1" customWidth="1"/>
    <col min="2" max="3" width="13.7109375" style="3"/>
    <col min="4" max="4" width="7.7109375" style="3" customWidth="1"/>
    <col min="5" max="9" width="13.7109375" style="3"/>
    <col min="10" max="11" width="10" style="3" customWidth="1"/>
    <col min="12" max="12" width="18.85546875" customWidth="1"/>
  </cols>
  <sheetData>
    <row r="1" spans="1:14" x14ac:dyDescent="0.25">
      <c r="A1" s="3" t="s">
        <v>19</v>
      </c>
      <c r="B1" s="3" t="s">
        <v>0</v>
      </c>
      <c r="C1" s="3" t="s">
        <v>1</v>
      </c>
      <c r="D1" s="3" t="s">
        <v>22</v>
      </c>
      <c r="E1" s="3" t="s">
        <v>23</v>
      </c>
      <c r="F1" s="3" t="s">
        <v>20</v>
      </c>
      <c r="G1" s="3" t="s">
        <v>21</v>
      </c>
      <c r="H1" s="3" t="s">
        <v>35</v>
      </c>
      <c r="I1" s="3" t="s">
        <v>36</v>
      </c>
      <c r="J1" s="7" t="s">
        <v>77</v>
      </c>
      <c r="K1" s="33" t="s">
        <v>77</v>
      </c>
      <c r="L1" s="8" t="s">
        <v>78</v>
      </c>
      <c r="M1" s="7" t="s">
        <v>100</v>
      </c>
      <c r="N1" s="33" t="s">
        <v>100</v>
      </c>
    </row>
    <row r="2" spans="1:14" ht="45" x14ac:dyDescent="0.25">
      <c r="A2" s="3">
        <v>1001</v>
      </c>
      <c r="B2" s="3" t="s">
        <v>2</v>
      </c>
      <c r="C2" s="3" t="s">
        <v>3</v>
      </c>
      <c r="D2" s="3">
        <v>30</v>
      </c>
      <c r="E2" s="3" t="s">
        <v>25</v>
      </c>
      <c r="F2" s="3" t="s">
        <v>24</v>
      </c>
      <c r="G2" s="3">
        <v>45000</v>
      </c>
      <c r="H2" s="4">
        <v>37197</v>
      </c>
      <c r="I2" s="4">
        <v>42253</v>
      </c>
      <c r="J2" s="3" t="str">
        <f>IF(D2:D10&lt;=30,"Young","Old")</f>
        <v>Young</v>
      </c>
      <c r="K2" s="3" t="str">
        <f>IF(E2:E10="Female","Woman","Man")</f>
        <v>Man</v>
      </c>
      <c r="L2" s="9" t="s">
        <v>101</v>
      </c>
      <c r="M2" t="str">
        <f>IF(F2:F10 = "Salesman", "Sales", IF(F2:F10 = "HR", "Fire Immediately",""))</f>
        <v>Sales</v>
      </c>
      <c r="N2" t="str">
        <f>IF(D2:D10=30,"king",IF(A2:A10&gt;1005,"queen","servant"))</f>
        <v>king</v>
      </c>
    </row>
    <row r="3" spans="1:14" x14ac:dyDescent="0.25">
      <c r="A3" s="3">
        <v>1002</v>
      </c>
      <c r="B3" s="3" t="s">
        <v>4</v>
      </c>
      <c r="C3" s="3" t="s">
        <v>5</v>
      </c>
      <c r="D3" s="3">
        <v>30</v>
      </c>
      <c r="E3" s="3" t="s">
        <v>27</v>
      </c>
      <c r="F3" s="3" t="s">
        <v>26</v>
      </c>
      <c r="G3" s="3">
        <v>36000</v>
      </c>
      <c r="H3" s="4">
        <v>36436</v>
      </c>
      <c r="I3" s="4">
        <v>42287</v>
      </c>
      <c r="J3" s="3" t="str">
        <f t="shared" ref="J3:J10" si="0">IF(D3:D11&lt;=30,"Young","Old")</f>
        <v>Young</v>
      </c>
      <c r="K3" s="3" t="str">
        <f t="shared" ref="K3:K10" si="1">IF(E3:E11="Female","Woman","Man")</f>
        <v>Woman</v>
      </c>
      <c r="M3" t="str">
        <f t="shared" ref="M3:M10" si="2">IF(F3:F11 = "Salesman", "Sales", IF(F3:F11 = "HR", "Fire Immediately",""))</f>
        <v/>
      </c>
      <c r="N3" t="str">
        <f t="shared" ref="N3:N10" si="3">IF(D3:D11=30,"king",IF(A3:A11&gt;1005,"queen","servant"))</f>
        <v>king</v>
      </c>
    </row>
    <row r="4" spans="1:14" x14ac:dyDescent="0.25">
      <c r="A4" s="3">
        <v>1003</v>
      </c>
      <c r="B4" s="3" t="s">
        <v>6</v>
      </c>
      <c r="C4" s="3" t="s">
        <v>7</v>
      </c>
      <c r="D4" s="3">
        <v>29</v>
      </c>
      <c r="E4" s="3" t="s">
        <v>25</v>
      </c>
      <c r="F4" s="3" t="s">
        <v>24</v>
      </c>
      <c r="G4" s="3">
        <v>63000</v>
      </c>
      <c r="H4" s="4">
        <v>36711</v>
      </c>
      <c r="I4" s="4">
        <v>42986</v>
      </c>
      <c r="J4" s="3" t="str">
        <f t="shared" si="0"/>
        <v>Young</v>
      </c>
      <c r="K4" s="3" t="str">
        <f t="shared" si="1"/>
        <v>Man</v>
      </c>
      <c r="M4" t="str">
        <f t="shared" si="2"/>
        <v>Sales</v>
      </c>
      <c r="N4" t="str">
        <f t="shared" si="3"/>
        <v>servant</v>
      </c>
    </row>
    <row r="5" spans="1:14" x14ac:dyDescent="0.25">
      <c r="A5" s="3">
        <v>1004</v>
      </c>
      <c r="B5" s="3" t="s">
        <v>13</v>
      </c>
      <c r="C5" s="3" t="s">
        <v>12</v>
      </c>
      <c r="D5" s="3">
        <v>31</v>
      </c>
      <c r="E5" s="3" t="s">
        <v>27</v>
      </c>
      <c r="F5" s="3" t="s">
        <v>28</v>
      </c>
      <c r="G5" s="3">
        <v>47000</v>
      </c>
      <c r="H5" s="4">
        <v>36530</v>
      </c>
      <c r="I5" s="4">
        <v>42341</v>
      </c>
      <c r="J5" s="3" t="str">
        <f t="shared" si="0"/>
        <v>Old</v>
      </c>
      <c r="K5" s="3" t="str">
        <f t="shared" si="1"/>
        <v>Woman</v>
      </c>
      <c r="M5" t="str">
        <f t="shared" si="2"/>
        <v/>
      </c>
      <c r="N5" t="str">
        <f t="shared" si="3"/>
        <v>servant</v>
      </c>
    </row>
    <row r="6" spans="1:14" x14ac:dyDescent="0.25">
      <c r="A6" s="3">
        <v>1005</v>
      </c>
      <c r="B6" s="3" t="s">
        <v>14</v>
      </c>
      <c r="C6" s="3" t="s">
        <v>15</v>
      </c>
      <c r="D6" s="3">
        <v>32</v>
      </c>
      <c r="E6" s="3" t="s">
        <v>25</v>
      </c>
      <c r="F6" s="3" t="s">
        <v>29</v>
      </c>
      <c r="G6" s="3">
        <v>50000</v>
      </c>
      <c r="H6" s="4">
        <v>37017</v>
      </c>
      <c r="I6" s="4">
        <v>42977</v>
      </c>
      <c r="J6" s="3" t="str">
        <f t="shared" si="0"/>
        <v>Old</v>
      </c>
      <c r="K6" s="3" t="str">
        <f t="shared" si="1"/>
        <v>Man</v>
      </c>
      <c r="M6" t="str">
        <f t="shared" si="2"/>
        <v>Fire Immediately</v>
      </c>
      <c r="N6" t="str">
        <f t="shared" si="3"/>
        <v>servant</v>
      </c>
    </row>
    <row r="7" spans="1:14" x14ac:dyDescent="0.25">
      <c r="A7" s="3">
        <v>1006</v>
      </c>
      <c r="B7" s="3" t="s">
        <v>8</v>
      </c>
      <c r="C7" s="3" t="s">
        <v>9</v>
      </c>
      <c r="D7" s="3">
        <v>35</v>
      </c>
      <c r="E7" s="3" t="s">
        <v>25</v>
      </c>
      <c r="F7" s="3" t="s">
        <v>30</v>
      </c>
      <c r="G7" s="3">
        <v>65000</v>
      </c>
      <c r="H7" s="4">
        <v>35040</v>
      </c>
      <c r="I7" s="4">
        <v>41528</v>
      </c>
      <c r="J7" s="3" t="str">
        <f t="shared" si="0"/>
        <v>Old</v>
      </c>
      <c r="K7" s="3" t="str">
        <f t="shared" si="1"/>
        <v>Man</v>
      </c>
      <c r="M7" t="str">
        <f t="shared" si="2"/>
        <v/>
      </c>
      <c r="N7" t="str">
        <f t="shared" si="3"/>
        <v>queen</v>
      </c>
    </row>
    <row r="8" spans="1:14" x14ac:dyDescent="0.25">
      <c r="A8" s="3">
        <v>1007</v>
      </c>
      <c r="B8" s="3" t="s">
        <v>32</v>
      </c>
      <c r="C8" s="3" t="s">
        <v>33</v>
      </c>
      <c r="D8" s="3">
        <v>32</v>
      </c>
      <c r="E8" s="3" t="s">
        <v>27</v>
      </c>
      <c r="F8" s="3" t="s">
        <v>31</v>
      </c>
      <c r="G8" s="3">
        <v>41000</v>
      </c>
      <c r="H8" s="4">
        <v>37933</v>
      </c>
      <c r="I8" s="4">
        <v>41551</v>
      </c>
      <c r="J8" s="3" t="str">
        <f t="shared" si="0"/>
        <v>Old</v>
      </c>
      <c r="K8" s="3" t="str">
        <f t="shared" si="1"/>
        <v>Woman</v>
      </c>
      <c r="M8" t="str">
        <f t="shared" si="2"/>
        <v/>
      </c>
      <c r="N8" t="str">
        <f t="shared" si="3"/>
        <v>queen</v>
      </c>
    </row>
    <row r="9" spans="1:14" x14ac:dyDescent="0.25">
      <c r="A9" s="3">
        <v>1008</v>
      </c>
      <c r="B9" s="3" t="s">
        <v>16</v>
      </c>
      <c r="C9" s="3" t="s">
        <v>17</v>
      </c>
      <c r="D9" s="3">
        <v>38</v>
      </c>
      <c r="E9" s="3" t="s">
        <v>25</v>
      </c>
      <c r="F9" s="3" t="s">
        <v>24</v>
      </c>
      <c r="G9" s="3">
        <v>48000</v>
      </c>
      <c r="H9" s="4">
        <v>37416</v>
      </c>
      <c r="I9" s="4">
        <v>42116</v>
      </c>
      <c r="J9" s="3" t="str">
        <f t="shared" si="0"/>
        <v>Old</v>
      </c>
      <c r="K9" s="3" t="str">
        <f t="shared" si="1"/>
        <v>Man</v>
      </c>
      <c r="M9" t="str">
        <f t="shared" si="2"/>
        <v>Sales</v>
      </c>
      <c r="N9" t="str">
        <f t="shared" si="3"/>
        <v>queen</v>
      </c>
    </row>
    <row r="10" spans="1:14" x14ac:dyDescent="0.25">
      <c r="A10" s="3">
        <v>1009</v>
      </c>
      <c r="B10" s="3" t="s">
        <v>10</v>
      </c>
      <c r="C10" s="3" t="s">
        <v>11</v>
      </c>
      <c r="D10" s="3">
        <v>31</v>
      </c>
      <c r="E10" s="3" t="s">
        <v>25</v>
      </c>
      <c r="F10" s="3" t="s">
        <v>28</v>
      </c>
      <c r="G10" s="3">
        <v>42000</v>
      </c>
      <c r="H10" s="4">
        <v>37843</v>
      </c>
      <c r="I10" s="4">
        <v>40800</v>
      </c>
      <c r="J10" s="3" t="str">
        <f t="shared" si="0"/>
        <v>Old</v>
      </c>
      <c r="K10" s="3" t="str">
        <f t="shared" si="1"/>
        <v>Man</v>
      </c>
      <c r="M10" t="str">
        <f t="shared" si="2"/>
        <v/>
      </c>
      <c r="N10" t="str">
        <f t="shared" si="3"/>
        <v>queen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M9" sqref="M9"/>
    </sheetView>
  </sheetViews>
  <sheetFormatPr defaultColWidth="10.85546875" defaultRowHeight="15" x14ac:dyDescent="0.25"/>
  <cols>
    <col min="1" max="1" width="10.7109375" bestFit="1" customWidth="1"/>
    <col min="9" max="9" width="10.85546875" customWidth="1"/>
    <col min="10" max="10" width="16.5703125" style="3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s="7" t="s">
        <v>83</v>
      </c>
      <c r="L1" t="s">
        <v>34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3">
        <f>LEN(B2)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3">
        <f t="shared" ref="J3:J10" si="0">LEN(B3)</f>
        <v>3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3">
        <f t="shared" si="0"/>
        <v>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3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3">
        <f t="shared" si="0"/>
        <v>4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3">
        <f t="shared" si="0"/>
        <v>7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3">
        <f t="shared" si="0"/>
        <v>8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3">
        <f t="shared" si="0"/>
        <v>7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3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5"/>
  <sheetViews>
    <sheetView topLeftCell="B1" workbookViewId="0">
      <selection activeCell="J14" sqref="J14:L15"/>
    </sheetView>
  </sheetViews>
  <sheetFormatPr defaultColWidth="14.5703125" defaultRowHeight="15" x14ac:dyDescent="0.25"/>
  <cols>
    <col min="1" max="1" width="12" style="3" customWidth="1"/>
    <col min="4" max="4" width="8" customWidth="1"/>
    <col min="10" max="10" width="43.7109375" customWidth="1"/>
    <col min="11" max="11" width="6.28515625" customWidth="1"/>
    <col min="12" max="12" width="8.42578125" customWidth="1"/>
  </cols>
  <sheetData>
    <row r="1" spans="1:13" x14ac:dyDescent="0.25">
      <c r="A1" s="3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37</v>
      </c>
      <c r="K1" s="8" t="s">
        <v>81</v>
      </c>
      <c r="L1" s="8" t="s">
        <v>82</v>
      </c>
      <c r="M1" t="s">
        <v>82</v>
      </c>
    </row>
    <row r="2" spans="1:13" x14ac:dyDescent="0.25">
      <c r="A2" s="3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 s="1" t="s">
        <v>38</v>
      </c>
      <c r="K2" t="str">
        <f>LEFT(C2:C10,3)</f>
        <v>Hal</v>
      </c>
      <c r="L2" t="str">
        <f>RIGHT(H2:H10,4)</f>
        <v>2001</v>
      </c>
    </row>
    <row r="3" spans="1:13" x14ac:dyDescent="0.25">
      <c r="A3" s="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 s="1" t="s">
        <v>39</v>
      </c>
      <c r="K3" t="str">
        <f t="shared" ref="K3:K10" si="0">LEFT(C3:C11,3)</f>
        <v>Bea</v>
      </c>
      <c r="L3" t="str">
        <f t="shared" ref="L3:L10" si="1">RIGHT(H3:H11,4)</f>
        <v>1999</v>
      </c>
    </row>
    <row r="4" spans="1:13" x14ac:dyDescent="0.25">
      <c r="A4" s="3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 s="1" t="s">
        <v>40</v>
      </c>
      <c r="K4" t="str">
        <f t="shared" si="0"/>
        <v>Sch</v>
      </c>
      <c r="L4" t="str">
        <f t="shared" si="1"/>
        <v>2000</v>
      </c>
    </row>
    <row r="5" spans="1:13" x14ac:dyDescent="0.25">
      <c r="A5" s="3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 s="1" t="s">
        <v>41</v>
      </c>
      <c r="K5" t="str">
        <f t="shared" si="0"/>
        <v>Mar</v>
      </c>
      <c r="L5" t="str">
        <f t="shared" si="1"/>
        <v>2000</v>
      </c>
    </row>
    <row r="6" spans="1:13" x14ac:dyDescent="0.25">
      <c r="A6" s="3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 s="1" t="s">
        <v>42</v>
      </c>
      <c r="K6" t="str">
        <f t="shared" si="0"/>
        <v>Fle</v>
      </c>
      <c r="L6" t="str">
        <f t="shared" si="1"/>
        <v>2001</v>
      </c>
    </row>
    <row r="7" spans="1:13" x14ac:dyDescent="0.25">
      <c r="A7" s="3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 s="1" t="s">
        <v>43</v>
      </c>
      <c r="K7" t="str">
        <f t="shared" si="0"/>
        <v>Sco</v>
      </c>
      <c r="L7" t="str">
        <f t="shared" si="1"/>
        <v>2001</v>
      </c>
    </row>
    <row r="8" spans="1:13" x14ac:dyDescent="0.25">
      <c r="A8" s="3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 s="1" t="s">
        <v>44</v>
      </c>
      <c r="K8" t="str">
        <f t="shared" si="0"/>
        <v>Pal</v>
      </c>
      <c r="L8" t="str">
        <f t="shared" si="1"/>
        <v>2003</v>
      </c>
    </row>
    <row r="9" spans="1:13" x14ac:dyDescent="0.25">
      <c r="A9" s="3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 s="1" t="s">
        <v>45</v>
      </c>
      <c r="K9" t="str">
        <f t="shared" si="0"/>
        <v>Hud</v>
      </c>
      <c r="L9" t="str">
        <f t="shared" si="1"/>
        <v>2002</v>
      </c>
    </row>
    <row r="10" spans="1:13" x14ac:dyDescent="0.25">
      <c r="A10" s="3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 s="1" t="s">
        <v>46</v>
      </c>
      <c r="K10" t="str">
        <f t="shared" si="0"/>
        <v>Mal</v>
      </c>
      <c r="L10" t="str">
        <f t="shared" si="1"/>
        <v>2003</v>
      </c>
    </row>
    <row r="14" spans="1:13" x14ac:dyDescent="0.25">
      <c r="J14" s="1"/>
      <c r="L14" s="1"/>
    </row>
    <row r="15" spans="1:13" x14ac:dyDescent="0.25">
      <c r="J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L13"/>
  <sheetViews>
    <sheetView workbookViewId="0">
      <selection activeCell="G16" sqref="G16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3.28515625" style="3" customWidth="1"/>
    <col min="12" max="12" width="17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s="7" t="s">
        <v>67</v>
      </c>
      <c r="K1" s="11"/>
      <c r="L1" s="5"/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3" t="str">
        <f>TEXT(I2,"dd-mm-yyyy")</f>
        <v>06-09-2015</v>
      </c>
      <c r="K2" t="str">
        <f>TEXT(J2,"dd-mm-yyyy")</f>
        <v>06-09-2015</v>
      </c>
      <c r="L2" t="str">
        <f>RIGHT(K2,4)</f>
        <v>2015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3" t="str">
        <f t="shared" ref="J3:K10" si="0">TEXT(I3,"dd-mm-yyyy")</f>
        <v>10-10-2015</v>
      </c>
      <c r="K3" t="str">
        <f t="shared" ref="K3" si="1">TEXT(J3,"dd-mm-yyyy")</f>
        <v>10-10-2015</v>
      </c>
      <c r="L3" t="str">
        <f t="shared" ref="L3:L10" si="2">RIGHT(K3,4)</f>
        <v>2015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3" t="str">
        <f t="shared" si="0"/>
        <v>08-09-2017</v>
      </c>
      <c r="K4" t="str">
        <f t="shared" ref="K4" si="3">TEXT(J4,"dd-mm-yyyy")</f>
        <v>08-09-2017</v>
      </c>
      <c r="L4" t="str">
        <f t="shared" si="2"/>
        <v>2017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3" t="str">
        <f t="shared" si="0"/>
        <v>03-12-2015</v>
      </c>
      <c r="K5" t="str">
        <f t="shared" ref="K5" si="4">TEXT(J5,"dd-mm-yyyy")</f>
        <v>03-12-2015</v>
      </c>
      <c r="L5" t="str">
        <f t="shared" si="2"/>
        <v>2015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3" t="str">
        <f t="shared" si="0"/>
        <v>30-08-2017</v>
      </c>
      <c r="K6" t="str">
        <f t="shared" ref="K6" si="5">TEXT(J6,"dd-mm-yyyy")</f>
        <v>30-08-2017</v>
      </c>
      <c r="L6" t="str">
        <f t="shared" si="2"/>
        <v>2017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3" t="str">
        <f t="shared" si="0"/>
        <v>11-09-2013</v>
      </c>
      <c r="K7" t="str">
        <f t="shared" ref="K7" si="6">TEXT(J7,"dd-mm-yyyy")</f>
        <v>11-09-2013</v>
      </c>
      <c r="L7" t="str">
        <f t="shared" si="2"/>
        <v>2013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3" t="str">
        <f t="shared" si="0"/>
        <v>04-10-2013</v>
      </c>
      <c r="K8" t="str">
        <f t="shared" ref="K8" si="7">TEXT(J8,"dd-mm-yyyy")</f>
        <v>04-10-2013</v>
      </c>
      <c r="L8" t="str">
        <f t="shared" si="2"/>
        <v>2013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3" t="str">
        <f t="shared" si="0"/>
        <v>22-04-2015</v>
      </c>
      <c r="K9" t="str">
        <f t="shared" ref="K9" si="8">TEXT(J9,"dd-mm-yyyy")</f>
        <v>22-04-2015</v>
      </c>
      <c r="L9" t="str">
        <f t="shared" si="2"/>
        <v>2015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3" t="str">
        <f t="shared" si="0"/>
        <v>14-09-2011</v>
      </c>
      <c r="K10" t="str">
        <f t="shared" ref="K10" si="9">TEXT(J10,"dd-mm-yyyy")</f>
        <v>14-09-2011</v>
      </c>
      <c r="L10" t="str">
        <f t="shared" si="2"/>
        <v>2011</v>
      </c>
    </row>
    <row r="12" spans="1:12" ht="57.75" customHeight="1" x14ac:dyDescent="0.25">
      <c r="H12" s="1"/>
      <c r="J12" s="13" t="s">
        <v>86</v>
      </c>
      <c r="K12" s="15" t="s">
        <v>84</v>
      </c>
      <c r="L12" s="14" t="s">
        <v>85</v>
      </c>
    </row>
    <row r="13" spans="1:12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5"/>
  <sheetViews>
    <sheetView showGridLines="0" workbookViewId="0">
      <selection activeCell="K16" sqref="K1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ht="18.75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65</v>
      </c>
      <c r="K1" s="23" t="s">
        <v>66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TRIM(C2)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TRIM(C3)</f>
        <v>Beasley</v>
      </c>
    </row>
    <row r="4" spans="1:11" x14ac:dyDescent="0.25">
      <c r="A4">
        <v>1003</v>
      </c>
      <c r="B4" s="2" t="s">
        <v>6</v>
      </c>
      <c r="C4" s="2" t="s">
        <v>64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63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16" t="s">
        <v>89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17" t="str">
        <f t="shared" si="0"/>
        <v>Scott</v>
      </c>
    </row>
    <row r="8" spans="1:11" x14ac:dyDescent="0.25">
      <c r="A8">
        <v>1007</v>
      </c>
      <c r="B8" s="2" t="s">
        <v>32</v>
      </c>
      <c r="C8" s="2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16" t="s">
        <v>90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17" t="str">
        <f>TRIM(C9)</f>
        <v>Hudson</v>
      </c>
    </row>
    <row r="10" spans="1:11" x14ac:dyDescent="0.25">
      <c r="A10">
        <v>1009</v>
      </c>
      <c r="B10" s="2" t="s">
        <v>10</v>
      </c>
      <c r="C10" s="2" t="s">
        <v>62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  <row r="12" spans="1:11" x14ac:dyDescent="0.25">
      <c r="A12" s="18"/>
      <c r="B12" s="18"/>
      <c r="C12" s="18"/>
      <c r="D12" s="18"/>
      <c r="E12" s="18"/>
      <c r="F12" s="18"/>
    </row>
    <row r="13" spans="1:11" ht="26.25" x14ac:dyDescent="0.4">
      <c r="A13" s="18"/>
      <c r="B13" s="19" t="s">
        <v>87</v>
      </c>
      <c r="C13" s="20" t="s">
        <v>88</v>
      </c>
      <c r="D13" s="21"/>
      <c r="E13" s="21"/>
      <c r="F13" s="18"/>
    </row>
    <row r="14" spans="1:11" x14ac:dyDescent="0.25">
      <c r="A14" s="18"/>
      <c r="B14" s="18"/>
      <c r="C14" s="18"/>
      <c r="D14" s="18"/>
      <c r="E14" s="18"/>
      <c r="F14" s="18"/>
    </row>
    <row r="15" spans="1:11" x14ac:dyDescent="0.25">
      <c r="A15" s="18"/>
      <c r="B15" s="18"/>
      <c r="C15" s="18"/>
      <c r="D15" s="18"/>
      <c r="E15" s="18"/>
      <c r="F15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L21" sqref="L21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style="3" customWidth="1"/>
    <col min="9" max="9" width="14.7109375" style="3" customWidth="1"/>
    <col min="10" max="10" width="24" style="25" customWidth="1"/>
    <col min="11" max="11" width="29.85546875" customWidth="1"/>
  </cols>
  <sheetData>
    <row r="1" spans="1:11" ht="15.75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s="3" t="s">
        <v>35</v>
      </c>
      <c r="I1" s="3" t="s">
        <v>36</v>
      </c>
      <c r="J1" s="24" t="s">
        <v>18</v>
      </c>
      <c r="K1" s="26" t="s">
        <v>91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4">
        <v>37197</v>
      </c>
      <c r="I2" s="4">
        <v>42253</v>
      </c>
      <c r="J2" s="25" t="str">
        <f>CONCATENATE(B2," ",C2)</f>
        <v>Jim Halpert</v>
      </c>
      <c r="K2" t="str">
        <f>CONCATENATE(B2,".",C2,"@gmail.com")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4">
        <v>36436</v>
      </c>
      <c r="I3" s="4">
        <v>42287</v>
      </c>
      <c r="J3" s="25" t="str">
        <f t="shared" ref="J3:J12" si="0">CONCATENATE(B3," ",C3)</f>
        <v>Pam Beasley</v>
      </c>
      <c r="K3" t="str">
        <f t="shared" ref="K3:K12" si="1">CONCATENATE(B3,".",C3,"@gmail.com")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4">
        <v>36711</v>
      </c>
      <c r="I4" s="4">
        <v>42986</v>
      </c>
      <c r="J4" s="25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4">
        <v>36530</v>
      </c>
      <c r="I5" s="4">
        <v>42341</v>
      </c>
      <c r="J5" s="2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4">
        <v>37017</v>
      </c>
      <c r="I6" s="4">
        <v>42977</v>
      </c>
      <c r="J6" s="25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4">
        <v>35040</v>
      </c>
      <c r="I7" s="4">
        <v>41528</v>
      </c>
      <c r="J7" s="25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4">
        <v>37933</v>
      </c>
      <c r="I8" s="4">
        <v>41551</v>
      </c>
      <c r="J8" s="25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4">
        <v>37416</v>
      </c>
      <c r="I9" s="4">
        <v>42116</v>
      </c>
      <c r="J9" s="25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4">
        <v>37843</v>
      </c>
      <c r="I10" s="4">
        <v>40800</v>
      </c>
      <c r="J10" s="25" t="str">
        <f t="shared" si="0"/>
        <v>Kevin Malone</v>
      </c>
      <c r="K10" t="str">
        <f t="shared" si="1"/>
        <v>Kevin.Malone@gmail.com</v>
      </c>
    </row>
    <row r="11" spans="1:11" x14ac:dyDescent="0.25">
      <c r="H11" s="3" t="str">
        <f t="shared" ref="H11:H12" si="2">CONCATENATE(B11," ",C11)</f>
        <v xml:space="preserve"> </v>
      </c>
      <c r="J11" s="25" t="str">
        <f t="shared" si="0"/>
        <v xml:space="preserve"> </v>
      </c>
    </row>
    <row r="12" spans="1:11" x14ac:dyDescent="0.25">
      <c r="H12" s="3" t="str">
        <f t="shared" si="2"/>
        <v xml:space="preserve"> </v>
      </c>
      <c r="J12" s="25" t="str">
        <f t="shared" si="0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showGridLines="0" workbookViewId="0">
      <selection activeCell="J2" sqref="J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2" max="12" width="19.7109375" customWidth="1"/>
  </cols>
  <sheetData>
    <row r="1" spans="1:12" ht="31.5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s="28" t="s">
        <v>93</v>
      </c>
      <c r="K1" s="28" t="s">
        <v>94</v>
      </c>
      <c r="L1" s="28" t="s">
        <v>68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 t="str">
        <f>SUBSTITUTE(H2,"/","-",1)</f>
        <v>11-2/2001</v>
      </c>
      <c r="K2" t="str">
        <f>SUBSTITUTE(I2,"/","-",2)</f>
        <v>9/6-2015</v>
      </c>
      <c r="L2" t="str">
        <f>SUBSTITUTE(H2,"/","-")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 t="str">
        <f t="shared" ref="J3:J10" si="0">SUBSTITUTE(H3,"/","-",1)</f>
        <v>10-3/1999</v>
      </c>
      <c r="K3" t="str">
        <f t="shared" ref="K3:K10" si="1">SUBSTITUTE(I3,"/","-",2)</f>
        <v>10/10-2015</v>
      </c>
      <c r="L3" t="str">
        <f t="shared" ref="L3:L10" si="2">SUBSTITUTE(H3,"/","-")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 t="str">
        <f t="shared" si="0"/>
        <v>7-4/2000</v>
      </c>
      <c r="K4" t="str">
        <f t="shared" si="1"/>
        <v>9/8-2017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 t="str">
        <f t="shared" si="0"/>
        <v>1-5/2000</v>
      </c>
      <c r="K5" t="str">
        <f t="shared" si="1"/>
        <v>12/3-2015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 t="str">
        <f t="shared" si="0"/>
        <v>5-6/2001</v>
      </c>
      <c r="K6" t="str">
        <f t="shared" si="1"/>
        <v>8/30-2017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 t="str">
        <f t="shared" si="0"/>
        <v>5-6/2001</v>
      </c>
      <c r="K7" t="str">
        <f t="shared" si="1"/>
        <v>9/11-2013</v>
      </c>
      <c r="L7" t="str">
        <f t="shared" si="2"/>
        <v>5-6-2001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 t="str">
        <f t="shared" si="0"/>
        <v>11-8/2003</v>
      </c>
      <c r="K8" t="str">
        <f t="shared" si="1"/>
        <v>9/11-2013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 t="str">
        <f t="shared" si="0"/>
        <v>6-9/2002</v>
      </c>
      <c r="K9" t="str">
        <f t="shared" si="1"/>
        <v>4/22-2015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 t="str">
        <f t="shared" si="0"/>
        <v>8-10/2003</v>
      </c>
      <c r="K10" t="str">
        <f t="shared" si="1"/>
        <v>4/22-2015</v>
      </c>
      <c r="L10" t="str">
        <f t="shared" si="2"/>
        <v>8-10-2003</v>
      </c>
    </row>
    <row r="12" spans="1:12" x14ac:dyDescent="0.25">
      <c r="H12" s="2"/>
      <c r="I12" s="2"/>
    </row>
    <row r="13" spans="1:12" ht="18.75" x14ac:dyDescent="0.3">
      <c r="H13" s="2"/>
      <c r="I13" s="27" t="s">
        <v>92</v>
      </c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showGridLines="0" workbookViewId="0">
      <selection activeCell="I19" sqref="I19"/>
    </sheetView>
  </sheetViews>
  <sheetFormatPr defaultColWidth="13" defaultRowHeight="15" x14ac:dyDescent="0.25"/>
  <cols>
    <col min="11" max="11" width="15.85546875" customWidth="1"/>
    <col min="12" max="12" width="21.85546875" customWidth="1"/>
    <col min="13" max="13" width="29.2851562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s="8" t="s">
        <v>69</v>
      </c>
      <c r="K1" s="8" t="s">
        <v>70</v>
      </c>
      <c r="L1" s="8" t="s">
        <v>71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s="5" t="s">
        <v>25</v>
      </c>
      <c r="F2" t="s">
        <v>24</v>
      </c>
      <c r="G2" s="5">
        <v>45000</v>
      </c>
      <c r="H2" s="1">
        <v>37197</v>
      </c>
      <c r="I2" s="1">
        <v>42253</v>
      </c>
      <c r="J2" s="22">
        <f>SUM(G2:G10)</f>
        <v>437000</v>
      </c>
      <c r="K2" s="6">
        <f>SUMIF(G2:G10,"&gt;=50000")</f>
        <v>178000</v>
      </c>
      <c r="L2" s="6">
        <f>SUMIFS(G2:G10,E2:E10,"Male",D2:D10,"&lt;=30")</f>
        <v>108000</v>
      </c>
    </row>
    <row r="3" spans="1:12" ht="47.25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K3" s="30" t="s">
        <v>96</v>
      </c>
      <c r="L3" s="29" t="s">
        <v>95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s="5" t="s">
        <v>25</v>
      </c>
      <c r="F4" t="s">
        <v>24</v>
      </c>
      <c r="G4" s="5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Sandeep</cp:lastModifiedBy>
  <dcterms:created xsi:type="dcterms:W3CDTF">2021-12-16T14:18:34Z</dcterms:created>
  <dcterms:modified xsi:type="dcterms:W3CDTF">2024-10-06T08:32:13Z</dcterms:modified>
</cp:coreProperties>
</file>