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3860" activeTab="1"/>
  </bookViews>
  <sheets>
    <sheet name="Investments" sheetId="4" r:id="rId1"/>
    <sheet name="Model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1" i="4" l="1"/>
  <c r="N12" i="4"/>
  <c r="N14" i="4"/>
  <c r="N15" i="4"/>
  <c r="N17" i="4"/>
  <c r="N19" i="4"/>
  <c r="N20" i="4"/>
  <c r="N10" i="4"/>
  <c r="E16" i="5"/>
  <c r="F16" i="5"/>
  <c r="G16" i="5"/>
  <c r="H16" i="5"/>
  <c r="I16" i="5"/>
  <c r="E11" i="5"/>
  <c r="F11" i="5"/>
  <c r="G11" i="5"/>
  <c r="H11" i="5"/>
  <c r="I11" i="5"/>
  <c r="E14" i="5"/>
  <c r="F14" i="5"/>
  <c r="G14" i="5"/>
  <c r="H14" i="5"/>
  <c r="I14" i="5"/>
  <c r="E19" i="5"/>
  <c r="F19" i="5"/>
  <c r="G19" i="5"/>
  <c r="H19" i="5"/>
  <c r="I19" i="5"/>
  <c r="D19" i="5"/>
  <c r="D11" i="5"/>
  <c r="D14" i="5"/>
  <c r="D21" i="5"/>
  <c r="E21" i="5"/>
  <c r="F21" i="5"/>
  <c r="G21" i="5"/>
  <c r="H21" i="5"/>
  <c r="I21" i="5"/>
  <c r="D16" i="5"/>
  <c r="M20" i="4"/>
  <c r="K20" i="4"/>
  <c r="L20" i="4"/>
  <c r="M19" i="4"/>
  <c r="K19" i="4"/>
  <c r="L19" i="4"/>
  <c r="M10" i="4"/>
  <c r="K10" i="4"/>
  <c r="L10" i="4"/>
  <c r="M11" i="4"/>
  <c r="K11" i="4"/>
  <c r="L11" i="4"/>
  <c r="M12" i="4"/>
  <c r="K12" i="4"/>
  <c r="L12" i="4"/>
  <c r="M14" i="4"/>
  <c r="K14" i="4"/>
  <c r="L14" i="4"/>
  <c r="M15" i="4"/>
  <c r="K15" i="4"/>
  <c r="L15" i="4"/>
  <c r="M17" i="4"/>
  <c r="K17" i="4"/>
  <c r="L17" i="4"/>
  <c r="L23" i="4"/>
  <c r="E20" i="4"/>
  <c r="E17" i="4"/>
  <c r="E15" i="4"/>
  <c r="E14" i="4"/>
  <c r="E12" i="4"/>
  <c r="E11" i="4"/>
  <c r="E10" i="4"/>
  <c r="E13" i="4"/>
  <c r="E16" i="4"/>
  <c r="E18" i="4"/>
  <c r="D13" i="4"/>
  <c r="D18" i="4"/>
  <c r="D16" i="4"/>
  <c r="D21" i="4"/>
  <c r="D23" i="4"/>
  <c r="E19" i="4"/>
  <c r="E21" i="4"/>
  <c r="E23" i="4"/>
  <c r="H20" i="4"/>
  <c r="H19" i="4"/>
  <c r="H21" i="4"/>
  <c r="K23" i="4"/>
  <c r="J19" i="4"/>
  <c r="J11" i="4"/>
  <c r="J12" i="4"/>
  <c r="J14" i="4"/>
  <c r="J15" i="4"/>
  <c r="J17" i="4"/>
  <c r="J20" i="4"/>
  <c r="J10" i="4"/>
  <c r="H15" i="4"/>
  <c r="H14" i="4"/>
  <c r="H16" i="4"/>
  <c r="H12" i="4"/>
  <c r="H11" i="4"/>
  <c r="H17" i="4"/>
  <c r="H18" i="4"/>
  <c r="H10" i="4"/>
  <c r="H13" i="4"/>
  <c r="H23" i="4"/>
</calcChain>
</file>

<file path=xl/sharedStrings.xml><?xml version="1.0" encoding="utf-8"?>
<sst xmlns="http://schemas.openxmlformats.org/spreadsheetml/2006/main" count="59" uniqueCount="35">
  <si>
    <t>Current Allocation</t>
  </si>
  <si>
    <t>Target Allocation</t>
  </si>
  <si>
    <t>Total Fixed Income</t>
  </si>
  <si>
    <t xml:space="preserve"> Amount to buy or sell</t>
  </si>
  <si>
    <t>New total</t>
  </si>
  <si>
    <t>Cash</t>
  </si>
  <si>
    <t>Asset Class</t>
  </si>
  <si>
    <t>Q</t>
  </si>
  <si>
    <t>M.Price</t>
  </si>
  <si>
    <t>$</t>
  </si>
  <si>
    <t>Total Equity</t>
  </si>
  <si>
    <t>Total Real Estate</t>
  </si>
  <si>
    <t>Total Commodities</t>
  </si>
  <si>
    <t>World</t>
  </si>
  <si>
    <t>USA</t>
  </si>
  <si>
    <t>Emerging Markets</t>
  </si>
  <si>
    <t>USA REIT</t>
  </si>
  <si>
    <t>Sabana REIT (Singapore)</t>
  </si>
  <si>
    <t>ETFS Gold</t>
  </si>
  <si>
    <t>Azzad WISEX</t>
  </si>
  <si>
    <t>C.Price</t>
  </si>
  <si>
    <t>Allocation</t>
  </si>
  <si>
    <t>A$</t>
  </si>
  <si>
    <t>Trades</t>
  </si>
  <si>
    <t>Symbol</t>
  </si>
  <si>
    <t>Wahed Portfolio Rebalancing Tool</t>
  </si>
  <si>
    <t>How much money are you adding/withdrawing?</t>
  </si>
  <si>
    <t>ISWD</t>
  </si>
  <si>
    <t>ISUS</t>
  </si>
  <si>
    <t>ISEM</t>
  </si>
  <si>
    <t>PSA</t>
  </si>
  <si>
    <t>M1GU</t>
  </si>
  <si>
    <t>PHAU</t>
  </si>
  <si>
    <t>WISEX</t>
  </si>
  <si>
    <t>Target Allocation (Based on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</si>
</sst>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&quot;$&quot;#,##0"/>
    <numFmt numFmtId="166" formatCode="0.0%"/>
    <numFmt numFmtId="167" formatCode="#,##0_ ;[Red]\-#,##0\ "/>
  </numFmts>
  <fonts count="16" x14ac:knownFonts="1">
    <font>
      <sz val="10"/>
      <name val="Verdana"/>
    </font>
    <font>
      <sz val="10"/>
      <name val="Verdana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0"/>
      <color theme="1"/>
      <name val="Century Gothic"/>
    </font>
    <font>
      <sz val="10"/>
      <name val="Century Gothic"/>
    </font>
    <font>
      <b/>
      <sz val="10"/>
      <name val="Century Gothic"/>
    </font>
    <font>
      <sz val="10"/>
      <color theme="1"/>
      <name val="Century Gothic"/>
    </font>
    <font>
      <b/>
      <u/>
      <sz val="10"/>
      <name val="Century Gothic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4">
    <xf numFmtId="0" fontId="0" fillId="0" borderId="0" xfId="0"/>
    <xf numFmtId="10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Protection="1">
      <protection locked="0"/>
    </xf>
    <xf numFmtId="3" fontId="3" fillId="0" borderId="0" xfId="2" applyNumberFormat="1" applyFont="1" applyFill="1" applyAlignment="1" applyProtection="1">
      <alignment horizontal="right"/>
      <protection locked="0"/>
    </xf>
    <xf numFmtId="0" fontId="4" fillId="0" borderId="0" xfId="0" applyFont="1" applyAlignment="1" applyProtection="1">
      <alignment horizontal="center"/>
      <protection locked="0"/>
    </xf>
    <xf numFmtId="0" fontId="2" fillId="0" borderId="0" xfId="0" applyFont="1" applyFill="1" applyProtection="1">
      <protection locked="0"/>
    </xf>
    <xf numFmtId="0" fontId="6" fillId="0" borderId="0" xfId="0" applyFont="1" applyFill="1" applyProtection="1">
      <protection locked="0"/>
    </xf>
    <xf numFmtId="0" fontId="7" fillId="0" borderId="0" xfId="0" applyFont="1" applyFill="1" applyAlignment="1" applyProtection="1">
      <alignment horizontal="center"/>
      <protection locked="0"/>
    </xf>
    <xf numFmtId="0" fontId="5" fillId="0" borderId="0" xfId="0" applyFont="1" applyFill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3" fontId="3" fillId="0" borderId="0" xfId="1" applyNumberFormat="1" applyFont="1" applyAlignment="1" applyProtection="1">
      <alignment horizontal="center"/>
      <protection locked="0"/>
    </xf>
    <xf numFmtId="9" fontId="3" fillId="0" borderId="0" xfId="2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10" fontId="12" fillId="0" borderId="0" xfId="0" applyNumberFormat="1" applyFont="1" applyProtection="1">
      <protection locked="0"/>
    </xf>
    <xf numFmtId="165" fontId="14" fillId="10" borderId="1" xfId="0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 applyFill="1" applyBorder="1" applyAlignment="1" applyProtection="1">
      <alignment horizontal="center"/>
      <protection locked="0"/>
    </xf>
    <xf numFmtId="9" fontId="14" fillId="0" borderId="0" xfId="2" applyFont="1" applyAlignment="1" applyProtection="1">
      <alignment horizontal="center"/>
      <protection locked="0"/>
    </xf>
    <xf numFmtId="3" fontId="14" fillId="0" borderId="0" xfId="2" applyNumberFormat="1" applyFont="1" applyFill="1" applyAlignment="1" applyProtection="1">
      <alignment horizontal="right"/>
      <protection locked="0"/>
    </xf>
    <xf numFmtId="3" fontId="12" fillId="0" borderId="0" xfId="0" applyNumberFormat="1" applyFont="1" applyProtection="1">
      <protection locked="0"/>
    </xf>
    <xf numFmtId="0" fontId="12" fillId="0" borderId="0" xfId="0" applyFont="1" applyProtection="1">
      <protection locked="0"/>
    </xf>
    <xf numFmtId="3" fontId="14" fillId="0" borderId="0" xfId="1" applyNumberFormat="1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left"/>
      <protection locked="0"/>
    </xf>
    <xf numFmtId="3" fontId="11" fillId="7" borderId="0" xfId="1" applyNumberFormat="1" applyFont="1" applyFill="1" applyAlignment="1" applyProtection="1">
      <alignment horizontal="center"/>
      <protection locked="0"/>
    </xf>
    <xf numFmtId="3" fontId="11" fillId="7" borderId="0" xfId="2" applyNumberFormat="1" applyFont="1" applyFill="1" applyAlignment="1" applyProtection="1">
      <alignment horizontal="center" wrapText="1"/>
      <protection locked="0"/>
    </xf>
    <xf numFmtId="0" fontId="11" fillId="10" borderId="0" xfId="0" applyFont="1" applyFill="1" applyAlignment="1" applyProtection="1">
      <alignment horizontal="center"/>
      <protection locked="0"/>
    </xf>
    <xf numFmtId="0" fontId="12" fillId="10" borderId="0" xfId="0" applyFont="1" applyFill="1" applyAlignment="1" applyProtection="1">
      <alignment horizontal="center"/>
      <protection locked="0"/>
    </xf>
    <xf numFmtId="0" fontId="13" fillId="9" borderId="0" xfId="0" applyFont="1" applyFill="1" applyAlignment="1" applyProtection="1">
      <alignment horizontal="center"/>
      <protection locked="0"/>
    </xf>
    <xf numFmtId="3" fontId="13" fillId="9" borderId="0" xfId="0" applyNumberFormat="1" applyFont="1" applyFill="1" applyAlignment="1" applyProtection="1">
      <alignment horizontal="center"/>
      <protection locked="0"/>
    </xf>
    <xf numFmtId="3" fontId="13" fillId="9" borderId="0" xfId="1" applyNumberFormat="1" applyFont="1" applyFill="1" applyAlignment="1" applyProtection="1">
      <alignment horizontal="center"/>
      <protection locked="0"/>
    </xf>
    <xf numFmtId="3" fontId="13" fillId="9" borderId="0" xfId="2" applyNumberFormat="1" applyFont="1" applyFill="1" applyAlignment="1" applyProtection="1">
      <alignment horizontal="center" wrapText="1"/>
      <protection locked="0"/>
    </xf>
    <xf numFmtId="3" fontId="13" fillId="9" borderId="0" xfId="0" applyNumberFormat="1" applyFont="1" applyFill="1" applyAlignment="1" applyProtection="1">
      <alignment horizontal="center" wrapText="1"/>
      <protection locked="0"/>
    </xf>
    <xf numFmtId="0" fontId="12" fillId="0" borderId="0" xfId="0" applyFont="1" applyFill="1" applyAlignment="1" applyProtection="1">
      <alignment horizontal="left"/>
      <protection locked="0"/>
    </xf>
    <xf numFmtId="0" fontId="13" fillId="0" borderId="0" xfId="0" applyFont="1" applyAlignment="1" applyProtection="1">
      <alignment horizontal="left"/>
      <protection locked="0"/>
    </xf>
    <xf numFmtId="9" fontId="12" fillId="6" borderId="0" xfId="0" applyNumberFormat="1" applyFont="1" applyFill="1" applyProtection="1">
      <protection locked="0"/>
    </xf>
    <xf numFmtId="44" fontId="12" fillId="8" borderId="0" xfId="3" applyFont="1" applyFill="1" applyAlignment="1" applyProtection="1">
      <alignment horizontal="center"/>
      <protection locked="0"/>
    </xf>
    <xf numFmtId="3" fontId="12" fillId="8" borderId="0" xfId="0" applyNumberFormat="1" applyFont="1" applyFill="1" applyAlignment="1" applyProtection="1">
      <alignment horizontal="center"/>
      <protection locked="0"/>
    </xf>
    <xf numFmtId="166" fontId="14" fillId="8" borderId="0" xfId="2" applyNumberFormat="1" applyFont="1" applyFill="1" applyAlignment="1" applyProtection="1">
      <alignment horizontal="center"/>
    </xf>
    <xf numFmtId="44" fontId="12" fillId="7" borderId="0" xfId="3" applyFont="1" applyFill="1" applyAlignment="1" applyProtection="1">
      <alignment horizontal="center"/>
      <protection locked="0"/>
    </xf>
    <xf numFmtId="44" fontId="12" fillId="7" borderId="0" xfId="3" applyFont="1" applyFill="1" applyAlignment="1" applyProtection="1">
      <alignment horizontal="right"/>
    </xf>
    <xf numFmtId="44" fontId="12" fillId="0" borderId="0" xfId="3" applyFont="1" applyFill="1" applyProtection="1"/>
    <xf numFmtId="167" fontId="12" fillId="10" borderId="0" xfId="2" applyNumberFormat="1" applyFont="1" applyFill="1" applyAlignment="1" applyProtection="1">
      <alignment horizontal="right"/>
    </xf>
    <xf numFmtId="166" fontId="12" fillId="8" borderId="0" xfId="2" applyNumberFormat="1" applyFont="1" applyFill="1" applyAlignment="1" applyProtection="1">
      <alignment horizontal="center"/>
    </xf>
    <xf numFmtId="0" fontId="13" fillId="2" borderId="0" xfId="0" applyFont="1" applyFill="1" applyAlignment="1" applyProtection="1">
      <alignment horizontal="left"/>
      <protection locked="0"/>
    </xf>
    <xf numFmtId="0" fontId="13" fillId="11" borderId="0" xfId="0" applyFont="1" applyFill="1" applyAlignment="1" applyProtection="1">
      <alignment horizontal="left"/>
      <protection locked="0"/>
    </xf>
    <xf numFmtId="9" fontId="11" fillId="2" borderId="0" xfId="2" applyNumberFormat="1" applyFont="1" applyFill="1" applyProtection="1">
      <protection locked="0"/>
    </xf>
    <xf numFmtId="44" fontId="11" fillId="2" borderId="0" xfId="3" applyFont="1" applyFill="1" applyAlignment="1" applyProtection="1">
      <alignment horizontal="center"/>
      <protection locked="0"/>
    </xf>
    <xf numFmtId="3" fontId="12" fillId="2" borderId="0" xfId="0" applyNumberFormat="1" applyFont="1" applyFill="1" applyAlignment="1" applyProtection="1">
      <alignment horizontal="center"/>
      <protection locked="0"/>
    </xf>
    <xf numFmtId="166" fontId="11" fillId="2" borderId="0" xfId="2" applyNumberFormat="1" applyFont="1" applyFill="1" applyAlignment="1" applyProtection="1">
      <alignment horizontal="center"/>
    </xf>
    <xf numFmtId="44" fontId="12" fillId="2" borderId="0" xfId="3" applyFont="1" applyFill="1" applyAlignment="1" applyProtection="1">
      <alignment horizontal="right"/>
    </xf>
    <xf numFmtId="167" fontId="12" fillId="2" borderId="0" xfId="2" applyNumberFormat="1" applyFont="1" applyFill="1" applyAlignment="1" applyProtection="1">
      <alignment horizontal="right"/>
    </xf>
    <xf numFmtId="44" fontId="12" fillId="2" borderId="0" xfId="3" applyFont="1" applyFill="1" applyProtection="1"/>
    <xf numFmtId="0" fontId="12" fillId="0" borderId="0" xfId="0" applyFont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3" fillId="12" borderId="0" xfId="0" applyFont="1" applyFill="1" applyAlignment="1" applyProtection="1">
      <alignment horizontal="left"/>
      <protection locked="0"/>
    </xf>
    <xf numFmtId="9" fontId="11" fillId="3" borderId="0" xfId="2" applyNumberFormat="1" applyFont="1" applyFill="1" applyProtection="1">
      <protection locked="0"/>
    </xf>
    <xf numFmtId="44" fontId="11" fillId="3" borderId="0" xfId="3" applyFont="1" applyFill="1" applyAlignment="1" applyProtection="1">
      <alignment horizontal="center"/>
      <protection locked="0"/>
    </xf>
    <xf numFmtId="3" fontId="12" fillId="3" borderId="0" xfId="0" applyNumberFormat="1" applyFont="1" applyFill="1" applyAlignment="1" applyProtection="1">
      <alignment horizontal="center"/>
      <protection locked="0"/>
    </xf>
    <xf numFmtId="166" fontId="11" fillId="3" borderId="0" xfId="2" applyNumberFormat="1" applyFont="1" applyFill="1" applyAlignment="1" applyProtection="1">
      <alignment horizontal="center"/>
    </xf>
    <xf numFmtId="44" fontId="12" fillId="3" borderId="0" xfId="3" applyFont="1" applyFill="1" applyAlignment="1" applyProtection="1">
      <alignment horizontal="right"/>
    </xf>
    <xf numFmtId="167" fontId="12" fillId="3" borderId="0" xfId="2" applyNumberFormat="1" applyFont="1" applyFill="1" applyAlignment="1" applyProtection="1">
      <alignment horizontal="right"/>
    </xf>
    <xf numFmtId="44" fontId="12" fillId="3" borderId="0" xfId="3" applyFont="1" applyFill="1" applyProtection="1"/>
    <xf numFmtId="0" fontId="13" fillId="4" borderId="0" xfId="0" applyFont="1" applyFill="1" applyAlignment="1" applyProtection="1">
      <alignment horizontal="left"/>
      <protection locked="0"/>
    </xf>
    <xf numFmtId="0" fontId="13" fillId="13" borderId="0" xfId="0" applyFont="1" applyFill="1" applyAlignment="1" applyProtection="1">
      <alignment horizontal="left"/>
      <protection locked="0"/>
    </xf>
    <xf numFmtId="9" fontId="11" fillId="4" borderId="0" xfId="2" applyNumberFormat="1" applyFont="1" applyFill="1" applyProtection="1">
      <protection locked="0"/>
    </xf>
    <xf numFmtId="44" fontId="11" fillId="4" borderId="0" xfId="3" applyFont="1" applyFill="1" applyAlignment="1" applyProtection="1">
      <alignment horizontal="center"/>
      <protection locked="0"/>
    </xf>
    <xf numFmtId="3" fontId="12" fillId="4" borderId="0" xfId="0" applyNumberFormat="1" applyFont="1" applyFill="1" applyAlignment="1" applyProtection="1">
      <alignment horizontal="center"/>
      <protection locked="0"/>
    </xf>
    <xf numFmtId="166" fontId="11" fillId="4" borderId="0" xfId="2" applyNumberFormat="1" applyFont="1" applyFill="1" applyAlignment="1" applyProtection="1">
      <alignment horizontal="center"/>
    </xf>
    <xf numFmtId="44" fontId="12" fillId="4" borderId="0" xfId="3" applyFont="1" applyFill="1" applyAlignment="1" applyProtection="1">
      <alignment horizontal="right"/>
    </xf>
    <xf numFmtId="167" fontId="12" fillId="4" borderId="0" xfId="2" applyNumberFormat="1" applyFont="1" applyFill="1" applyAlignment="1" applyProtection="1">
      <alignment horizontal="right"/>
    </xf>
    <xf numFmtId="44" fontId="12" fillId="4" borderId="0" xfId="3" applyFont="1" applyFill="1" applyProtection="1"/>
    <xf numFmtId="44" fontId="14" fillId="8" borderId="0" xfId="3" applyFont="1" applyFill="1" applyAlignment="1" applyProtection="1">
      <alignment horizontal="center"/>
      <protection locked="0"/>
    </xf>
    <xf numFmtId="44" fontId="14" fillId="7" borderId="0" xfId="3" applyFont="1" applyFill="1" applyAlignment="1" applyProtection="1">
      <alignment horizontal="center"/>
      <protection locked="0"/>
    </xf>
    <xf numFmtId="0" fontId="13" fillId="5" borderId="0" xfId="0" applyFont="1" applyFill="1" applyAlignment="1" applyProtection="1">
      <alignment horizontal="left"/>
      <protection locked="0"/>
    </xf>
    <xf numFmtId="9" fontId="11" fillId="5" borderId="0" xfId="2" applyNumberFormat="1" applyFont="1" applyFill="1" applyProtection="1">
      <protection locked="0"/>
    </xf>
    <xf numFmtId="44" fontId="11" fillId="5" borderId="0" xfId="3" applyFont="1" applyFill="1" applyAlignment="1" applyProtection="1">
      <alignment horizontal="center"/>
      <protection locked="0"/>
    </xf>
    <xf numFmtId="3" fontId="11" fillId="5" borderId="0" xfId="2" applyNumberFormat="1" applyFont="1" applyFill="1" applyAlignment="1" applyProtection="1">
      <alignment horizontal="center"/>
      <protection locked="0"/>
    </xf>
    <xf numFmtId="166" fontId="11" fillId="5" borderId="0" xfId="2" applyNumberFormat="1" applyFont="1" applyFill="1" applyAlignment="1" applyProtection="1">
      <alignment horizontal="center"/>
    </xf>
    <xf numFmtId="3" fontId="13" fillId="5" borderId="0" xfId="2" applyNumberFormat="1" applyFont="1" applyFill="1" applyAlignment="1" applyProtection="1">
      <alignment horizontal="right"/>
    </xf>
    <xf numFmtId="44" fontId="13" fillId="5" borderId="0" xfId="3" applyFont="1" applyFill="1" applyProtection="1"/>
    <xf numFmtId="9" fontId="12" fillId="0" borderId="0" xfId="0" applyNumberFormat="1" applyFont="1" applyFill="1" applyProtection="1">
      <protection locked="0"/>
    </xf>
    <xf numFmtId="3" fontId="12" fillId="0" borderId="0" xfId="1" applyNumberFormat="1" applyFont="1" applyFill="1" applyAlignment="1" applyProtection="1">
      <alignment horizontal="center"/>
      <protection locked="0"/>
    </xf>
    <xf numFmtId="9" fontId="12" fillId="0" borderId="0" xfId="2" applyNumberFormat="1" applyFont="1" applyFill="1" applyAlignment="1" applyProtection="1">
      <alignment horizontal="center"/>
    </xf>
    <xf numFmtId="3" fontId="12" fillId="0" borderId="0" xfId="2" applyNumberFormat="1" applyFont="1" applyFill="1" applyAlignment="1" applyProtection="1">
      <alignment horizontal="right"/>
    </xf>
    <xf numFmtId="0" fontId="12" fillId="0" borderId="0" xfId="0" applyFont="1" applyFill="1" applyProtection="1">
      <protection locked="0"/>
    </xf>
    <xf numFmtId="9" fontId="11" fillId="0" borderId="0" xfId="2" applyFont="1" applyFill="1" applyProtection="1">
      <protection locked="0"/>
    </xf>
    <xf numFmtId="44" fontId="11" fillId="0" borderId="0" xfId="3" applyFont="1" applyAlignment="1" applyProtection="1">
      <alignment horizontal="center"/>
      <protection locked="0"/>
    </xf>
    <xf numFmtId="165" fontId="11" fillId="0" borderId="0" xfId="1" applyNumberFormat="1" applyFont="1" applyAlignment="1" applyProtection="1">
      <alignment horizontal="center"/>
      <protection locked="0"/>
    </xf>
    <xf numFmtId="9" fontId="11" fillId="0" borderId="0" xfId="2" applyFont="1" applyAlignment="1" applyProtection="1">
      <alignment horizontal="center"/>
    </xf>
    <xf numFmtId="3" fontId="11" fillId="0" borderId="0" xfId="2" applyNumberFormat="1" applyFont="1" applyFill="1" applyAlignment="1" applyProtection="1">
      <alignment horizontal="right"/>
    </xf>
    <xf numFmtId="4" fontId="11" fillId="0" borderId="0" xfId="2" applyNumberFormat="1" applyFont="1" applyFill="1" applyAlignment="1" applyProtection="1">
      <alignment horizontal="right"/>
    </xf>
    <xf numFmtId="44" fontId="11" fillId="0" borderId="0" xfId="3" applyFont="1" applyProtection="1"/>
    <xf numFmtId="0" fontId="13" fillId="9" borderId="0" xfId="0" applyFont="1" applyFill="1"/>
    <xf numFmtId="0" fontId="0" fillId="14" borderId="0" xfId="0" applyFill="1"/>
    <xf numFmtId="0" fontId="8" fillId="14" borderId="0" xfId="0" applyFont="1" applyFill="1"/>
    <xf numFmtId="0" fontId="12" fillId="14" borderId="0" xfId="0" applyFont="1" applyFill="1"/>
    <xf numFmtId="0" fontId="11" fillId="14" borderId="0" xfId="0" applyFont="1" applyFill="1" applyAlignment="1" applyProtection="1">
      <alignment horizontal="left"/>
      <protection locked="0"/>
    </xf>
    <xf numFmtId="0" fontId="0" fillId="14" borderId="0" xfId="0" applyFont="1" applyFill="1"/>
    <xf numFmtId="0" fontId="12" fillId="14" borderId="0" xfId="0" applyFont="1" applyFill="1" applyAlignment="1" applyProtection="1">
      <alignment horizontal="left"/>
      <protection locked="0"/>
    </xf>
    <xf numFmtId="0" fontId="13" fillId="14" borderId="0" xfId="0" applyFont="1" applyFill="1" applyAlignment="1" applyProtection="1">
      <alignment horizontal="left"/>
      <protection locked="0"/>
    </xf>
    <xf numFmtId="9" fontId="12" fillId="14" borderId="0" xfId="0" applyNumberFormat="1" applyFont="1" applyFill="1" applyProtection="1">
      <protection locked="0"/>
    </xf>
    <xf numFmtId="9" fontId="11" fillId="14" borderId="0" xfId="2" applyFont="1" applyFill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3" fontId="11" fillId="0" borderId="0" xfId="0" applyNumberFormat="1" applyFont="1" applyAlignment="1" applyProtection="1">
      <alignment horizontal="center" wrapText="1"/>
      <protection locked="0"/>
    </xf>
    <xf numFmtId="3" fontId="11" fillId="7" borderId="0" xfId="2" applyNumberFormat="1" applyFont="1" applyFill="1" applyAlignment="1" applyProtection="1">
      <alignment horizontal="center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1" fillId="0" borderId="0" xfId="0" applyFont="1" applyAlignment="1" applyProtection="1">
      <alignment horizontal="left"/>
      <protection locked="0"/>
    </xf>
    <xf numFmtId="3" fontId="11" fillId="8" borderId="0" xfId="1" applyNumberFormat="1" applyFont="1" applyFill="1" applyAlignment="1" applyProtection="1">
      <alignment horizontal="center"/>
      <protection locked="0"/>
    </xf>
    <xf numFmtId="3" fontId="11" fillId="6" borderId="0" xfId="0" applyNumberFormat="1" applyFont="1" applyFill="1" applyAlignment="1" applyProtection="1">
      <alignment horizontal="center" wrapText="1"/>
      <protection locked="0"/>
    </xf>
  </cellXfs>
  <cellStyles count="10">
    <cellStyle name="Comma" xfId="1" builtinId="3"/>
    <cellStyle name="Currency" xfId="3" builtinId="4"/>
    <cellStyle name="Followed Hyperlink" xfId="5" builtinId="9" hidden="1"/>
    <cellStyle name="Followed Hyperlink" xfId="7" builtinId="9" hidden="1"/>
    <cellStyle name="Followed Hyperlink" xfId="9" builtinId="9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showGridLines="0" workbookViewId="0">
      <selection activeCell="B10" sqref="B10"/>
    </sheetView>
  </sheetViews>
  <sheetFormatPr baseColWidth="10" defaultColWidth="9" defaultRowHeight="15.75" customHeight="1" x14ac:dyDescent="0"/>
  <cols>
    <col min="1" max="1" width="3.5703125" style="2" customWidth="1"/>
    <col min="2" max="2" width="31" style="2" customWidth="1"/>
    <col min="3" max="3" width="6.28515625" style="2" bestFit="1" customWidth="1"/>
    <col min="4" max="4" width="13.42578125" style="2" customWidth="1"/>
    <col min="5" max="5" width="11.7109375" style="13" customWidth="1"/>
    <col min="6" max="6" width="8.42578125" style="13" bestFit="1" customWidth="1"/>
    <col min="7" max="7" width="3.85546875" style="13" bestFit="1" customWidth="1"/>
    <col min="8" max="9" width="8.5703125" style="14" customWidth="1"/>
    <col min="10" max="10" width="10.5703125" style="5" customWidth="1"/>
    <col min="11" max="11" width="8.140625" style="5" customWidth="1"/>
    <col min="12" max="12" width="10.5703125" style="4" customWidth="1"/>
    <col min="13" max="13" width="7.42578125" style="1" customWidth="1"/>
    <col min="14" max="14" width="9.28515625" style="2" customWidth="1"/>
    <col min="15" max="15" width="7" style="2" customWidth="1"/>
    <col min="16" max="17" width="7.5703125" style="2" customWidth="1"/>
    <col min="18" max="18" width="8.5703125" style="2" customWidth="1"/>
    <col min="19" max="16384" width="9" style="2"/>
  </cols>
  <sheetData>
    <row r="2" spans="1:14" ht="15.75" customHeight="1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4" ht="22.5" customHeight="1">
      <c r="B3" s="16"/>
      <c r="C3" s="16"/>
      <c r="D3" s="106" t="s">
        <v>25</v>
      </c>
      <c r="E3" s="106"/>
      <c r="F3" s="106"/>
      <c r="G3" s="106"/>
      <c r="H3" s="106"/>
      <c r="I3" s="106"/>
      <c r="J3" s="106"/>
      <c r="K3" s="17"/>
      <c r="L3" s="16"/>
      <c r="M3" s="18"/>
    </row>
    <row r="4" spans="1:14" ht="15.75" customHeight="1" thickBo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8"/>
    </row>
    <row r="5" spans="1:14" ht="15.75" customHeight="1" thickBot="1">
      <c r="B5" s="109" t="s">
        <v>26</v>
      </c>
      <c r="C5" s="109"/>
      <c r="D5" s="110"/>
      <c r="E5" s="19">
        <v>0</v>
      </c>
      <c r="F5" s="20"/>
      <c r="G5" s="20"/>
      <c r="H5" s="21"/>
      <c r="I5" s="21"/>
      <c r="J5" s="22"/>
      <c r="K5" s="22"/>
      <c r="L5" s="23"/>
      <c r="M5" s="18"/>
    </row>
    <row r="6" spans="1:14" ht="15.75" customHeight="1">
      <c r="B6" s="24"/>
      <c r="C6" s="24"/>
      <c r="D6" s="24"/>
      <c r="E6" s="25"/>
      <c r="F6" s="25"/>
      <c r="G6" s="25"/>
      <c r="H6" s="21"/>
      <c r="I6" s="21"/>
      <c r="J6" s="22"/>
      <c r="K6" s="22"/>
      <c r="L6" s="23"/>
      <c r="M6" s="18"/>
    </row>
    <row r="7" spans="1:14" s="6" customFormat="1" ht="15.75" customHeight="1">
      <c r="A7" s="12"/>
      <c r="B7" s="111" t="s">
        <v>6</v>
      </c>
      <c r="C7" s="26"/>
      <c r="D7" s="113" t="s">
        <v>34</v>
      </c>
      <c r="E7" s="112" t="s">
        <v>0</v>
      </c>
      <c r="F7" s="112"/>
      <c r="G7" s="112"/>
      <c r="H7" s="112"/>
      <c r="I7" s="27"/>
      <c r="J7" s="108" t="s">
        <v>3</v>
      </c>
      <c r="K7" s="28"/>
      <c r="L7" s="107" t="s">
        <v>4</v>
      </c>
      <c r="M7" s="29"/>
    </row>
    <row r="8" spans="1:14" s="3" customFormat="1" ht="15.75" customHeight="1">
      <c r="A8" s="11"/>
      <c r="B8" s="111"/>
      <c r="C8" s="26"/>
      <c r="D8" s="113"/>
      <c r="E8" s="112"/>
      <c r="F8" s="112"/>
      <c r="G8" s="112"/>
      <c r="H8" s="112"/>
      <c r="I8" s="27"/>
      <c r="J8" s="108"/>
      <c r="K8" s="28"/>
      <c r="L8" s="107"/>
      <c r="M8" s="30"/>
    </row>
    <row r="9" spans="1:14" s="9" customFormat="1" ht="15">
      <c r="B9" s="31"/>
      <c r="C9" s="31" t="s">
        <v>24</v>
      </c>
      <c r="D9" s="32"/>
      <c r="E9" s="33" t="s">
        <v>9</v>
      </c>
      <c r="F9" s="33" t="s">
        <v>20</v>
      </c>
      <c r="G9" s="33" t="s">
        <v>7</v>
      </c>
      <c r="H9" s="33" t="s">
        <v>21</v>
      </c>
      <c r="I9" s="33" t="s">
        <v>8</v>
      </c>
      <c r="J9" s="34" t="s">
        <v>9</v>
      </c>
      <c r="K9" s="34" t="s">
        <v>22</v>
      </c>
      <c r="L9" s="35"/>
      <c r="M9" s="34" t="s">
        <v>23</v>
      </c>
    </row>
    <row r="10" spans="1:14" s="7" customFormat="1" ht="15.75" customHeight="1">
      <c r="B10" s="36" t="s">
        <v>13</v>
      </c>
      <c r="C10" s="37" t="s">
        <v>27</v>
      </c>
      <c r="D10" s="38">
        <v>0.25</v>
      </c>
      <c r="E10" s="39">
        <f>F10*G10</f>
        <v>10000</v>
      </c>
      <c r="F10" s="39">
        <v>100</v>
      </c>
      <c r="G10" s="40">
        <v>100</v>
      </c>
      <c r="H10" s="41">
        <f>E10/$E$23</f>
        <v>0.17418871605497396</v>
      </c>
      <c r="I10" s="42">
        <v>110</v>
      </c>
      <c r="J10" s="43">
        <f>(IF($E$5&lt;&gt;0,($E$23+$E$5)*D10-E10,($E$23+$E$5)*D10-E10))</f>
        <v>4352.25</v>
      </c>
      <c r="K10" s="43">
        <f>M10*I10</f>
        <v>4400</v>
      </c>
      <c r="L10" s="44">
        <f>E10+K10</f>
        <v>14400</v>
      </c>
      <c r="M10" s="45">
        <f>ROUND((IF($E$5&lt;&gt;0,($E$23+$E$5)*D10-E10,($E$23+$E$5)*D10-E10))/I10,0)</f>
        <v>40</v>
      </c>
      <c r="N10" s="7">
        <f>ROUND(J10/I10,0)</f>
        <v>40</v>
      </c>
    </row>
    <row r="11" spans="1:14" s="7" customFormat="1" ht="15.75" customHeight="1">
      <c r="B11" s="36" t="s">
        <v>14</v>
      </c>
      <c r="C11" s="37" t="s">
        <v>28</v>
      </c>
      <c r="D11" s="38">
        <v>0.08</v>
      </c>
      <c r="E11" s="39">
        <f t="shared" ref="E11" si="0">F11*G11</f>
        <v>10992</v>
      </c>
      <c r="F11" s="39">
        <v>24</v>
      </c>
      <c r="G11" s="40">
        <v>458</v>
      </c>
      <c r="H11" s="41">
        <f>E11/$E$23</f>
        <v>0.19146823668762739</v>
      </c>
      <c r="I11" s="42">
        <v>20</v>
      </c>
      <c r="J11" s="43">
        <f>IF($E$5&lt;&gt;0,($E$23+$E$5)*D11-E11,($E$23+$E$5)*D11-E11)</f>
        <v>-6399.28</v>
      </c>
      <c r="K11" s="43">
        <f>M11*I11</f>
        <v>-6400</v>
      </c>
      <c r="L11" s="44">
        <f t="shared" ref="L11:L12" si="1">E11+K11</f>
        <v>4592</v>
      </c>
      <c r="M11" s="45">
        <f>ROUND((IF($E$5&lt;&gt;0,($E$23+$E$5)*D11-E11,($E$23+$E$5)*D11-E11))/I11,0)</f>
        <v>-320</v>
      </c>
      <c r="N11" s="7">
        <f t="shared" ref="N11:N20" si="2">ROUND(J11/I11,0)</f>
        <v>-320</v>
      </c>
    </row>
    <row r="12" spans="1:14" s="7" customFormat="1" ht="15.75" customHeight="1">
      <c r="B12" s="36" t="s">
        <v>15</v>
      </c>
      <c r="C12" s="37" t="s">
        <v>29</v>
      </c>
      <c r="D12" s="38">
        <v>0.13</v>
      </c>
      <c r="E12" s="39">
        <f>F12*G12</f>
        <v>5000</v>
      </c>
      <c r="F12" s="39">
        <v>40</v>
      </c>
      <c r="G12" s="40">
        <v>125</v>
      </c>
      <c r="H12" s="46">
        <f>E12/$E$23</f>
        <v>8.7094358027486982E-2</v>
      </c>
      <c r="I12" s="42">
        <v>44</v>
      </c>
      <c r="J12" s="43">
        <f>IF($E$5&lt;&gt;0,($E$23+$E$5)*D12-E12,($E$23+$E$5)*D12-E12)</f>
        <v>2463.17</v>
      </c>
      <c r="K12" s="43">
        <f>M12*I12</f>
        <v>2464</v>
      </c>
      <c r="L12" s="44">
        <f t="shared" si="1"/>
        <v>7464</v>
      </c>
      <c r="M12" s="45">
        <f>ROUND((IF($E$5&lt;&gt;0,($E$23+$E$5)*D12-E12,($E$23+$E$5)*D12-E12))/I12,0)</f>
        <v>56</v>
      </c>
      <c r="N12" s="7">
        <f t="shared" si="2"/>
        <v>56</v>
      </c>
    </row>
    <row r="13" spans="1:14" s="7" customFormat="1" ht="15.75" customHeight="1">
      <c r="B13" s="47" t="s">
        <v>10</v>
      </c>
      <c r="C13" s="48"/>
      <c r="D13" s="49">
        <f>SUM(D10:D12)</f>
        <v>0.46</v>
      </c>
      <c r="E13" s="50">
        <f>SUM(E10:E12)</f>
        <v>25992</v>
      </c>
      <c r="F13" s="50"/>
      <c r="G13" s="51"/>
      <c r="H13" s="52">
        <f>SUM(H10:H12)</f>
        <v>0.45275131077008834</v>
      </c>
      <c r="I13" s="50"/>
      <c r="J13" s="53"/>
      <c r="K13" s="53"/>
      <c r="L13" s="55"/>
      <c r="M13" s="54"/>
    </row>
    <row r="14" spans="1:14" s="7" customFormat="1" ht="15.75" customHeight="1">
      <c r="B14" s="36" t="s">
        <v>16</v>
      </c>
      <c r="C14" s="56" t="s">
        <v>30</v>
      </c>
      <c r="D14" s="38">
        <v>0.2</v>
      </c>
      <c r="E14" s="39">
        <f>F14*G14</f>
        <v>10070</v>
      </c>
      <c r="F14" s="39">
        <v>190</v>
      </c>
      <c r="G14" s="40">
        <v>53</v>
      </c>
      <c r="H14" s="46">
        <f>E14/$E$23</f>
        <v>0.17540803706735877</v>
      </c>
      <c r="I14" s="42">
        <v>200</v>
      </c>
      <c r="J14" s="43">
        <f>IF($E$5&lt;&gt;0,($E$23+$E$5)*D14-E14,($E$23+$E$5)*D14-E14)</f>
        <v>1411.8000000000011</v>
      </c>
      <c r="K14" s="43">
        <f>M14*I14</f>
        <v>1400</v>
      </c>
      <c r="L14" s="44">
        <f>E14+K14</f>
        <v>11470</v>
      </c>
      <c r="M14" s="45">
        <f>ROUND((IF($E$5&lt;&gt;0,($E$23+$E$5)*D14-E14,($E$23+$E$5)*D14-E14))/I14,0)</f>
        <v>7</v>
      </c>
      <c r="N14" s="7">
        <f t="shared" si="2"/>
        <v>7</v>
      </c>
    </row>
    <row r="15" spans="1:14" s="8" customFormat="1" ht="15.75" customHeight="1">
      <c r="B15" s="36" t="s">
        <v>17</v>
      </c>
      <c r="C15" s="37" t="s">
        <v>31</v>
      </c>
      <c r="D15" s="38">
        <v>0.1</v>
      </c>
      <c r="E15" s="39">
        <f>F15*G15</f>
        <v>9990</v>
      </c>
      <c r="F15" s="39">
        <v>27</v>
      </c>
      <c r="G15" s="40">
        <v>370</v>
      </c>
      <c r="H15" s="46">
        <f>E15/$E$23</f>
        <v>0.17401452733891898</v>
      </c>
      <c r="I15" s="42">
        <v>27</v>
      </c>
      <c r="J15" s="43">
        <f>IF($E$5&lt;&gt;0,($E$23+$E$5)*D15-E15,($E$23+$E$5)*D15-E15)</f>
        <v>-4249.0999999999995</v>
      </c>
      <c r="K15" s="43">
        <f>M15*I15</f>
        <v>-4239</v>
      </c>
      <c r="L15" s="44">
        <f>E15+K15</f>
        <v>5751</v>
      </c>
      <c r="M15" s="45">
        <f>ROUND((IF($E$5&lt;&gt;0,($E$23+$E$5)*D15-E15,($E$23+$E$5)*D15-E15))/I15,0)</f>
        <v>-157</v>
      </c>
      <c r="N15" s="7">
        <f t="shared" si="2"/>
        <v>-157</v>
      </c>
    </row>
    <row r="16" spans="1:14" s="7" customFormat="1" ht="15.75" customHeight="1">
      <c r="B16" s="57" t="s">
        <v>11</v>
      </c>
      <c r="C16" s="58"/>
      <c r="D16" s="59">
        <f>SUM(D14:D15)</f>
        <v>0.30000000000000004</v>
      </c>
      <c r="E16" s="60">
        <f>SUM(E14:E15)</f>
        <v>20060</v>
      </c>
      <c r="F16" s="60"/>
      <c r="G16" s="61"/>
      <c r="H16" s="62">
        <f>SUM(H14:H15)</f>
        <v>0.34942256440627772</v>
      </c>
      <c r="I16" s="60"/>
      <c r="J16" s="63"/>
      <c r="K16" s="63"/>
      <c r="L16" s="65"/>
      <c r="M16" s="64"/>
    </row>
    <row r="17" spans="2:14" s="7" customFormat="1" ht="15.75" customHeight="1">
      <c r="B17" s="36" t="s">
        <v>18</v>
      </c>
      <c r="C17" s="37" t="s">
        <v>32</v>
      </c>
      <c r="D17" s="38">
        <v>0.08</v>
      </c>
      <c r="E17" s="39">
        <f>F17*G17</f>
        <v>9997</v>
      </c>
      <c r="F17" s="39">
        <v>13</v>
      </c>
      <c r="G17" s="40">
        <v>769</v>
      </c>
      <c r="H17" s="46">
        <f>E17/$E$23</f>
        <v>0.17413645944015746</v>
      </c>
      <c r="I17" s="42">
        <v>12.24</v>
      </c>
      <c r="J17" s="43">
        <f>IF($E$5&lt;&gt;0,($E$23+$E$5)*D17-E17,($E$23+$E$5)*D17-E17)</f>
        <v>-5404.28</v>
      </c>
      <c r="K17" s="43">
        <f>M17*I17</f>
        <v>-5410.08</v>
      </c>
      <c r="L17" s="44">
        <f>E17+K17</f>
        <v>4586.92</v>
      </c>
      <c r="M17" s="45">
        <f>ROUND((IF($E$5&lt;&gt;0,($E$23+$E$5)*D17-E17,($E$23+$E$5)*D17-E17))/I17,0)</f>
        <v>-442</v>
      </c>
      <c r="N17" s="7">
        <f t="shared" si="2"/>
        <v>-442</v>
      </c>
    </row>
    <row r="18" spans="2:14" s="7" customFormat="1" ht="15.75" customHeight="1">
      <c r="B18" s="66" t="s">
        <v>12</v>
      </c>
      <c r="C18" s="67"/>
      <c r="D18" s="68">
        <f>SUM(D17:D17)</f>
        <v>0.08</v>
      </c>
      <c r="E18" s="69">
        <f>SUM(E17:E17)</f>
        <v>9997</v>
      </c>
      <c r="F18" s="69"/>
      <c r="G18" s="70"/>
      <c r="H18" s="71">
        <f>SUM(H17:H17)</f>
        <v>0.17413645944015746</v>
      </c>
      <c r="I18" s="69"/>
      <c r="J18" s="72"/>
      <c r="K18" s="72"/>
      <c r="L18" s="74"/>
      <c r="M18" s="73"/>
    </row>
    <row r="19" spans="2:14" s="7" customFormat="1" ht="15.75" customHeight="1">
      <c r="B19" s="36" t="s">
        <v>19</v>
      </c>
      <c r="C19" s="56" t="s">
        <v>33</v>
      </c>
      <c r="D19" s="38">
        <v>0.09</v>
      </c>
      <c r="E19" s="75">
        <f>F19*G19</f>
        <v>660</v>
      </c>
      <c r="F19" s="75">
        <v>55</v>
      </c>
      <c r="G19" s="40">
        <v>12</v>
      </c>
      <c r="H19" s="41">
        <f>E19/$E$23</f>
        <v>1.1496455259628282E-2</v>
      </c>
      <c r="I19" s="76">
        <v>42</v>
      </c>
      <c r="J19" s="43">
        <f>IF($E$5&lt;&gt;0,($E$23+$E$5)*D19-E19,($E$23+$E$5)*D19-E19)</f>
        <v>4506.8099999999995</v>
      </c>
      <c r="K19" s="43">
        <f>M19*I19</f>
        <v>4494</v>
      </c>
      <c r="L19" s="44">
        <f>E19+K19</f>
        <v>5154</v>
      </c>
      <c r="M19" s="45">
        <f>ROUND((IF($E$5&lt;&gt;0,($E$23+$E$5)*D19-E19,($E$23+$E$5)*D19-E19))/I19,0)</f>
        <v>107</v>
      </c>
      <c r="N19" s="7">
        <f t="shared" si="2"/>
        <v>107</v>
      </c>
    </row>
    <row r="20" spans="2:14" s="7" customFormat="1" ht="15.75" customHeight="1">
      <c r="B20" s="36" t="s">
        <v>5</v>
      </c>
      <c r="C20" s="37" t="s">
        <v>5</v>
      </c>
      <c r="D20" s="38">
        <v>7.0000000000000007E-2</v>
      </c>
      <c r="E20" s="75">
        <f>G20*F20</f>
        <v>700</v>
      </c>
      <c r="F20" s="39">
        <v>1</v>
      </c>
      <c r="G20" s="40">
        <v>700</v>
      </c>
      <c r="H20" s="46">
        <f>E20/$E$23</f>
        <v>1.2193210123848178E-2</v>
      </c>
      <c r="I20" s="42">
        <v>1</v>
      </c>
      <c r="J20" s="43">
        <f>IF($E$5&lt;&gt;0,($E$23+$E$5)*D20-E20,($E$23+$E$5)*D20-E20)</f>
        <v>3318.6300000000006</v>
      </c>
      <c r="K20" s="43">
        <f>M20*I20</f>
        <v>3318.6300000000006</v>
      </c>
      <c r="L20" s="44">
        <f>E20+K20</f>
        <v>4018.6300000000006</v>
      </c>
      <c r="M20" s="45">
        <f>((IF($E$5&lt;&gt;0,($E$23+$E$5)*D20-E20,($E$23+$E$5)*D20-E20))/I20)</f>
        <v>3318.6300000000006</v>
      </c>
      <c r="N20" s="7">
        <f t="shared" si="2"/>
        <v>3319</v>
      </c>
    </row>
    <row r="21" spans="2:14" s="10" customFormat="1" ht="15.75" customHeight="1">
      <c r="B21" s="77" t="s">
        <v>2</v>
      </c>
      <c r="C21" s="77"/>
      <c r="D21" s="78">
        <f>SUM(D19:D20)</f>
        <v>0.16</v>
      </c>
      <c r="E21" s="79">
        <f>SUM(E19:E20)</f>
        <v>1360</v>
      </c>
      <c r="F21" s="80"/>
      <c r="G21" s="80"/>
      <c r="H21" s="81">
        <f>SUM(H19:H20)</f>
        <v>2.3689665383476458E-2</v>
      </c>
      <c r="I21" s="79"/>
      <c r="J21" s="82"/>
      <c r="K21" s="82"/>
      <c r="L21" s="83"/>
      <c r="M21" s="82"/>
    </row>
    <row r="22" spans="2:14" s="7" customFormat="1" ht="3.75" customHeight="1">
      <c r="B22" s="36"/>
      <c r="C22" s="36"/>
      <c r="D22" s="84"/>
      <c r="E22" s="85"/>
      <c r="F22" s="85"/>
      <c r="G22" s="85"/>
      <c r="H22" s="86"/>
      <c r="I22" s="86"/>
      <c r="J22" s="87"/>
      <c r="K22" s="87"/>
      <c r="L22" s="44"/>
      <c r="M22" s="88"/>
    </row>
    <row r="23" spans="2:14" ht="15.75" customHeight="1">
      <c r="B23" s="56"/>
      <c r="C23" s="56"/>
      <c r="D23" s="89">
        <f>D21+D13+D16+D18</f>
        <v>1</v>
      </c>
      <c r="E23" s="90">
        <f>E21+E13+E16+E18</f>
        <v>57409</v>
      </c>
      <c r="F23" s="91"/>
      <c r="G23" s="91"/>
      <c r="H23" s="92">
        <f>H13+H16+H18+H21</f>
        <v>1</v>
      </c>
      <c r="I23" s="92"/>
      <c r="J23" s="93"/>
      <c r="K23" s="94">
        <f>SUM(K10:K20)</f>
        <v>27.550000000000637</v>
      </c>
      <c r="L23" s="95">
        <f>SUM(L10:L20)</f>
        <v>57436.549999999996</v>
      </c>
      <c r="M23" s="24"/>
    </row>
  </sheetData>
  <mergeCells count="7">
    <mergeCell ref="D3:J3"/>
    <mergeCell ref="L7:L8"/>
    <mergeCell ref="J7:J8"/>
    <mergeCell ref="B5:D5"/>
    <mergeCell ref="B7:B8"/>
    <mergeCell ref="E7:H8"/>
    <mergeCell ref="D7:D8"/>
  </mergeCells>
  <pageMargins left="0.7" right="0.7" top="0.75" bottom="0.75" header="0.3" footer="0.3"/>
  <pageSetup orientation="portrait" verticalDpi="0"/>
  <ignoredErrors>
    <ignoredError sqref="D13:E13 H14:H15 L21:L22 H17 D16:E16 H12 D18:E18 E21:E23 D21 D23 L13 J21:J22 G13 H22:H23 G16 G18 L16 L18" unlockedFormula="1"/>
    <ignoredError sqref="H13 H16 H18" formula="1" unlocked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workbookViewId="0">
      <selection activeCell="J18" sqref="J18"/>
    </sheetView>
  </sheetViews>
  <sheetFormatPr baseColWidth="10" defaultRowHeight="13" x14ac:dyDescent="0"/>
  <cols>
    <col min="2" max="2" width="21.42578125" bestFit="1" customWidth="1"/>
    <col min="4" max="4" width="12.85546875" bestFit="1" customWidth="1"/>
  </cols>
  <sheetData>
    <row r="1" spans="1:20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spans="1:20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</row>
    <row r="3" spans="1:20">
      <c r="A3" s="97"/>
      <c r="B3" s="98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</row>
    <row r="4" spans="1:20">
      <c r="A4" s="97"/>
      <c r="B4" s="99"/>
      <c r="C4" s="99"/>
      <c r="D4" s="99"/>
      <c r="E4" s="99"/>
      <c r="F4" s="99"/>
      <c r="G4" s="99"/>
      <c r="H4" s="99"/>
      <c r="I4" s="99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</row>
    <row r="5" spans="1:20" ht="15" customHeight="1">
      <c r="A5" s="97"/>
      <c r="B5" s="111" t="s">
        <v>6</v>
      </c>
      <c r="C5" s="100"/>
      <c r="D5" s="113" t="s">
        <v>1</v>
      </c>
      <c r="E5" s="99"/>
      <c r="F5" s="99"/>
      <c r="G5" s="99"/>
      <c r="H5" s="99"/>
      <c r="I5" s="99"/>
      <c r="J5" s="101"/>
      <c r="K5" s="97"/>
      <c r="L5" s="97"/>
      <c r="M5" s="97"/>
      <c r="N5" s="97"/>
      <c r="O5" s="97"/>
      <c r="P5" s="97"/>
      <c r="Q5" s="97"/>
      <c r="R5" s="97"/>
      <c r="S5" s="97"/>
      <c r="T5" s="97"/>
    </row>
    <row r="6" spans="1:20">
      <c r="A6" s="97"/>
      <c r="B6" s="111"/>
      <c r="C6" s="100"/>
      <c r="D6" s="113"/>
      <c r="E6" s="99"/>
      <c r="F6" s="99"/>
      <c r="G6" s="99"/>
      <c r="H6" s="99"/>
      <c r="I6" s="99"/>
      <c r="J6" s="101"/>
      <c r="K6" s="97"/>
      <c r="L6" s="97"/>
      <c r="M6" s="97"/>
      <c r="N6" s="97"/>
      <c r="O6" s="97"/>
      <c r="P6" s="97"/>
      <c r="Q6" s="97"/>
      <c r="R6" s="97"/>
      <c r="S6" s="97"/>
      <c r="T6" s="97"/>
    </row>
    <row r="7" spans="1:20">
      <c r="A7" s="97"/>
      <c r="B7" s="31"/>
      <c r="C7" s="31" t="s">
        <v>24</v>
      </c>
      <c r="D7" s="32">
        <v>1</v>
      </c>
      <c r="E7" s="96">
        <v>2</v>
      </c>
      <c r="F7" s="96">
        <v>3</v>
      </c>
      <c r="G7" s="96">
        <v>4</v>
      </c>
      <c r="H7" s="96">
        <v>5</v>
      </c>
      <c r="I7" s="96">
        <v>6</v>
      </c>
      <c r="J7" s="101"/>
      <c r="K7" s="97"/>
      <c r="L7" s="97"/>
      <c r="M7" s="97"/>
      <c r="N7" s="97"/>
      <c r="O7" s="97"/>
      <c r="P7" s="97"/>
      <c r="Q7" s="97"/>
      <c r="R7" s="97"/>
      <c r="S7" s="97"/>
      <c r="T7" s="97"/>
    </row>
    <row r="8" spans="1:20">
      <c r="A8" s="97"/>
      <c r="B8" s="102" t="s">
        <v>13</v>
      </c>
      <c r="C8" s="103" t="s">
        <v>27</v>
      </c>
      <c r="D8" s="38">
        <v>0.1</v>
      </c>
      <c r="E8" s="38">
        <v>0.25</v>
      </c>
      <c r="F8" s="38">
        <v>0.25</v>
      </c>
      <c r="G8" s="38">
        <v>0.25</v>
      </c>
      <c r="H8" s="38">
        <v>0.3</v>
      </c>
      <c r="I8" s="38">
        <v>0.25</v>
      </c>
      <c r="J8" s="101"/>
      <c r="K8" s="97"/>
      <c r="L8" s="97"/>
      <c r="M8" s="97"/>
      <c r="N8" s="97"/>
      <c r="O8" s="97"/>
      <c r="P8" s="97"/>
      <c r="Q8" s="97"/>
      <c r="R8" s="97"/>
      <c r="S8" s="97"/>
      <c r="T8" s="97"/>
    </row>
    <row r="9" spans="1:20">
      <c r="A9" s="97"/>
      <c r="B9" s="102" t="s">
        <v>14</v>
      </c>
      <c r="C9" s="103" t="s">
        <v>28</v>
      </c>
      <c r="D9" s="38">
        <v>0.08</v>
      </c>
      <c r="E9" s="38">
        <v>0.08</v>
      </c>
      <c r="F9" s="38">
        <v>0.08</v>
      </c>
      <c r="G9" s="38">
        <v>0.09</v>
      </c>
      <c r="H9" s="38">
        <v>0.08</v>
      </c>
      <c r="I9" s="38">
        <v>0.08</v>
      </c>
      <c r="J9" s="101"/>
      <c r="K9" s="97"/>
      <c r="L9" s="97"/>
      <c r="M9" s="97"/>
      <c r="N9" s="97"/>
      <c r="O9" s="97"/>
      <c r="P9" s="97"/>
      <c r="Q9" s="97"/>
      <c r="R9" s="97"/>
      <c r="S9" s="97"/>
      <c r="T9" s="97"/>
    </row>
    <row r="10" spans="1:20">
      <c r="A10" s="97"/>
      <c r="B10" s="102" t="s">
        <v>15</v>
      </c>
      <c r="C10" s="103" t="s">
        <v>29</v>
      </c>
      <c r="D10" s="38">
        <v>0.05</v>
      </c>
      <c r="E10" s="38">
        <v>0.05</v>
      </c>
      <c r="F10" s="38">
        <v>7.0000000000000007E-2</v>
      </c>
      <c r="G10" s="38">
        <v>0.1</v>
      </c>
      <c r="H10" s="38">
        <v>0.13</v>
      </c>
      <c r="I10" s="38">
        <v>0.13</v>
      </c>
      <c r="J10" s="101"/>
      <c r="K10" s="97"/>
      <c r="L10" s="97"/>
      <c r="M10" s="97"/>
      <c r="N10" s="97"/>
      <c r="O10" s="97"/>
      <c r="P10" s="97"/>
      <c r="Q10" s="97"/>
      <c r="R10" s="97"/>
      <c r="S10" s="97"/>
      <c r="T10" s="97"/>
    </row>
    <row r="11" spans="1:20">
      <c r="A11" s="97"/>
      <c r="B11" s="47" t="s">
        <v>10</v>
      </c>
      <c r="C11" s="48"/>
      <c r="D11" s="49">
        <f>SUM(D8:D10)</f>
        <v>0.22999999999999998</v>
      </c>
      <c r="E11" s="49">
        <f t="shared" ref="E11:I11" si="0">SUM(E8:E10)</f>
        <v>0.38</v>
      </c>
      <c r="F11" s="49">
        <f t="shared" si="0"/>
        <v>0.4</v>
      </c>
      <c r="G11" s="49">
        <f t="shared" si="0"/>
        <v>0.43999999999999995</v>
      </c>
      <c r="H11" s="49">
        <f t="shared" si="0"/>
        <v>0.51</v>
      </c>
      <c r="I11" s="49">
        <f t="shared" si="0"/>
        <v>0.46</v>
      </c>
      <c r="J11" s="101"/>
      <c r="K11" s="97"/>
      <c r="L11" s="97"/>
      <c r="M11" s="97"/>
      <c r="N11" s="97"/>
      <c r="O11" s="97"/>
      <c r="P11" s="97"/>
      <c r="Q11" s="97"/>
      <c r="R11" s="97"/>
      <c r="S11" s="97"/>
      <c r="T11" s="97"/>
    </row>
    <row r="12" spans="1:20">
      <c r="A12" s="97"/>
      <c r="B12" s="102" t="s">
        <v>16</v>
      </c>
      <c r="C12" s="102" t="s">
        <v>30</v>
      </c>
      <c r="D12" s="38">
        <v>0.2</v>
      </c>
      <c r="E12" s="38">
        <v>0.13</v>
      </c>
      <c r="F12" s="38">
        <v>0.1</v>
      </c>
      <c r="G12" s="38">
        <v>0.1</v>
      </c>
      <c r="H12" s="38">
        <v>0.15</v>
      </c>
      <c r="I12" s="38">
        <v>0.25</v>
      </c>
      <c r="J12" s="101"/>
      <c r="K12" s="97"/>
      <c r="L12" s="97"/>
      <c r="M12" s="97"/>
      <c r="N12" s="97"/>
      <c r="O12" s="97"/>
      <c r="P12" s="97"/>
      <c r="Q12" s="97"/>
      <c r="R12" s="97"/>
      <c r="S12" s="97"/>
      <c r="T12" s="97"/>
    </row>
    <row r="13" spans="1:20">
      <c r="A13" s="97"/>
      <c r="B13" s="102" t="s">
        <v>17</v>
      </c>
      <c r="C13" s="103" t="s">
        <v>31</v>
      </c>
      <c r="D13" s="38">
        <v>0.05</v>
      </c>
      <c r="E13" s="38">
        <v>0.05</v>
      </c>
      <c r="F13" s="38">
        <v>0.05</v>
      </c>
      <c r="G13" s="38">
        <v>0.1</v>
      </c>
      <c r="H13" s="38">
        <v>0.1</v>
      </c>
      <c r="I13" s="38">
        <v>0.05</v>
      </c>
      <c r="J13" s="101"/>
      <c r="K13" s="97"/>
      <c r="L13" s="97"/>
      <c r="M13" s="97"/>
      <c r="N13" s="97"/>
      <c r="O13" s="97"/>
      <c r="P13" s="97"/>
      <c r="Q13" s="97"/>
      <c r="R13" s="97"/>
      <c r="S13" s="97"/>
      <c r="T13" s="97"/>
    </row>
    <row r="14" spans="1:20">
      <c r="A14" s="97"/>
      <c r="B14" s="57" t="s">
        <v>11</v>
      </c>
      <c r="C14" s="58"/>
      <c r="D14" s="59">
        <f>SUM(D12:D13)</f>
        <v>0.25</v>
      </c>
      <c r="E14" s="59">
        <f t="shared" ref="E14:I14" si="1">SUM(E12:E13)</f>
        <v>0.18</v>
      </c>
      <c r="F14" s="59">
        <f t="shared" si="1"/>
        <v>0.15000000000000002</v>
      </c>
      <c r="G14" s="59">
        <f t="shared" si="1"/>
        <v>0.2</v>
      </c>
      <c r="H14" s="59">
        <f t="shared" si="1"/>
        <v>0.25</v>
      </c>
      <c r="I14" s="59">
        <f t="shared" si="1"/>
        <v>0.3</v>
      </c>
      <c r="J14" s="101"/>
      <c r="K14" s="97"/>
      <c r="L14" s="97"/>
      <c r="M14" s="97"/>
      <c r="N14" s="97"/>
      <c r="O14" s="97"/>
      <c r="P14" s="97"/>
      <c r="Q14" s="97"/>
      <c r="R14" s="97"/>
      <c r="S14" s="97"/>
      <c r="T14" s="97"/>
    </row>
    <row r="15" spans="1:20">
      <c r="A15" s="97"/>
      <c r="B15" s="102" t="s">
        <v>18</v>
      </c>
      <c r="C15" s="103" t="s">
        <v>32</v>
      </c>
      <c r="D15" s="38">
        <v>0.08</v>
      </c>
      <c r="E15" s="38">
        <v>0.08</v>
      </c>
      <c r="F15" s="38">
        <v>0.08</v>
      </c>
      <c r="G15" s="38">
        <v>0.08</v>
      </c>
      <c r="H15" s="38">
        <v>0.04</v>
      </c>
      <c r="I15" s="38">
        <v>0.08</v>
      </c>
      <c r="J15" s="101"/>
      <c r="K15" s="97"/>
      <c r="L15" s="97"/>
      <c r="M15" s="97"/>
      <c r="N15" s="97"/>
      <c r="O15" s="97"/>
      <c r="P15" s="97"/>
      <c r="Q15" s="97"/>
      <c r="R15" s="97"/>
      <c r="S15" s="97"/>
      <c r="T15" s="97"/>
    </row>
    <row r="16" spans="1:20">
      <c r="A16" s="97"/>
      <c r="B16" s="66" t="s">
        <v>12</v>
      </c>
      <c r="C16" s="67"/>
      <c r="D16" s="68">
        <f>SUM(D15:D15)</f>
        <v>0.08</v>
      </c>
      <c r="E16" s="68">
        <f t="shared" ref="E16:I16" si="2">SUM(E15:E15)</f>
        <v>0.08</v>
      </c>
      <c r="F16" s="68">
        <f t="shared" si="2"/>
        <v>0.08</v>
      </c>
      <c r="G16" s="68">
        <f t="shared" si="2"/>
        <v>0.08</v>
      </c>
      <c r="H16" s="68">
        <f t="shared" si="2"/>
        <v>0.04</v>
      </c>
      <c r="I16" s="68">
        <f t="shared" si="2"/>
        <v>0.08</v>
      </c>
      <c r="J16" s="101"/>
      <c r="K16" s="97"/>
      <c r="L16" s="97"/>
      <c r="M16" s="97"/>
      <c r="N16" s="97"/>
      <c r="O16" s="97"/>
      <c r="P16" s="97"/>
      <c r="Q16" s="97"/>
      <c r="R16" s="97"/>
      <c r="S16" s="97"/>
      <c r="T16" s="97"/>
    </row>
    <row r="17" spans="1:20">
      <c r="A17" s="97"/>
      <c r="B17" s="102" t="s">
        <v>19</v>
      </c>
      <c r="C17" s="102" t="s">
        <v>33</v>
      </c>
      <c r="D17" s="38">
        <v>0.35</v>
      </c>
      <c r="E17" s="38">
        <v>0.3</v>
      </c>
      <c r="F17" s="38">
        <v>0.25</v>
      </c>
      <c r="G17" s="38">
        <v>0.2</v>
      </c>
      <c r="H17" s="38">
        <v>0.15</v>
      </c>
      <c r="I17" s="38">
        <v>0.1</v>
      </c>
      <c r="J17" s="101"/>
      <c r="K17" s="97"/>
      <c r="L17" s="97"/>
      <c r="M17" s="97"/>
      <c r="N17" s="97"/>
      <c r="O17" s="97"/>
      <c r="P17" s="97"/>
      <c r="Q17" s="97"/>
      <c r="R17" s="97"/>
      <c r="S17" s="97"/>
      <c r="T17" s="97"/>
    </row>
    <row r="18" spans="1:20">
      <c r="A18" s="97"/>
      <c r="B18" s="102" t="s">
        <v>5</v>
      </c>
      <c r="C18" s="103" t="s">
        <v>5</v>
      </c>
      <c r="D18" s="38">
        <v>0.09</v>
      </c>
      <c r="E18" s="38">
        <v>0.06</v>
      </c>
      <c r="F18" s="38">
        <v>0.12</v>
      </c>
      <c r="G18" s="38">
        <v>0.08</v>
      </c>
      <c r="H18" s="38">
        <v>0.05</v>
      </c>
      <c r="I18" s="38">
        <v>0.06</v>
      </c>
      <c r="J18" s="101"/>
      <c r="K18" s="97"/>
      <c r="L18" s="97"/>
      <c r="M18" s="97"/>
      <c r="N18" s="97"/>
      <c r="O18" s="97"/>
      <c r="P18" s="97"/>
      <c r="Q18" s="97"/>
      <c r="R18" s="97"/>
      <c r="S18" s="97"/>
      <c r="T18" s="97"/>
    </row>
    <row r="19" spans="1:20">
      <c r="A19" s="97"/>
      <c r="B19" s="77" t="s">
        <v>2</v>
      </c>
      <c r="C19" s="77"/>
      <c r="D19" s="78">
        <f>SUM(D17:D18)</f>
        <v>0.43999999999999995</v>
      </c>
      <c r="E19" s="78">
        <f t="shared" ref="E19:I19" si="3">SUM(E17:E18)</f>
        <v>0.36</v>
      </c>
      <c r="F19" s="78">
        <f t="shared" si="3"/>
        <v>0.37</v>
      </c>
      <c r="G19" s="78">
        <f t="shared" si="3"/>
        <v>0.28000000000000003</v>
      </c>
      <c r="H19" s="78">
        <f t="shared" si="3"/>
        <v>0.2</v>
      </c>
      <c r="I19" s="78">
        <f t="shared" si="3"/>
        <v>0.16</v>
      </c>
      <c r="J19" s="101"/>
      <c r="K19" s="97"/>
      <c r="L19" s="97"/>
      <c r="M19" s="97"/>
      <c r="N19" s="97"/>
      <c r="O19" s="97"/>
      <c r="P19" s="97"/>
      <c r="Q19" s="97"/>
      <c r="R19" s="97"/>
      <c r="S19" s="97"/>
      <c r="T19" s="97"/>
    </row>
    <row r="20" spans="1:20">
      <c r="A20" s="97"/>
      <c r="B20" s="102"/>
      <c r="C20" s="102"/>
      <c r="D20" s="104"/>
      <c r="E20" s="99"/>
      <c r="F20" s="99"/>
      <c r="G20" s="99"/>
      <c r="H20" s="99"/>
      <c r="I20" s="99"/>
      <c r="J20" s="101"/>
      <c r="K20" s="97"/>
      <c r="L20" s="97"/>
      <c r="M20" s="97"/>
      <c r="N20" s="97"/>
      <c r="O20" s="97"/>
      <c r="P20" s="97"/>
      <c r="Q20" s="97"/>
      <c r="R20" s="97"/>
      <c r="S20" s="97"/>
      <c r="T20" s="97"/>
    </row>
    <row r="21" spans="1:20">
      <c r="A21" s="97"/>
      <c r="B21" s="102"/>
      <c r="C21" s="102"/>
      <c r="D21" s="105">
        <f>D19+D11+D14+D16</f>
        <v>0.99999999999999989</v>
      </c>
      <c r="E21" s="105">
        <f t="shared" ref="E21:I21" si="4">E19+E11+E14+E16</f>
        <v>0.99999999999999989</v>
      </c>
      <c r="F21" s="105">
        <f t="shared" si="4"/>
        <v>1</v>
      </c>
      <c r="G21" s="105">
        <f t="shared" si="4"/>
        <v>0.99999999999999989</v>
      </c>
      <c r="H21" s="105">
        <f t="shared" si="4"/>
        <v>1</v>
      </c>
      <c r="I21" s="105">
        <f t="shared" si="4"/>
        <v>0.99999999999999989</v>
      </c>
      <c r="J21" s="101"/>
      <c r="K21" s="97"/>
      <c r="L21" s="97"/>
      <c r="M21" s="97"/>
      <c r="N21" s="97"/>
      <c r="O21" s="97"/>
      <c r="P21" s="97"/>
      <c r="Q21" s="97"/>
      <c r="R21" s="97"/>
      <c r="S21" s="97"/>
      <c r="T21" s="97"/>
    </row>
    <row r="22" spans="1:20">
      <c r="A22" s="97"/>
      <c r="B22" s="99"/>
      <c r="C22" s="99"/>
      <c r="D22" s="99"/>
      <c r="E22" s="99"/>
      <c r="F22" s="99"/>
      <c r="G22" s="99"/>
      <c r="H22" s="99"/>
      <c r="I22" s="99"/>
      <c r="J22" s="101"/>
      <c r="K22" s="97"/>
      <c r="L22" s="97"/>
      <c r="M22" s="97"/>
      <c r="N22" s="97"/>
      <c r="O22" s="97"/>
      <c r="P22" s="97"/>
      <c r="Q22" s="97"/>
      <c r="R22" s="97"/>
      <c r="S22" s="97"/>
      <c r="T22" s="97"/>
    </row>
    <row r="23" spans="1:20">
      <c r="A23" s="97"/>
      <c r="B23" s="99"/>
      <c r="C23" s="99"/>
      <c r="D23" s="99"/>
      <c r="E23" s="99"/>
      <c r="F23" s="99"/>
      <c r="G23" s="99"/>
      <c r="H23" s="99"/>
      <c r="I23" s="99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</row>
    <row r="24" spans="1:20">
      <c r="A24" s="97"/>
      <c r="B24" s="99"/>
      <c r="C24" s="99"/>
      <c r="D24" s="99"/>
      <c r="E24" s="99"/>
      <c r="F24" s="99"/>
      <c r="G24" s="99"/>
      <c r="H24" s="99"/>
      <c r="I24" s="99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</row>
    <row r="25" spans="1:20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</row>
    <row r="26" spans="1:20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</row>
    <row r="27" spans="1:20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</row>
    <row r="28" spans="1:20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</row>
    <row r="29" spans="1:20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</row>
    <row r="30" spans="1:20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</row>
    <row r="31" spans="1:20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</row>
    <row r="32" spans="1:20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</row>
    <row r="33" spans="1:20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</row>
    <row r="34" spans="1:20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</row>
    <row r="35" spans="1:20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</row>
    <row r="36" spans="1:20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</row>
    <row r="37" spans="1:20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</row>
    <row r="38" spans="1:20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</row>
    <row r="39" spans="1:20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</row>
    <row r="40" spans="1:20">
      <c r="P40" s="97"/>
      <c r="Q40" s="97"/>
      <c r="R40" s="97"/>
      <c r="S40" s="97"/>
      <c r="T40" s="97"/>
    </row>
    <row r="41" spans="1:20">
      <c r="P41" s="97"/>
      <c r="Q41" s="97"/>
      <c r="R41" s="97"/>
      <c r="S41" s="97"/>
      <c r="T41" s="97"/>
    </row>
    <row r="42" spans="1:20">
      <c r="P42" s="97"/>
      <c r="Q42" s="97"/>
      <c r="R42" s="97"/>
      <c r="S42" s="97"/>
      <c r="T42" s="97"/>
    </row>
    <row r="43" spans="1:20">
      <c r="P43" s="97"/>
      <c r="Q43" s="97"/>
      <c r="R43" s="97"/>
      <c r="S43" s="97"/>
      <c r="T43" s="97"/>
    </row>
    <row r="44" spans="1:20">
      <c r="P44" s="97"/>
      <c r="Q44" s="97"/>
      <c r="R44" s="97"/>
      <c r="S44" s="97"/>
      <c r="T44" s="97"/>
    </row>
    <row r="45" spans="1:20">
      <c r="P45" s="97"/>
      <c r="Q45" s="97"/>
      <c r="R45" s="97"/>
      <c r="S45" s="97"/>
      <c r="T45" s="97"/>
    </row>
    <row r="46" spans="1:20">
      <c r="P46" s="97"/>
      <c r="Q46" s="97"/>
      <c r="R46" s="97"/>
      <c r="S46" s="97"/>
      <c r="T46" s="97"/>
    </row>
    <row r="47" spans="1:20">
      <c r="P47" s="97"/>
      <c r="Q47" s="97"/>
      <c r="R47" s="97"/>
      <c r="S47" s="97"/>
      <c r="T47" s="97"/>
    </row>
    <row r="48" spans="1:20">
      <c r="P48" s="97"/>
      <c r="Q48" s="97"/>
      <c r="R48" s="97"/>
      <c r="S48" s="97"/>
      <c r="T48" s="97"/>
    </row>
    <row r="49" spans="16:20">
      <c r="P49" s="97"/>
      <c r="Q49" s="97"/>
      <c r="R49" s="97"/>
      <c r="S49" s="97"/>
      <c r="T49" s="97"/>
    </row>
    <row r="50" spans="16:20">
      <c r="P50" s="97"/>
      <c r="Q50" s="97"/>
      <c r="R50" s="97"/>
      <c r="S50" s="97"/>
      <c r="T50" s="97"/>
    </row>
    <row r="51" spans="16:20">
      <c r="P51" s="97"/>
      <c r="Q51" s="97"/>
      <c r="R51" s="97"/>
      <c r="S51" s="97"/>
      <c r="T51" s="97"/>
    </row>
    <row r="52" spans="16:20">
      <c r="P52" s="97"/>
      <c r="Q52" s="97"/>
      <c r="R52" s="97"/>
      <c r="S52" s="97"/>
      <c r="T52" s="97"/>
    </row>
    <row r="53" spans="16:20">
      <c r="P53" s="97"/>
      <c r="Q53" s="97"/>
      <c r="R53" s="97"/>
      <c r="S53" s="97"/>
      <c r="T53" s="97"/>
    </row>
    <row r="54" spans="16:20">
      <c r="P54" s="97"/>
      <c r="Q54" s="97"/>
      <c r="R54" s="97"/>
      <c r="S54" s="97"/>
      <c r="T54" s="97"/>
    </row>
    <row r="55" spans="16:20">
      <c r="P55" s="97"/>
      <c r="Q55" s="97"/>
      <c r="R55" s="97"/>
      <c r="S55" s="97"/>
      <c r="T55" s="97"/>
    </row>
    <row r="56" spans="16:20">
      <c r="P56" s="97"/>
      <c r="Q56" s="97"/>
      <c r="R56" s="97"/>
      <c r="S56" s="97"/>
      <c r="T56" s="97"/>
    </row>
    <row r="57" spans="16:20">
      <c r="P57" s="97"/>
      <c r="Q57" s="97"/>
      <c r="R57" s="97"/>
      <c r="S57" s="97"/>
      <c r="T57" s="97"/>
    </row>
    <row r="58" spans="16:20">
      <c r="P58" s="97"/>
      <c r="Q58" s="97"/>
      <c r="R58" s="97"/>
      <c r="S58" s="97"/>
      <c r="T58" s="97"/>
    </row>
    <row r="59" spans="16:20">
      <c r="P59" s="97"/>
      <c r="Q59" s="97"/>
      <c r="R59" s="97"/>
      <c r="S59" s="97"/>
      <c r="T59" s="97"/>
    </row>
    <row r="60" spans="16:20">
      <c r="P60" s="97"/>
      <c r="Q60" s="97"/>
      <c r="R60" s="97"/>
      <c r="S60" s="97"/>
      <c r="T60" s="97"/>
    </row>
    <row r="61" spans="16:20">
      <c r="P61" s="97"/>
      <c r="Q61" s="97"/>
      <c r="R61" s="97"/>
      <c r="S61" s="97"/>
      <c r="T61" s="97"/>
    </row>
    <row r="62" spans="16:20">
      <c r="P62" s="97"/>
      <c r="Q62" s="97"/>
      <c r="R62" s="97"/>
      <c r="S62" s="97"/>
      <c r="T62" s="97"/>
    </row>
    <row r="63" spans="16:20">
      <c r="P63" s="97"/>
      <c r="Q63" s="97"/>
      <c r="R63" s="97"/>
      <c r="S63" s="97"/>
      <c r="T63" s="97"/>
    </row>
    <row r="64" spans="16:20">
      <c r="P64" s="97"/>
      <c r="Q64" s="97"/>
      <c r="R64" s="97"/>
      <c r="S64" s="97"/>
      <c r="T64" s="97"/>
    </row>
    <row r="65" spans="16:20">
      <c r="P65" s="97"/>
      <c r="Q65" s="97"/>
      <c r="R65" s="97"/>
      <c r="S65" s="97"/>
      <c r="T65" s="97"/>
    </row>
    <row r="66" spans="16:20">
      <c r="P66" s="97"/>
      <c r="Q66" s="97"/>
      <c r="R66" s="97"/>
      <c r="S66" s="97"/>
      <c r="T66" s="97"/>
    </row>
    <row r="67" spans="16:20">
      <c r="P67" s="97"/>
      <c r="Q67" s="97"/>
      <c r="R67" s="97"/>
      <c r="S67" s="97"/>
      <c r="T67" s="97"/>
    </row>
  </sheetData>
  <mergeCells count="2">
    <mergeCell ref="B5:B6"/>
    <mergeCell ref="D5:D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Investments</vt:lpstr>
      <vt:lpstr>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Bortolotti</dc:creator>
  <cp:lastModifiedBy>Junaid Wahedna</cp:lastModifiedBy>
  <dcterms:created xsi:type="dcterms:W3CDTF">2006-09-04T21:16:37Z</dcterms:created>
  <dcterms:modified xsi:type="dcterms:W3CDTF">2015-12-14T09:26:41Z</dcterms:modified>
</cp:coreProperties>
</file>