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557549A-8945-4D72-8337-7A0BF475B1C8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a) Unchoked" sheetId="3" r:id="rId1"/>
    <sheet name="a) Choked" sheetId="1" r:id="rId2"/>
    <sheet name="b) Temp" sheetId="4" r:id="rId3"/>
    <sheet name="b) Pressure" sheetId="5" r:id="rId4"/>
    <sheet name="c)" sheetId="6" r:id="rId5"/>
    <sheet name="d)" sheetId="8" r:id="rId6"/>
    <sheet name="e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6" l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4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5" i="4"/>
  <c r="E59" i="3"/>
  <c r="D59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13" i="3"/>
  <c r="E13" i="3" s="1"/>
  <c r="D12" i="3"/>
  <c r="A7" i="3"/>
  <c r="A6" i="3"/>
  <c r="D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A7" i="1"/>
  <c r="A6" i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13" i="1"/>
  <c r="E14" i="3" l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<sst xmlns="http://schemas.openxmlformats.org/spreadsheetml/2006/main" count="32" uniqueCount="14">
  <si>
    <t>T</t>
  </si>
  <si>
    <t>s</t>
  </si>
  <si>
    <t>2 to 3</t>
  </si>
  <si>
    <t>4 to 1</t>
  </si>
  <si>
    <t>Standard Atmosphere</t>
  </si>
  <si>
    <t>z</t>
  </si>
  <si>
    <t>Model</t>
  </si>
  <si>
    <t>P</t>
  </si>
  <si>
    <t>Standard</t>
  </si>
  <si>
    <t>M1</t>
  </si>
  <si>
    <t>no</t>
  </si>
  <si>
    <t>TSFC</t>
  </si>
  <si>
    <t>m1 for max</t>
  </si>
  <si>
    <t>noverall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</si>
</sst>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T-s Diagram for #7 Unchoked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to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 Unchoked'!$A$2:$A$3</c:f>
              <c:numCache>
                <c:formatCode>General</c:formatCode>
                <c:ptCount val="2"/>
                <c:pt idx="0">
                  <c:v>0</c:v>
                </c:pt>
                <c:pt idx="1">
                  <c:v>43.951000000000001</c:v>
                </c:pt>
              </c:numCache>
            </c:numRef>
          </c:xVal>
          <c:yVal>
            <c:numRef>
              <c:f>'a) Unchoked'!$B$2:$B$3</c:f>
              <c:numCache>
                <c:formatCode>General</c:formatCode>
                <c:ptCount val="2"/>
                <c:pt idx="0">
                  <c:v>245.89760000000001</c:v>
                </c:pt>
                <c:pt idx="1">
                  <c:v>526.80100000000004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8-4BA6-AA20-290F584ED898}"/>
            </c:ext>
          </c:extLst>
        </c:ser>
        <c:ser>
          <c:idx val="1"/>
          <c:order val="1"/>
          <c:tx>
            <c:v>3 to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'a) Unchoked'!$A$6:$A$7</c:f>
              <c:numCache>
                <c:formatCode>General</c:formatCode>
                <c:ptCount val="2"/>
                <c:pt idx="0">
                  <c:v>2152.451</c:v>
                </c:pt>
                <c:pt idx="1">
                  <c:v>2360.0585999999998</c:v>
                </c:pt>
              </c:numCache>
            </c:numRef>
          </c:xVal>
          <c:yVal>
            <c:numRef>
              <c:f>'a) Unchoked'!$B$6:$B$7</c:f>
              <c:numCache>
                <c:formatCode>General</c:formatCode>
                <c:ptCount val="2"/>
                <c:pt idx="0">
                  <c:v>2354.3000000000002</c:v>
                </c:pt>
                <c:pt idx="1">
                  <c:v>1557.7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8-4BA6-AA20-290F584ED898}"/>
            </c:ext>
          </c:extLst>
        </c:ser>
        <c:ser>
          <c:idx val="2"/>
          <c:order val="2"/>
          <c:tx>
            <c:v>2 to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'a) Unchoked'!$A$12:$A$51</c:f>
              <c:numCache>
                <c:formatCode>General</c:formatCode>
                <c:ptCount val="40"/>
                <c:pt idx="0">
                  <c:v>43.951000000000001</c:v>
                </c:pt>
                <c:pt idx="1">
                  <c:v>98</c:v>
                </c:pt>
                <c:pt idx="2">
                  <c:v>148</c:v>
                </c:pt>
                <c:pt idx="3">
                  <c:v>198</c:v>
                </c:pt>
                <c:pt idx="4">
                  <c:v>248</c:v>
                </c:pt>
                <c:pt idx="5">
                  <c:v>298</c:v>
                </c:pt>
                <c:pt idx="6">
                  <c:v>348</c:v>
                </c:pt>
                <c:pt idx="7">
                  <c:v>398</c:v>
                </c:pt>
                <c:pt idx="8">
                  <c:v>448</c:v>
                </c:pt>
                <c:pt idx="9">
                  <c:v>498</c:v>
                </c:pt>
                <c:pt idx="10">
                  <c:v>548</c:v>
                </c:pt>
                <c:pt idx="11">
                  <c:v>598</c:v>
                </c:pt>
                <c:pt idx="12">
                  <c:v>648</c:v>
                </c:pt>
                <c:pt idx="13">
                  <c:v>698</c:v>
                </c:pt>
                <c:pt idx="14">
                  <c:v>748</c:v>
                </c:pt>
                <c:pt idx="15">
                  <c:v>798</c:v>
                </c:pt>
                <c:pt idx="16">
                  <c:v>848</c:v>
                </c:pt>
                <c:pt idx="17">
                  <c:v>898</c:v>
                </c:pt>
                <c:pt idx="18">
                  <c:v>948</c:v>
                </c:pt>
                <c:pt idx="19">
                  <c:v>998</c:v>
                </c:pt>
                <c:pt idx="20">
                  <c:v>1048</c:v>
                </c:pt>
                <c:pt idx="21">
                  <c:v>1098</c:v>
                </c:pt>
                <c:pt idx="22">
                  <c:v>1148</c:v>
                </c:pt>
                <c:pt idx="23">
                  <c:v>1198</c:v>
                </c:pt>
                <c:pt idx="24">
                  <c:v>1248</c:v>
                </c:pt>
                <c:pt idx="25">
                  <c:v>1298</c:v>
                </c:pt>
                <c:pt idx="26">
                  <c:v>1348</c:v>
                </c:pt>
                <c:pt idx="27">
                  <c:v>1398</c:v>
                </c:pt>
                <c:pt idx="28">
                  <c:v>1448</c:v>
                </c:pt>
                <c:pt idx="29">
                  <c:v>1498</c:v>
                </c:pt>
                <c:pt idx="30">
                  <c:v>1548</c:v>
                </c:pt>
                <c:pt idx="31">
                  <c:v>1598</c:v>
                </c:pt>
                <c:pt idx="32">
                  <c:v>1648</c:v>
                </c:pt>
                <c:pt idx="33">
                  <c:v>1698</c:v>
                </c:pt>
                <c:pt idx="34">
                  <c:v>1748</c:v>
                </c:pt>
                <c:pt idx="35">
                  <c:v>1798</c:v>
                </c:pt>
                <c:pt idx="36">
                  <c:v>1848</c:v>
                </c:pt>
                <c:pt idx="37">
                  <c:v>1898</c:v>
                </c:pt>
                <c:pt idx="38">
                  <c:v>1948</c:v>
                </c:pt>
                <c:pt idx="39">
                  <c:v>1998</c:v>
                </c:pt>
              </c:numCache>
            </c:numRef>
          </c:xVal>
          <c:yVal>
            <c:numRef>
              <c:f>'a) Unchoked'!$B$12:$B$51</c:f>
              <c:numCache>
                <c:formatCode>General</c:formatCode>
                <c:ptCount val="40"/>
                <c:pt idx="0">
                  <c:v>526.80100000000004</c:v>
                </c:pt>
                <c:pt idx="1">
                  <c:v>553.15769381643486</c:v>
                </c:pt>
                <c:pt idx="2">
                  <c:v>578.64847403559429</c:v>
                </c:pt>
                <c:pt idx="3">
                  <c:v>605.20226060347488</c:v>
                </c:pt>
                <c:pt idx="4">
                  <c:v>632.85395590527025</c:v>
                </c:pt>
                <c:pt idx="5">
                  <c:v>661.63886338537691</c:v>
                </c:pt>
                <c:pt idx="6">
                  <c:v>691.59263377196658</c:v>
                </c:pt>
                <c:pt idx="7">
                  <c:v>722.75120733815004</c:v>
                </c:pt>
                <c:pt idx="8">
                  <c:v>755.1507523016611</c:v>
                </c:pt>
                <c:pt idx="9">
                  <c:v>788.82759950406944</c:v>
                </c:pt>
                <c:pt idx="10">
                  <c:v>823.81817355094051</c:v>
                </c:pt>
                <c:pt idx="11">
                  <c:v>860.15892063558636</c:v>
                </c:pt>
                <c:pt idx="12">
                  <c:v>897.88623331054828</c:v>
                </c:pt>
                <c:pt idx="13">
                  <c:v>937.03637251209216</c:v>
                </c:pt>
                <c:pt idx="14">
                  <c:v>977.64538718313418</c:v>
                </c:pt>
                <c:pt idx="15">
                  <c:v>1019.7490318784501</c:v>
                </c:pt>
                <c:pt idx="16">
                  <c:v>1063.3826827720468</c:v>
                </c:pt>
                <c:pt idx="17">
                  <c:v>1108.5812525194813</c:v>
                </c:pt>
                <c:pt idx="18">
                  <c:v>1155.3791044569964</c:v>
                </c:pt>
                <c:pt idx="19">
                  <c:v>1203.8099666439496</c:v>
                </c:pt>
                <c:pt idx="20">
                  <c:v>1253.906846274507</c:v>
                </c:pt>
                <c:pt idx="21">
                  <c:v>1305.7019449984466</c:v>
                </c:pt>
                <c:pt idx="22">
                  <c:v>1359.2265756986731</c:v>
                </c:pt>
                <c:pt idx="23">
                  <c:v>1414.511081274359</c:v>
                </c:pt>
                <c:pt idx="24">
                  <c:v>1471.584755973257</c:v>
                </c:pt>
                <c:pt idx="25">
                  <c:v>1530.4757698045471</c:v>
                </c:pt>
                <c:pt idx="26">
                  <c:v>1591.2110965446441</c:v>
                </c:pt>
                <c:pt idx="27">
                  <c:v>1653.8164458228339</c:v>
                </c:pt>
                <c:pt idx="28">
                  <c:v>1718.3161997417499</c:v>
                </c:pt>
                <c:pt idx="29">
                  <c:v>1784.7333544499688</c:v>
                </c:pt>
                <c:pt idx="30">
                  <c:v>1853.0894670409605</c:v>
                </c:pt>
                <c:pt idx="31">
                  <c:v>1923.404608104936</c:v>
                </c:pt>
                <c:pt idx="32">
                  <c:v>1995.6973202085701</c:v>
                </c:pt>
                <c:pt idx="33">
                  <c:v>2069.9845825229627</c:v>
                </c:pt>
                <c:pt idx="34">
                  <c:v>2146.2817817634477</c:v>
                </c:pt>
                <c:pt idx="35">
                  <c:v>2224.602689546879</c:v>
                </c:pt>
                <c:pt idx="36">
                  <c:v>2304.9594462137675</c:v>
                </c:pt>
                <c:pt idx="37">
                  <c:v>2387.3625511049995</c:v>
                </c:pt>
                <c:pt idx="38">
                  <c:v>2471.820859226767</c:v>
                </c:pt>
                <c:pt idx="39">
                  <c:v>2558.3415841835545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C8-4BA6-AA20-290F584ED898}"/>
            </c:ext>
          </c:extLst>
        </c:ser>
        <c:ser>
          <c:idx val="3"/>
          <c:order val="3"/>
          <c:tx>
            <c:v>4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'a) Unchoked'!$D$12:$D$58</c:f>
              <c:numCache>
                <c:formatCode>General</c:formatCode>
                <c:ptCount val="47"/>
                <c:pt idx="0">
                  <c:v>2360.0585999999998</c:v>
                </c:pt>
                <c:pt idx="1">
                  <c:v>2310.0585999999998</c:v>
                </c:pt>
                <c:pt idx="2">
                  <c:v>2260.0585999999998</c:v>
                </c:pt>
                <c:pt idx="3">
                  <c:v>2210.0585999999998</c:v>
                </c:pt>
                <c:pt idx="4">
                  <c:v>2160.0585999999998</c:v>
                </c:pt>
                <c:pt idx="5">
                  <c:v>2110.0585999999998</c:v>
                </c:pt>
                <c:pt idx="6">
                  <c:v>2060.0585999999998</c:v>
                </c:pt>
                <c:pt idx="7">
                  <c:v>2010.0585999999998</c:v>
                </c:pt>
                <c:pt idx="8">
                  <c:v>1960.0585999999998</c:v>
                </c:pt>
                <c:pt idx="9">
                  <c:v>1910.0585999999998</c:v>
                </c:pt>
                <c:pt idx="10">
                  <c:v>1860.0585999999998</c:v>
                </c:pt>
                <c:pt idx="11">
                  <c:v>1810.0585999999998</c:v>
                </c:pt>
                <c:pt idx="12">
                  <c:v>1760.0585999999998</c:v>
                </c:pt>
                <c:pt idx="13">
                  <c:v>1710.0585999999998</c:v>
                </c:pt>
                <c:pt idx="14">
                  <c:v>1660.0585999999998</c:v>
                </c:pt>
                <c:pt idx="15">
                  <c:v>1610.0585999999998</c:v>
                </c:pt>
                <c:pt idx="16">
                  <c:v>1560.0585999999998</c:v>
                </c:pt>
                <c:pt idx="17">
                  <c:v>1510.0585999999998</c:v>
                </c:pt>
                <c:pt idx="18">
                  <c:v>1460.0585999999998</c:v>
                </c:pt>
                <c:pt idx="19">
                  <c:v>1410.0585999999998</c:v>
                </c:pt>
                <c:pt idx="20">
                  <c:v>1360.0585999999998</c:v>
                </c:pt>
                <c:pt idx="21">
                  <c:v>1310.0585999999998</c:v>
                </c:pt>
                <c:pt idx="22">
                  <c:v>1260.0585999999998</c:v>
                </c:pt>
                <c:pt idx="23">
                  <c:v>1210.0585999999998</c:v>
                </c:pt>
                <c:pt idx="24">
                  <c:v>1160.0585999999998</c:v>
                </c:pt>
                <c:pt idx="25">
                  <c:v>1110.0585999999998</c:v>
                </c:pt>
                <c:pt idx="26">
                  <c:v>1060.0585999999998</c:v>
                </c:pt>
                <c:pt idx="27">
                  <c:v>1010.0585999999998</c:v>
                </c:pt>
                <c:pt idx="28">
                  <c:v>960.05859999999984</c:v>
                </c:pt>
                <c:pt idx="29">
                  <c:v>910.05859999999984</c:v>
                </c:pt>
                <c:pt idx="30">
                  <c:v>860.05859999999984</c:v>
                </c:pt>
                <c:pt idx="31">
                  <c:v>810.05859999999984</c:v>
                </c:pt>
                <c:pt idx="32">
                  <c:v>760.05859999999984</c:v>
                </c:pt>
                <c:pt idx="33">
                  <c:v>710.05859999999984</c:v>
                </c:pt>
                <c:pt idx="34">
                  <c:v>660.05859999999984</c:v>
                </c:pt>
                <c:pt idx="35">
                  <c:v>610.05859999999984</c:v>
                </c:pt>
                <c:pt idx="36">
                  <c:v>560.05859999999984</c:v>
                </c:pt>
                <c:pt idx="37">
                  <c:v>510.05859999999984</c:v>
                </c:pt>
                <c:pt idx="38">
                  <c:v>460.05859999999984</c:v>
                </c:pt>
                <c:pt idx="39">
                  <c:v>410.05859999999984</c:v>
                </c:pt>
                <c:pt idx="40">
                  <c:v>360.05859999999984</c:v>
                </c:pt>
                <c:pt idx="41">
                  <c:v>310.05859999999984</c:v>
                </c:pt>
                <c:pt idx="42">
                  <c:v>260.05859999999984</c:v>
                </c:pt>
                <c:pt idx="43">
                  <c:v>210.05859999999984</c:v>
                </c:pt>
                <c:pt idx="44">
                  <c:v>160.05859999999984</c:v>
                </c:pt>
                <c:pt idx="45">
                  <c:v>110.05859999999984</c:v>
                </c:pt>
                <c:pt idx="46">
                  <c:v>60.058599999999842</c:v>
                </c:pt>
              </c:numCache>
            </c:numRef>
          </c:xVal>
          <c:yVal>
            <c:numRef>
              <c:f>'a) Unchoked'!$E$12:$E$58</c:f>
              <c:numCache>
                <c:formatCode>General</c:formatCode>
                <c:ptCount val="47"/>
                <c:pt idx="0">
                  <c:v>1557.7</c:v>
                </c:pt>
                <c:pt idx="1">
                  <c:v>1480.1252988047809</c:v>
                </c:pt>
                <c:pt idx="2">
                  <c:v>1406.4138795415945</c:v>
                </c:pt>
                <c:pt idx="3">
                  <c:v>1336.3733476919135</c:v>
                </c:pt>
                <c:pt idx="4">
                  <c:v>1269.8208901375353</c:v>
                </c:pt>
                <c:pt idx="5">
                  <c:v>1206.5827979992118</c:v>
                </c:pt>
                <c:pt idx="6">
                  <c:v>1146.4940132382949</c:v>
                </c:pt>
                <c:pt idx="7">
                  <c:v>1089.3976978379815</c:v>
                </c:pt>
                <c:pt idx="8">
                  <c:v>1035.1448244396756</c:v>
                </c:pt>
                <c:pt idx="9">
                  <c:v>983.5937873659866</c:v>
                </c:pt>
                <c:pt idx="10">
                  <c:v>934.61003301509083</c:v>
                </c:pt>
                <c:pt idx="11">
                  <c:v>888.06570866174968</c:v>
                </c:pt>
                <c:pt idx="12">
                  <c:v>843.83932874831589</c:v>
                </c:pt>
                <c:pt idx="13">
                  <c:v>801.81545779471446</c:v>
                </c:pt>
                <c:pt idx="14">
                  <c:v>761.88440909975861</c:v>
                </c:pt>
                <c:pt idx="15">
                  <c:v>723.94195844738022</c:v>
                </c:pt>
                <c:pt idx="16">
                  <c:v>687.88907207051864</c:v>
                </c:pt>
                <c:pt idx="17">
                  <c:v>653.63164816262429</c:v>
                </c:pt>
                <c:pt idx="18">
                  <c:v>621.08027126209515</c:v>
                </c:pt>
                <c:pt idx="19">
                  <c:v>590.14997886856452</c:v>
                </c:pt>
                <c:pt idx="20">
                  <c:v>560.76003968188297</c:v>
                </c:pt>
                <c:pt idx="21">
                  <c:v>532.83374288497646</c:v>
                </c:pt>
                <c:pt idx="22">
                  <c:v>506.29819792058521</c:v>
                </c:pt>
                <c:pt idx="23">
                  <c:v>481.08414423928116</c:v>
                </c:pt>
                <c:pt idx="24">
                  <c:v>457.12577052218546</c:v>
                </c:pt>
                <c:pt idx="25">
                  <c:v>434.3605429065388</c:v>
                </c:pt>
                <c:pt idx="26">
                  <c:v>412.72904176577492</c:v>
                </c:pt>
                <c:pt idx="27">
                  <c:v>392.17480661807696</c:v>
                </c:pt>
                <c:pt idx="28">
                  <c:v>372.64418875861099</c:v>
                </c:pt>
                <c:pt idx="29">
                  <c:v>354.08621123079172</c:v>
                </c:pt>
                <c:pt idx="30">
                  <c:v>336.45243577109096</c:v>
                </c:pt>
                <c:pt idx="31">
                  <c:v>319.69683638010036</c:v>
                </c:pt>
                <c:pt idx="32">
                  <c:v>303.77567918985631</c:v>
                </c:pt>
                <c:pt idx="33">
                  <c:v>288.64740831386746</c:v>
                </c:pt>
                <c:pt idx="34">
                  <c:v>274.27253738190194</c:v>
                </c:pt>
                <c:pt idx="35">
                  <c:v>260.61354647642872</c:v>
                </c:pt>
                <c:pt idx="36">
                  <c:v>247.63478420170617</c:v>
                </c:pt>
                <c:pt idx="37">
                  <c:v>235.30237462990806</c:v>
                </c:pt>
                <c:pt idx="38">
                  <c:v>223.58412888140666</c:v>
                </c:pt>
                <c:pt idx="39">
                  <c:v>212.44946110842824</c:v>
                </c:pt>
                <c:pt idx="40">
                  <c:v>201.86930866278939</c:v>
                </c:pt>
                <c:pt idx="41">
                  <c:v>191.81605623934371</c:v>
                </c:pt>
                <c:pt idx="42">
                  <c:v>182.26346379714531</c:v>
                </c:pt>
                <c:pt idx="43">
                  <c:v>173.18659807019583</c:v>
                </c:pt>
                <c:pt idx="44">
                  <c:v>164.56176748901078</c:v>
                </c:pt>
                <c:pt idx="45">
                  <c:v>156.3664603431437</c:v>
                </c:pt>
                <c:pt idx="46">
                  <c:v>148.57928602326604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C8-4BA6-AA20-290F584E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4192"/>
        <c:axId val="294518704"/>
      </c:scatterChart>
      <c:valAx>
        <c:axId val="2049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Increased (J/kg.K)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8704"/>
        <c:crosses val="autoZero"/>
        <c:crossBetween val="midCat"/>
      </c:valAx>
      <c:valAx>
        <c:axId val="2945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'd)'!$D$1</c:f>
              <c:strCache>
                <c:ptCount val="1"/>
                <c:pt idx="0">
                  <c:v>TSFC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'd)'!$A$2:$A$16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xVal>
          <c:yVal>
            <c:numRef>
              <c:f>'d)'!$D$2:$D$16</c:f>
              <c:numCache>
                <c:formatCode>General</c:formatCode>
                <c:ptCount val="15"/>
                <c:pt idx="0">
                  <c:v>0.25269999999999998</c:v>
                </c:pt>
                <c:pt idx="1">
                  <c:v>0.24740000000000001</c:v>
                </c:pt>
                <c:pt idx="2">
                  <c:v>0.24199999999999999</c:v>
                </c:pt>
                <c:pt idx="3">
                  <c:v>0.23669999999999999</c:v>
                </c:pt>
                <c:pt idx="4">
                  <c:v>0.23669999999999999</c:v>
                </c:pt>
                <c:pt idx="5">
                  <c:v>0.23669999999999999</c:v>
                </c:pt>
                <c:pt idx="6">
                  <c:v>0.23669999999999999</c:v>
                </c:pt>
                <c:pt idx="7">
                  <c:v>0.23669999999999999</c:v>
                </c:pt>
                <c:pt idx="8">
                  <c:v>0.23669999999999999</c:v>
                </c:pt>
                <c:pt idx="9">
                  <c:v>0.23669999999999999</c:v>
                </c:pt>
                <c:pt idx="10">
                  <c:v>0.23669999999999999</c:v>
                </c:pt>
                <c:pt idx="11">
                  <c:v>0.23669999999999999</c:v>
                </c:pt>
                <c:pt idx="12">
                  <c:v>0.23669999999999999</c:v>
                </c:pt>
                <c:pt idx="13">
                  <c:v>0.23669999999999999</c:v>
                </c:pt>
                <c:pt idx="14">
                  <c:v>0.23669999999999999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4AE-8071-7423C891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5728"/>
        <c:axId val="388449696"/>
      </c:scatterChart>
      <c:valAx>
        <c:axId val="3940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9696"/>
        <c:crosses val="autoZero"/>
        <c:crossBetween val="midCat"/>
      </c:valAx>
      <c:valAx>
        <c:axId val="3884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 mach no that maximizes</a:t>
            </a:r>
            <a:r>
              <a:rPr lang="en-US" baseline="0"/>
              <a:t> overall efficiency vs altitude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'e)'!$B$2</c:f>
              <c:strCache>
                <c:ptCount val="1"/>
                <c:pt idx="0">
                  <c:v>noverall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'e)'!$A$3:$A$39</c:f>
              <c:numCache>
                <c:formatCode>General</c:formatCode>
                <c:ptCount val="3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  <c:pt idx="15">
                  <c:v>9500</c:v>
                </c:pt>
                <c:pt idx="16">
                  <c:v>10000</c:v>
                </c:pt>
                <c:pt idx="17">
                  <c:v>10500</c:v>
                </c:pt>
                <c:pt idx="18">
                  <c:v>11000</c:v>
                </c:pt>
                <c:pt idx="19">
                  <c:v>11500</c:v>
                </c:pt>
                <c:pt idx="20">
                  <c:v>12000</c:v>
                </c:pt>
                <c:pt idx="21">
                  <c:v>12500</c:v>
                </c:pt>
                <c:pt idx="22">
                  <c:v>13000</c:v>
                </c:pt>
                <c:pt idx="23">
                  <c:v>13500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  <c:pt idx="27">
                  <c:v>15500</c:v>
                </c:pt>
                <c:pt idx="28">
                  <c:v>16000</c:v>
                </c:pt>
                <c:pt idx="29">
                  <c:v>16500</c:v>
                </c:pt>
                <c:pt idx="30">
                  <c:v>17000</c:v>
                </c:pt>
                <c:pt idx="31">
                  <c:v>17500</c:v>
                </c:pt>
                <c:pt idx="32">
                  <c:v>18000</c:v>
                </c:pt>
                <c:pt idx="33">
                  <c:v>18500</c:v>
                </c:pt>
                <c:pt idx="34">
                  <c:v>19000</c:v>
                </c:pt>
                <c:pt idx="35">
                  <c:v>19500</c:v>
                </c:pt>
                <c:pt idx="36">
                  <c:v>20000</c:v>
                </c:pt>
              </c:numCache>
            </c:numRef>
          </c:xVal>
          <c:yVal>
            <c:numRef>
              <c:f>'e)'!$B$3:$B$39</c:f>
              <c:numCache>
                <c:formatCode>General</c:formatCode>
                <c:ptCount val="3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9-4DB6-BFF9-DDEEE13F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39648"/>
        <c:axId val="385956672"/>
      </c:scatterChart>
      <c:valAx>
        <c:axId val="3920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56672"/>
        <c:crosses val="autoZero"/>
        <c:crossBetween val="midCat"/>
      </c:valAx>
      <c:valAx>
        <c:axId val="38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Flight mach no that minimizes TSFC vs 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'e)'!$A$3:$A$39</c:f>
              <c:numCache>
                <c:formatCode>General</c:formatCode>
                <c:ptCount val="37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  <c:pt idx="15">
                  <c:v>9500</c:v>
                </c:pt>
                <c:pt idx="16">
                  <c:v>10000</c:v>
                </c:pt>
                <c:pt idx="17">
                  <c:v>10500</c:v>
                </c:pt>
                <c:pt idx="18">
                  <c:v>11000</c:v>
                </c:pt>
                <c:pt idx="19">
                  <c:v>11500</c:v>
                </c:pt>
                <c:pt idx="20">
                  <c:v>12000</c:v>
                </c:pt>
                <c:pt idx="21">
                  <c:v>12500</c:v>
                </c:pt>
                <c:pt idx="22">
                  <c:v>13000</c:v>
                </c:pt>
                <c:pt idx="23">
                  <c:v>13500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  <c:pt idx="27">
                  <c:v>15500</c:v>
                </c:pt>
                <c:pt idx="28">
                  <c:v>16000</c:v>
                </c:pt>
                <c:pt idx="29">
                  <c:v>16500</c:v>
                </c:pt>
                <c:pt idx="30">
                  <c:v>17000</c:v>
                </c:pt>
                <c:pt idx="31">
                  <c:v>17500</c:v>
                </c:pt>
                <c:pt idx="32">
                  <c:v>18000</c:v>
                </c:pt>
                <c:pt idx="33">
                  <c:v>18500</c:v>
                </c:pt>
                <c:pt idx="34">
                  <c:v>19000</c:v>
                </c:pt>
                <c:pt idx="35">
                  <c:v>19500</c:v>
                </c:pt>
                <c:pt idx="36">
                  <c:v>20000</c:v>
                </c:pt>
              </c:numCache>
            </c:numRef>
          </c:xVal>
          <c:yVal>
            <c:numRef>
              <c:f>'e)'!$C$3:$C$39</c:f>
              <c:numCache>
                <c:formatCode>General</c:formatCode>
                <c:ptCount val="37"/>
                <c:pt idx="0">
                  <c:v>4.8</c:v>
                </c:pt>
                <c:pt idx="1">
                  <c:v>4.8</c:v>
                </c:pt>
                <c:pt idx="2">
                  <c:v>5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4-4EC6-B7BA-700FBF27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25664"/>
        <c:axId val="301139504"/>
      </c:scatterChart>
      <c:valAx>
        <c:axId val="2944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39504"/>
        <c:crosses val="autoZero"/>
        <c:crossBetween val="midCat"/>
      </c:valAx>
      <c:valAx>
        <c:axId val="301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T-s Diagram for #7 Choked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to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 Choked'!$A$2:$A$3</c:f>
              <c:numCache>
                <c:formatCode>General</c:formatCode>
                <c:ptCount val="2"/>
                <c:pt idx="0">
                  <c:v>0</c:v>
                </c:pt>
                <c:pt idx="1">
                  <c:v>43.951000000000001</c:v>
                </c:pt>
              </c:numCache>
            </c:numRef>
          </c:xVal>
          <c:yVal>
            <c:numRef>
              <c:f>'a) Choked'!$B$2:$B$3</c:f>
              <c:numCache>
                <c:formatCode>General</c:formatCode>
                <c:ptCount val="2"/>
                <c:pt idx="0">
                  <c:v>245.89760000000001</c:v>
                </c:pt>
                <c:pt idx="1">
                  <c:v>512.76319999999998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5-4B5C-A228-97E65E148D16}"/>
            </c:ext>
          </c:extLst>
        </c:ser>
        <c:ser>
          <c:idx val="2"/>
          <c:order val="1"/>
          <c:tx>
            <c:v>2 to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'a) Choked'!$A$12:$A$51</c:f>
              <c:numCache>
                <c:formatCode>General</c:formatCode>
                <c:ptCount val="40"/>
                <c:pt idx="0">
                  <c:v>43.951000000000001</c:v>
                </c:pt>
                <c:pt idx="1">
                  <c:v>98</c:v>
                </c:pt>
                <c:pt idx="2">
                  <c:v>148</c:v>
                </c:pt>
                <c:pt idx="3">
                  <c:v>198</c:v>
                </c:pt>
                <c:pt idx="4">
                  <c:v>248</c:v>
                </c:pt>
                <c:pt idx="5">
                  <c:v>298</c:v>
                </c:pt>
                <c:pt idx="6">
                  <c:v>348</c:v>
                </c:pt>
                <c:pt idx="7">
                  <c:v>398</c:v>
                </c:pt>
                <c:pt idx="8">
                  <c:v>448</c:v>
                </c:pt>
                <c:pt idx="9">
                  <c:v>498</c:v>
                </c:pt>
                <c:pt idx="10">
                  <c:v>548</c:v>
                </c:pt>
                <c:pt idx="11">
                  <c:v>598</c:v>
                </c:pt>
                <c:pt idx="12">
                  <c:v>648</c:v>
                </c:pt>
              </c:numCache>
            </c:numRef>
          </c:xVal>
          <c:yVal>
            <c:numRef>
              <c:f>'a) Choked'!$B$12:$B$51</c:f>
              <c:numCache>
                <c:formatCode>General</c:formatCode>
                <c:ptCount val="40"/>
                <c:pt idx="0">
                  <c:v>512.76319999999998</c:v>
                </c:pt>
                <c:pt idx="1">
                  <c:v>538.47737133595956</c:v>
                </c:pt>
                <c:pt idx="2">
                  <c:v>563.35189161980338</c:v>
                </c:pt>
                <c:pt idx="3">
                  <c:v>589.26885720484347</c:v>
                </c:pt>
                <c:pt idx="4">
                  <c:v>616.26290791412646</c:v>
                </c:pt>
                <c:pt idx="5">
                  <c:v>644.36911472479733</c:v>
                </c:pt>
                <c:pt idx="6">
                  <c:v>673.62292838444773</c:v>
                </c:pt>
                <c:pt idx="7">
                  <c:v>704.06012402124179</c:v>
                </c:pt>
                <c:pt idx="8">
                  <c:v>735.7167418272951</c:v>
                </c:pt>
                <c:pt idx="9">
                  <c:v>768.62902393286834</c:v>
                </c:pt>
                <c:pt idx="10">
                  <c:v>802.83334762861102</c:v>
                </c:pt>
                <c:pt idx="11">
                  <c:v>838.36615513389575</c:v>
                </c:pt>
                <c:pt idx="12">
                  <c:v>875.26388015068824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B5-4B5C-A228-97E65E148D16}"/>
            </c:ext>
          </c:extLst>
        </c:ser>
        <c:ser>
          <c:idx val="3"/>
          <c:order val="2"/>
          <c:tx>
            <c:v>4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'a) Choked'!$D$12:$D$58</c:f>
              <c:numCache>
                <c:formatCode>General</c:formatCode>
                <c:ptCount val="47"/>
                <c:pt idx="0">
                  <c:v>930.82280000000014</c:v>
                </c:pt>
                <c:pt idx="1">
                  <c:v>880.82280000000014</c:v>
                </c:pt>
                <c:pt idx="2">
                  <c:v>830.82280000000014</c:v>
                </c:pt>
                <c:pt idx="3">
                  <c:v>780.82280000000014</c:v>
                </c:pt>
                <c:pt idx="4">
                  <c:v>730.82280000000014</c:v>
                </c:pt>
                <c:pt idx="5">
                  <c:v>680.82280000000014</c:v>
                </c:pt>
                <c:pt idx="6">
                  <c:v>630.82280000000014</c:v>
                </c:pt>
                <c:pt idx="7">
                  <c:v>580.82280000000014</c:v>
                </c:pt>
                <c:pt idx="8">
                  <c:v>530.82280000000014</c:v>
                </c:pt>
                <c:pt idx="9">
                  <c:v>480.82280000000014</c:v>
                </c:pt>
                <c:pt idx="10">
                  <c:v>430.82280000000014</c:v>
                </c:pt>
                <c:pt idx="11">
                  <c:v>380.82280000000014</c:v>
                </c:pt>
                <c:pt idx="12">
                  <c:v>330.82280000000014</c:v>
                </c:pt>
                <c:pt idx="13">
                  <c:v>280.82280000000014</c:v>
                </c:pt>
                <c:pt idx="14">
                  <c:v>230.82280000000014</c:v>
                </c:pt>
                <c:pt idx="15">
                  <c:v>180.82280000000014</c:v>
                </c:pt>
                <c:pt idx="16">
                  <c:v>130.82280000000014</c:v>
                </c:pt>
                <c:pt idx="17">
                  <c:v>80.822800000000143</c:v>
                </c:pt>
                <c:pt idx="18">
                  <c:v>30.822800000000143</c:v>
                </c:pt>
              </c:numCache>
            </c:numRef>
          </c:xVal>
          <c:yVal>
            <c:numRef>
              <c:f>'a) Choked'!$E$12:$E$58</c:f>
              <c:numCache>
                <c:formatCode>General</c:formatCode>
                <c:ptCount val="47"/>
                <c:pt idx="0">
                  <c:v>634.58040000000005</c:v>
                </c:pt>
                <c:pt idx="1">
                  <c:v>602.9777904382471</c:v>
                </c:pt>
                <c:pt idx="2">
                  <c:v>572.9490160140316</c:v>
                </c:pt>
                <c:pt idx="3">
                  <c:v>544.41569848345239</c:v>
                </c:pt>
                <c:pt idx="4">
                  <c:v>517.3033629016071</c:v>
                </c:pt>
                <c:pt idx="5">
                  <c:v>491.54124323519238</c:v>
                </c:pt>
                <c:pt idx="6">
                  <c:v>467.06209765575051</c:v>
                </c:pt>
                <c:pt idx="7">
                  <c:v>443.80203303146016</c:v>
                </c:pt>
                <c:pt idx="8">
                  <c:v>421.70033815937546</c:v>
                </c:pt>
                <c:pt idx="9">
                  <c:v>400.69932530283285</c:v>
                </c:pt>
                <c:pt idx="10">
                  <c:v>380.74417962042082</c:v>
                </c:pt>
                <c:pt idx="11">
                  <c:v>361.78281609350745</c:v>
                </c:pt>
                <c:pt idx="12">
                  <c:v>343.76574357889052</c:v>
                </c:pt>
                <c:pt idx="13">
                  <c:v>326.64593563173463</c:v>
                </c:pt>
                <c:pt idx="14">
                  <c:v>310.37870776162833</c:v>
                </c:pt>
                <c:pt idx="15">
                  <c:v>294.92160080138785</c:v>
                </c:pt>
                <c:pt idx="16">
                  <c:v>280.23427008418724</c:v>
                </c:pt>
                <c:pt idx="17">
                  <c:v>266.2783801397556</c:v>
                </c:pt>
                <c:pt idx="18">
                  <c:v>253.01750463478768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B5-4B5C-A228-97E65E148D16}"/>
            </c:ext>
          </c:extLst>
        </c:ser>
        <c:ser>
          <c:idx val="1"/>
          <c:order val="3"/>
          <c:tx>
            <c:v>3 to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'a) Choked'!$A$6:$A$7</c:f>
              <c:numCache>
                <c:formatCode>General</c:formatCode>
                <c:ptCount val="2"/>
                <c:pt idx="0">
                  <c:v>658.68850000000009</c:v>
                </c:pt>
                <c:pt idx="1">
                  <c:v>930.82280000000014</c:v>
                </c:pt>
              </c:numCache>
            </c:numRef>
          </c:xVal>
          <c:yVal>
            <c:numRef>
              <c:f>'a) Choked'!$B$6:$B$7</c:f>
              <c:numCache>
                <c:formatCode>General</c:formatCode>
                <c:ptCount val="2"/>
                <c:pt idx="0">
                  <c:v>890.95299999999997</c:v>
                </c:pt>
                <c:pt idx="1">
                  <c:v>634.58040000000005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B5-4B5C-A228-97E65E14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4192"/>
        <c:axId val="294518704"/>
      </c:scatterChart>
      <c:valAx>
        <c:axId val="2049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Increased (J/kg.K)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8704"/>
        <c:crosses val="autoZero"/>
        <c:crossBetween val="midCat"/>
      </c:valAx>
      <c:valAx>
        <c:axId val="2945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Atmosphere vs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'b) Temp'!$E$5:$E$65</c:f>
              <c:numCache>
                <c:formatCode>General</c:formatCode>
                <c:ptCount val="61"/>
                <c:pt idx="0">
                  <c:v>288</c:v>
                </c:pt>
                <c:pt idx="1">
                  <c:v>286.04174882708912</c:v>
                </c:pt>
                <c:pt idx="2">
                  <c:v>284.0834976541783</c:v>
                </c:pt>
                <c:pt idx="3">
                  <c:v>282.12524648126742</c:v>
                </c:pt>
                <c:pt idx="4">
                  <c:v>280.16699530835655</c:v>
                </c:pt>
                <c:pt idx="5">
                  <c:v>278.20874413544573</c:v>
                </c:pt>
                <c:pt idx="6">
                  <c:v>276.25049296253485</c:v>
                </c:pt>
                <c:pt idx="7">
                  <c:v>274.29224178962397</c:v>
                </c:pt>
                <c:pt idx="8">
                  <c:v>272.33399061671309</c:v>
                </c:pt>
                <c:pt idx="9">
                  <c:v>270.37573944380227</c:v>
                </c:pt>
                <c:pt idx="10">
                  <c:v>268.4174882708914</c:v>
                </c:pt>
                <c:pt idx="11">
                  <c:v>266.45923709798052</c:v>
                </c:pt>
                <c:pt idx="12">
                  <c:v>264.5009859250697</c:v>
                </c:pt>
                <c:pt idx="13">
                  <c:v>262.54273475215882</c:v>
                </c:pt>
                <c:pt idx="14">
                  <c:v>260.58448357924794</c:v>
                </c:pt>
                <c:pt idx="15">
                  <c:v>258.62623240633712</c:v>
                </c:pt>
                <c:pt idx="16">
                  <c:v>256.66798123342625</c:v>
                </c:pt>
                <c:pt idx="17">
                  <c:v>254.7097300605154</c:v>
                </c:pt>
                <c:pt idx="18">
                  <c:v>252.75147888760452</c:v>
                </c:pt>
                <c:pt idx="19">
                  <c:v>250.79322771469367</c:v>
                </c:pt>
                <c:pt idx="20">
                  <c:v>248.83497654178279</c:v>
                </c:pt>
                <c:pt idx="21">
                  <c:v>246.87672536887194</c:v>
                </c:pt>
                <c:pt idx="22">
                  <c:v>244.9184741959611</c:v>
                </c:pt>
                <c:pt idx="23">
                  <c:v>242.96022302305022</c:v>
                </c:pt>
                <c:pt idx="24">
                  <c:v>241.00197185013937</c:v>
                </c:pt>
                <c:pt idx="25">
                  <c:v>239.04372067722855</c:v>
                </c:pt>
                <c:pt idx="26">
                  <c:v>237.08546950431764</c:v>
                </c:pt>
                <c:pt idx="27">
                  <c:v>235.12721833140679</c:v>
                </c:pt>
                <c:pt idx="28">
                  <c:v>233.16896715849595</c:v>
                </c:pt>
                <c:pt idx="29">
                  <c:v>231.2107159855851</c:v>
                </c:pt>
                <c:pt idx="30">
                  <c:v>229.25246481267422</c:v>
                </c:pt>
                <c:pt idx="31">
                  <c:v>227.29421363976337</c:v>
                </c:pt>
                <c:pt idx="32">
                  <c:v>225.33596246685249</c:v>
                </c:pt>
                <c:pt idx="33">
                  <c:v>223.37771129394167</c:v>
                </c:pt>
                <c:pt idx="34">
                  <c:v>221.41946012103077</c:v>
                </c:pt>
                <c:pt idx="35">
                  <c:v>219.46120894811995</c:v>
                </c:pt>
                <c:pt idx="36">
                  <c:v>217.50295777520904</c:v>
                </c:pt>
                <c:pt idx="37">
                  <c:v>215.54470660229822</c:v>
                </c:pt>
                <c:pt idx="38">
                  <c:v>213.58645542938737</c:v>
                </c:pt>
                <c:pt idx="39">
                  <c:v>211.62820425647652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</c:numCache>
            </c:numRef>
          </c:xVal>
          <c:yVal>
            <c:numRef>
              <c:f>'b) Temp'!$F$5:$F$65</c:f>
              <c:numCache>
                <c:formatCode>General</c:formatCode>
                <c:ptCount val="6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2-4DA2-8F08-69D18807684D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'b) Temp'!$A$5:$A$7</c:f>
              <c:numCache>
                <c:formatCode>General</c:formatCode>
                <c:ptCount val="3"/>
                <c:pt idx="0">
                  <c:v>288</c:v>
                </c:pt>
                <c:pt idx="1">
                  <c:v>220</c:v>
                </c:pt>
                <c:pt idx="2">
                  <c:v>220</c:v>
                </c:pt>
              </c:numCache>
            </c:numRef>
          </c:xVal>
          <c:yVal>
            <c:numRef>
              <c:f>'b) Temp'!$B$5:$B$7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2-4DA2-8F08-69D18807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86624"/>
        <c:axId val="383988304"/>
      </c:scatterChart>
      <c:valAx>
        <c:axId val="37878662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8304"/>
        <c:crosses val="autoZero"/>
        <c:crossBetween val="midCat"/>
      </c:valAx>
      <c:valAx>
        <c:axId val="383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Atmosphere</a:t>
            </a:r>
            <a:r>
              <a:rPr lang="en-US" baseline="0"/>
              <a:t> vs </a:t>
            </a:r>
            <a:r>
              <a:rPr lang="en-US"/>
              <a:t>Model</a:t>
            </a:r>
          </a:p>
        </c:rich>
      </c:tx>
      <c:layout>
        <c:manualLayout>
          <c:xMode val="edge"/>
          <c:yMode val="edge"/>
          <c:x val="0.25979464030481197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'b) Pressure'!$A$2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'b) Pressure'!$A$5:$A$65</c:f>
              <c:numCache>
                <c:formatCode>General</c:formatCode>
                <c:ptCount val="61"/>
                <c:pt idx="0">
                  <c:v>101.3</c:v>
                </c:pt>
                <c:pt idx="1">
                  <c:v>98.909663491900872</c:v>
                </c:pt>
                <c:pt idx="2">
                  <c:v>96.55988960305578</c:v>
                </c:pt>
                <c:pt idx="3">
                  <c:v>94.250262509289755</c:v>
                </c:pt>
                <c:pt idx="4">
                  <c:v>91.980367817159603</c:v>
                </c:pt>
                <c:pt idx="5">
                  <c:v>89.749792568910763</c:v>
                </c:pt>
                <c:pt idx="6">
                  <c:v>87.558125247486203</c:v>
                </c:pt>
                <c:pt idx="7">
                  <c:v>85.404955781587987</c:v>
                </c:pt>
                <c:pt idx="8">
                  <c:v>83.289875550792644</c:v>
                </c:pt>
                <c:pt idx="9">
                  <c:v>81.212477390721176</c:v>
                </c:pt>
                <c:pt idx="10">
                  <c:v>79.17235559826473</c:v>
                </c:pt>
                <c:pt idx="11">
                  <c:v>77.169105936867027</c:v>
                </c:pt>
                <c:pt idx="12">
                  <c:v>75.202325641864334</c:v>
                </c:pt>
                <c:pt idx="13">
                  <c:v>73.271613425884382</c:v>
                </c:pt>
                <c:pt idx="14">
                  <c:v>71.376569484305008</c:v>
                </c:pt>
                <c:pt idx="15">
                  <c:v>69.516795500773796</c:v>
                </c:pt>
                <c:pt idx="16">
                  <c:v>67.691894652789784</c:v>
                </c:pt>
                <c:pt idx="17">
                  <c:v>65.901471617348605</c:v>
                </c:pt>
                <c:pt idx="18">
                  <c:v>64.145132576651832</c:v>
                </c:pt>
                <c:pt idx="19">
                  <c:v>62.422485223882369</c:v>
                </c:pt>
                <c:pt idx="20">
                  <c:v>60.733138769046555</c:v>
                </c:pt>
                <c:pt idx="21">
                  <c:v>59.076703944884748</c:v>
                </c:pt>
                <c:pt idx="22">
                  <c:v>57.45279301285143</c:v>
                </c:pt>
                <c:pt idx="23">
                  <c:v>55.861019769166425</c:v>
                </c:pt>
                <c:pt idx="24">
                  <c:v>54.300999550938478</c:v>
                </c:pt>
                <c:pt idx="25">
                  <c:v>52.772349242362779</c:v>
                </c:pt>
                <c:pt idx="26">
                  <c:v>51.27468728099371</c:v>
                </c:pt>
                <c:pt idx="27">
                  <c:v>49.807633664094936</c:v>
                </c:pt>
                <c:pt idx="28">
                  <c:v>48.370809955067429</c:v>
                </c:pt>
                <c:pt idx="29">
                  <c:v>46.963839289958152</c:v>
                </c:pt>
                <c:pt idx="30">
                  <c:v>45.586346384050131</c:v>
                </c:pt>
                <c:pt idx="31">
                  <c:v>44.237957538536648</c:v>
                </c:pt>
                <c:pt idx="32">
                  <c:v>42.918300647279999</c:v>
                </c:pt>
                <c:pt idx="33">
                  <c:v>41.627005203658257</c:v>
                </c:pt>
                <c:pt idx="34">
                  <c:v>40.363702307500333</c:v>
                </c:pt>
                <c:pt idx="35">
                  <c:v>39.128024672112687</c:v>
                </c:pt>
                <c:pt idx="36">
                  <c:v>37.919606631398473</c:v>
                </c:pt>
                <c:pt idx="37">
                  <c:v>36.738084147072364</c:v>
                </c:pt>
                <c:pt idx="38">
                  <c:v>35.583094815972004</c:v>
                </c:pt>
                <c:pt idx="39">
                  <c:v>34.454277877469345</c:v>
                </c:pt>
                <c:pt idx="40">
                  <c:v>33.387021542411254</c:v>
                </c:pt>
                <c:pt idx="41">
                  <c:v>32.391212181805223</c:v>
                </c:pt>
                <c:pt idx="42">
                  <c:v>31.425104071471264</c:v>
                </c:pt>
                <c:pt idx="43">
                  <c:v>30.487811334752053</c:v>
                </c:pt>
                <c:pt idx="44">
                  <c:v>29.578474517361169</c:v>
                </c:pt>
                <c:pt idx="45">
                  <c:v>28.696259799303149</c:v>
                </c:pt>
                <c:pt idx="46">
                  <c:v>27.840358230298886</c:v>
                </c:pt>
                <c:pt idx="47">
                  <c:v>27.009984988015511</c:v>
                </c:pt>
                <c:pt idx="48">
                  <c:v>26.20437865842041</c:v>
                </c:pt>
                <c:pt idx="49">
                  <c:v>25.422800537599649</c:v>
                </c:pt>
                <c:pt idx="50">
                  <c:v>24.664533954400458</c:v>
                </c:pt>
                <c:pt idx="51">
                  <c:v>23.92888361327681</c:v>
                </c:pt>
                <c:pt idx="52">
                  <c:v>23.215174956735396</c:v>
                </c:pt>
                <c:pt idx="53">
                  <c:v>22.522753546797482</c:v>
                </c:pt>
                <c:pt idx="54">
                  <c:v>21.850984464909381</c:v>
                </c:pt>
                <c:pt idx="55">
                  <c:v>21.19925172975141</c:v>
                </c:pt>
                <c:pt idx="56">
                  <c:v>20.566957732411343</c:v>
                </c:pt>
                <c:pt idx="57">
                  <c:v>19.953522688404572</c:v>
                </c:pt>
                <c:pt idx="58">
                  <c:v>19.358384106038439</c:v>
                </c:pt>
                <c:pt idx="59">
                  <c:v>18.780996270633221</c:v>
                </c:pt>
                <c:pt idx="60">
                  <c:v>18.220829744126917</c:v>
                </c:pt>
              </c:numCache>
            </c:numRef>
          </c:xVal>
          <c:yVal>
            <c:numRef>
              <c:f>'b) Pressure'!$B$5:$B$65</c:f>
              <c:numCache>
                <c:formatCode>General</c:formatCode>
                <c:ptCount val="6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6-42E2-B67E-9AE876CE60A6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'b) Pressure'!$A$70:$A$90</c:f>
              <c:numCache>
                <c:formatCode>General</c:formatCode>
                <c:ptCount val="21"/>
                <c:pt idx="0">
                  <c:v>101.32</c:v>
                </c:pt>
                <c:pt idx="1">
                  <c:v>99.5</c:v>
                </c:pt>
                <c:pt idx="2">
                  <c:v>97.7</c:v>
                </c:pt>
                <c:pt idx="3">
                  <c:v>94.2</c:v>
                </c:pt>
                <c:pt idx="4">
                  <c:v>92.5</c:v>
                </c:pt>
                <c:pt idx="5">
                  <c:v>90</c:v>
                </c:pt>
                <c:pt idx="6">
                  <c:v>87.5</c:v>
                </c:pt>
                <c:pt idx="7">
                  <c:v>85.9</c:v>
                </c:pt>
                <c:pt idx="8">
                  <c:v>84.3</c:v>
                </c:pt>
                <c:pt idx="9">
                  <c:v>81.2</c:v>
                </c:pt>
                <c:pt idx="10">
                  <c:v>78.2</c:v>
                </c:pt>
                <c:pt idx="11">
                  <c:v>76.3</c:v>
                </c:pt>
                <c:pt idx="12">
                  <c:v>75.3</c:v>
                </c:pt>
                <c:pt idx="13">
                  <c:v>72.400000000000006</c:v>
                </c:pt>
                <c:pt idx="14">
                  <c:v>69.7</c:v>
                </c:pt>
                <c:pt idx="15">
                  <c:v>57.2</c:v>
                </c:pt>
                <c:pt idx="16">
                  <c:v>46.6</c:v>
                </c:pt>
                <c:pt idx="17">
                  <c:v>37.6</c:v>
                </c:pt>
                <c:pt idx="18">
                  <c:v>30.1</c:v>
                </c:pt>
                <c:pt idx="19">
                  <c:v>23.8</c:v>
                </c:pt>
                <c:pt idx="20">
                  <c:v>18.7</c:v>
                </c:pt>
              </c:numCache>
            </c:numRef>
          </c:xVal>
          <c:yVal>
            <c:numRef>
              <c:f>'b) Pressure'!$B$70:$B$90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4.6000000000000014</c:v>
                </c:pt>
                <c:pt idx="16">
                  <c:v>6.0000000000000027</c:v>
                </c:pt>
                <c:pt idx="17">
                  <c:v>7.6000000000000041</c:v>
                </c:pt>
                <c:pt idx="18">
                  <c:v>9</c:v>
                </c:pt>
                <c:pt idx="19">
                  <c:v>10.599999999999994</c:v>
                </c:pt>
                <c:pt idx="20">
                  <c:v>11.999999999999989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6-42E2-B67E-9AE876CE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89152"/>
        <c:axId val="383048688"/>
      </c:scatterChart>
      <c:valAx>
        <c:axId val="2953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8688"/>
        <c:crosses val="autoZero"/>
        <c:crossBetween val="midCat"/>
      </c:valAx>
      <c:valAx>
        <c:axId val="3830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efficiency</a:t>
            </a:r>
            <a:r>
              <a:rPr lang="en-US" baseline="0"/>
              <a:t> vs Flight mach 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'c)'!$B$1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'c)'!$A$2:$A$16</c:f>
              <c:numCache>
                <c:formatCode>General</c:formatCode>
                <c:ptCount val="15"/>
                <c:pt idx="0">
                  <c:v>0.8</c:v>
                </c:pt>
                <c:pt idx="1">
                  <c:v>1.1000000000000001</c:v>
                </c:pt>
                <c:pt idx="2">
                  <c:v>1.4</c:v>
                </c:pt>
                <c:pt idx="3">
                  <c:v>1.7</c:v>
                </c:pt>
                <c:pt idx="4">
                  <c:v>2</c:v>
                </c:pt>
                <c:pt idx="5">
                  <c:v>2.2999999999999998</c:v>
                </c:pt>
                <c:pt idx="6">
                  <c:v>2.5999999999999996</c:v>
                </c:pt>
                <c:pt idx="7">
                  <c:v>2.9000000000000004</c:v>
                </c:pt>
                <c:pt idx="8">
                  <c:v>3.2</c:v>
                </c:pt>
                <c:pt idx="9">
                  <c:v>3.5</c:v>
                </c:pt>
                <c:pt idx="10">
                  <c:v>3.8</c:v>
                </c:pt>
                <c:pt idx="11">
                  <c:v>4.0999999999999996</c:v>
                </c:pt>
                <c:pt idx="12">
                  <c:v>4.3999999999999995</c:v>
                </c:pt>
                <c:pt idx="13">
                  <c:v>4.7</c:v>
                </c:pt>
                <c:pt idx="14">
                  <c:v>5</c:v>
                </c:pt>
              </c:numCache>
            </c:numRef>
          </c:xVal>
          <c:yVal>
            <c:numRef>
              <c:f>'c)'!$B$2:$B$16</c:f>
              <c:numCache>
                <c:formatCode>General</c:formatCode>
                <c:ptCount val="15"/>
                <c:pt idx="0">
                  <c:v>6.3799999999999996E-2</c:v>
                </c:pt>
                <c:pt idx="1">
                  <c:v>9.8000000000000004E-2</c:v>
                </c:pt>
                <c:pt idx="2">
                  <c:v>0.13730000000000001</c:v>
                </c:pt>
                <c:pt idx="3">
                  <c:v>0.17630000000000001</c:v>
                </c:pt>
                <c:pt idx="4">
                  <c:v>0.2109</c:v>
                </c:pt>
                <c:pt idx="5">
                  <c:v>0.2387</c:v>
                </c:pt>
                <c:pt idx="6">
                  <c:v>0.25869999999999999</c:v>
                </c:pt>
                <c:pt idx="7">
                  <c:v>0.27039999999999997</c:v>
                </c:pt>
                <c:pt idx="8">
                  <c:v>0.27360000000000001</c:v>
                </c:pt>
                <c:pt idx="9">
                  <c:v>0.2676</c:v>
                </c:pt>
                <c:pt idx="10">
                  <c:v>0.25119999999999998</c:v>
                </c:pt>
                <c:pt idx="11">
                  <c:v>0.2223</c:v>
                </c:pt>
                <c:pt idx="12">
                  <c:v>0.17749999999999999</c:v>
                </c:pt>
                <c:pt idx="13">
                  <c:v>0.1106</c:v>
                </c:pt>
                <c:pt idx="14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0-4AEF-8CC0-ED12F52A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0256"/>
        <c:axId val="388431392"/>
      </c:scatterChart>
      <c:valAx>
        <c:axId val="3772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392"/>
        <c:crosses val="autoZero"/>
        <c:crossBetween val="midCat"/>
      </c:valAx>
      <c:valAx>
        <c:axId val="388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Thrust</a:t>
            </a:r>
            <a:r>
              <a:rPr lang="en-US" baseline="0"/>
              <a:t> vs Flight mach 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'c)'!$C$1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'c)'!$A$2:$A$16</c:f>
              <c:numCache>
                <c:formatCode>General</c:formatCode>
                <c:ptCount val="15"/>
                <c:pt idx="0">
                  <c:v>0.8</c:v>
                </c:pt>
                <c:pt idx="1">
                  <c:v>1.1000000000000001</c:v>
                </c:pt>
                <c:pt idx="2">
                  <c:v>1.4</c:v>
                </c:pt>
                <c:pt idx="3">
                  <c:v>1.7</c:v>
                </c:pt>
                <c:pt idx="4">
                  <c:v>2</c:v>
                </c:pt>
                <c:pt idx="5">
                  <c:v>2.2999999999999998</c:v>
                </c:pt>
                <c:pt idx="6">
                  <c:v>2.5999999999999996</c:v>
                </c:pt>
                <c:pt idx="7">
                  <c:v>2.9000000000000004</c:v>
                </c:pt>
                <c:pt idx="8">
                  <c:v>3.2</c:v>
                </c:pt>
                <c:pt idx="9">
                  <c:v>3.5</c:v>
                </c:pt>
                <c:pt idx="10">
                  <c:v>3.8</c:v>
                </c:pt>
                <c:pt idx="11">
                  <c:v>4.0999999999999996</c:v>
                </c:pt>
                <c:pt idx="12">
                  <c:v>4.3999999999999995</c:v>
                </c:pt>
                <c:pt idx="13">
                  <c:v>4.7</c:v>
                </c:pt>
                <c:pt idx="14">
                  <c:v>5</c:v>
                </c:pt>
              </c:numCache>
            </c:numRef>
          </c:xVal>
          <c:yVal>
            <c:numRef>
              <c:f>'c)'!$C$2:$C$16</c:f>
              <c:numCache>
                <c:formatCode>General</c:formatCode>
                <c:ptCount val="15"/>
                <c:pt idx="0">
                  <c:v>802.68640000000005</c:v>
                </c:pt>
                <c:pt idx="1">
                  <c:v>1155.7</c:v>
                </c:pt>
                <c:pt idx="2">
                  <c:v>1754</c:v>
                </c:pt>
                <c:pt idx="3">
                  <c:v>2679.4</c:v>
                </c:pt>
                <c:pt idx="4">
                  <c:v>4043.5</c:v>
                </c:pt>
                <c:pt idx="5">
                  <c:v>5978</c:v>
                </c:pt>
                <c:pt idx="6">
                  <c:v>8615.2999999999993</c:v>
                </c:pt>
                <c:pt idx="7">
                  <c:v>12052</c:v>
                </c:pt>
                <c:pt idx="8">
                  <c:v>16286</c:v>
                </c:pt>
                <c:pt idx="9">
                  <c:v>21115</c:v>
                </c:pt>
                <c:pt idx="10">
                  <c:v>25990</c:v>
                </c:pt>
                <c:pt idx="11">
                  <c:v>29803</c:v>
                </c:pt>
                <c:pt idx="12">
                  <c:v>30591</c:v>
                </c:pt>
                <c:pt idx="13">
                  <c:v>25147</c:v>
                </c:pt>
                <c:pt idx="14">
                  <c:v>8489.7000000000007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1-4753-943A-F1A3E12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99936"/>
        <c:axId val="296687712"/>
      </c:scatterChart>
      <c:valAx>
        <c:axId val="2941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7712"/>
        <c:crosses val="autoZero"/>
        <c:crossBetween val="midCat"/>
      </c:valAx>
      <c:valAx>
        <c:axId val="296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 vs Flight mach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'c)'!$D$1</c:f>
              <c:strCache>
                <c:ptCount val="1"/>
                <c:pt idx="0">
                  <c:v>TSFC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'c)'!$A$2:$A$16</c:f>
              <c:numCache>
                <c:formatCode>General</c:formatCode>
                <c:ptCount val="15"/>
                <c:pt idx="0">
                  <c:v>0.8</c:v>
                </c:pt>
                <c:pt idx="1">
                  <c:v>1.1000000000000001</c:v>
                </c:pt>
                <c:pt idx="2">
                  <c:v>1.4</c:v>
                </c:pt>
                <c:pt idx="3">
                  <c:v>1.7</c:v>
                </c:pt>
                <c:pt idx="4">
                  <c:v>2</c:v>
                </c:pt>
                <c:pt idx="5">
                  <c:v>2.2999999999999998</c:v>
                </c:pt>
                <c:pt idx="6">
                  <c:v>2.5999999999999996</c:v>
                </c:pt>
                <c:pt idx="7">
                  <c:v>2.9000000000000004</c:v>
                </c:pt>
                <c:pt idx="8">
                  <c:v>3.2</c:v>
                </c:pt>
                <c:pt idx="9">
                  <c:v>3.5</c:v>
                </c:pt>
                <c:pt idx="10">
                  <c:v>3.8</c:v>
                </c:pt>
                <c:pt idx="11">
                  <c:v>4.0999999999999996</c:v>
                </c:pt>
                <c:pt idx="12">
                  <c:v>4.3999999999999995</c:v>
                </c:pt>
                <c:pt idx="13">
                  <c:v>4.7</c:v>
                </c:pt>
                <c:pt idx="14">
                  <c:v>5</c:v>
                </c:pt>
              </c:numCache>
            </c:numRef>
          </c:xVal>
          <c:yVal>
            <c:numRef>
              <c:f>'c)'!$D$2:$D$16</c:f>
              <c:numCache>
                <c:formatCode>General</c:formatCode>
                <c:ptCount val="15"/>
                <c:pt idx="0">
                  <c:v>0.3226</c:v>
                </c:pt>
                <c:pt idx="1">
                  <c:v>0.2878</c:v>
                </c:pt>
                <c:pt idx="2">
                  <c:v>0.26090000000000002</c:v>
                </c:pt>
                <c:pt idx="3">
                  <c:v>0.24610000000000001</c:v>
                </c:pt>
                <c:pt idx="4">
                  <c:v>0.2412</c:v>
                </c:pt>
                <c:pt idx="5">
                  <c:v>0.24410000000000001</c:v>
                </c:pt>
                <c:pt idx="6">
                  <c:v>0.2535</c:v>
                </c:pt>
                <c:pt idx="7">
                  <c:v>0.26889999999999997</c:v>
                </c:pt>
                <c:pt idx="8">
                  <c:v>0.2913</c:v>
                </c:pt>
                <c:pt idx="9">
                  <c:v>0.32279999999999998</c:v>
                </c:pt>
                <c:pt idx="10">
                  <c:v>0.36880000000000002</c:v>
                </c:pt>
                <c:pt idx="11">
                  <c:v>0.44130000000000003</c:v>
                </c:pt>
                <c:pt idx="12">
                  <c:v>0.5736</c:v>
                </c:pt>
                <c:pt idx="13">
                  <c:v>0.90190000000000003</c:v>
                </c:pt>
                <c:pt idx="14">
                  <c:v>3.3239999999999998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C2B-9A3F-0FDAC7F9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5728"/>
        <c:axId val="388449696"/>
      </c:scatterChart>
      <c:valAx>
        <c:axId val="3940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Mach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9696"/>
        <c:crosses val="autoZero"/>
        <c:crossBetween val="midCat"/>
      </c:valAx>
      <c:valAx>
        <c:axId val="3884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efficiency</a:t>
            </a:r>
            <a:r>
              <a:rPr lang="en-US" baseline="0"/>
              <a:t> vs Altitude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'd)'!$B$1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'd)'!$A$2:$A$16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xVal>
          <c:yVal>
            <c:numRef>
              <c:f>'d)'!$B$2:$B$16</c:f>
              <c:numCache>
                <c:formatCode>General</c:formatCode>
                <c:ptCount val="15"/>
                <c:pt idx="0">
                  <c:v>0.2505</c:v>
                </c:pt>
                <c:pt idx="1">
                  <c:v>0.24679999999999999</c:v>
                </c:pt>
                <c:pt idx="2">
                  <c:v>0.24260000000000001</c:v>
                </c:pt>
                <c:pt idx="3">
                  <c:v>0.23780000000000001</c:v>
                </c:pt>
                <c:pt idx="4">
                  <c:v>0.23780000000000001</c:v>
                </c:pt>
                <c:pt idx="5">
                  <c:v>0.23780000000000001</c:v>
                </c:pt>
                <c:pt idx="6">
                  <c:v>0.23780000000000001</c:v>
                </c:pt>
                <c:pt idx="7">
                  <c:v>0.23780000000000001</c:v>
                </c:pt>
                <c:pt idx="8">
                  <c:v>0.23780000000000001</c:v>
                </c:pt>
                <c:pt idx="9">
                  <c:v>0.23780000000000001</c:v>
                </c:pt>
                <c:pt idx="10">
                  <c:v>0.23780000000000001</c:v>
                </c:pt>
                <c:pt idx="11">
                  <c:v>0.23780000000000001</c:v>
                </c:pt>
                <c:pt idx="12">
                  <c:v>0.23780000000000001</c:v>
                </c:pt>
                <c:pt idx="13">
                  <c:v>0.23780000000000001</c:v>
                </c:pt>
                <c:pt idx="14">
                  <c:v>0.23780000000000001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B-4EC1-83DE-70426F63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0256"/>
        <c:axId val="388431392"/>
      </c:scatterChart>
      <c:valAx>
        <c:axId val="3772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392"/>
        <c:crosses val="autoZero"/>
        <c:crossBetween val="midCat"/>
      </c:valAx>
      <c:valAx>
        <c:axId val="388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Thrust</a:t>
            </a:r>
            <a:r>
              <a:rPr lang="en-US" baseline="0"/>
              <a:t> vs Altitude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'd)'!$C$1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'd)'!$A$2:$A$16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xVal>
          <c:yVal>
            <c:numRef>
              <c:f>'d)'!$C$2:$C$16</c:f>
              <c:numCache>
                <c:formatCode>General</c:formatCode>
                <c:ptCount val="15"/>
                <c:pt idx="0">
                  <c:v>8708.2000000000007</c:v>
                </c:pt>
                <c:pt idx="1">
                  <c:v>7008.7</c:v>
                </c:pt>
                <c:pt idx="2">
                  <c:v>5530.3</c:v>
                </c:pt>
                <c:pt idx="3">
                  <c:v>4267.2</c:v>
                </c:pt>
                <c:pt idx="4">
                  <c:v>3152.4</c:v>
                </c:pt>
                <c:pt idx="5">
                  <c:v>2328.8000000000002</c:v>
                </c:pt>
                <c:pt idx="6">
                  <c:v>1720.4</c:v>
                </c:pt>
                <c:pt idx="7">
                  <c:v>1270.9000000000001</c:v>
                </c:pt>
                <c:pt idx="8">
                  <c:v>938.9</c:v>
                </c:pt>
                <c:pt idx="9">
                  <c:v>693.6</c:v>
                </c:pt>
                <c:pt idx="10">
                  <c:v>512.4</c:v>
                </c:pt>
                <c:pt idx="11">
                  <c:v>378.5</c:v>
                </c:pt>
                <c:pt idx="12">
                  <c:v>279.60000000000002</c:v>
                </c:pt>
                <c:pt idx="13">
                  <c:v>206.6</c:v>
                </c:pt>
                <c:pt idx="14">
                  <c:v>152.6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5-46DF-A4AB-FA2928BC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99936"/>
        <c:axId val="296687712"/>
      </c:scatterChart>
      <c:valAx>
        <c:axId val="2941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7712"/>
        <c:crosses val="autoZero"/>
        <c:crossBetween val="midCat"/>
      </c:valAx>
      <c:valAx>
        <c:axId val="296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161925</xdr:rowOff>
    </xdr:from>
    <xdr:to>
      <xdr:col>20</xdr:col>
      <xdr:colOff>495300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339CC-BC7F-465B-A847-15F4C928D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161925</xdr:rowOff>
    </xdr:from>
    <xdr:to>
      <xdr:col>20</xdr:col>
      <xdr:colOff>495300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0BE0C-D468-45C7-B302-3858E693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90487</xdr:rowOff>
    </xdr:from>
    <xdr:to>
      <xdr:col>19</xdr:col>
      <xdr:colOff>104775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F303D-D754-439D-B503-D1988CA9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38100</xdr:rowOff>
    </xdr:from>
    <xdr:to>
      <xdr:col>12</xdr:col>
      <xdr:colOff>247650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4240-7BC4-4590-9AED-E0124EC2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138112</xdr:rowOff>
    </xdr:from>
    <xdr:to>
      <xdr:col>13</xdr:col>
      <xdr:colOff>142875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91A6C-625A-4E65-9F49-51007C8C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71437</xdr:rowOff>
    </xdr:from>
    <xdr:to>
      <xdr:col>13</xdr:col>
      <xdr:colOff>76200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86F65-DCD7-4DEF-A9EF-55A7BE76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34</xdr:row>
      <xdr:rowOff>119062</xdr:rowOff>
    </xdr:from>
    <xdr:to>
      <xdr:col>13</xdr:col>
      <xdr:colOff>76200</xdr:colOff>
      <xdr:row>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22CA4-2CC4-44CA-AAFC-A3F72E427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138112</xdr:rowOff>
    </xdr:from>
    <xdr:to>
      <xdr:col>13</xdr:col>
      <xdr:colOff>142875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04D8D-7DD1-4342-89AC-9A23F5E7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71437</xdr:rowOff>
    </xdr:from>
    <xdr:to>
      <xdr:col>13</xdr:col>
      <xdr:colOff>76200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BD980-E18B-4D36-916E-5F245791E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34</xdr:row>
      <xdr:rowOff>119062</xdr:rowOff>
    </xdr:from>
    <xdr:to>
      <xdr:col>13</xdr:col>
      <xdr:colOff>76200</xdr:colOff>
      <xdr:row>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A9C0F-6853-42D9-AE3F-A6CC8BD55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166687</xdr:rowOff>
    </xdr:from>
    <xdr:to>
      <xdr:col>14</xdr:col>
      <xdr:colOff>209550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C5E8-0C04-41FB-9953-859F192B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28</xdr:row>
      <xdr:rowOff>80961</xdr:rowOff>
    </xdr:from>
    <xdr:to>
      <xdr:col>14</xdr:col>
      <xdr:colOff>104775</xdr:colOff>
      <xdr:row>51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E6758-BDEB-4D1C-99D7-13B4D2F39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2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0813-84A9-409E-956A-9907377FE2A6}">
  <dimension ref="A1:F70"/>
  <sheetViews>
    <sheetView topLeftCell="A4" workbookViewId="0">
      <selection activeCell="G58" sqref="G58"/>
    </sheetView>
  </sheetViews>
  <sheetFormatPr defaultRowHeight="15" x14ac:dyDescent="0.25"/>
  <sheetData>
    <row r="1" spans="1:6" x14ac:dyDescent="0.25">
      <c r="A1" t="s">
        <v>1</v>
      </c>
      <c r="B1" t="s">
        <v>0</v>
      </c>
    </row>
    <row r="2" spans="1:6" x14ac:dyDescent="0.25">
      <c r="A2">
        <v>0</v>
      </c>
      <c r="B2">
        <v>245.89760000000001</v>
      </c>
      <c r="C2">
        <v>1</v>
      </c>
    </row>
    <row r="3" spans="1:6" x14ac:dyDescent="0.25">
      <c r="A3">
        <v>43.951000000000001</v>
      </c>
      <c r="B3">
        <v>526.80100000000004</v>
      </c>
      <c r="C3">
        <v>2</v>
      </c>
    </row>
    <row r="6" spans="1:6" x14ac:dyDescent="0.25">
      <c r="A6">
        <f>2108.5+A3</f>
        <v>2152.451</v>
      </c>
      <c r="B6">
        <v>2354.3000000000002</v>
      </c>
      <c r="C6">
        <v>3</v>
      </c>
    </row>
    <row r="7" spans="1:6" x14ac:dyDescent="0.25">
      <c r="A7">
        <f>F7+F8+A6</f>
        <v>2360.0585999999998</v>
      </c>
      <c r="B7">
        <v>1557.7</v>
      </c>
      <c r="C7">
        <v>4</v>
      </c>
      <c r="F7">
        <v>11.960599999999999</v>
      </c>
    </row>
    <row r="8" spans="1:6" x14ac:dyDescent="0.25">
      <c r="F8">
        <v>195.64699999999999</v>
      </c>
    </row>
    <row r="11" spans="1:6" x14ac:dyDescent="0.25">
      <c r="A11" t="s">
        <v>2</v>
      </c>
      <c r="D11" t="s">
        <v>3</v>
      </c>
    </row>
    <row r="12" spans="1:6" x14ac:dyDescent="0.25">
      <c r="A12">
        <v>43.951000000000001</v>
      </c>
      <c r="B12">
        <v>526.80100000000004</v>
      </c>
      <c r="D12">
        <f>A7</f>
        <v>2360.0585999999998</v>
      </c>
      <c r="E12">
        <v>1557.7</v>
      </c>
    </row>
    <row r="13" spans="1:6" x14ac:dyDescent="0.25">
      <c r="A13">
        <v>98</v>
      </c>
      <c r="B13">
        <f>B12+(B12*(A13-A12))/(986+0.179*B12)</f>
        <v>553.15769381643486</v>
      </c>
      <c r="D13">
        <f>D12-50</f>
        <v>2310.0585999999998</v>
      </c>
      <c r="E13">
        <f>E12+E12*(D13-D12)/1004</f>
        <v>1480.1252988047809</v>
      </c>
    </row>
    <row r="14" spans="1:6" x14ac:dyDescent="0.25">
      <c r="A14">
        <v>148</v>
      </c>
      <c r="B14">
        <f t="shared" ref="B14:B51" si="0">B13+(B13*(A14-A13))/(986+0.179*B13)</f>
        <v>578.64847403559429</v>
      </c>
      <c r="D14">
        <f t="shared" ref="D14:D58" si="1">D13-50</f>
        <v>2260.0585999999998</v>
      </c>
      <c r="E14">
        <f t="shared" ref="E14:E59" si="2">E13+E13*(D14-D13)/1004</f>
        <v>1406.4138795415945</v>
      </c>
    </row>
    <row r="15" spans="1:6" x14ac:dyDescent="0.25">
      <c r="A15">
        <v>198</v>
      </c>
      <c r="B15">
        <f t="shared" si="0"/>
        <v>605.20226060347488</v>
      </c>
      <c r="D15">
        <f t="shared" si="1"/>
        <v>2210.0585999999998</v>
      </c>
      <c r="E15">
        <f t="shared" si="2"/>
        <v>1336.3733476919135</v>
      </c>
    </row>
    <row r="16" spans="1:6" x14ac:dyDescent="0.25">
      <c r="A16">
        <v>248</v>
      </c>
      <c r="B16">
        <f t="shared" si="0"/>
        <v>632.85395590527025</v>
      </c>
      <c r="D16">
        <f t="shared" si="1"/>
        <v>2160.0585999999998</v>
      </c>
      <c r="E16">
        <f t="shared" si="2"/>
        <v>1269.8208901375353</v>
      </c>
    </row>
    <row r="17" spans="1:5" x14ac:dyDescent="0.25">
      <c r="A17">
        <v>298</v>
      </c>
      <c r="B17">
        <f t="shared" si="0"/>
        <v>661.63886338537691</v>
      </c>
      <c r="D17">
        <f t="shared" si="1"/>
        <v>2110.0585999999998</v>
      </c>
      <c r="E17">
        <f t="shared" si="2"/>
        <v>1206.5827979992118</v>
      </c>
    </row>
    <row r="18" spans="1:5" x14ac:dyDescent="0.25">
      <c r="A18">
        <v>348</v>
      </c>
      <c r="B18">
        <f t="shared" si="0"/>
        <v>691.59263377196658</v>
      </c>
      <c r="D18">
        <f t="shared" si="1"/>
        <v>2060.0585999999998</v>
      </c>
      <c r="E18">
        <f t="shared" si="2"/>
        <v>1146.4940132382949</v>
      </c>
    </row>
    <row r="19" spans="1:5" x14ac:dyDescent="0.25">
      <c r="A19">
        <v>398</v>
      </c>
      <c r="B19">
        <f t="shared" si="0"/>
        <v>722.75120733815004</v>
      </c>
      <c r="D19">
        <f t="shared" si="1"/>
        <v>2010.0585999999998</v>
      </c>
      <c r="E19">
        <f t="shared" si="2"/>
        <v>1089.3976978379815</v>
      </c>
    </row>
    <row r="20" spans="1:5" x14ac:dyDescent="0.25">
      <c r="A20">
        <v>448</v>
      </c>
      <c r="B20">
        <f t="shared" si="0"/>
        <v>755.1507523016611</v>
      </c>
      <c r="D20">
        <f t="shared" si="1"/>
        <v>1960.0585999999998</v>
      </c>
      <c r="E20">
        <f t="shared" si="2"/>
        <v>1035.1448244396756</v>
      </c>
    </row>
    <row r="21" spans="1:5" x14ac:dyDescent="0.25">
      <c r="A21">
        <v>498</v>
      </c>
      <c r="B21">
        <f t="shared" si="0"/>
        <v>788.82759950406944</v>
      </c>
      <c r="D21">
        <f t="shared" si="1"/>
        <v>1910.0585999999998</v>
      </c>
      <c r="E21">
        <f t="shared" si="2"/>
        <v>983.5937873659866</v>
      </c>
    </row>
    <row r="22" spans="1:5" x14ac:dyDescent="0.25">
      <c r="A22">
        <v>548</v>
      </c>
      <c r="B22">
        <f t="shared" si="0"/>
        <v>823.81817355094051</v>
      </c>
      <c r="D22">
        <f t="shared" si="1"/>
        <v>1860.0585999999998</v>
      </c>
      <c r="E22">
        <f t="shared" si="2"/>
        <v>934.61003301509083</v>
      </c>
    </row>
    <row r="23" spans="1:5" x14ac:dyDescent="0.25">
      <c r="A23">
        <v>598</v>
      </c>
      <c r="B23">
        <f t="shared" si="0"/>
        <v>860.15892063558636</v>
      </c>
      <c r="D23">
        <f t="shared" si="1"/>
        <v>1810.0585999999998</v>
      </c>
      <c r="E23">
        <f t="shared" si="2"/>
        <v>888.06570866174968</v>
      </c>
    </row>
    <row r="24" spans="1:5" x14ac:dyDescent="0.25">
      <c r="A24">
        <v>648</v>
      </c>
      <c r="B24">
        <f t="shared" si="0"/>
        <v>897.88623331054828</v>
      </c>
      <c r="D24">
        <f t="shared" si="1"/>
        <v>1760.0585999999998</v>
      </c>
      <c r="E24">
        <f t="shared" si="2"/>
        <v>843.83932874831589</v>
      </c>
    </row>
    <row r="25" spans="1:5" x14ac:dyDescent="0.25">
      <c r="A25">
        <v>698</v>
      </c>
      <c r="B25">
        <f t="shared" si="0"/>
        <v>937.03637251209216</v>
      </c>
      <c r="D25">
        <f t="shared" si="1"/>
        <v>1710.0585999999998</v>
      </c>
      <c r="E25">
        <f t="shared" si="2"/>
        <v>801.81545779471446</v>
      </c>
    </row>
    <row r="26" spans="1:5" x14ac:dyDescent="0.25">
      <c r="A26">
        <v>748</v>
      </c>
      <c r="B26">
        <f t="shared" si="0"/>
        <v>977.64538718313418</v>
      </c>
      <c r="D26">
        <f t="shared" si="1"/>
        <v>1660.0585999999998</v>
      </c>
      <c r="E26">
        <f t="shared" si="2"/>
        <v>761.88440909975861</v>
      </c>
    </row>
    <row r="27" spans="1:5" x14ac:dyDescent="0.25">
      <c r="A27">
        <v>798</v>
      </c>
      <c r="B27">
        <f t="shared" si="0"/>
        <v>1019.7490318784501</v>
      </c>
      <c r="D27">
        <f t="shared" si="1"/>
        <v>1610.0585999999998</v>
      </c>
      <c r="E27">
        <f t="shared" si="2"/>
        <v>723.94195844738022</v>
      </c>
    </row>
    <row r="28" spans="1:5" x14ac:dyDescent="0.25">
      <c r="A28">
        <v>848</v>
      </c>
      <c r="B28">
        <f t="shared" si="0"/>
        <v>1063.3826827720468</v>
      </c>
      <c r="D28">
        <f t="shared" si="1"/>
        <v>1560.0585999999998</v>
      </c>
      <c r="E28">
        <f t="shared" si="2"/>
        <v>687.88907207051864</v>
      </c>
    </row>
    <row r="29" spans="1:5" x14ac:dyDescent="0.25">
      <c r="A29">
        <v>898</v>
      </c>
      <c r="B29">
        <f t="shared" si="0"/>
        <v>1108.5812525194813</v>
      </c>
      <c r="D29">
        <f t="shared" si="1"/>
        <v>1510.0585999999998</v>
      </c>
      <c r="E29">
        <f t="shared" si="2"/>
        <v>653.63164816262429</v>
      </c>
    </row>
    <row r="30" spans="1:5" x14ac:dyDescent="0.25">
      <c r="A30">
        <v>948</v>
      </c>
      <c r="B30">
        <f t="shared" si="0"/>
        <v>1155.3791044569964</v>
      </c>
      <c r="D30">
        <f t="shared" si="1"/>
        <v>1460.0585999999998</v>
      </c>
      <c r="E30">
        <f t="shared" si="2"/>
        <v>621.08027126209515</v>
      </c>
    </row>
    <row r="31" spans="1:5" x14ac:dyDescent="0.25">
      <c r="A31">
        <v>998</v>
      </c>
      <c r="B31">
        <f t="shared" si="0"/>
        <v>1203.8099666439496</v>
      </c>
      <c r="D31">
        <f t="shared" si="1"/>
        <v>1410.0585999999998</v>
      </c>
      <c r="E31">
        <f t="shared" si="2"/>
        <v>590.14997886856452</v>
      </c>
    </row>
    <row r="32" spans="1:5" x14ac:dyDescent="0.25">
      <c r="A32">
        <v>1048</v>
      </c>
      <c r="B32">
        <f t="shared" si="0"/>
        <v>1253.906846274507</v>
      </c>
      <c r="D32">
        <f t="shared" si="1"/>
        <v>1360.0585999999998</v>
      </c>
      <c r="E32">
        <f t="shared" si="2"/>
        <v>560.76003968188297</v>
      </c>
    </row>
    <row r="33" spans="1:5" x14ac:dyDescent="0.25">
      <c r="A33">
        <v>1098</v>
      </c>
      <c r="B33">
        <f t="shared" si="0"/>
        <v>1305.7019449984466</v>
      </c>
      <c r="D33">
        <f t="shared" si="1"/>
        <v>1310.0585999999998</v>
      </c>
      <c r="E33">
        <f t="shared" si="2"/>
        <v>532.83374288497646</v>
      </c>
    </row>
    <row r="34" spans="1:5" x14ac:dyDescent="0.25">
      <c r="A34">
        <v>1148</v>
      </c>
      <c r="B34">
        <f t="shared" si="0"/>
        <v>1359.2265756986731</v>
      </c>
      <c r="D34">
        <f t="shared" si="1"/>
        <v>1260.0585999999998</v>
      </c>
      <c r="E34">
        <f t="shared" si="2"/>
        <v>506.29819792058521</v>
      </c>
    </row>
    <row r="35" spans="1:5" x14ac:dyDescent="0.25">
      <c r="A35">
        <v>1198</v>
      </c>
      <c r="B35">
        <f t="shared" si="0"/>
        <v>1414.511081274359</v>
      </c>
      <c r="D35">
        <f t="shared" si="1"/>
        <v>1210.0585999999998</v>
      </c>
      <c r="E35">
        <f t="shared" si="2"/>
        <v>481.08414423928116</v>
      </c>
    </row>
    <row r="36" spans="1:5" x14ac:dyDescent="0.25">
      <c r="A36">
        <v>1248</v>
      </c>
      <c r="B36">
        <f t="shared" si="0"/>
        <v>1471.584755973257</v>
      </c>
      <c r="D36">
        <f t="shared" si="1"/>
        <v>1160.0585999999998</v>
      </c>
      <c r="E36">
        <f t="shared" si="2"/>
        <v>457.12577052218546</v>
      </c>
    </row>
    <row r="37" spans="1:5" x14ac:dyDescent="0.25">
      <c r="A37">
        <v>1298</v>
      </c>
      <c r="B37">
        <f t="shared" si="0"/>
        <v>1530.4757698045471</v>
      </c>
      <c r="D37">
        <f t="shared" si="1"/>
        <v>1110.0585999999998</v>
      </c>
      <c r="E37">
        <f t="shared" si="2"/>
        <v>434.3605429065388</v>
      </c>
    </row>
    <row r="38" spans="1:5" x14ac:dyDescent="0.25">
      <c r="A38">
        <v>1348</v>
      </c>
      <c r="B38">
        <f t="shared" si="0"/>
        <v>1591.2110965446441</v>
      </c>
      <c r="D38">
        <f t="shared" si="1"/>
        <v>1060.0585999999998</v>
      </c>
      <c r="E38">
        <f t="shared" si="2"/>
        <v>412.72904176577492</v>
      </c>
    </row>
    <row r="39" spans="1:5" x14ac:dyDescent="0.25">
      <c r="A39">
        <v>1398</v>
      </c>
      <c r="B39">
        <f t="shared" si="0"/>
        <v>1653.8164458228339</v>
      </c>
      <c r="D39">
        <f t="shared" si="1"/>
        <v>1010.0585999999998</v>
      </c>
      <c r="E39">
        <f t="shared" si="2"/>
        <v>392.17480661807696</v>
      </c>
    </row>
    <row r="40" spans="1:5" x14ac:dyDescent="0.25">
      <c r="A40">
        <v>1448</v>
      </c>
      <c r="B40">
        <f t="shared" si="0"/>
        <v>1718.3161997417499</v>
      </c>
      <c r="D40">
        <f t="shared" si="1"/>
        <v>960.05859999999984</v>
      </c>
      <c r="E40">
        <f t="shared" si="2"/>
        <v>372.64418875861099</v>
      </c>
    </row>
    <row r="41" spans="1:5" x14ac:dyDescent="0.25">
      <c r="A41">
        <v>1498</v>
      </c>
      <c r="B41">
        <f t="shared" si="0"/>
        <v>1784.7333544499688</v>
      </c>
      <c r="D41">
        <f t="shared" si="1"/>
        <v>910.05859999999984</v>
      </c>
      <c r="E41">
        <f t="shared" si="2"/>
        <v>354.08621123079172</v>
      </c>
    </row>
    <row r="42" spans="1:5" x14ac:dyDescent="0.25">
      <c r="A42">
        <v>1548</v>
      </c>
      <c r="B42">
        <f t="shared" si="0"/>
        <v>1853.0894670409605</v>
      </c>
      <c r="D42">
        <f t="shared" si="1"/>
        <v>860.05859999999984</v>
      </c>
      <c r="E42">
        <f t="shared" si="2"/>
        <v>336.45243577109096</v>
      </c>
    </row>
    <row r="43" spans="1:5" x14ac:dyDescent="0.25">
      <c r="A43">
        <v>1598</v>
      </c>
      <c r="B43">
        <f t="shared" si="0"/>
        <v>1923.404608104936</v>
      </c>
      <c r="D43">
        <f t="shared" si="1"/>
        <v>810.05859999999984</v>
      </c>
      <c r="E43">
        <f t="shared" si="2"/>
        <v>319.69683638010036</v>
      </c>
    </row>
    <row r="44" spans="1:5" x14ac:dyDescent="0.25">
      <c r="A44">
        <v>1648</v>
      </c>
      <c r="B44">
        <f t="shared" si="0"/>
        <v>1995.6973202085701</v>
      </c>
      <c r="D44">
        <f t="shared" si="1"/>
        <v>760.05859999999984</v>
      </c>
      <c r="E44">
        <f t="shared" si="2"/>
        <v>303.77567918985631</v>
      </c>
    </row>
    <row r="45" spans="1:5" x14ac:dyDescent="0.25">
      <c r="A45">
        <v>1698</v>
      </c>
      <c r="B45">
        <f t="shared" si="0"/>
        <v>2069.9845825229627</v>
      </c>
      <c r="D45">
        <f t="shared" si="1"/>
        <v>710.05859999999984</v>
      </c>
      <c r="E45">
        <f t="shared" si="2"/>
        <v>288.64740831386746</v>
      </c>
    </row>
    <row r="46" spans="1:5" x14ac:dyDescent="0.25">
      <c r="A46">
        <v>1748</v>
      </c>
      <c r="B46">
        <f t="shared" si="0"/>
        <v>2146.2817817634477</v>
      </c>
      <c r="D46">
        <f t="shared" si="1"/>
        <v>660.05859999999984</v>
      </c>
      <c r="E46">
        <f t="shared" si="2"/>
        <v>274.27253738190194</v>
      </c>
    </row>
    <row r="47" spans="1:5" x14ac:dyDescent="0.25">
      <c r="A47">
        <v>1798</v>
      </c>
      <c r="B47">
        <f t="shared" si="0"/>
        <v>2224.602689546879</v>
      </c>
      <c r="D47">
        <f t="shared" si="1"/>
        <v>610.05859999999984</v>
      </c>
      <c r="E47">
        <f t="shared" si="2"/>
        <v>260.61354647642872</v>
      </c>
    </row>
    <row r="48" spans="1:5" x14ac:dyDescent="0.25">
      <c r="A48">
        <v>1848</v>
      </c>
      <c r="B48">
        <f t="shared" si="0"/>
        <v>2304.9594462137675</v>
      </c>
      <c r="D48">
        <f t="shared" si="1"/>
        <v>560.05859999999984</v>
      </c>
      <c r="E48">
        <f t="shared" si="2"/>
        <v>247.63478420170617</v>
      </c>
    </row>
    <row r="49" spans="1:5" x14ac:dyDescent="0.25">
      <c r="A49">
        <v>1898</v>
      </c>
      <c r="B49">
        <f t="shared" si="0"/>
        <v>2387.3625511049995</v>
      </c>
      <c r="D49">
        <f t="shared" si="1"/>
        <v>510.05859999999984</v>
      </c>
      <c r="E49">
        <f t="shared" si="2"/>
        <v>235.30237462990806</v>
      </c>
    </row>
    <row r="50" spans="1:5" x14ac:dyDescent="0.25">
      <c r="A50">
        <v>1948</v>
      </c>
      <c r="B50">
        <f t="shared" si="0"/>
        <v>2471.820859226767</v>
      </c>
      <c r="D50">
        <f t="shared" si="1"/>
        <v>460.05859999999984</v>
      </c>
      <c r="E50">
        <f t="shared" si="2"/>
        <v>223.58412888140666</v>
      </c>
    </row>
    <row r="51" spans="1:5" x14ac:dyDescent="0.25">
      <c r="A51">
        <v>1998</v>
      </c>
      <c r="B51">
        <f t="shared" si="0"/>
        <v>2558.3415841835545</v>
      </c>
      <c r="D51">
        <f t="shared" si="1"/>
        <v>410.05859999999984</v>
      </c>
      <c r="E51">
        <f t="shared" si="2"/>
        <v>212.44946110842824</v>
      </c>
    </row>
    <row r="52" spans="1:5" x14ac:dyDescent="0.25">
      <c r="D52">
        <f t="shared" si="1"/>
        <v>360.05859999999984</v>
      </c>
      <c r="E52">
        <f t="shared" si="2"/>
        <v>201.86930866278939</v>
      </c>
    </row>
    <row r="53" spans="1:5" x14ac:dyDescent="0.25">
      <c r="D53">
        <f t="shared" si="1"/>
        <v>310.05859999999984</v>
      </c>
      <c r="E53">
        <f t="shared" si="2"/>
        <v>191.81605623934371</v>
      </c>
    </row>
    <row r="54" spans="1:5" x14ac:dyDescent="0.25">
      <c r="D54">
        <f t="shared" si="1"/>
        <v>260.05859999999984</v>
      </c>
      <c r="E54">
        <f t="shared" si="2"/>
        <v>182.26346379714531</v>
      </c>
    </row>
    <row r="55" spans="1:5" x14ac:dyDescent="0.25">
      <c r="D55">
        <f t="shared" si="1"/>
        <v>210.05859999999984</v>
      </c>
      <c r="E55">
        <f t="shared" si="2"/>
        <v>173.18659807019583</v>
      </c>
    </row>
    <row r="56" spans="1:5" x14ac:dyDescent="0.25">
      <c r="D56">
        <f t="shared" si="1"/>
        <v>160.05859999999984</v>
      </c>
      <c r="E56">
        <f t="shared" si="2"/>
        <v>164.56176748901078</v>
      </c>
    </row>
    <row r="57" spans="1:5" x14ac:dyDescent="0.25">
      <c r="D57">
        <f t="shared" si="1"/>
        <v>110.05859999999984</v>
      </c>
      <c r="E57">
        <f t="shared" si="2"/>
        <v>156.3664603431437</v>
      </c>
    </row>
    <row r="58" spans="1:5" x14ac:dyDescent="0.25">
      <c r="D58">
        <f t="shared" si="1"/>
        <v>60.058599999999842</v>
      </c>
      <c r="E58">
        <f t="shared" si="2"/>
        <v>148.57928602326604</v>
      </c>
    </row>
    <row r="59" spans="1:5" x14ac:dyDescent="0.25">
      <c r="D59">
        <f>D58-50</f>
        <v>10.058599999999842</v>
      </c>
      <c r="E59">
        <f t="shared" si="2"/>
        <v>141.17991918943804</v>
      </c>
    </row>
    <row r="70" spans="4:4" x14ac:dyDescent="0.25">
      <c r="D7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>
      <selection activeCell="G21" sqref="G21"/>
    </sheetView>
  </sheetViews>
  <sheetFormatPr defaultRowHeight="15" x14ac:dyDescent="0.25"/>
  <sheetData>
    <row r="1" spans="1:6" x14ac:dyDescent="0.25">
      <c r="A1" t="s">
        <v>1</v>
      </c>
      <c r="B1" t="s">
        <v>0</v>
      </c>
    </row>
    <row r="2" spans="1:6" x14ac:dyDescent="0.25">
      <c r="A2">
        <v>0</v>
      </c>
      <c r="B2">
        <v>245.89760000000001</v>
      </c>
      <c r="C2">
        <v>1</v>
      </c>
    </row>
    <row r="3" spans="1:6" x14ac:dyDescent="0.25">
      <c r="A3">
        <v>43.951000000000001</v>
      </c>
      <c r="B3">
        <v>512.76319999999998</v>
      </c>
      <c r="C3">
        <v>2</v>
      </c>
    </row>
    <row r="6" spans="1:6" x14ac:dyDescent="0.25">
      <c r="A6">
        <f>43.95+614.7385</f>
        <v>658.68850000000009</v>
      </c>
      <c r="B6">
        <v>890.95299999999997</v>
      </c>
      <c r="C6">
        <v>3</v>
      </c>
    </row>
    <row r="7" spans="1:6" x14ac:dyDescent="0.25">
      <c r="A7">
        <f>F7+F8+A6</f>
        <v>930.82280000000014</v>
      </c>
      <c r="B7">
        <v>634.58040000000005</v>
      </c>
      <c r="C7">
        <v>4</v>
      </c>
      <c r="F7">
        <v>11.960599999999999</v>
      </c>
    </row>
    <row r="8" spans="1:6" x14ac:dyDescent="0.25">
      <c r="F8">
        <v>260.1737</v>
      </c>
    </row>
    <row r="11" spans="1:6" x14ac:dyDescent="0.25">
      <c r="A11" t="s">
        <v>2</v>
      </c>
      <c r="D11" t="s">
        <v>3</v>
      </c>
    </row>
    <row r="12" spans="1:6" x14ac:dyDescent="0.25">
      <c r="A12">
        <v>43.951000000000001</v>
      </c>
      <c r="B12">
        <v>512.76319999999998</v>
      </c>
      <c r="D12">
        <f>A7</f>
        <v>930.82280000000014</v>
      </c>
      <c r="E12">
        <v>634.58040000000005</v>
      </c>
    </row>
    <row r="13" spans="1:6" x14ac:dyDescent="0.25">
      <c r="A13">
        <v>98</v>
      </c>
      <c r="B13">
        <f>B12+(B12*(A13-A12))/(986+0.179*B12)</f>
        <v>538.47737133595956</v>
      </c>
      <c r="D13">
        <v>880.82280000000014</v>
      </c>
      <c r="E13">
        <f>E12+E12*(D13-D12)/1004</f>
        <v>602.9777904382471</v>
      </c>
    </row>
    <row r="14" spans="1:6" x14ac:dyDescent="0.25">
      <c r="A14">
        <v>148</v>
      </c>
      <c r="B14">
        <f t="shared" ref="B14:B51" si="0">B13+(B13*(A14-A13))/(986+0.179*B13)</f>
        <v>563.35189161980338</v>
      </c>
      <c r="D14">
        <v>830.82280000000014</v>
      </c>
      <c r="E14">
        <f t="shared" ref="E14:E59" si="1">E13+E13*(D14-D13)/1004</f>
        <v>572.9490160140316</v>
      </c>
    </row>
    <row r="15" spans="1:6" x14ac:dyDescent="0.25">
      <c r="A15">
        <v>198</v>
      </c>
      <c r="B15">
        <f t="shared" si="0"/>
        <v>589.26885720484347</v>
      </c>
      <c r="D15">
        <v>780.82280000000014</v>
      </c>
      <c r="E15">
        <f t="shared" si="1"/>
        <v>544.41569848345239</v>
      </c>
    </row>
    <row r="16" spans="1:6" x14ac:dyDescent="0.25">
      <c r="A16">
        <v>248</v>
      </c>
      <c r="B16">
        <f t="shared" si="0"/>
        <v>616.26290791412646</v>
      </c>
      <c r="D16">
        <v>730.82280000000014</v>
      </c>
      <c r="E16">
        <f t="shared" si="1"/>
        <v>517.3033629016071</v>
      </c>
    </row>
    <row r="17" spans="1:5" x14ac:dyDescent="0.25">
      <c r="A17">
        <v>298</v>
      </c>
      <c r="B17">
        <f t="shared" si="0"/>
        <v>644.36911472479733</v>
      </c>
      <c r="D17">
        <v>680.82280000000014</v>
      </c>
      <c r="E17">
        <f t="shared" si="1"/>
        <v>491.54124323519238</v>
      </c>
    </row>
    <row r="18" spans="1:5" x14ac:dyDescent="0.25">
      <c r="A18">
        <v>348</v>
      </c>
      <c r="B18">
        <f t="shared" si="0"/>
        <v>673.62292838444773</v>
      </c>
      <c r="D18">
        <v>630.82280000000014</v>
      </c>
      <c r="E18">
        <f t="shared" si="1"/>
        <v>467.06209765575051</v>
      </c>
    </row>
    <row r="19" spans="1:5" x14ac:dyDescent="0.25">
      <c r="A19">
        <v>398</v>
      </c>
      <c r="B19">
        <f t="shared" si="0"/>
        <v>704.06012402124179</v>
      </c>
      <c r="D19">
        <v>580.82280000000014</v>
      </c>
      <c r="E19">
        <f t="shared" si="1"/>
        <v>443.80203303146016</v>
      </c>
    </row>
    <row r="20" spans="1:5" x14ac:dyDescent="0.25">
      <c r="A20">
        <v>448</v>
      </c>
      <c r="B20">
        <f t="shared" si="0"/>
        <v>735.7167418272951</v>
      </c>
      <c r="D20">
        <v>530.82280000000014</v>
      </c>
      <c r="E20">
        <f t="shared" si="1"/>
        <v>421.70033815937546</v>
      </c>
    </row>
    <row r="21" spans="1:5" x14ac:dyDescent="0.25">
      <c r="A21">
        <v>498</v>
      </c>
      <c r="B21">
        <f t="shared" si="0"/>
        <v>768.62902393286834</v>
      </c>
      <c r="D21">
        <v>480.82280000000014</v>
      </c>
      <c r="E21">
        <f t="shared" si="1"/>
        <v>400.69932530283285</v>
      </c>
    </row>
    <row r="22" spans="1:5" x14ac:dyDescent="0.25">
      <c r="A22">
        <v>548</v>
      </c>
      <c r="B22">
        <f t="shared" si="0"/>
        <v>802.83334762861102</v>
      </c>
      <c r="D22">
        <v>430.82280000000014</v>
      </c>
      <c r="E22">
        <f t="shared" si="1"/>
        <v>380.74417962042082</v>
      </c>
    </row>
    <row r="23" spans="1:5" x14ac:dyDescent="0.25">
      <c r="A23">
        <v>598</v>
      </c>
      <c r="B23">
        <f t="shared" si="0"/>
        <v>838.36615513389575</v>
      </c>
      <c r="D23">
        <v>380.82280000000014</v>
      </c>
      <c r="E23">
        <f t="shared" si="1"/>
        <v>361.78281609350745</v>
      </c>
    </row>
    <row r="24" spans="1:5" x14ac:dyDescent="0.25">
      <c r="A24">
        <v>648</v>
      </c>
      <c r="B24">
        <f t="shared" si="0"/>
        <v>875.26388015068824</v>
      </c>
      <c r="D24">
        <v>330.82280000000014</v>
      </c>
      <c r="E24">
        <f t="shared" si="1"/>
        <v>343.76574357889052</v>
      </c>
    </row>
    <row r="25" spans="1:5" x14ac:dyDescent="0.25">
      <c r="D25">
        <v>280.82280000000014</v>
      </c>
      <c r="E25">
        <f t="shared" si="1"/>
        <v>326.64593563173463</v>
      </c>
    </row>
    <row r="26" spans="1:5" x14ac:dyDescent="0.25">
      <c r="D26">
        <v>230.82280000000014</v>
      </c>
      <c r="E26">
        <f t="shared" si="1"/>
        <v>310.37870776162833</v>
      </c>
    </row>
    <row r="27" spans="1:5" x14ac:dyDescent="0.25">
      <c r="D27">
        <v>180.82280000000014</v>
      </c>
      <c r="E27">
        <f t="shared" si="1"/>
        <v>294.92160080138785</v>
      </c>
    </row>
    <row r="28" spans="1:5" x14ac:dyDescent="0.25">
      <c r="D28">
        <v>130.82280000000014</v>
      </c>
      <c r="E28">
        <f t="shared" si="1"/>
        <v>280.23427008418724</v>
      </c>
    </row>
    <row r="29" spans="1:5" x14ac:dyDescent="0.25">
      <c r="D29">
        <v>80.822800000000143</v>
      </c>
      <c r="E29">
        <f t="shared" si="1"/>
        <v>266.2783801397556</v>
      </c>
    </row>
    <row r="30" spans="1:5" x14ac:dyDescent="0.25">
      <c r="D30">
        <v>30.822800000000143</v>
      </c>
      <c r="E30">
        <f t="shared" si="1"/>
        <v>253.01750463478768</v>
      </c>
    </row>
    <row r="70" spans="4:4" x14ac:dyDescent="0.25">
      <c r="D7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C8AD-4A62-4920-AAB6-C4F4F9B47E5E}">
  <dimension ref="A2:F65"/>
  <sheetViews>
    <sheetView workbookViewId="0">
      <selection activeCell="C11" sqref="C11"/>
    </sheetView>
  </sheetViews>
  <sheetFormatPr defaultRowHeight="15" x14ac:dyDescent="0.25"/>
  <cols>
    <col min="1" max="1" width="8.28515625" customWidth="1"/>
    <col min="2" max="2" width="7.28515625" customWidth="1"/>
  </cols>
  <sheetData>
    <row r="2" spans="1:6" x14ac:dyDescent="0.25">
      <c r="A2" t="s">
        <v>4</v>
      </c>
      <c r="E2" t="s">
        <v>6</v>
      </c>
    </row>
    <row r="4" spans="1:6" x14ac:dyDescent="0.25">
      <c r="A4" t="s">
        <v>0</v>
      </c>
      <c r="B4" t="s">
        <v>5</v>
      </c>
      <c r="E4" t="s">
        <v>0</v>
      </c>
      <c r="F4" t="s">
        <v>5</v>
      </c>
    </row>
    <row r="5" spans="1:6" x14ac:dyDescent="0.25">
      <c r="A5">
        <v>288</v>
      </c>
      <c r="B5">
        <v>0</v>
      </c>
      <c r="E5">
        <f>288*(1-(0.4/1.4)*(F5/8.404))</f>
        <v>288</v>
      </c>
      <c r="F5">
        <v>0</v>
      </c>
    </row>
    <row r="6" spans="1:6" x14ac:dyDescent="0.25">
      <c r="A6">
        <v>220</v>
      </c>
      <c r="B6">
        <v>10</v>
      </c>
      <c r="E6">
        <f t="shared" ref="E6:E47" si="0">288*(1-(0.4/1.4)*(F6/8.404))</f>
        <v>286.04174882708912</v>
      </c>
      <c r="F6">
        <v>0.2</v>
      </c>
    </row>
    <row r="7" spans="1:6" x14ac:dyDescent="0.25">
      <c r="A7">
        <v>220</v>
      </c>
      <c r="B7">
        <v>12</v>
      </c>
      <c r="E7">
        <f t="shared" si="0"/>
        <v>284.0834976541783</v>
      </c>
      <c r="F7">
        <v>0.4</v>
      </c>
    </row>
    <row r="8" spans="1:6" x14ac:dyDescent="0.25">
      <c r="E8">
        <f t="shared" si="0"/>
        <v>282.12524648126742</v>
      </c>
      <c r="F8">
        <v>0.60000000000000009</v>
      </c>
    </row>
    <row r="9" spans="1:6" x14ac:dyDescent="0.25">
      <c r="E9">
        <f t="shared" si="0"/>
        <v>280.16699530835655</v>
      </c>
      <c r="F9">
        <v>0.8</v>
      </c>
    </row>
    <row r="10" spans="1:6" x14ac:dyDescent="0.25">
      <c r="E10">
        <f t="shared" si="0"/>
        <v>278.20874413544573</v>
      </c>
      <c r="F10">
        <v>1</v>
      </c>
    </row>
    <row r="11" spans="1:6" x14ac:dyDescent="0.25">
      <c r="E11">
        <f t="shared" si="0"/>
        <v>276.25049296253485</v>
      </c>
      <c r="F11">
        <v>1.2000000000000002</v>
      </c>
    </row>
    <row r="12" spans="1:6" x14ac:dyDescent="0.25">
      <c r="E12">
        <f t="shared" si="0"/>
        <v>274.29224178962397</v>
      </c>
      <c r="F12">
        <v>1.4000000000000001</v>
      </c>
    </row>
    <row r="13" spans="1:6" x14ac:dyDescent="0.25">
      <c r="E13">
        <f t="shared" si="0"/>
        <v>272.33399061671309</v>
      </c>
      <c r="F13">
        <v>1.6</v>
      </c>
    </row>
    <row r="14" spans="1:6" x14ac:dyDescent="0.25">
      <c r="E14">
        <f t="shared" si="0"/>
        <v>270.37573944380227</v>
      </c>
      <c r="F14">
        <v>1.8</v>
      </c>
    </row>
    <row r="15" spans="1:6" x14ac:dyDescent="0.25">
      <c r="E15">
        <f t="shared" si="0"/>
        <v>268.4174882708914</v>
      </c>
      <c r="F15">
        <v>2</v>
      </c>
    </row>
    <row r="16" spans="1:6" x14ac:dyDescent="0.25">
      <c r="E16">
        <f t="shared" si="0"/>
        <v>266.45923709798052</v>
      </c>
      <c r="F16">
        <v>2.2000000000000002</v>
      </c>
    </row>
    <row r="17" spans="5:6" x14ac:dyDescent="0.25">
      <c r="E17">
        <f t="shared" si="0"/>
        <v>264.5009859250697</v>
      </c>
      <c r="F17">
        <v>2.4000000000000004</v>
      </c>
    </row>
    <row r="18" spans="5:6" x14ac:dyDescent="0.25">
      <c r="E18">
        <f t="shared" si="0"/>
        <v>262.54273475215882</v>
      </c>
      <c r="F18">
        <v>2.6</v>
      </c>
    </row>
    <row r="19" spans="5:6" x14ac:dyDescent="0.25">
      <c r="E19">
        <f t="shared" si="0"/>
        <v>260.58448357924794</v>
      </c>
      <c r="F19">
        <v>2.8000000000000003</v>
      </c>
    </row>
    <row r="20" spans="5:6" x14ac:dyDescent="0.25">
      <c r="E20">
        <f t="shared" si="0"/>
        <v>258.62623240633712</v>
      </c>
      <c r="F20">
        <v>3</v>
      </c>
    </row>
    <row r="21" spans="5:6" x14ac:dyDescent="0.25">
      <c r="E21">
        <f t="shared" si="0"/>
        <v>256.66798123342625</v>
      </c>
      <c r="F21">
        <v>3.2</v>
      </c>
    </row>
    <row r="22" spans="5:6" x14ac:dyDescent="0.25">
      <c r="E22">
        <f t="shared" si="0"/>
        <v>254.7097300605154</v>
      </c>
      <c r="F22">
        <v>3.4000000000000004</v>
      </c>
    </row>
    <row r="23" spans="5:6" x14ac:dyDescent="0.25">
      <c r="E23">
        <f t="shared" si="0"/>
        <v>252.75147888760452</v>
      </c>
      <c r="F23">
        <v>3.6</v>
      </c>
    </row>
    <row r="24" spans="5:6" x14ac:dyDescent="0.25">
      <c r="E24">
        <f t="shared" si="0"/>
        <v>250.79322771469367</v>
      </c>
      <c r="F24">
        <v>3.8000000000000003</v>
      </c>
    </row>
    <row r="25" spans="5:6" x14ac:dyDescent="0.25">
      <c r="E25">
        <f t="shared" si="0"/>
        <v>248.83497654178279</v>
      </c>
      <c r="F25">
        <v>4</v>
      </c>
    </row>
    <row r="26" spans="5:6" x14ac:dyDescent="0.25">
      <c r="E26">
        <f t="shared" si="0"/>
        <v>246.87672536887194</v>
      </c>
      <c r="F26">
        <v>4.2</v>
      </c>
    </row>
    <row r="27" spans="5:6" x14ac:dyDescent="0.25">
      <c r="E27">
        <f t="shared" si="0"/>
        <v>244.9184741959611</v>
      </c>
      <c r="F27">
        <v>4.4000000000000004</v>
      </c>
    </row>
    <row r="28" spans="5:6" x14ac:dyDescent="0.25">
      <c r="E28">
        <f t="shared" si="0"/>
        <v>242.96022302305022</v>
      </c>
      <c r="F28">
        <v>4.6000000000000005</v>
      </c>
    </row>
    <row r="29" spans="5:6" x14ac:dyDescent="0.25">
      <c r="E29">
        <f t="shared" si="0"/>
        <v>241.00197185013937</v>
      </c>
      <c r="F29">
        <v>4.8000000000000007</v>
      </c>
    </row>
    <row r="30" spans="5:6" x14ac:dyDescent="0.25">
      <c r="E30">
        <f t="shared" si="0"/>
        <v>239.04372067722855</v>
      </c>
      <c r="F30">
        <v>5</v>
      </c>
    </row>
    <row r="31" spans="5:6" x14ac:dyDescent="0.25">
      <c r="E31">
        <f t="shared" si="0"/>
        <v>237.08546950431764</v>
      </c>
      <c r="F31">
        <v>5.2</v>
      </c>
    </row>
    <row r="32" spans="5:6" x14ac:dyDescent="0.25">
      <c r="E32">
        <f t="shared" si="0"/>
        <v>235.12721833140679</v>
      </c>
      <c r="F32">
        <v>5.4</v>
      </c>
    </row>
    <row r="33" spans="5:6" x14ac:dyDescent="0.25">
      <c r="E33">
        <f t="shared" si="0"/>
        <v>233.16896715849595</v>
      </c>
      <c r="F33">
        <v>5.6000000000000005</v>
      </c>
    </row>
    <row r="34" spans="5:6" x14ac:dyDescent="0.25">
      <c r="E34">
        <f t="shared" si="0"/>
        <v>231.2107159855851</v>
      </c>
      <c r="F34">
        <v>5.8</v>
      </c>
    </row>
    <row r="35" spans="5:6" x14ac:dyDescent="0.25">
      <c r="E35">
        <f t="shared" si="0"/>
        <v>229.25246481267422</v>
      </c>
      <c r="F35">
        <v>6</v>
      </c>
    </row>
    <row r="36" spans="5:6" x14ac:dyDescent="0.25">
      <c r="E36">
        <f t="shared" si="0"/>
        <v>227.29421363976337</v>
      </c>
      <c r="F36">
        <v>6.2</v>
      </c>
    </row>
    <row r="37" spans="5:6" x14ac:dyDescent="0.25">
      <c r="E37">
        <f t="shared" si="0"/>
        <v>225.33596246685249</v>
      </c>
      <c r="F37">
        <v>6.4</v>
      </c>
    </row>
    <row r="38" spans="5:6" x14ac:dyDescent="0.25">
      <c r="E38">
        <f t="shared" si="0"/>
        <v>223.37771129394167</v>
      </c>
      <c r="F38">
        <v>6.6</v>
      </c>
    </row>
    <row r="39" spans="5:6" x14ac:dyDescent="0.25">
      <c r="E39">
        <f t="shared" si="0"/>
        <v>221.41946012103077</v>
      </c>
      <c r="F39">
        <v>6.8</v>
      </c>
    </row>
    <row r="40" spans="5:6" x14ac:dyDescent="0.25">
      <c r="E40">
        <f t="shared" si="0"/>
        <v>219.46120894811995</v>
      </c>
      <c r="F40">
        <v>7</v>
      </c>
    </row>
    <row r="41" spans="5:6" x14ac:dyDescent="0.25">
      <c r="E41">
        <f t="shared" si="0"/>
        <v>217.50295777520904</v>
      </c>
      <c r="F41">
        <v>7.2</v>
      </c>
    </row>
    <row r="42" spans="5:6" x14ac:dyDescent="0.25">
      <c r="E42">
        <f t="shared" si="0"/>
        <v>215.54470660229822</v>
      </c>
      <c r="F42">
        <v>7.4</v>
      </c>
    </row>
    <row r="43" spans="5:6" x14ac:dyDescent="0.25">
      <c r="E43">
        <f t="shared" si="0"/>
        <v>213.58645542938737</v>
      </c>
      <c r="F43">
        <v>7.6</v>
      </c>
    </row>
    <row r="44" spans="5:6" x14ac:dyDescent="0.25">
      <c r="E44">
        <f t="shared" si="0"/>
        <v>211.62820425647652</v>
      </c>
      <c r="F44">
        <v>7.8</v>
      </c>
    </row>
    <row r="45" spans="5:6" x14ac:dyDescent="0.25">
      <c r="E45">
        <v>210</v>
      </c>
      <c r="F45">
        <v>8</v>
      </c>
    </row>
    <row r="46" spans="5:6" x14ac:dyDescent="0.25">
      <c r="E46">
        <v>210</v>
      </c>
      <c r="F46">
        <v>8.1999999999999993</v>
      </c>
    </row>
    <row r="47" spans="5:6" x14ac:dyDescent="0.25">
      <c r="E47">
        <v>210</v>
      </c>
      <c r="F47">
        <v>8.4</v>
      </c>
    </row>
    <row r="48" spans="5:6" x14ac:dyDescent="0.25">
      <c r="E48">
        <v>210</v>
      </c>
      <c r="F48">
        <v>8.6</v>
      </c>
    </row>
    <row r="49" spans="5:6" x14ac:dyDescent="0.25">
      <c r="E49">
        <v>210</v>
      </c>
      <c r="F49">
        <v>8.8000000000000007</v>
      </c>
    </row>
    <row r="50" spans="5:6" x14ac:dyDescent="0.25">
      <c r="E50">
        <v>210</v>
      </c>
      <c r="F50">
        <v>9</v>
      </c>
    </row>
    <row r="51" spans="5:6" x14ac:dyDescent="0.25">
      <c r="E51">
        <v>210</v>
      </c>
      <c r="F51">
        <v>9.2000000000000011</v>
      </c>
    </row>
    <row r="52" spans="5:6" x14ac:dyDescent="0.25">
      <c r="E52">
        <v>210</v>
      </c>
      <c r="F52">
        <v>9.4</v>
      </c>
    </row>
    <row r="53" spans="5:6" x14ac:dyDescent="0.25">
      <c r="E53">
        <v>210</v>
      </c>
      <c r="F53">
        <v>9.6000000000000014</v>
      </c>
    </row>
    <row r="54" spans="5:6" x14ac:dyDescent="0.25">
      <c r="E54">
        <v>210</v>
      </c>
      <c r="F54">
        <v>9.8000000000000007</v>
      </c>
    </row>
    <row r="55" spans="5:6" x14ac:dyDescent="0.25">
      <c r="E55">
        <v>210</v>
      </c>
      <c r="F55">
        <v>10</v>
      </c>
    </row>
    <row r="56" spans="5:6" x14ac:dyDescent="0.25">
      <c r="E56">
        <v>210</v>
      </c>
      <c r="F56">
        <v>10.199999999999999</v>
      </c>
    </row>
    <row r="57" spans="5:6" x14ac:dyDescent="0.25">
      <c r="E57">
        <v>210</v>
      </c>
      <c r="F57">
        <v>10.4</v>
      </c>
    </row>
    <row r="58" spans="5:6" x14ac:dyDescent="0.25">
      <c r="E58">
        <v>210</v>
      </c>
      <c r="F58">
        <v>10.6</v>
      </c>
    </row>
    <row r="59" spans="5:6" x14ac:dyDescent="0.25">
      <c r="E59">
        <v>210</v>
      </c>
      <c r="F59">
        <v>10.8</v>
      </c>
    </row>
    <row r="60" spans="5:6" x14ac:dyDescent="0.25">
      <c r="E60">
        <v>210</v>
      </c>
      <c r="F60">
        <v>11</v>
      </c>
    </row>
    <row r="61" spans="5:6" x14ac:dyDescent="0.25">
      <c r="E61">
        <v>210</v>
      </c>
      <c r="F61">
        <v>11.2</v>
      </c>
    </row>
    <row r="62" spans="5:6" x14ac:dyDescent="0.25">
      <c r="E62">
        <v>210</v>
      </c>
      <c r="F62">
        <v>11.4</v>
      </c>
    </row>
    <row r="63" spans="5:6" x14ac:dyDescent="0.25">
      <c r="E63">
        <v>210</v>
      </c>
      <c r="F63">
        <v>11.6</v>
      </c>
    </row>
    <row r="64" spans="5:6" x14ac:dyDescent="0.25">
      <c r="E64">
        <v>210</v>
      </c>
      <c r="F64">
        <v>11.8</v>
      </c>
    </row>
    <row r="65" spans="5:6" x14ac:dyDescent="0.25">
      <c r="E65">
        <v>210</v>
      </c>
      <c r="F65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3A4-381E-4112-A0D2-5E89E4FAC9C0}">
  <dimension ref="A2:B90"/>
  <sheetViews>
    <sheetView workbookViewId="0">
      <selection activeCell="G30" sqref="G30"/>
    </sheetView>
  </sheetViews>
  <sheetFormatPr defaultRowHeight="15" x14ac:dyDescent="0.25"/>
  <sheetData>
    <row r="2" spans="1:2" x14ac:dyDescent="0.25">
      <c r="A2" t="s">
        <v>6</v>
      </c>
    </row>
    <row r="4" spans="1:2" x14ac:dyDescent="0.25">
      <c r="A4" t="s">
        <v>7</v>
      </c>
      <c r="B4" t="s">
        <v>5</v>
      </c>
    </row>
    <row r="5" spans="1:2" x14ac:dyDescent="0.25">
      <c r="A5">
        <f>101.3*(1-(0.4/1.4)*(B5/8.404))^(1.4/0.4)</f>
        <v>101.3</v>
      </c>
      <c r="B5">
        <v>0</v>
      </c>
    </row>
    <row r="6" spans="1:2" x14ac:dyDescent="0.25">
      <c r="A6">
        <f t="shared" ref="A6:A44" si="0">101.3*(1-(0.4/1.4)*(B6/8.404))^(1.4/0.4)</f>
        <v>98.909663491900872</v>
      </c>
      <c r="B6">
        <v>0.2</v>
      </c>
    </row>
    <row r="7" spans="1:2" x14ac:dyDescent="0.25">
      <c r="A7">
        <f t="shared" si="0"/>
        <v>96.55988960305578</v>
      </c>
      <c r="B7">
        <v>0.4</v>
      </c>
    </row>
    <row r="8" spans="1:2" x14ac:dyDescent="0.25">
      <c r="A8">
        <f t="shared" si="0"/>
        <v>94.250262509289755</v>
      </c>
      <c r="B8">
        <v>0.60000000000000009</v>
      </c>
    </row>
    <row r="9" spans="1:2" x14ac:dyDescent="0.25">
      <c r="A9">
        <f t="shared" si="0"/>
        <v>91.980367817159603</v>
      </c>
      <c r="B9">
        <v>0.8</v>
      </c>
    </row>
    <row r="10" spans="1:2" x14ac:dyDescent="0.25">
      <c r="A10">
        <f t="shared" si="0"/>
        <v>89.749792568910763</v>
      </c>
      <c r="B10">
        <v>1</v>
      </c>
    </row>
    <row r="11" spans="1:2" x14ac:dyDescent="0.25">
      <c r="A11">
        <f t="shared" si="0"/>
        <v>87.558125247486203</v>
      </c>
      <c r="B11">
        <v>1.2000000000000002</v>
      </c>
    </row>
    <row r="12" spans="1:2" x14ac:dyDescent="0.25">
      <c r="A12">
        <f t="shared" si="0"/>
        <v>85.404955781587987</v>
      </c>
      <c r="B12">
        <v>1.4000000000000001</v>
      </c>
    </row>
    <row r="13" spans="1:2" x14ac:dyDescent="0.25">
      <c r="A13">
        <f t="shared" si="0"/>
        <v>83.289875550792644</v>
      </c>
      <c r="B13">
        <v>1.6</v>
      </c>
    </row>
    <row r="14" spans="1:2" x14ac:dyDescent="0.25">
      <c r="A14">
        <f t="shared" si="0"/>
        <v>81.212477390721176</v>
      </c>
      <c r="B14">
        <v>1.8</v>
      </c>
    </row>
    <row r="15" spans="1:2" x14ac:dyDescent="0.25">
      <c r="A15">
        <f t="shared" si="0"/>
        <v>79.17235559826473</v>
      </c>
      <c r="B15">
        <v>2</v>
      </c>
    </row>
    <row r="16" spans="1:2" x14ac:dyDescent="0.25">
      <c r="A16">
        <f t="shared" si="0"/>
        <v>77.169105936867027</v>
      </c>
      <c r="B16">
        <v>2.2000000000000002</v>
      </c>
    </row>
    <row r="17" spans="1:2" x14ac:dyDescent="0.25">
      <c r="A17">
        <f t="shared" si="0"/>
        <v>75.202325641864334</v>
      </c>
      <c r="B17">
        <v>2.4000000000000004</v>
      </c>
    </row>
    <row r="18" spans="1:2" x14ac:dyDescent="0.25">
      <c r="A18">
        <f t="shared" si="0"/>
        <v>73.271613425884382</v>
      </c>
      <c r="B18">
        <v>2.6</v>
      </c>
    </row>
    <row r="19" spans="1:2" x14ac:dyDescent="0.25">
      <c r="A19">
        <f t="shared" si="0"/>
        <v>71.376569484305008</v>
      </c>
      <c r="B19">
        <v>2.8000000000000003</v>
      </c>
    </row>
    <row r="20" spans="1:2" x14ac:dyDescent="0.25">
      <c r="A20">
        <f t="shared" si="0"/>
        <v>69.516795500773796</v>
      </c>
      <c r="B20">
        <v>3</v>
      </c>
    </row>
    <row r="21" spans="1:2" x14ac:dyDescent="0.25">
      <c r="A21">
        <f t="shared" si="0"/>
        <v>67.691894652789784</v>
      </c>
      <c r="B21">
        <v>3.2</v>
      </c>
    </row>
    <row r="22" spans="1:2" x14ac:dyDescent="0.25">
      <c r="A22">
        <f t="shared" si="0"/>
        <v>65.901471617348605</v>
      </c>
      <c r="B22">
        <v>3.4000000000000004</v>
      </c>
    </row>
    <row r="23" spans="1:2" x14ac:dyDescent="0.25">
      <c r="A23">
        <f t="shared" si="0"/>
        <v>64.145132576651832</v>
      </c>
      <c r="B23">
        <v>3.6</v>
      </c>
    </row>
    <row r="24" spans="1:2" x14ac:dyDescent="0.25">
      <c r="A24">
        <f t="shared" si="0"/>
        <v>62.422485223882369</v>
      </c>
      <c r="B24">
        <v>3.8000000000000003</v>
      </c>
    </row>
    <row r="25" spans="1:2" x14ac:dyDescent="0.25">
      <c r="A25">
        <f t="shared" si="0"/>
        <v>60.733138769046555</v>
      </c>
      <c r="B25">
        <v>4</v>
      </c>
    </row>
    <row r="26" spans="1:2" x14ac:dyDescent="0.25">
      <c r="A26">
        <f t="shared" si="0"/>
        <v>59.076703944884748</v>
      </c>
      <c r="B26">
        <v>4.2</v>
      </c>
    </row>
    <row r="27" spans="1:2" x14ac:dyDescent="0.25">
      <c r="A27">
        <f t="shared" si="0"/>
        <v>57.45279301285143</v>
      </c>
      <c r="B27">
        <v>4.4000000000000004</v>
      </c>
    </row>
    <row r="28" spans="1:2" x14ac:dyDescent="0.25">
      <c r="A28">
        <f t="shared" si="0"/>
        <v>55.861019769166425</v>
      </c>
      <c r="B28">
        <v>4.6000000000000005</v>
      </c>
    </row>
    <row r="29" spans="1:2" x14ac:dyDescent="0.25">
      <c r="A29">
        <f t="shared" si="0"/>
        <v>54.300999550938478</v>
      </c>
      <c r="B29">
        <v>4.8000000000000007</v>
      </c>
    </row>
    <row r="30" spans="1:2" x14ac:dyDescent="0.25">
      <c r="A30">
        <f t="shared" si="0"/>
        <v>52.772349242362779</v>
      </c>
      <c r="B30">
        <v>5</v>
      </c>
    </row>
    <row r="31" spans="1:2" x14ac:dyDescent="0.25">
      <c r="A31">
        <f t="shared" si="0"/>
        <v>51.27468728099371</v>
      </c>
      <c r="B31">
        <v>5.2</v>
      </c>
    </row>
    <row r="32" spans="1:2" x14ac:dyDescent="0.25">
      <c r="A32">
        <f t="shared" si="0"/>
        <v>49.807633664094936</v>
      </c>
      <c r="B32">
        <v>5.4</v>
      </c>
    </row>
    <row r="33" spans="1:2" x14ac:dyDescent="0.25">
      <c r="A33">
        <f t="shared" si="0"/>
        <v>48.370809955067429</v>
      </c>
      <c r="B33">
        <v>5.6000000000000005</v>
      </c>
    </row>
    <row r="34" spans="1:2" x14ac:dyDescent="0.25">
      <c r="A34">
        <f t="shared" si="0"/>
        <v>46.963839289958152</v>
      </c>
      <c r="B34">
        <v>5.8</v>
      </c>
    </row>
    <row r="35" spans="1:2" x14ac:dyDescent="0.25">
      <c r="A35">
        <f t="shared" si="0"/>
        <v>45.586346384050131</v>
      </c>
      <c r="B35">
        <v>6</v>
      </c>
    </row>
    <row r="36" spans="1:2" x14ac:dyDescent="0.25">
      <c r="A36">
        <f t="shared" si="0"/>
        <v>44.237957538536648</v>
      </c>
      <c r="B36">
        <v>6.2</v>
      </c>
    </row>
    <row r="37" spans="1:2" x14ac:dyDescent="0.25">
      <c r="A37">
        <f t="shared" si="0"/>
        <v>42.918300647279999</v>
      </c>
      <c r="B37">
        <v>6.4</v>
      </c>
    </row>
    <row r="38" spans="1:2" x14ac:dyDescent="0.25">
      <c r="A38">
        <f t="shared" si="0"/>
        <v>41.627005203658257</v>
      </c>
      <c r="B38">
        <v>6.6</v>
      </c>
    </row>
    <row r="39" spans="1:2" x14ac:dyDescent="0.25">
      <c r="A39">
        <f t="shared" si="0"/>
        <v>40.363702307500333</v>
      </c>
      <c r="B39">
        <v>6.8</v>
      </c>
    </row>
    <row r="40" spans="1:2" x14ac:dyDescent="0.25">
      <c r="A40">
        <f t="shared" si="0"/>
        <v>39.128024672112687</v>
      </c>
      <c r="B40">
        <v>7</v>
      </c>
    </row>
    <row r="41" spans="1:2" x14ac:dyDescent="0.25">
      <c r="A41">
        <f t="shared" si="0"/>
        <v>37.919606631398473</v>
      </c>
      <c r="B41">
        <v>7.2</v>
      </c>
    </row>
    <row r="42" spans="1:2" x14ac:dyDescent="0.25">
      <c r="A42">
        <f t="shared" si="0"/>
        <v>36.738084147072364</v>
      </c>
      <c r="B42">
        <v>7.4</v>
      </c>
    </row>
    <row r="43" spans="1:2" x14ac:dyDescent="0.25">
      <c r="A43">
        <f t="shared" si="0"/>
        <v>35.583094815972004</v>
      </c>
      <c r="B43">
        <v>7.6</v>
      </c>
    </row>
    <row r="44" spans="1:2" x14ac:dyDescent="0.25">
      <c r="A44">
        <f t="shared" si="0"/>
        <v>34.454277877469345</v>
      </c>
      <c r="B44">
        <v>7.8</v>
      </c>
    </row>
    <row r="45" spans="1:2" x14ac:dyDescent="0.25">
      <c r="A45">
        <f>33.6*EXP(-1*(B45-7.958)/6.605)</f>
        <v>33.387021542411254</v>
      </c>
      <c r="B45">
        <v>8</v>
      </c>
    </row>
    <row r="46" spans="1:2" x14ac:dyDescent="0.25">
      <c r="A46">
        <f t="shared" ref="A46:A65" si="1">33.6*EXP(-1*(B46-7.958)/6.605)</f>
        <v>32.391212181805223</v>
      </c>
      <c r="B46">
        <v>8.1999999999999993</v>
      </c>
    </row>
    <row r="47" spans="1:2" x14ac:dyDescent="0.25">
      <c r="A47">
        <f t="shared" si="1"/>
        <v>31.425104071471264</v>
      </c>
      <c r="B47">
        <v>8.4</v>
      </c>
    </row>
    <row r="48" spans="1:2" x14ac:dyDescent="0.25">
      <c r="A48">
        <f t="shared" si="1"/>
        <v>30.487811334752053</v>
      </c>
      <c r="B48">
        <v>8.6</v>
      </c>
    </row>
    <row r="49" spans="1:2" x14ac:dyDescent="0.25">
      <c r="A49">
        <f t="shared" si="1"/>
        <v>29.578474517361169</v>
      </c>
      <c r="B49">
        <v>8.8000000000000007</v>
      </c>
    </row>
    <row r="50" spans="1:2" x14ac:dyDescent="0.25">
      <c r="A50">
        <f t="shared" si="1"/>
        <v>28.696259799303149</v>
      </c>
      <c r="B50">
        <v>9</v>
      </c>
    </row>
    <row r="51" spans="1:2" x14ac:dyDescent="0.25">
      <c r="A51">
        <f t="shared" si="1"/>
        <v>27.840358230298886</v>
      </c>
      <c r="B51">
        <v>9.2000000000000011</v>
      </c>
    </row>
    <row r="52" spans="1:2" x14ac:dyDescent="0.25">
      <c r="A52">
        <f t="shared" si="1"/>
        <v>27.009984988015511</v>
      </c>
      <c r="B52">
        <v>9.4</v>
      </c>
    </row>
    <row r="53" spans="1:2" x14ac:dyDescent="0.25">
      <c r="A53">
        <f t="shared" si="1"/>
        <v>26.20437865842041</v>
      </c>
      <c r="B53">
        <v>9.6000000000000014</v>
      </c>
    </row>
    <row r="54" spans="1:2" x14ac:dyDescent="0.25">
      <c r="A54">
        <f t="shared" si="1"/>
        <v>25.422800537599649</v>
      </c>
      <c r="B54">
        <v>9.8000000000000007</v>
      </c>
    </row>
    <row r="55" spans="1:2" x14ac:dyDescent="0.25">
      <c r="A55">
        <f t="shared" si="1"/>
        <v>24.664533954400458</v>
      </c>
      <c r="B55">
        <v>10</v>
      </c>
    </row>
    <row r="56" spans="1:2" x14ac:dyDescent="0.25">
      <c r="A56">
        <f t="shared" si="1"/>
        <v>23.92888361327681</v>
      </c>
      <c r="B56">
        <v>10.199999999999999</v>
      </c>
    </row>
    <row r="57" spans="1:2" x14ac:dyDescent="0.25">
      <c r="A57">
        <f t="shared" si="1"/>
        <v>23.215174956735396</v>
      </c>
      <c r="B57">
        <v>10.4</v>
      </c>
    </row>
    <row r="58" spans="1:2" x14ac:dyDescent="0.25">
      <c r="A58">
        <f t="shared" si="1"/>
        <v>22.522753546797482</v>
      </c>
      <c r="B58">
        <v>10.6</v>
      </c>
    </row>
    <row r="59" spans="1:2" x14ac:dyDescent="0.25">
      <c r="A59">
        <f t="shared" si="1"/>
        <v>21.850984464909381</v>
      </c>
      <c r="B59">
        <v>10.8</v>
      </c>
    </row>
    <row r="60" spans="1:2" x14ac:dyDescent="0.25">
      <c r="A60">
        <f t="shared" si="1"/>
        <v>21.19925172975141</v>
      </c>
      <c r="B60">
        <v>11</v>
      </c>
    </row>
    <row r="61" spans="1:2" x14ac:dyDescent="0.25">
      <c r="A61">
        <f t="shared" si="1"/>
        <v>20.566957732411343</v>
      </c>
      <c r="B61">
        <v>11.2</v>
      </c>
    </row>
    <row r="62" spans="1:2" x14ac:dyDescent="0.25">
      <c r="A62">
        <f t="shared" si="1"/>
        <v>19.953522688404572</v>
      </c>
      <c r="B62">
        <v>11.4</v>
      </c>
    </row>
    <row r="63" spans="1:2" x14ac:dyDescent="0.25">
      <c r="A63">
        <f t="shared" si="1"/>
        <v>19.358384106038439</v>
      </c>
      <c r="B63">
        <v>11.6</v>
      </c>
    </row>
    <row r="64" spans="1:2" x14ac:dyDescent="0.25">
      <c r="A64">
        <f t="shared" si="1"/>
        <v>18.780996270633221</v>
      </c>
      <c r="B64">
        <v>11.8</v>
      </c>
    </row>
    <row r="65" spans="1:2" x14ac:dyDescent="0.25">
      <c r="A65">
        <f t="shared" si="1"/>
        <v>18.220829744126917</v>
      </c>
      <c r="B65">
        <v>12</v>
      </c>
    </row>
    <row r="68" spans="1:2" x14ac:dyDescent="0.25">
      <c r="A68" t="s">
        <v>8</v>
      </c>
    </row>
    <row r="69" spans="1:2" x14ac:dyDescent="0.25">
      <c r="A69" t="s">
        <v>7</v>
      </c>
      <c r="B69" t="s">
        <v>5</v>
      </c>
    </row>
    <row r="70" spans="1:2" x14ac:dyDescent="0.25">
      <c r="A70">
        <v>101.32</v>
      </c>
      <c r="B70">
        <v>0</v>
      </c>
    </row>
    <row r="71" spans="1:2" x14ac:dyDescent="0.25">
      <c r="A71">
        <v>99.5</v>
      </c>
      <c r="B71">
        <v>0.2</v>
      </c>
    </row>
    <row r="72" spans="1:2" x14ac:dyDescent="0.25">
      <c r="A72">
        <v>97.7</v>
      </c>
      <c r="B72">
        <v>0.4</v>
      </c>
    </row>
    <row r="73" spans="1:2" x14ac:dyDescent="0.25">
      <c r="A73">
        <v>94.2</v>
      </c>
      <c r="B73">
        <v>0.60000000000000009</v>
      </c>
    </row>
    <row r="74" spans="1:2" x14ac:dyDescent="0.25">
      <c r="A74">
        <v>92.5</v>
      </c>
      <c r="B74">
        <v>0.8</v>
      </c>
    </row>
    <row r="75" spans="1:2" x14ac:dyDescent="0.25">
      <c r="A75">
        <v>90</v>
      </c>
      <c r="B75">
        <v>1</v>
      </c>
    </row>
    <row r="76" spans="1:2" x14ac:dyDescent="0.25">
      <c r="A76">
        <v>87.5</v>
      </c>
      <c r="B76">
        <v>1.2</v>
      </c>
    </row>
    <row r="77" spans="1:2" x14ac:dyDescent="0.25">
      <c r="A77">
        <v>85.9</v>
      </c>
      <c r="B77">
        <v>1.4</v>
      </c>
    </row>
    <row r="78" spans="1:2" x14ac:dyDescent="0.25">
      <c r="A78">
        <v>84.3</v>
      </c>
      <c r="B78">
        <v>1.5999999999999999</v>
      </c>
    </row>
    <row r="79" spans="1:2" x14ac:dyDescent="0.25">
      <c r="A79">
        <v>81.2</v>
      </c>
      <c r="B79">
        <v>1.7999999999999998</v>
      </c>
    </row>
    <row r="80" spans="1:2" x14ac:dyDescent="0.25">
      <c r="A80">
        <v>78.2</v>
      </c>
      <c r="B80">
        <v>1.9999999999999998</v>
      </c>
    </row>
    <row r="81" spans="1:2" x14ac:dyDescent="0.25">
      <c r="A81">
        <v>76.3</v>
      </c>
      <c r="B81">
        <v>2.1999999999999997</v>
      </c>
    </row>
    <row r="82" spans="1:2" x14ac:dyDescent="0.25">
      <c r="A82">
        <v>75.3</v>
      </c>
      <c r="B82">
        <v>2.4</v>
      </c>
    </row>
    <row r="83" spans="1:2" x14ac:dyDescent="0.25">
      <c r="A83">
        <v>72.400000000000006</v>
      </c>
      <c r="B83">
        <v>2.8000000000000003</v>
      </c>
    </row>
    <row r="84" spans="1:2" x14ac:dyDescent="0.25">
      <c r="A84">
        <v>69.7</v>
      </c>
      <c r="B84">
        <v>3.0000000000000004</v>
      </c>
    </row>
    <row r="85" spans="1:2" x14ac:dyDescent="0.25">
      <c r="A85">
        <v>57.2</v>
      </c>
      <c r="B85">
        <v>4.6000000000000014</v>
      </c>
    </row>
    <row r="86" spans="1:2" x14ac:dyDescent="0.25">
      <c r="A86">
        <v>46.6</v>
      </c>
      <c r="B86">
        <v>6.0000000000000027</v>
      </c>
    </row>
    <row r="87" spans="1:2" x14ac:dyDescent="0.25">
      <c r="A87">
        <v>37.6</v>
      </c>
      <c r="B87">
        <v>7.6000000000000041</v>
      </c>
    </row>
    <row r="88" spans="1:2" x14ac:dyDescent="0.25">
      <c r="A88">
        <v>30.1</v>
      </c>
      <c r="B88">
        <v>9</v>
      </c>
    </row>
    <row r="89" spans="1:2" x14ac:dyDescent="0.25">
      <c r="A89">
        <v>23.8</v>
      </c>
      <c r="B89">
        <v>10.599999999999994</v>
      </c>
    </row>
    <row r="90" spans="1:2" x14ac:dyDescent="0.25">
      <c r="A90">
        <v>18.7</v>
      </c>
      <c r="B90">
        <v>11.999999999999989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07B9-E9B7-4564-8ADD-7F3193F7CE52}">
  <dimension ref="A1:D59"/>
  <sheetViews>
    <sheetView topLeftCell="A19" workbookViewId="0">
      <selection activeCell="Q22" sqref="Q22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0</v>
      </c>
      <c r="D1" t="s">
        <v>11</v>
      </c>
    </row>
    <row r="2" spans="1:4" x14ac:dyDescent="0.25">
      <c r="A2">
        <v>0.8</v>
      </c>
      <c r="B2">
        <v>6.3799999999999996E-2</v>
      </c>
      <c r="C2">
        <v>802.68640000000005</v>
      </c>
      <c r="D2">
        <v>0.3226</v>
      </c>
    </row>
    <row r="3" spans="1:4" x14ac:dyDescent="0.25">
      <c r="A3">
        <v>1.1000000000000001</v>
      </c>
      <c r="B3">
        <v>9.8000000000000004E-2</v>
      </c>
      <c r="C3">
        <v>1155.7</v>
      </c>
      <c r="D3">
        <v>0.2878</v>
      </c>
    </row>
    <row r="4" spans="1:4" x14ac:dyDescent="0.25">
      <c r="A4">
        <v>1.4</v>
      </c>
      <c r="B4">
        <v>0.13730000000000001</v>
      </c>
      <c r="C4">
        <v>1754</v>
      </c>
      <c r="D4">
        <v>0.26090000000000002</v>
      </c>
    </row>
    <row r="5" spans="1:4" x14ac:dyDescent="0.25">
      <c r="A5">
        <v>1.7</v>
      </c>
      <c r="B5">
        <v>0.17630000000000001</v>
      </c>
      <c r="C5">
        <v>2679.4</v>
      </c>
      <c r="D5">
        <v>0.24610000000000001</v>
      </c>
    </row>
    <row r="6" spans="1:4" x14ac:dyDescent="0.25">
      <c r="A6">
        <v>2</v>
      </c>
      <c r="B6">
        <v>0.2109</v>
      </c>
      <c r="C6">
        <v>4043.5</v>
      </c>
      <c r="D6">
        <v>0.2412</v>
      </c>
    </row>
    <row r="7" spans="1:4" x14ac:dyDescent="0.25">
      <c r="A7">
        <v>2.2999999999999998</v>
      </c>
      <c r="B7">
        <v>0.2387</v>
      </c>
      <c r="C7">
        <v>5978</v>
      </c>
      <c r="D7">
        <v>0.24410000000000001</v>
      </c>
    </row>
    <row r="8" spans="1:4" x14ac:dyDescent="0.25">
      <c r="A8">
        <v>2.5999999999999996</v>
      </c>
      <c r="B8">
        <v>0.25869999999999999</v>
      </c>
      <c r="C8">
        <v>8615.2999999999993</v>
      </c>
      <c r="D8">
        <v>0.2535</v>
      </c>
    </row>
    <row r="9" spans="1:4" x14ac:dyDescent="0.25">
      <c r="A9">
        <v>2.9000000000000004</v>
      </c>
      <c r="B9">
        <v>0.27039999999999997</v>
      </c>
      <c r="C9">
        <v>12052</v>
      </c>
      <c r="D9">
        <v>0.26889999999999997</v>
      </c>
    </row>
    <row r="10" spans="1:4" x14ac:dyDescent="0.25">
      <c r="A10">
        <v>3.2</v>
      </c>
      <c r="B10">
        <v>0.27360000000000001</v>
      </c>
      <c r="C10">
        <v>16286</v>
      </c>
      <c r="D10">
        <v>0.2913</v>
      </c>
    </row>
    <row r="11" spans="1:4" x14ac:dyDescent="0.25">
      <c r="A11">
        <v>3.5</v>
      </c>
      <c r="B11">
        <v>0.2676</v>
      </c>
      <c r="C11">
        <v>21115</v>
      </c>
      <c r="D11">
        <v>0.32279999999999998</v>
      </c>
    </row>
    <row r="12" spans="1:4" x14ac:dyDescent="0.25">
      <c r="A12">
        <v>3.8</v>
      </c>
      <c r="B12">
        <v>0.25119999999999998</v>
      </c>
      <c r="C12">
        <v>25990</v>
      </c>
      <c r="D12">
        <v>0.36880000000000002</v>
      </c>
    </row>
    <row r="13" spans="1:4" x14ac:dyDescent="0.25">
      <c r="A13">
        <v>4.0999999999999996</v>
      </c>
      <c r="B13">
        <v>0.2223</v>
      </c>
      <c r="C13">
        <v>29803</v>
      </c>
      <c r="D13">
        <v>0.44130000000000003</v>
      </c>
    </row>
    <row r="14" spans="1:4" x14ac:dyDescent="0.25">
      <c r="A14">
        <v>4.3999999999999995</v>
      </c>
      <c r="B14">
        <v>0.17749999999999999</v>
      </c>
      <c r="C14">
        <v>30591</v>
      </c>
      <c r="D14">
        <v>0.5736</v>
      </c>
    </row>
    <row r="15" spans="1:4" x14ac:dyDescent="0.25">
      <c r="A15">
        <v>4.7</v>
      </c>
      <c r="B15">
        <v>0.1106</v>
      </c>
      <c r="C15">
        <v>25147</v>
      </c>
      <c r="D15">
        <v>0.90190000000000003</v>
      </c>
    </row>
    <row r="16" spans="1:4" x14ac:dyDescent="0.25">
      <c r="A16">
        <v>5</v>
      </c>
      <c r="B16">
        <v>1.09E-2</v>
      </c>
      <c r="C16">
        <v>8489.7000000000007</v>
      </c>
      <c r="D16">
        <v>3.3239999999999998</v>
      </c>
    </row>
    <row r="59" spans="2:2" x14ac:dyDescent="0.25">
      <c r="B59" t="e" vm="1">
        <f>A2+_FV(A545:B599,"2")</f>
        <v>#VALUE!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0830-AF28-4417-A362-183BF646F5CB}">
  <dimension ref="A1:D16"/>
  <sheetViews>
    <sheetView tabSelected="1" workbookViewId="0">
      <selection activeCell="Q34" sqref="Q34"/>
    </sheetView>
  </sheetViews>
  <sheetFormatPr defaultRowHeight="15" x14ac:dyDescent="0.25"/>
  <sheetData>
    <row r="1" spans="1:4" x14ac:dyDescent="0.25">
      <c r="A1" t="s">
        <v>5</v>
      </c>
      <c r="B1" t="s">
        <v>10</v>
      </c>
      <c r="C1" t="s">
        <v>0</v>
      </c>
      <c r="D1" t="s">
        <v>11</v>
      </c>
    </row>
    <row r="2" spans="1:4" x14ac:dyDescent="0.25">
      <c r="A2">
        <v>2000</v>
      </c>
      <c r="B2">
        <v>0.2505</v>
      </c>
      <c r="C2">
        <v>8708.2000000000007</v>
      </c>
      <c r="D2">
        <v>0.25269999999999998</v>
      </c>
    </row>
    <row r="3" spans="1:4" x14ac:dyDescent="0.25">
      <c r="A3">
        <v>4000</v>
      </c>
      <c r="B3">
        <v>0.24679999999999999</v>
      </c>
      <c r="C3">
        <v>7008.7</v>
      </c>
      <c r="D3">
        <v>0.24740000000000001</v>
      </c>
    </row>
    <row r="4" spans="1:4" x14ac:dyDescent="0.25">
      <c r="A4">
        <v>6000</v>
      </c>
      <c r="B4">
        <v>0.24260000000000001</v>
      </c>
      <c r="C4">
        <v>5530.3</v>
      </c>
      <c r="D4">
        <v>0.24199999999999999</v>
      </c>
    </row>
    <row r="5" spans="1:4" x14ac:dyDescent="0.25">
      <c r="A5">
        <v>8000</v>
      </c>
      <c r="B5">
        <v>0.23780000000000001</v>
      </c>
      <c r="C5">
        <v>4267.2</v>
      </c>
      <c r="D5">
        <v>0.23669999999999999</v>
      </c>
    </row>
    <row r="6" spans="1:4" x14ac:dyDescent="0.25">
      <c r="A6">
        <v>10000</v>
      </c>
      <c r="B6">
        <v>0.23780000000000001</v>
      </c>
      <c r="C6">
        <v>3152.4</v>
      </c>
      <c r="D6">
        <v>0.23669999999999999</v>
      </c>
    </row>
    <row r="7" spans="1:4" x14ac:dyDescent="0.25">
      <c r="A7">
        <v>12000</v>
      </c>
      <c r="B7">
        <v>0.23780000000000001</v>
      </c>
      <c r="C7">
        <v>2328.8000000000002</v>
      </c>
      <c r="D7">
        <v>0.23669999999999999</v>
      </c>
    </row>
    <row r="8" spans="1:4" x14ac:dyDescent="0.25">
      <c r="A8">
        <v>14000</v>
      </c>
      <c r="B8">
        <v>0.23780000000000001</v>
      </c>
      <c r="C8">
        <v>1720.4</v>
      </c>
      <c r="D8">
        <v>0.23669999999999999</v>
      </c>
    </row>
    <row r="9" spans="1:4" x14ac:dyDescent="0.25">
      <c r="A9">
        <v>16000</v>
      </c>
      <c r="B9">
        <v>0.23780000000000001</v>
      </c>
      <c r="C9">
        <v>1270.9000000000001</v>
      </c>
      <c r="D9">
        <v>0.23669999999999999</v>
      </c>
    </row>
    <row r="10" spans="1:4" x14ac:dyDescent="0.25">
      <c r="A10">
        <v>18000</v>
      </c>
      <c r="B10">
        <v>0.23780000000000001</v>
      </c>
      <c r="C10">
        <v>938.9</v>
      </c>
      <c r="D10">
        <v>0.23669999999999999</v>
      </c>
    </row>
    <row r="11" spans="1:4" x14ac:dyDescent="0.25">
      <c r="A11">
        <v>20000</v>
      </c>
      <c r="B11">
        <v>0.23780000000000001</v>
      </c>
      <c r="C11">
        <v>693.6</v>
      </c>
      <c r="D11">
        <v>0.23669999999999999</v>
      </c>
    </row>
    <row r="12" spans="1:4" x14ac:dyDescent="0.25">
      <c r="A12">
        <v>22000</v>
      </c>
      <c r="B12">
        <v>0.23780000000000001</v>
      </c>
      <c r="C12">
        <v>512.4</v>
      </c>
      <c r="D12">
        <v>0.23669999999999999</v>
      </c>
    </row>
    <row r="13" spans="1:4" x14ac:dyDescent="0.25">
      <c r="A13">
        <v>24000</v>
      </c>
      <c r="B13">
        <v>0.23780000000000001</v>
      </c>
      <c r="C13">
        <v>378.5</v>
      </c>
      <c r="D13">
        <v>0.23669999999999999</v>
      </c>
    </row>
    <row r="14" spans="1:4" x14ac:dyDescent="0.25">
      <c r="A14">
        <v>26000</v>
      </c>
      <c r="B14">
        <v>0.23780000000000001</v>
      </c>
      <c r="C14">
        <v>279.60000000000002</v>
      </c>
      <c r="D14">
        <v>0.23669999999999999</v>
      </c>
    </row>
    <row r="15" spans="1:4" x14ac:dyDescent="0.25">
      <c r="A15">
        <v>28000</v>
      </c>
      <c r="B15">
        <v>0.23780000000000001</v>
      </c>
      <c r="C15">
        <v>206.6</v>
      </c>
      <c r="D15">
        <v>0.23669999999999999</v>
      </c>
    </row>
    <row r="16" spans="1:4" x14ac:dyDescent="0.25">
      <c r="A16">
        <v>30000</v>
      </c>
      <c r="B16">
        <v>0.23780000000000001</v>
      </c>
      <c r="C16">
        <v>152.6</v>
      </c>
      <c r="D16">
        <v>0.23669999999999999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1BD2-E081-45DC-BD31-1A3A9DC8F430}">
  <dimension ref="A1:C39"/>
  <sheetViews>
    <sheetView workbookViewId="0">
      <selection activeCell="Q47" sqref="Q47"/>
    </sheetView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5</v>
      </c>
      <c r="B2" t="s">
        <v>13</v>
      </c>
      <c r="C2" t="s">
        <v>11</v>
      </c>
    </row>
    <row r="3" spans="1:3" x14ac:dyDescent="0.25">
      <c r="A3">
        <v>2000</v>
      </c>
      <c r="B3">
        <v>3</v>
      </c>
      <c r="C3">
        <v>4.8</v>
      </c>
    </row>
    <row r="4" spans="1:3" x14ac:dyDescent="0.25">
      <c r="A4">
        <v>2500</v>
      </c>
      <c r="B4">
        <v>3</v>
      </c>
      <c r="C4">
        <v>4.8</v>
      </c>
    </row>
    <row r="5" spans="1:3" x14ac:dyDescent="0.25">
      <c r="A5">
        <v>3000</v>
      </c>
      <c r="B5">
        <v>3</v>
      </c>
      <c r="C5">
        <v>5</v>
      </c>
    </row>
    <row r="6" spans="1:3" x14ac:dyDescent="0.25">
      <c r="A6">
        <v>3500</v>
      </c>
      <c r="B6">
        <v>3</v>
      </c>
      <c r="C6">
        <v>2.2000000000000002</v>
      </c>
    </row>
    <row r="7" spans="1:3" x14ac:dyDescent="0.25">
      <c r="A7">
        <v>4000</v>
      </c>
      <c r="B7">
        <v>3.2</v>
      </c>
      <c r="C7">
        <v>2.2000000000000002</v>
      </c>
    </row>
    <row r="8" spans="1:3" x14ac:dyDescent="0.25">
      <c r="A8">
        <v>4500</v>
      </c>
      <c r="B8">
        <v>3.2</v>
      </c>
      <c r="C8">
        <v>2.2000000000000002</v>
      </c>
    </row>
    <row r="9" spans="1:3" x14ac:dyDescent="0.25">
      <c r="A9">
        <v>5000</v>
      </c>
      <c r="B9">
        <v>3.2</v>
      </c>
      <c r="C9">
        <v>2.2000000000000002</v>
      </c>
    </row>
    <row r="10" spans="1:3" x14ac:dyDescent="0.25">
      <c r="A10">
        <v>5500</v>
      </c>
      <c r="B10">
        <v>3.2</v>
      </c>
      <c r="C10">
        <v>2.2000000000000002</v>
      </c>
    </row>
    <row r="11" spans="1:3" x14ac:dyDescent="0.25">
      <c r="A11">
        <v>6000</v>
      </c>
      <c r="B11">
        <v>3.2</v>
      </c>
      <c r="C11">
        <v>2.2000000000000002</v>
      </c>
    </row>
    <row r="12" spans="1:3" x14ac:dyDescent="0.25">
      <c r="A12">
        <v>6500</v>
      </c>
      <c r="B12">
        <v>3.4</v>
      </c>
      <c r="C12">
        <v>2.2000000000000002</v>
      </c>
    </row>
    <row r="13" spans="1:3" x14ac:dyDescent="0.25">
      <c r="A13">
        <v>7000</v>
      </c>
      <c r="B13">
        <v>3.4</v>
      </c>
      <c r="C13">
        <v>2.2000000000000002</v>
      </c>
    </row>
    <row r="14" spans="1:3" x14ac:dyDescent="0.25">
      <c r="A14">
        <v>7500</v>
      </c>
      <c r="B14">
        <v>3.4</v>
      </c>
      <c r="C14">
        <v>2.2000000000000002</v>
      </c>
    </row>
    <row r="15" spans="1:3" x14ac:dyDescent="0.25">
      <c r="A15">
        <v>8000</v>
      </c>
      <c r="B15">
        <v>3.4</v>
      </c>
      <c r="C15">
        <v>2.2000000000000002</v>
      </c>
    </row>
    <row r="16" spans="1:3" x14ac:dyDescent="0.25">
      <c r="A16">
        <v>8500</v>
      </c>
      <c r="B16">
        <v>3.4</v>
      </c>
      <c r="C16">
        <v>2.2000000000000002</v>
      </c>
    </row>
    <row r="17" spans="1:3" x14ac:dyDescent="0.25">
      <c r="A17">
        <v>9000</v>
      </c>
      <c r="B17">
        <v>3.4</v>
      </c>
      <c r="C17">
        <v>2.2000000000000002</v>
      </c>
    </row>
    <row r="18" spans="1:3" x14ac:dyDescent="0.25">
      <c r="A18">
        <v>9500</v>
      </c>
      <c r="B18">
        <v>3.4</v>
      </c>
      <c r="C18">
        <v>2.2000000000000002</v>
      </c>
    </row>
    <row r="19" spans="1:3" x14ac:dyDescent="0.25">
      <c r="A19">
        <v>10000</v>
      </c>
      <c r="B19">
        <v>3.4</v>
      </c>
      <c r="C19">
        <v>2.2000000000000002</v>
      </c>
    </row>
    <row r="20" spans="1:3" x14ac:dyDescent="0.25">
      <c r="A20">
        <v>10500</v>
      </c>
      <c r="B20">
        <v>3.4</v>
      </c>
      <c r="C20">
        <v>2.2000000000000002</v>
      </c>
    </row>
    <row r="21" spans="1:3" x14ac:dyDescent="0.25">
      <c r="A21">
        <v>11000</v>
      </c>
      <c r="B21">
        <v>3.4</v>
      </c>
      <c r="C21">
        <v>2.2000000000000002</v>
      </c>
    </row>
    <row r="22" spans="1:3" x14ac:dyDescent="0.25">
      <c r="A22">
        <v>11500</v>
      </c>
      <c r="B22">
        <v>3.4</v>
      </c>
      <c r="C22">
        <v>2.2000000000000002</v>
      </c>
    </row>
    <row r="23" spans="1:3" x14ac:dyDescent="0.25">
      <c r="A23">
        <v>12000</v>
      </c>
      <c r="B23">
        <v>3.4</v>
      </c>
      <c r="C23">
        <v>2.2000000000000002</v>
      </c>
    </row>
    <row r="24" spans="1:3" x14ac:dyDescent="0.25">
      <c r="A24">
        <v>12500</v>
      </c>
      <c r="B24">
        <v>3.4</v>
      </c>
      <c r="C24">
        <v>2.2000000000000002</v>
      </c>
    </row>
    <row r="25" spans="1:3" x14ac:dyDescent="0.25">
      <c r="A25">
        <v>13000</v>
      </c>
      <c r="B25">
        <v>3.4</v>
      </c>
      <c r="C25">
        <v>2.2000000000000002</v>
      </c>
    </row>
    <row r="26" spans="1:3" x14ac:dyDescent="0.25">
      <c r="A26">
        <v>13500</v>
      </c>
      <c r="B26">
        <v>3.4</v>
      </c>
      <c r="C26">
        <v>2.2000000000000002</v>
      </c>
    </row>
    <row r="27" spans="1:3" x14ac:dyDescent="0.25">
      <c r="A27">
        <v>14000</v>
      </c>
      <c r="B27">
        <v>3.4</v>
      </c>
      <c r="C27">
        <v>2.2000000000000002</v>
      </c>
    </row>
    <row r="28" spans="1:3" x14ac:dyDescent="0.25">
      <c r="A28">
        <v>14500</v>
      </c>
      <c r="B28">
        <v>3.4</v>
      </c>
      <c r="C28">
        <v>2.2000000000000002</v>
      </c>
    </row>
    <row r="29" spans="1:3" x14ac:dyDescent="0.25">
      <c r="A29">
        <v>15000</v>
      </c>
      <c r="B29">
        <v>3.4</v>
      </c>
      <c r="C29">
        <v>2.2000000000000002</v>
      </c>
    </row>
    <row r="30" spans="1:3" x14ac:dyDescent="0.25">
      <c r="A30">
        <v>15500</v>
      </c>
      <c r="B30">
        <v>3.4</v>
      </c>
      <c r="C30">
        <v>2.2000000000000002</v>
      </c>
    </row>
    <row r="31" spans="1:3" x14ac:dyDescent="0.25">
      <c r="A31">
        <v>16000</v>
      </c>
      <c r="B31">
        <v>3.4</v>
      </c>
      <c r="C31">
        <v>2.2000000000000002</v>
      </c>
    </row>
    <row r="32" spans="1:3" x14ac:dyDescent="0.25">
      <c r="A32">
        <v>16500</v>
      </c>
      <c r="B32">
        <v>3.4</v>
      </c>
      <c r="C32">
        <v>2.2000000000000002</v>
      </c>
    </row>
    <row r="33" spans="1:3" x14ac:dyDescent="0.25">
      <c r="A33">
        <v>17000</v>
      </c>
      <c r="B33">
        <v>3.4</v>
      </c>
      <c r="C33">
        <v>2.2000000000000002</v>
      </c>
    </row>
    <row r="34" spans="1:3" x14ac:dyDescent="0.25">
      <c r="A34">
        <v>17500</v>
      </c>
      <c r="B34">
        <v>3.4</v>
      </c>
      <c r="C34">
        <v>2.2000000000000002</v>
      </c>
    </row>
    <row r="35" spans="1:3" x14ac:dyDescent="0.25">
      <c r="A35">
        <v>18000</v>
      </c>
      <c r="B35">
        <v>3.4</v>
      </c>
      <c r="C35">
        <v>2.2000000000000002</v>
      </c>
    </row>
    <row r="36" spans="1:3" x14ac:dyDescent="0.25">
      <c r="A36">
        <v>18500</v>
      </c>
      <c r="B36">
        <v>3.4</v>
      </c>
      <c r="C36">
        <v>2.2000000000000002</v>
      </c>
    </row>
    <row r="37" spans="1:3" x14ac:dyDescent="0.25">
      <c r="A37">
        <v>19000</v>
      </c>
      <c r="B37">
        <v>3.4</v>
      </c>
      <c r="C37">
        <v>2.2000000000000002</v>
      </c>
    </row>
    <row r="38" spans="1:3" x14ac:dyDescent="0.25">
      <c r="A38">
        <v>19500</v>
      </c>
      <c r="B38">
        <v>3.4</v>
      </c>
      <c r="C38">
        <v>2.2000000000000002</v>
      </c>
    </row>
    <row r="39" spans="1:3" x14ac:dyDescent="0.25">
      <c r="A39">
        <v>20000</v>
      </c>
      <c r="B39">
        <v>3.4</v>
      </c>
      <c r="C39"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a) Unchoked</vt:lpstr>
      <vt:lpstr>a) Choked</vt:lpstr>
      <vt:lpstr>b) Temp</vt:lpstr>
      <vt:lpstr>b) Pressure</vt:lpstr>
      <vt:lpstr>c)</vt:lpstr>
      <vt:lpstr>d)</vt:lpstr>
      <vt:lpstr>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2019-12-10T17:19:50Z</dcterms:modified>
</cp:coreProperties>
</file>