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azard Analysis and Risk Assess" sheetId="1" r:id="rId3"/>
    <sheet state="visible" name="Examples" sheetId="2" r:id="rId4"/>
    <sheet state="visible" name="Situational Analysis Guidewords" sheetId="3" r:id="rId5"/>
    <sheet state="visible" name="Hazard Analysis Guidewords" sheetId="4" r:id="rId6"/>
    <sheet state="visible" name="Severity, Exposure, Controllabi" sheetId="5" r:id="rId7"/>
    <sheet state="visible" name="ASIL Table" sheetId="6" r:id="rId8"/>
  </sheets>
  <definedNames>
    <definedName localSheetId="1" name="DV_List">#REF!</definedName>
    <definedName localSheetId="2" name="S_List">'Severity, Exposure, Controllabi'!$E$12:$E$16</definedName>
    <definedName localSheetId="2" name="OM_List">'Situational Analysis Guidewords'!$D$5:$D$14</definedName>
    <definedName localSheetId="2" name="IU_List">'Situational Analysis Guidewords'!$D$44:$D$47</definedName>
    <definedName localSheetId="1" name="E_List">#REF!</definedName>
    <definedName localSheetId="2" name="EN_List">'Situational Analysis Guidewords'!$D$51:$D$60</definedName>
    <definedName localSheetId="1" name="SD_List">#REF!</definedName>
    <definedName localSheetId="1" name="EN_List">#REF!</definedName>
    <definedName localSheetId="1" name="IU_List">#REF!</definedName>
    <definedName localSheetId="1" name="C_List">#REF!</definedName>
    <definedName localSheetId="2" name="SD_List">'Situational Analysis Guidewords'!$D$33:$D$40</definedName>
    <definedName localSheetId="2" name="OS_List">'Situational Analysis Guidewords'!$D$18:$D$29</definedName>
    <definedName localSheetId="2" name="E_List">'Severity, Exposure, Controllabi'!$E$3:$E$8</definedName>
    <definedName localSheetId="1" name="OM_List">#REF!</definedName>
    <definedName localSheetId="2" name="DV_List">'Hazard Analysis Guidewords'!$D$4:$D$24</definedName>
    <definedName localSheetId="1" name="OS_List">#REF!</definedName>
    <definedName localSheetId="2" name="C_List">'Severity, Exposure, Controllabi'!$E$20:$E$24</definedName>
    <definedName localSheetId="1" name="S_List">#REF!</definedName>
  </definedNames>
  <calcPr/>
</workbook>
</file>

<file path=xl/sharedStrings.xml><?xml version="1.0" encoding="utf-8"?>
<sst xmlns="http://schemas.openxmlformats.org/spreadsheetml/2006/main" count="525" uniqueCount="251">
  <si>
    <t>Hazard &amp; Risk Analysis Definitions</t>
  </si>
  <si>
    <t>INSTRUCTIONS:</t>
  </si>
  <si>
    <t>EXAMPLE DISCUSSED IN THE PROJECT INSTRUCTIONS - Headlamp System</t>
  </si>
  <si>
    <t>Fill out the hazard analysis and risk assessment below.</t>
  </si>
  <si>
    <t>HA-001 should be for the lane departure warning function as discussed in the lecture.</t>
  </si>
  <si>
    <t>Hazard ID</t>
  </si>
  <si>
    <t>Operational Mode</t>
  </si>
  <si>
    <t>HA-002 should be for the lane keeping assistance function as discussed in the lecture.</t>
  </si>
  <si>
    <t>Situational Analysis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</si>
  <si>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</si>
  <si>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</si>
  <si>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ID</t>
  </si>
  <si>
    <t>Mode</t>
  </si>
  <si>
    <t>Hazard Identification</t>
  </si>
  <si>
    <t>Remarks</t>
  </si>
  <si>
    <t>Reference</t>
  </si>
  <si>
    <t>Hazardous Event Classification</t>
  </si>
  <si>
    <t>Determination of ASIL and Safety Goals</t>
  </si>
  <si>
    <t>Operational 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</si>
  <si>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</si>
  <si>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</si>
  <si>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</si>
  <si>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</si>
  <si>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</si>
  <si>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</si>
  <si>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</si>
  <si>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</si>
  <si>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</si>
  <si>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</si>
  <si>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</si>
  <si>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</si>
  <si>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Situation Details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</si>
  <si>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</si>
  <si>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</si>
  <si>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</si>
  <si>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</si>
  <si>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</si>
  <si>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</si>
  <si>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</si>
  <si>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Parked</t>
  </si>
  <si>
    <t>Car is parked, ignition is off</t>
  </si>
  <si>
    <t>HA-001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</si>
  <si>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</si>
  <si>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</si>
  <si>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</si>
  <si>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</si>
  <si>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</si>
  <si>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</si>
  <si>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</si>
  <si>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</si>
  <si>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</si>
  <si>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</si>
  <si>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</si>
  <si>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</si>
  <si>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</si>
  <si>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</si>
  <si>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</si>
  <si>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</si>
  <si>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</si>
  <si>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</si>
  <si>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</si>
  <si>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</si>
  <si>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</si>
  <si>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Lane Departure Warning (LDW) function shall apply an oscillating steering torque to provide the driver with haptic feedback</t>
  </si>
  <si>
    <t>MORE EXAMPLES - Headlamp System</t>
  </si>
  <si>
    <t>Ignition on</t>
  </si>
  <si>
    <t>Car is parked, ignition is on</t>
  </si>
  <si>
    <t>HA-002</t>
  </si>
  <si>
    <t>Lane Keeping Assistance (LKA) function shall apply the steering torque when active in order to stay in ego lane</t>
  </si>
  <si>
    <t>HA-003</t>
  </si>
  <si>
    <t>Situation Analysis</t>
  </si>
  <si>
    <t>Normal driving</t>
  </si>
  <si>
    <t>Car is driving</t>
  </si>
  <si>
    <t>HA-004</t>
  </si>
  <si>
    <t>Backward driving</t>
  </si>
  <si>
    <t>Degraded driving</t>
  </si>
  <si>
    <t>Limp home mode</t>
  </si>
  <si>
    <t>Towing (active)</t>
  </si>
  <si>
    <t>Towing another car</t>
  </si>
  <si>
    <t>OM03 - Normal Driving</t>
  </si>
  <si>
    <t>OS01 - City Road</t>
  </si>
  <si>
    <t>EN01 - Normal conditions</t>
  </si>
  <si>
    <t>SD03 - Low speed</t>
  </si>
  <si>
    <t>IU01 - Correctly used</t>
  </si>
  <si>
    <t>Towing (passive)</t>
  </si>
  <si>
    <t>Normal Driving on City Road during Normal conditions with Low speed (Night time + Obstacle on the road)</t>
  </si>
  <si>
    <t>Beeing towed by another car</t>
  </si>
  <si>
    <t>DV01 - Function not activated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</si>
  <si>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</si>
  <si>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</si>
  <si>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</si>
  <si>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</si>
  <si>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</si>
  <si>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</si>
  <si>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</si>
  <si>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</si>
  <si>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</si>
  <si>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Service</t>
  </si>
  <si>
    <t>OS03 - Highway</t>
  </si>
  <si>
    <t>Vehicle is in repair garage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</si>
  <si>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</si>
  <si>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</si>
  <si>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</si>
  <si>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</si>
  <si>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</si>
  <si>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</si>
  <si>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</si>
  <si>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</si>
  <si>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</si>
  <si>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</si>
  <si>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N/A</t>
  </si>
  <si>
    <t>A</t>
  </si>
  <si>
    <t>not applicable or not relevant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</si>
  <si>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</si>
  <si>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</si>
  <si>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</si>
  <si>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</si>
  <si>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</si>
  <si>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</si>
  <si>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</si>
  <si>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</si>
  <si>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</si>
  <si>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</si>
  <si>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</si>
  <si>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</si>
  <si>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</si>
  <si>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</si>
  <si>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C3 - Difficult to control or uncontrollable</t>
  </si>
  <si>
    <t>Scenario</t>
  </si>
  <si>
    <t>Any Road</t>
  </si>
  <si>
    <t>road type</t>
  </si>
  <si>
    <t>Country Road</t>
  </si>
  <si>
    <t>Highway</t>
  </si>
  <si>
    <t>Mountain Pass</t>
  </si>
  <si>
    <t>Off Road</t>
  </si>
  <si>
    <t>Road with gradient</t>
  </si>
  <si>
    <t>road attribute</t>
  </si>
  <si>
    <t>Road with bump</t>
  </si>
  <si>
    <t>Road tunnel</t>
  </si>
  <si>
    <t>Road with construction site</t>
  </si>
  <si>
    <t>Low speed</t>
  </si>
  <si>
    <t>driving attribute</t>
  </si>
  <si>
    <t>Deviation (Guideword)</t>
  </si>
  <si>
    <t>High speed</t>
  </si>
  <si>
    <t>Normal acceleration</t>
  </si>
  <si>
    <t>Activation error</t>
  </si>
  <si>
    <t>High acceleration</t>
  </si>
  <si>
    <t>Normal braking</t>
  </si>
  <si>
    <t>High braking</t>
  </si>
  <si>
    <t>Function unexpectedly activated</t>
  </si>
  <si>
    <t>Item Usage</t>
  </si>
  <si>
    <t>Function always activated</t>
  </si>
  <si>
    <t>Correctly used</t>
  </si>
  <si>
    <t>Intended usage</t>
  </si>
  <si>
    <t>Actor effect is too much</t>
  </si>
  <si>
    <t>Quantitative error</t>
  </si>
  <si>
    <t>Actor effect is too less</t>
  </si>
  <si>
    <t>Incorrectly used</t>
  </si>
  <si>
    <t>Unintended usage (foreseeable)</t>
  </si>
  <si>
    <t>Actor action too early</t>
  </si>
  <si>
    <t>Timing error</t>
  </si>
  <si>
    <t>Actor action too late</t>
  </si>
  <si>
    <t>Actor action before</t>
  </si>
  <si>
    <t>Sequence error</t>
  </si>
  <si>
    <t>Actor action after</t>
  </si>
  <si>
    <t>Actor effect is reverse</t>
  </si>
  <si>
    <t>Logical error</t>
  </si>
  <si>
    <t>Actor effect is wrong</t>
  </si>
  <si>
    <t>Normal conditions</t>
  </si>
  <si>
    <t>weather attribute</t>
  </si>
  <si>
    <t>Sensor sensitivity is too high</t>
  </si>
  <si>
    <t>Sensor sensitivity is too low</t>
  </si>
  <si>
    <t>Sun blares (degraded view)</t>
  </si>
  <si>
    <t>Sensor detection too early</t>
  </si>
  <si>
    <t>Fog (degraded view)</t>
  </si>
  <si>
    <t>Sensor detection too late</t>
  </si>
  <si>
    <t>Snowfall (degraded view)</t>
  </si>
  <si>
    <t>Sensor detection before</t>
  </si>
  <si>
    <t>Cross-wind (lateral force)</t>
  </si>
  <si>
    <t>Sensor detection after</t>
  </si>
  <si>
    <t>Rain (slippery road)</t>
  </si>
  <si>
    <t>Snow (slippery road)</t>
  </si>
  <si>
    <t>Glace (slippery road)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</si>
  <si>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</si>
  <si>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</si>
  <si>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</si>
  <si>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</si>
  <si>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</si>
  <si>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</si>
  <si>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</si>
  <si>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</si>
  <si>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</si>
  <si>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</si>
  <si>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</si>
  <si>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</si>
  <si>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</si>
  <si>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</si>
  <si>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</si>
  <si>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</si>
  <si>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</si>
  <si>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</si>
  <si>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</si>
  <si>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</si>
  <si>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</si>
  <si>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</si>
  <si>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</si>
  <si>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</si>
  <si>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</si>
  <si>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</si>
  <si>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</si>
  <si>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</si>
  <si>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</si>
  <si>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</si>
  <si>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</si>
  <si>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</si>
  <si>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</si>
  <si>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</si>
  <si>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</si>
  <si>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</si>
  <si>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</si>
  <si>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</si>
  <si>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Controllability</t>
  </si>
  <si>
    <t>Severity</t>
  </si>
  <si>
    <t>Probability of Injuries</t>
  </si>
  <si>
    <t>S0</t>
  </si>
  <si>
    <t>No injuries</t>
  </si>
  <si>
    <t>AIS 0 and less than 10 % probability of AIS 1-6</t>
  </si>
  <si>
    <t>S1</t>
  </si>
  <si>
    <t>Light and moderate injuries</t>
  </si>
  <si>
    <t>More than 10 % probability of AIS 1-6 (and not S2 or S3)</t>
  </si>
  <si>
    <t>S2</t>
  </si>
  <si>
    <t>S3</t>
  </si>
  <si>
    <t>Severe and life-threatening injuries</t>
  </si>
  <si>
    <t>C1</t>
  </si>
  <si>
    <t>Severe and life-threatening injuries (survival probable)</t>
  </si>
  <si>
    <t>More than 10 % probability of AIS 3-6 (and not S3)</t>
  </si>
  <si>
    <t>Life-threatening or fatal injuries</t>
  </si>
  <si>
    <t>Life-threatening injuries (survival uncertain), fatal injuries</t>
  </si>
  <si>
    <t>More than 10 % probability of AIS 5-6</t>
  </si>
  <si>
    <t>C2</t>
  </si>
  <si>
    <t>C</t>
  </si>
  <si>
    <t>C3</t>
  </si>
  <si>
    <t>D</t>
  </si>
  <si>
    <t>C0</t>
  </si>
  <si>
    <t>Controllable in general</t>
  </si>
  <si>
    <t>Simply controllable</t>
  </si>
  <si>
    <t>99 % or more of all drivers or other traffic participants are usually able to avoid harm</t>
  </si>
  <si>
    <t>Normally controllable</t>
  </si>
  <si>
    <t>90 % or more of all drivers or other traffic participants are usually able to avoid harm</t>
  </si>
  <si>
    <t>Difficult to control or uncontrollable</t>
  </si>
  <si>
    <t>Less than 90 % of all drivers or other traffic participants are usually able, or barely able, to avoid harm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</si>
</sst>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</font>
    <font>
      <b/>
      <sz val="16.0"/>
      <color rgb="FF0000FF"/>
      <name val="Arial"/>
    </font>
    <font>
      <sz val="10.0"/>
      <name val="Arial"/>
    </font>
    <font>
      <b/>
      <sz val="10.0"/>
      <name val="Arial"/>
    </font>
    <font/>
    <font>
      <b/>
      <color rgb="FF000000"/>
      <name val="Arial"/>
    </font>
    <font>
      <sz val="10.0"/>
      <color rgb="FF0000FF"/>
      <name val="Arial"/>
    </font>
    <font>
      <sz val="11.0"/>
      <color rgb="FF000000"/>
      <name val="Arial"/>
    </font>
    <font>
      <name val="Arial"/>
    </font>
    <font>
      <b/>
      <name val="Arial"/>
    </font>
    <font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</fills>
  <borders count="1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shrinkToFit="0" wrapText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shrinkToFit="0" vertical="center" wrapText="0"/>
    </xf>
    <xf borderId="0" fillId="0" fontId="5" numFmtId="0" xfId="0" applyAlignment="1" applyFont="1">
      <alignment horizontal="center"/>
    </xf>
    <xf borderId="0" fillId="0" fontId="3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readingOrder="0" shrinkToFit="0" wrapText="0"/>
    </xf>
    <xf borderId="0" fillId="2" fontId="6" numFmtId="0" xfId="0" applyAlignment="1" applyFill="1" applyFont="1">
      <alignment readingOrder="0"/>
    </xf>
    <xf borderId="1" fillId="3" fontId="1" numFmtId="0" xfId="0" applyAlignment="1" applyBorder="1" applyFill="1" applyFont="1">
      <alignment horizontal="center" readingOrder="0" shrinkToFit="0" vertical="center" wrapText="1"/>
    </xf>
    <xf borderId="0" fillId="0" fontId="4" numFmtId="0" xfId="0" applyAlignment="1" applyFont="1">
      <alignment shrinkToFit="0" wrapText="0"/>
    </xf>
    <xf borderId="2" fillId="4" fontId="1" numFmtId="0" xfId="0" applyAlignment="1" applyBorder="1" applyFill="1" applyFont="1">
      <alignment horizontal="center" readingOrder="0" shrinkToFit="0" vertical="center" wrapText="1"/>
    </xf>
    <xf borderId="3" fillId="5" fontId="4" numFmtId="0" xfId="0" applyAlignment="1" applyBorder="1" applyFill="1" applyFont="1">
      <alignment horizontal="center" shrinkToFit="0" vertical="center" wrapText="0"/>
    </xf>
    <xf borderId="4" fillId="0" fontId="5" numFmtId="0" xfId="0" applyBorder="1" applyFont="1"/>
    <xf borderId="3" fillId="5" fontId="4" numFmtId="0" xfId="0" applyAlignment="1" applyBorder="1" applyFont="1">
      <alignment shrinkToFit="0" vertical="center" wrapText="0"/>
    </xf>
    <xf borderId="2" fillId="4" fontId="1" numFmtId="0" xfId="0" applyAlignment="1" applyBorder="1" applyFont="1">
      <alignment horizontal="center" readingOrder="0"/>
    </xf>
    <xf borderId="5" fillId="0" fontId="5" numFmtId="0" xfId="0" applyBorder="1" applyFont="1"/>
    <xf borderId="2" fillId="3" fontId="1" numFmtId="0" xfId="0" applyAlignment="1" applyBorder="1" applyFont="1">
      <alignment horizontal="center" readingOrder="0"/>
    </xf>
    <xf borderId="0" fillId="6" fontId="1" numFmtId="0" xfId="0" applyAlignment="1" applyFill="1" applyFont="1">
      <alignment horizontal="center" readingOrder="0" shrinkToFit="0" vertical="center" wrapText="1"/>
    </xf>
    <xf borderId="6" fillId="6" fontId="1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center" wrapText="1"/>
    </xf>
    <xf borderId="3" fillId="0" fontId="3" numFmtId="0" xfId="0" applyAlignment="1" applyBorder="1" applyFont="1">
      <alignment horizontal="left" shrinkToFit="0" vertical="center" wrapText="0"/>
    </xf>
    <xf borderId="0" fillId="0" fontId="5" numFmtId="0" xfId="0" applyAlignment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top" wrapText="1"/>
    </xf>
    <xf borderId="3" fillId="0" fontId="3" numFmtId="0" xfId="0" applyAlignment="1" applyBorder="1" applyFont="1">
      <alignment horizontal="left" readingOrder="0" shrinkToFit="0" vertical="top" wrapText="1"/>
    </xf>
    <xf borderId="8" fillId="0" fontId="3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vertical="top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3" fillId="0" fontId="7" numFmtId="0" xfId="0" applyAlignment="1" applyBorder="1" applyFont="1">
      <alignment horizontal="left" shrinkToFit="0" vertical="center" wrapText="0"/>
    </xf>
    <xf borderId="8" fillId="0" fontId="3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3" fillId="5" fontId="3" numFmtId="0" xfId="0" applyAlignment="1" applyBorder="1" applyFont="1">
      <alignment shrinkToFit="0" vertical="center" wrapText="0"/>
    </xf>
    <xf borderId="0" fillId="0" fontId="6" numFmtId="0" xfId="0" applyAlignment="1" applyFont="1">
      <alignment shrinkToFit="0" vertical="bottom" wrapText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9" numFmtId="0" xfId="0" applyAlignment="1" applyFont="1">
      <alignment vertical="bottom"/>
    </xf>
    <xf borderId="9" fillId="0" fontId="10" numFmtId="0" xfId="0" applyAlignment="1" applyBorder="1" applyFont="1">
      <alignment shrinkToFit="0" vertical="bottom" wrapText="0"/>
    </xf>
    <xf borderId="9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6" fillId="5" fontId="10" numFmtId="0" xfId="0" applyAlignment="1" applyBorder="1" applyFont="1">
      <alignment horizontal="center" shrinkToFit="0" wrapText="0"/>
    </xf>
    <xf borderId="10" fillId="5" fontId="10" numFmtId="0" xfId="0" applyAlignment="1" applyBorder="1" applyFont="1">
      <alignment shrinkToFit="0" wrapText="0"/>
    </xf>
    <xf borderId="10" fillId="5" fontId="10" numFmtId="0" xfId="0" applyAlignment="1" applyBorder="1" applyFont="1">
      <alignment shrinkToFit="0" wrapText="0"/>
    </xf>
    <xf borderId="6" fillId="0" fontId="11" numFmtId="0" xfId="0" applyAlignment="1" applyBorder="1" applyFont="1">
      <alignment horizontal="center" shrinkToFit="0" vertical="top" wrapText="1"/>
    </xf>
    <xf borderId="10" fillId="0" fontId="9" numFmtId="0" xfId="0" applyAlignment="1" applyBorder="1" applyFont="1">
      <alignment horizontal="left" shrinkToFit="0" wrapText="0"/>
    </xf>
    <xf borderId="10" fillId="0" fontId="9" numFmtId="0" xfId="0" applyAlignment="1" applyBorder="1" applyFont="1">
      <alignment vertical="bottom"/>
    </xf>
    <xf borderId="10" fillId="0" fontId="11" numFmtId="0" xfId="0" applyAlignment="1" applyBorder="1" applyFont="1">
      <alignment horizontal="left" shrinkToFit="0" wrapText="0"/>
    </xf>
    <xf borderId="6" fillId="0" fontId="11" numFmtId="0" xfId="0" applyAlignment="1" applyBorder="1" applyFont="1">
      <alignment horizontal="center" shrinkToFit="0" vertical="top" wrapText="1"/>
    </xf>
    <xf borderId="10" fillId="0" fontId="9" numFmtId="0" xfId="0" applyAlignment="1" applyBorder="1" applyFont="1">
      <alignment horizontal="left" shrinkToFit="0" wrapText="0"/>
    </xf>
    <xf borderId="10" fillId="0" fontId="11" numFmtId="0" xfId="0" applyAlignment="1" applyBorder="1" applyFont="1">
      <alignment horizontal="left" shrinkToFit="0" wrapText="0"/>
    </xf>
    <xf borderId="10" fillId="0" fontId="9" numFmtId="0" xfId="0" applyAlignment="1" applyBorder="1" applyFont="1">
      <alignment vertical="bottom"/>
    </xf>
    <xf borderId="6" fillId="5" fontId="9" numFmtId="0" xfId="0" applyAlignment="1" applyBorder="1" applyFont="1">
      <alignment vertical="bottom"/>
    </xf>
    <xf borderId="10" fillId="5" fontId="9" numFmtId="0" xfId="0" applyAlignment="1" applyBorder="1" applyFont="1">
      <alignment vertical="bottom"/>
    </xf>
    <xf borderId="10" fillId="5" fontId="9" numFmtId="0" xfId="0" applyAlignment="1" applyBorder="1" applyFont="1">
      <alignment vertical="bottom"/>
    </xf>
    <xf borderId="7" fillId="0" fontId="3" numFmtId="0" xfId="0" applyAlignment="1" applyBorder="1" applyFont="1">
      <alignment horizontal="center" shrinkToFit="0" vertical="top" wrapText="1"/>
    </xf>
    <xf borderId="7" fillId="0" fontId="9" numFmtId="0" xfId="0" applyAlignment="1" applyBorder="1" applyFont="1">
      <alignment horizontal="center" vertical="center"/>
    </xf>
    <xf borderId="11" fillId="0" fontId="9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center" vertical="bottom"/>
    </xf>
    <xf borderId="12" fillId="0" fontId="5" numFmtId="0" xfId="0" applyBorder="1" applyFont="1"/>
    <xf borderId="8" fillId="0" fontId="5" numFmtId="0" xfId="0" applyBorder="1" applyFont="1"/>
    <xf borderId="6" fillId="0" fontId="5" numFmtId="0" xfId="0" applyBorder="1" applyFont="1"/>
    <xf borderId="10" fillId="0" fontId="5" numFmtId="0" xfId="0" applyBorder="1" applyFont="1"/>
    <xf borderId="10" fillId="0" fontId="9" numFmtId="0" xfId="0" applyAlignment="1" applyBorder="1" applyFont="1">
      <alignment vertical="bottom"/>
    </xf>
    <xf borderId="13" fillId="0" fontId="9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bottom"/>
    </xf>
    <xf borderId="13" fillId="0" fontId="5" numFmtId="0" xfId="0" applyBorder="1" applyFont="1"/>
    <xf borderId="14" fillId="5" fontId="4" numFmtId="0" xfId="0" applyAlignment="1" applyBorder="1" applyFont="1">
      <alignment shrinkToFit="0" vertical="center" wrapText="0"/>
    </xf>
    <xf borderId="15" fillId="5" fontId="4" numFmtId="0" xfId="0" applyAlignment="1" applyBorder="1" applyFont="1">
      <alignment shrinkToFit="0" vertical="center" wrapText="0"/>
    </xf>
    <xf borderId="16" fillId="0" fontId="3" numFmtId="0" xfId="0" applyAlignment="1" applyBorder="1" applyFont="1">
      <alignment horizontal="left" shrinkToFit="0" vertical="center" wrapText="0"/>
    </xf>
    <xf borderId="8" fillId="0" fontId="3" numFmtId="0" xfId="0" applyAlignment="1" applyBorder="1" applyFont="1">
      <alignment horizontal="left" shrinkToFit="0" vertical="center" wrapText="0"/>
    </xf>
    <xf borderId="14" fillId="5" fontId="3" numFmtId="0" xfId="0" applyAlignment="1" applyBorder="1" applyFont="1">
      <alignment shrinkToFit="0" vertical="center" wrapText="0"/>
    </xf>
    <xf borderId="15" fillId="5" fontId="3" numFmtId="0" xfId="0" applyAlignment="1" applyBorder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14"/>
    <col customWidth="1" min="3" max="3" width="19.0"/>
    <col customWidth="1" min="4" max="5" width="18.29"/>
    <col customWidth="1" min="6" max="6" width="18.86"/>
    <col customWidth="1" min="7" max="7" width="16.43"/>
    <col customWidth="1" min="8" max="8" width="34.43"/>
    <col customWidth="1" min="9" max="9" width="18.86"/>
    <col customWidth="1" min="10" max="10" width="13.29"/>
    <col customWidth="1" min="11" max="11" width="22.57"/>
    <col customWidth="1" min="12" max="12" width="18.71"/>
    <col customWidth="1" min="13" max="13" width="28.0"/>
    <col customWidth="1" min="14" max="14" width="25.57"/>
    <col customWidth="1" min="16" max="16" width="28.0"/>
    <col customWidth="1" min="17" max="17" width="20.71"/>
    <col customWidth="1" min="18" max="18" width="18.57"/>
    <col customWidth="1" min="19" max="19" width="20.71"/>
    <col customWidth="1" min="20" max="20" width="40.29"/>
    <col customWidth="1" min="22" max="22" width="33.14"/>
  </cols>
  <sheetData>
    <row r="1">
      <c r="A1" s="1"/>
      <c r="B1" s="3" t="s">
        <v>1</v>
      </c>
      <c r="C1" s="1"/>
      <c r="D1" s="1"/>
      <c r="E1" s="1"/>
      <c r="F1" s="1"/>
      <c r="G1" s="1"/>
      <c r="H1" s="1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7"/>
      <c r="X1" s="7"/>
      <c r="Y1" s="7"/>
      <c r="Z1" s="7"/>
      <c r="AA1" s="7"/>
      <c r="AB1" s="7"/>
    </row>
    <row r="2">
      <c r="A2" s="1"/>
      <c r="B2" s="9" t="s">
        <v>3</v>
      </c>
      <c r="C2" s="1"/>
      <c r="D2" s="1"/>
      <c r="E2" s="1"/>
      <c r="F2" s="1"/>
      <c r="G2" s="1"/>
      <c r="H2" s="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7"/>
      <c r="X2" s="7"/>
      <c r="Y2" s="7"/>
      <c r="Z2" s="7"/>
      <c r="AA2" s="7"/>
      <c r="AB2" s="7"/>
    </row>
    <row r="3">
      <c r="A3" s="1"/>
      <c r="B3" s="11" t="s">
        <v>4</v>
      </c>
      <c r="C3" s="1"/>
      <c r="D3" s="1"/>
      <c r="E3" s="1"/>
      <c r="F3" s="1"/>
      <c r="G3" s="1"/>
      <c r="H3" s="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7"/>
      <c r="X3" s="7"/>
      <c r="Y3" s="7"/>
      <c r="Z3" s="7"/>
      <c r="AA3" s="7"/>
      <c r="AB3" s="7"/>
    </row>
    <row r="4">
      <c r="A4" s="1"/>
      <c r="B4" s="11" t="s">
        <v>7</v>
      </c>
      <c r="C4" s="1"/>
      <c r="D4" s="1"/>
      <c r="E4" s="1"/>
      <c r="F4" s="1"/>
      <c r="G4" s="1"/>
      <c r="H4" s="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7"/>
      <c r="X4" s="7"/>
      <c r="Y4" s="7"/>
      <c r="Z4" s="7"/>
      <c r="AA4" s="7"/>
      <c r="AB4" s="7"/>
    </row>
    <row r="5">
      <c r="A5" s="1"/>
      <c r="B5" s="9" t="s">
        <v>9</v>
      </c>
      <c r="C5" s="1"/>
      <c r="D5" s="1"/>
      <c r="E5" s="1"/>
      <c r="F5" s="1"/>
      <c r="G5" s="1"/>
      <c r="H5" s="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7"/>
      <c r="X5" s="7"/>
      <c r="Y5" s="7"/>
      <c r="Z5" s="7"/>
      <c r="AA5" s="7"/>
      <c r="AB5" s="7"/>
    </row>
    <row r="6">
      <c r="A6" s="1"/>
      <c r="B6" s="9" t="s">
        <v>10</v>
      </c>
      <c r="C6" s="1"/>
      <c r="D6" s="1"/>
      <c r="E6" s="1"/>
      <c r="F6" s="1"/>
      <c r="G6" s="1"/>
      <c r="H6" s="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7"/>
      <c r="X6" s="7"/>
      <c r="Y6" s="7"/>
      <c r="Z6" s="7"/>
      <c r="AA6" s="7"/>
      <c r="AB6" s="7"/>
    </row>
    <row r="7">
      <c r="A7" s="1"/>
      <c r="B7" s="1"/>
      <c r="C7" s="1"/>
      <c r="D7" s="1"/>
      <c r="E7" s="1"/>
      <c r="F7" s="1"/>
      <c r="G7" s="1"/>
      <c r="H7" s="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7"/>
      <c r="X7" s="7"/>
      <c r="Y7" s="7"/>
      <c r="Z7" s="7"/>
      <c r="AA7" s="7"/>
      <c r="AB7" s="7"/>
    </row>
    <row r="8">
      <c r="A8" s="1"/>
      <c r="B8" s="1"/>
      <c r="C8" s="1"/>
      <c r="D8" s="1"/>
      <c r="E8" s="1"/>
      <c r="F8" s="1"/>
      <c r="G8" s="1"/>
      <c r="H8" s="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7"/>
      <c r="X8" s="7"/>
      <c r="Y8" s="7"/>
      <c r="Z8" s="7"/>
      <c r="AA8" s="7"/>
      <c r="AB8" s="7"/>
    </row>
    <row r="9">
      <c r="A9" s="1"/>
      <c r="B9" s="1"/>
      <c r="C9" s="1"/>
      <c r="D9" s="1"/>
      <c r="E9" s="1"/>
      <c r="F9" s="1"/>
      <c r="G9" s="1"/>
      <c r="H9" s="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7"/>
      <c r="X9" s="7"/>
      <c r="Y9" s="7"/>
      <c r="Z9" s="7"/>
      <c r="AA9" s="7"/>
      <c r="AB9" s="7"/>
    </row>
    <row r="10">
      <c r="A10" s="12" t="s">
        <v>5</v>
      </c>
      <c r="B10" s="14" t="s">
        <v>8</v>
      </c>
      <c r="C10" s="16"/>
      <c r="D10" s="16"/>
      <c r="E10" s="16"/>
      <c r="F10" s="16"/>
      <c r="G10" s="16"/>
      <c r="H10" s="16"/>
      <c r="I10" s="18" t="s">
        <v>13</v>
      </c>
      <c r="J10" s="16"/>
      <c r="K10" s="16"/>
      <c r="L10" s="16"/>
      <c r="M10" s="16"/>
      <c r="N10" s="16"/>
      <c r="O10" s="18" t="s">
        <v>16</v>
      </c>
      <c r="P10" s="16"/>
      <c r="Q10" s="16"/>
      <c r="R10" s="16"/>
      <c r="S10" s="16"/>
      <c r="T10" s="16"/>
      <c r="U10" s="20" t="s">
        <v>17</v>
      </c>
      <c r="V10" s="16"/>
      <c r="W10" s="7"/>
      <c r="X10" s="7"/>
      <c r="Y10" s="7"/>
      <c r="Z10" s="7"/>
      <c r="AA10" s="7"/>
      <c r="AB10" s="7"/>
    </row>
    <row r="11">
      <c r="A11" s="21"/>
      <c r="B11" s="22" t="s">
        <v>6</v>
      </c>
      <c r="C11" s="22" t="s">
        <v>18</v>
      </c>
      <c r="D11" s="22" t="s">
        <v>19</v>
      </c>
      <c r="E11" s="22" t="s">
        <v>31</v>
      </c>
      <c r="F11" s="22" t="s">
        <v>21</v>
      </c>
      <c r="G11" s="22" t="s">
        <v>22</v>
      </c>
      <c r="H11" s="22" t="s">
        <v>23</v>
      </c>
      <c r="I11" s="22" t="s">
        <v>24</v>
      </c>
      <c r="J11" s="22" t="s">
        <v>25</v>
      </c>
      <c r="K11" s="22" t="s">
        <v>26</v>
      </c>
      <c r="L11" s="22" t="s">
        <v>27</v>
      </c>
      <c r="M11" s="22" t="s">
        <v>28</v>
      </c>
      <c r="N11" s="22" t="s">
        <v>29</v>
      </c>
      <c r="O11" s="22" t="s">
        <v>30</v>
      </c>
      <c r="P11" s="22" t="s">
        <v>32</v>
      </c>
      <c r="Q11" s="22" t="s">
        <v>33</v>
      </c>
      <c r="R11" s="22" t="s">
        <v>34</v>
      </c>
      <c r="S11" s="22" t="s">
        <v>35</v>
      </c>
      <c r="T11" s="22" t="s">
        <v>36</v>
      </c>
      <c r="U11" s="22" t="s">
        <v>37</v>
      </c>
      <c r="V11" s="21" t="s">
        <v>38</v>
      </c>
      <c r="W11" s="24"/>
      <c r="X11" s="24"/>
      <c r="Y11" s="24"/>
      <c r="Z11" s="24"/>
      <c r="AA11" s="24"/>
      <c r="AB11" s="24"/>
    </row>
    <row r="12">
      <c r="A12" s="28" t="s">
        <v>41</v>
      </c>
      <c r="B12" s="29"/>
      <c r="C12" s="29"/>
      <c r="D12" s="31"/>
      <c r="E12" s="29"/>
      <c r="F12" s="29"/>
      <c r="G12" s="29"/>
      <c r="H12" s="29"/>
      <c r="I12" s="29" t="s">
        <v>63</v>
      </c>
      <c r="J12" s="29"/>
      <c r="K12" s="33"/>
      <c r="L12" s="29"/>
      <c r="M12" s="29"/>
      <c r="N12" s="34"/>
      <c r="O12" s="29"/>
      <c r="P12" s="29"/>
      <c r="Q12" s="29"/>
      <c r="R12" s="29"/>
      <c r="S12" s="29"/>
      <c r="T12" s="29"/>
      <c r="U12" s="28"/>
      <c r="V12" s="36"/>
      <c r="W12" s="37"/>
      <c r="X12" s="37"/>
      <c r="Y12" s="37"/>
      <c r="Z12" s="38"/>
      <c r="AA12" s="38"/>
      <c r="AB12" s="38"/>
    </row>
    <row r="13" ht="12.75" customHeight="1">
      <c r="A13" s="28" t="s">
        <v>67</v>
      </c>
      <c r="B13" s="29"/>
      <c r="C13" s="29"/>
      <c r="D13" s="29"/>
      <c r="E13" s="29"/>
      <c r="F13" s="29"/>
      <c r="G13" s="29"/>
      <c r="H13" s="29"/>
      <c r="I13" s="29" t="s">
        <v>68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8"/>
      <c r="V13" s="36"/>
      <c r="W13" s="37"/>
      <c r="X13" s="37"/>
      <c r="Y13" s="37"/>
      <c r="Z13" s="38"/>
      <c r="AA13" s="38"/>
      <c r="AB13" s="38"/>
    </row>
    <row r="14" ht="12.75" customHeight="1">
      <c r="A14" s="27" t="s">
        <v>69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30"/>
      <c r="W14" s="32"/>
      <c r="X14" s="32"/>
      <c r="Y14" s="32"/>
      <c r="Z14" s="26"/>
      <c r="AA14" s="26"/>
      <c r="AB14" s="26"/>
    </row>
    <row r="15" ht="12.75" customHeight="1">
      <c r="A15" s="27" t="s">
        <v>73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0"/>
      <c r="W15" s="32"/>
      <c r="X15" s="32"/>
      <c r="Y15" s="32"/>
      <c r="Z15" s="26"/>
      <c r="AA15" s="26"/>
      <c r="AB15" s="26"/>
    </row>
  </sheetData>
  <mergeCells count="4">
    <mergeCell ref="U10:V10"/>
    <mergeCell ref="B10:H10"/>
    <mergeCell ref="I10:N10"/>
    <mergeCell ref="O10:T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24.29"/>
    <col customWidth="1" min="3" max="3" width="26.71"/>
    <col customWidth="1" min="4" max="4" width="35.43"/>
    <col customWidth="1" min="5" max="5" width="36.43"/>
    <col customWidth="1" min="6" max="6" width="31.0"/>
    <col customWidth="1" min="7" max="7" width="22.57"/>
    <col customWidth="1" min="8" max="8" width="19.86"/>
    <col customWidth="1" min="9" max="9" width="38.86"/>
    <col customWidth="1" min="10" max="10" width="25.57"/>
    <col customWidth="1" min="11" max="11" width="24.86"/>
    <col customWidth="1" min="12" max="12" width="30.0"/>
    <col customWidth="1" min="13" max="13" width="44.14"/>
    <col customWidth="1" min="14" max="14" width="19.43"/>
    <col customWidth="1" min="15" max="15" width="17.86"/>
    <col customWidth="1" min="16" max="16" width="35.43"/>
    <col customWidth="1" min="17" max="17" width="27.43"/>
    <col customWidth="1" min="18" max="19" width="43.71"/>
    <col customWidth="1" min="20" max="20" width="37.43"/>
    <col customWidth="1" min="21" max="21" width="34.14"/>
    <col customWidth="1" min="22" max="22" width="31.14"/>
    <col customWidth="1" min="23" max="23" width="20.0"/>
    <col customWidth="1" min="24" max="29" width="8.71"/>
  </cols>
  <sheetData>
    <row r="1" ht="20.25" customHeight="1">
      <c r="A1" s="2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2.75" customHeight="1">
      <c r="A2" s="6"/>
      <c r="B2" s="8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12.75" customHeight="1">
      <c r="A3" s="4"/>
      <c r="C3" s="4"/>
      <c r="D3" s="4"/>
      <c r="E3" s="4"/>
      <c r="F3" s="4"/>
      <c r="G3" s="4"/>
      <c r="H3" s="4"/>
      <c r="I3" s="1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B4" s="12" t="s">
        <v>5</v>
      </c>
      <c r="C4" s="14" t="s">
        <v>8</v>
      </c>
      <c r="D4" s="16"/>
      <c r="E4" s="16"/>
      <c r="F4" s="16"/>
      <c r="G4" s="16"/>
      <c r="H4" s="16"/>
      <c r="I4" s="19"/>
      <c r="J4" s="18" t="s">
        <v>13</v>
      </c>
      <c r="K4" s="16"/>
      <c r="L4" s="16"/>
      <c r="M4" s="16"/>
      <c r="N4" s="16"/>
      <c r="O4" s="19"/>
      <c r="P4" s="18" t="s">
        <v>16</v>
      </c>
      <c r="Q4" s="16"/>
      <c r="R4" s="16"/>
      <c r="S4" s="16"/>
      <c r="T4" s="16"/>
      <c r="U4" s="19"/>
      <c r="V4" s="20" t="s">
        <v>17</v>
      </c>
      <c r="W4" s="19"/>
    </row>
    <row r="5">
      <c r="B5" s="21"/>
      <c r="C5" s="22" t="s">
        <v>6</v>
      </c>
      <c r="D5" s="22" t="s">
        <v>18</v>
      </c>
      <c r="E5" s="22" t="s">
        <v>19</v>
      </c>
      <c r="F5" s="22" t="s">
        <v>20</v>
      </c>
      <c r="G5" s="22" t="s">
        <v>21</v>
      </c>
      <c r="H5" s="22" t="s">
        <v>22</v>
      </c>
      <c r="I5" s="22" t="s">
        <v>23</v>
      </c>
      <c r="J5" s="22" t="s">
        <v>24</v>
      </c>
      <c r="K5" s="22" t="s">
        <v>25</v>
      </c>
      <c r="L5" s="22" t="s">
        <v>26</v>
      </c>
      <c r="M5" s="22" t="s">
        <v>27</v>
      </c>
      <c r="N5" s="22" t="s">
        <v>28</v>
      </c>
      <c r="O5" s="22" t="s">
        <v>29</v>
      </c>
      <c r="P5" s="22" t="s">
        <v>30</v>
      </c>
      <c r="Q5" s="22" t="s">
        <v>32</v>
      </c>
      <c r="R5" s="22" t="s">
        <v>33</v>
      </c>
      <c r="S5" s="22" t="s">
        <v>34</v>
      </c>
      <c r="T5" s="22" t="s">
        <v>35</v>
      </c>
      <c r="U5" s="22" t="s">
        <v>36</v>
      </c>
      <c r="V5" s="22" t="s">
        <v>37</v>
      </c>
      <c r="W5" s="21" t="s">
        <v>38</v>
      </c>
      <c r="X5" s="24"/>
      <c r="Y5" s="24"/>
      <c r="Z5" s="24"/>
      <c r="AA5" s="24"/>
      <c r="AB5" s="24"/>
      <c r="AC5" s="24"/>
    </row>
    <row r="6" ht="12.75" customHeight="1">
      <c r="A6" s="26"/>
      <c r="B6" s="27" t="s">
        <v>41</v>
      </c>
      <c r="C6" s="27" t="s">
        <v>42</v>
      </c>
      <c r="D6" s="27" t="s">
        <v>43</v>
      </c>
      <c r="E6" s="27" t="s">
        <v>44</v>
      </c>
      <c r="F6" s="27" t="s">
        <v>45</v>
      </c>
      <c r="G6" s="27" t="s">
        <v>46</v>
      </c>
      <c r="H6" s="27" t="s">
        <v>47</v>
      </c>
      <c r="I6" s="27" t="s">
        <v>48</v>
      </c>
      <c r="J6" s="27" t="s">
        <v>49</v>
      </c>
      <c r="K6" s="27" t="s">
        <v>50</v>
      </c>
      <c r="L6" s="27" t="s">
        <v>51</v>
      </c>
      <c r="M6" s="27" t="s">
        <v>52</v>
      </c>
      <c r="N6" s="27" t="s">
        <v>53</v>
      </c>
      <c r="O6" s="27" t="s">
        <v>54</v>
      </c>
      <c r="P6" s="27" t="s">
        <v>55</v>
      </c>
      <c r="Q6" s="27" t="s">
        <v>56</v>
      </c>
      <c r="R6" s="27" t="s">
        <v>57</v>
      </c>
      <c r="S6" s="27" t="s">
        <v>58</v>
      </c>
      <c r="T6" s="27" t="s">
        <v>59</v>
      </c>
      <c r="U6" s="27" t="s">
        <v>60</v>
      </c>
      <c r="V6" s="27" t="s">
        <v>61</v>
      </c>
      <c r="W6" s="30" t="s">
        <v>62</v>
      </c>
      <c r="X6" s="32"/>
      <c r="Y6" s="32"/>
      <c r="Z6" s="32"/>
      <c r="AA6" s="26"/>
      <c r="AB6" s="26"/>
      <c r="AC6" s="26"/>
    </row>
    <row r="7" ht="12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ht="12.75" customHeight="1">
      <c r="A8" s="4"/>
      <c r="B8" s="8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ht="12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ht="12.75" customHeight="1">
      <c r="A10" s="4"/>
      <c r="B10" s="8" t="s">
        <v>64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12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B12" s="12" t="s">
        <v>5</v>
      </c>
      <c r="C12" s="14" t="s">
        <v>70</v>
      </c>
      <c r="D12" s="16"/>
      <c r="E12" s="16"/>
      <c r="F12" s="16"/>
      <c r="G12" s="16"/>
      <c r="H12" s="16"/>
      <c r="I12" s="16"/>
      <c r="J12" s="18" t="s">
        <v>13</v>
      </c>
      <c r="K12" s="16"/>
      <c r="L12" s="16"/>
      <c r="M12" s="16"/>
      <c r="N12" s="16"/>
      <c r="O12" s="16"/>
      <c r="P12" s="18" t="s">
        <v>16</v>
      </c>
      <c r="Q12" s="16"/>
      <c r="R12" s="16"/>
      <c r="S12" s="16"/>
      <c r="T12" s="16"/>
      <c r="U12" s="16"/>
      <c r="V12" s="20" t="s">
        <v>17</v>
      </c>
      <c r="W12" s="16"/>
      <c r="X12" s="7"/>
      <c r="Y12" s="7"/>
      <c r="Z12" s="7"/>
      <c r="AA12" s="7"/>
      <c r="AB12" s="7"/>
      <c r="AC12" s="7"/>
    </row>
    <row r="13">
      <c r="B13" s="21"/>
      <c r="C13" s="22" t="s">
        <v>6</v>
      </c>
      <c r="D13" s="22" t="s">
        <v>18</v>
      </c>
      <c r="E13" s="22" t="s">
        <v>19</v>
      </c>
      <c r="F13" s="22" t="s">
        <v>20</v>
      </c>
      <c r="G13" s="22" t="s">
        <v>21</v>
      </c>
      <c r="H13" s="22" t="s">
        <v>22</v>
      </c>
      <c r="I13" s="22" t="s">
        <v>23</v>
      </c>
      <c r="J13" s="22" t="s">
        <v>24</v>
      </c>
      <c r="K13" s="22" t="s">
        <v>25</v>
      </c>
      <c r="L13" s="22" t="s">
        <v>26</v>
      </c>
      <c r="M13" s="22" t="s">
        <v>27</v>
      </c>
      <c r="N13" s="22" t="s">
        <v>28</v>
      </c>
      <c r="O13" s="22" t="s">
        <v>29</v>
      </c>
      <c r="P13" s="22" t="s">
        <v>30</v>
      </c>
      <c r="Q13" s="22" t="s">
        <v>32</v>
      </c>
      <c r="R13" s="22" t="s">
        <v>33</v>
      </c>
      <c r="S13" s="22" t="s">
        <v>34</v>
      </c>
      <c r="T13" s="22" t="s">
        <v>35</v>
      </c>
      <c r="U13" s="22" t="s">
        <v>36</v>
      </c>
      <c r="V13" s="22" t="s">
        <v>37</v>
      </c>
      <c r="W13" s="21" t="s">
        <v>38</v>
      </c>
      <c r="X13" s="24"/>
      <c r="Y13" s="24"/>
      <c r="Z13" s="24"/>
      <c r="AA13" s="24"/>
      <c r="AB13" s="24"/>
      <c r="AC13" s="24"/>
    </row>
    <row r="14" ht="12.75" customHeight="1">
      <c r="B14" s="27" t="s">
        <v>41</v>
      </c>
      <c r="C14" s="27" t="s">
        <v>79</v>
      </c>
      <c r="D14" s="27" t="s">
        <v>80</v>
      </c>
      <c r="E14" s="27" t="s">
        <v>81</v>
      </c>
      <c r="F14" s="27" t="s">
        <v>82</v>
      </c>
      <c r="G14" s="27" t="s">
        <v>46</v>
      </c>
      <c r="H14" s="27" t="s">
        <v>83</v>
      </c>
      <c r="I14" s="27" t="s">
        <v>85</v>
      </c>
      <c r="J14" s="27" t="s">
        <v>49</v>
      </c>
      <c r="K14" s="27" t="s">
        <v>87</v>
      </c>
      <c r="L14" s="27" t="s">
        <v>51</v>
      </c>
      <c r="M14" s="27" t="s">
        <v>88</v>
      </c>
      <c r="N14" s="27" t="s">
        <v>53</v>
      </c>
      <c r="O14" s="27" t="s">
        <v>54</v>
      </c>
      <c r="P14" s="27" t="s">
        <v>55</v>
      </c>
      <c r="Q14" s="27" t="s">
        <v>56</v>
      </c>
      <c r="R14" s="27" t="s">
        <v>57</v>
      </c>
      <c r="S14" s="27" t="s">
        <v>58</v>
      </c>
      <c r="T14" s="27" t="s">
        <v>59</v>
      </c>
      <c r="U14" s="27" t="s">
        <v>60</v>
      </c>
      <c r="V14" s="27" t="s">
        <v>61</v>
      </c>
      <c r="W14" s="30" t="s">
        <v>89</v>
      </c>
      <c r="X14" s="32"/>
      <c r="Y14" s="32"/>
      <c r="Z14" s="32"/>
      <c r="AA14" s="26"/>
      <c r="AB14" s="26"/>
      <c r="AC14" s="26"/>
    </row>
    <row r="15" ht="12.75" customHeight="1">
      <c r="B15" s="27" t="s">
        <v>67</v>
      </c>
      <c r="C15" s="27" t="s">
        <v>79</v>
      </c>
      <c r="D15" s="27" t="s">
        <v>80</v>
      </c>
      <c r="E15" s="27" t="s">
        <v>90</v>
      </c>
      <c r="F15" s="27" t="s">
        <v>82</v>
      </c>
      <c r="G15" s="27" t="s">
        <v>91</v>
      </c>
      <c r="H15" s="27" t="s">
        <v>83</v>
      </c>
      <c r="I15" s="27" t="s">
        <v>92</v>
      </c>
      <c r="J15" s="27" t="s">
        <v>49</v>
      </c>
      <c r="K15" s="27" t="s">
        <v>87</v>
      </c>
      <c r="L15" s="27" t="s">
        <v>51</v>
      </c>
      <c r="M15" s="27" t="s">
        <v>88</v>
      </c>
      <c r="N15" s="27" t="s">
        <v>53</v>
      </c>
      <c r="O15" s="27" t="s">
        <v>54</v>
      </c>
      <c r="P15" s="27" t="s">
        <v>93</v>
      </c>
      <c r="Q15" s="27" t="s">
        <v>94</v>
      </c>
      <c r="R15" s="27" t="s">
        <v>57</v>
      </c>
      <c r="S15" s="27" t="s">
        <v>58</v>
      </c>
      <c r="T15" s="27" t="s">
        <v>95</v>
      </c>
      <c r="U15" s="27" t="s">
        <v>96</v>
      </c>
      <c r="V15" s="27" t="s">
        <v>61</v>
      </c>
      <c r="W15" s="30" t="s">
        <v>89</v>
      </c>
      <c r="X15" s="32"/>
      <c r="Y15" s="32"/>
      <c r="Z15" s="32"/>
      <c r="AA15" s="26"/>
      <c r="AB15" s="26"/>
      <c r="AC15" s="26"/>
    </row>
    <row r="16" ht="12.75" customHeight="1">
      <c r="B16" s="27" t="s">
        <v>69</v>
      </c>
      <c r="C16" s="27" t="s">
        <v>79</v>
      </c>
      <c r="D16" s="27" t="s">
        <v>98</v>
      </c>
      <c r="E16" s="27" t="s">
        <v>90</v>
      </c>
      <c r="F16" s="27" t="s">
        <v>100</v>
      </c>
      <c r="G16" s="27" t="s">
        <v>101</v>
      </c>
      <c r="H16" s="27" t="s">
        <v>83</v>
      </c>
      <c r="I16" s="27" t="s">
        <v>102</v>
      </c>
      <c r="J16" s="27" t="s">
        <v>49</v>
      </c>
      <c r="K16" s="27" t="s">
        <v>87</v>
      </c>
      <c r="L16" s="27" t="s">
        <v>51</v>
      </c>
      <c r="M16" s="27" t="s">
        <v>88</v>
      </c>
      <c r="N16" s="27" t="s">
        <v>103</v>
      </c>
      <c r="O16" s="27" t="s">
        <v>54</v>
      </c>
      <c r="P16" s="27" t="s">
        <v>104</v>
      </c>
      <c r="Q16" s="27" t="s">
        <v>105</v>
      </c>
      <c r="R16" s="27" t="s">
        <v>106</v>
      </c>
      <c r="S16" s="27" t="s">
        <v>107</v>
      </c>
      <c r="T16" s="27" t="s">
        <v>108</v>
      </c>
      <c r="U16" s="27" t="s">
        <v>109</v>
      </c>
      <c r="V16" s="27" t="s">
        <v>111</v>
      </c>
      <c r="W16" s="30" t="s">
        <v>89</v>
      </c>
      <c r="X16" s="32"/>
      <c r="Y16" s="32"/>
      <c r="Z16" s="32"/>
      <c r="AA16" s="26"/>
      <c r="AB16" s="26"/>
      <c r="AC16" s="26"/>
    </row>
    <row r="17" ht="12.75" customHeight="1">
      <c r="B17" s="27" t="s">
        <v>73</v>
      </c>
      <c r="C17" s="27" t="s">
        <v>79</v>
      </c>
      <c r="D17" s="27" t="s">
        <v>113</v>
      </c>
      <c r="E17" s="27" t="s">
        <v>81</v>
      </c>
      <c r="F17" s="27" t="s">
        <v>114</v>
      </c>
      <c r="G17" s="27" t="s">
        <v>115</v>
      </c>
      <c r="H17" s="27" t="s">
        <v>83</v>
      </c>
      <c r="I17" s="27" t="s">
        <v>116</v>
      </c>
      <c r="J17" s="27" t="s">
        <v>49</v>
      </c>
      <c r="K17" s="27" t="s">
        <v>87</v>
      </c>
      <c r="L17" s="27" t="s">
        <v>51</v>
      </c>
      <c r="M17" s="27" t="s">
        <v>117</v>
      </c>
      <c r="N17" s="27" t="s">
        <v>118</v>
      </c>
      <c r="O17" s="27" t="s">
        <v>54</v>
      </c>
      <c r="P17" s="27" t="s">
        <v>55</v>
      </c>
      <c r="Q17" s="27" t="s">
        <v>119</v>
      </c>
      <c r="R17" s="27" t="s">
        <v>106</v>
      </c>
      <c r="S17" s="27" t="s">
        <v>120</v>
      </c>
      <c r="T17" s="27" t="s">
        <v>95</v>
      </c>
      <c r="U17" s="27" t="s">
        <v>121</v>
      </c>
      <c r="V17" s="27" t="s">
        <v>122</v>
      </c>
      <c r="W17" s="30" t="s">
        <v>89</v>
      </c>
      <c r="X17" s="32"/>
      <c r="Y17" s="32"/>
      <c r="Z17" s="32"/>
      <c r="AA17" s="26"/>
      <c r="AB17" s="26"/>
      <c r="AC17" s="26"/>
    </row>
    <row r="18" ht="12.75" customHeight="1">
      <c r="B18" s="27" t="s">
        <v>123</v>
      </c>
      <c r="C18" s="27" t="s">
        <v>79</v>
      </c>
      <c r="D18" s="27" t="s">
        <v>113</v>
      </c>
      <c r="E18" s="27" t="s">
        <v>90</v>
      </c>
      <c r="F18" s="27" t="s">
        <v>124</v>
      </c>
      <c r="G18" s="27" t="s">
        <v>91</v>
      </c>
      <c r="H18" s="27" t="s">
        <v>83</v>
      </c>
      <c r="I18" s="27" t="s">
        <v>125</v>
      </c>
      <c r="J18" s="27" t="s">
        <v>49</v>
      </c>
      <c r="K18" s="27" t="s">
        <v>87</v>
      </c>
      <c r="L18" s="27" t="s">
        <v>51</v>
      </c>
      <c r="M18" s="27" t="s">
        <v>88</v>
      </c>
      <c r="N18" s="27" t="s">
        <v>103</v>
      </c>
      <c r="O18" s="27" t="s">
        <v>54</v>
      </c>
      <c r="P18" s="27" t="s">
        <v>104</v>
      </c>
      <c r="Q18" s="27" t="s">
        <v>126</v>
      </c>
      <c r="R18" s="27" t="s">
        <v>106</v>
      </c>
      <c r="S18" s="27" t="s">
        <v>120</v>
      </c>
      <c r="T18" s="27" t="s">
        <v>127</v>
      </c>
      <c r="U18" s="27" t="s">
        <v>121</v>
      </c>
      <c r="V18" s="27" t="s">
        <v>122</v>
      </c>
      <c r="W18" s="30" t="s">
        <v>89</v>
      </c>
      <c r="X18" s="32"/>
      <c r="Y18" s="32"/>
      <c r="Z18" s="32"/>
      <c r="AA18" s="26"/>
      <c r="AB18" s="26"/>
      <c r="AC18" s="26"/>
    </row>
    <row r="19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29.86"/>
    <col customWidth="1" min="3" max="3" width="84.57"/>
    <col customWidth="1" min="4" max="4" width="35.43"/>
    <col customWidth="1" min="5" max="5" width="36.43"/>
    <col customWidth="1" min="6" max="6" width="31.0"/>
    <col customWidth="1" min="7" max="7" width="22.57"/>
    <col customWidth="1" min="8" max="8" width="19.86"/>
    <col customWidth="1" min="9" max="9" width="38.86"/>
    <col customWidth="1" min="10" max="10" width="25.57"/>
    <col customWidth="1" min="11" max="11" width="24.86"/>
    <col customWidth="1" min="12" max="12" width="30.0"/>
    <col customWidth="1" min="13" max="13" width="44.14"/>
    <col customWidth="1" min="14" max="14" width="19.43"/>
    <col customWidth="1" min="15" max="15" width="17.86"/>
    <col customWidth="1" min="16" max="16" width="35.43"/>
    <col customWidth="1" min="17" max="17" width="27.43"/>
    <col customWidth="1" min="18" max="18" width="43.71"/>
    <col customWidth="1" min="19" max="19" width="23.71"/>
    <col customWidth="1" min="20" max="20" width="107.43"/>
    <col customWidth="1" min="21" max="21" width="34.14"/>
    <col customWidth="1" min="22" max="22" width="31.14"/>
    <col customWidth="1" min="23" max="26" width="8.71"/>
  </cols>
  <sheetData>
    <row r="1" ht="20.25" customHeight="1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3" t="s">
        <v>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5" t="s">
        <v>11</v>
      </c>
      <c r="B4" s="17" t="s">
        <v>12</v>
      </c>
      <c r="C4" s="17" t="s">
        <v>14</v>
      </c>
      <c r="D4" s="17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23" t="str">
        <f t="shared" ref="A5:A13" si="1">"OM" &amp; TEXT(ROW()-ROW($A$4), "00")</f>
        <v>OM01</v>
      </c>
      <c r="B5" s="25" t="s">
        <v>39</v>
      </c>
      <c r="C5" s="25" t="s">
        <v>40</v>
      </c>
      <c r="D5" s="35" t="str">
        <f t="shared" ref="D5:D13" si="2">$A5 &amp; " - " &amp; $B5</f>
        <v>OM01 - Parked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23" t="str">
        <f t="shared" si="1"/>
        <v>OM02</v>
      </c>
      <c r="B6" s="25" t="s">
        <v>65</v>
      </c>
      <c r="C6" s="25" t="s">
        <v>66</v>
      </c>
      <c r="D6" s="35" t="str">
        <f t="shared" si="2"/>
        <v>OM02 - Ignition on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23" t="str">
        <f t="shared" si="1"/>
        <v>OM03</v>
      </c>
      <c r="B7" s="25" t="s">
        <v>71</v>
      </c>
      <c r="C7" s="25" t="s">
        <v>72</v>
      </c>
      <c r="D7" s="35" t="str">
        <f t="shared" si="2"/>
        <v>OM03 - Normal driving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23" t="str">
        <f t="shared" si="1"/>
        <v>OM04</v>
      </c>
      <c r="B8" s="25" t="s">
        <v>74</v>
      </c>
      <c r="C8" s="25" t="s">
        <v>72</v>
      </c>
      <c r="D8" s="35" t="str">
        <f t="shared" si="2"/>
        <v>OM04 - Backward driving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23" t="str">
        <f t="shared" si="1"/>
        <v>OM05</v>
      </c>
      <c r="B9" s="25" t="s">
        <v>75</v>
      </c>
      <c r="C9" s="25" t="s">
        <v>76</v>
      </c>
      <c r="D9" s="35" t="str">
        <f t="shared" si="2"/>
        <v>OM05 - Degraded driving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23" t="str">
        <f t="shared" si="1"/>
        <v>OM06</v>
      </c>
      <c r="B10" s="25" t="s">
        <v>77</v>
      </c>
      <c r="C10" s="25" t="s">
        <v>78</v>
      </c>
      <c r="D10" s="35" t="str">
        <f t="shared" si="2"/>
        <v>OM06 - Towing (active)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23" t="str">
        <f t="shared" si="1"/>
        <v>OM07</v>
      </c>
      <c r="B11" s="25" t="s">
        <v>84</v>
      </c>
      <c r="C11" s="25" t="s">
        <v>86</v>
      </c>
      <c r="D11" s="35" t="str">
        <f t="shared" si="2"/>
        <v>OM07 - Towing (passive)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23" t="str">
        <f t="shared" si="1"/>
        <v>OM08</v>
      </c>
      <c r="B12" s="25" t="s">
        <v>97</v>
      </c>
      <c r="C12" s="25" t="s">
        <v>99</v>
      </c>
      <c r="D12" s="35" t="str">
        <f t="shared" si="2"/>
        <v>OM08 - Service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23" t="str">
        <f t="shared" si="1"/>
        <v>OM09</v>
      </c>
      <c r="B13" s="25" t="s">
        <v>110</v>
      </c>
      <c r="C13" s="25" t="s">
        <v>112</v>
      </c>
      <c r="D13" s="35" t="str">
        <f t="shared" si="2"/>
        <v>OM09 - N/A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39"/>
      <c r="B14" s="39"/>
      <c r="C14" s="39"/>
      <c r="D14" s="3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13" t="s">
        <v>18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15" t="s">
        <v>11</v>
      </c>
      <c r="B17" s="17" t="s">
        <v>128</v>
      </c>
      <c r="C17" s="17" t="s">
        <v>14</v>
      </c>
      <c r="D17" s="17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23" t="str">
        <f t="shared" ref="A18:A28" si="3">"OS" &amp; TEXT(ROW()-ROW($A$17), "00")</f>
        <v>OS01</v>
      </c>
      <c r="B18" s="25" t="s">
        <v>129</v>
      </c>
      <c r="C18" s="25" t="s">
        <v>130</v>
      </c>
      <c r="D18" s="35" t="str">
        <f t="shared" ref="D18:D28" si="4">$A18 &amp; " - " &amp; $B18</f>
        <v>OS01 - Any Road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23" t="str">
        <f t="shared" si="3"/>
        <v>OS02</v>
      </c>
      <c r="B19" s="25" t="s">
        <v>43</v>
      </c>
      <c r="C19" s="25" t="s">
        <v>130</v>
      </c>
      <c r="D19" s="35" t="str">
        <f t="shared" si="4"/>
        <v>OS02 - City Road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23" t="str">
        <f t="shared" si="3"/>
        <v>OS03</v>
      </c>
      <c r="B20" s="25" t="s">
        <v>131</v>
      </c>
      <c r="C20" s="25" t="s">
        <v>130</v>
      </c>
      <c r="D20" s="35" t="str">
        <f t="shared" si="4"/>
        <v>OS03 - Country Road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23" t="str">
        <f t="shared" si="3"/>
        <v>OS04</v>
      </c>
      <c r="B21" s="25" t="s">
        <v>132</v>
      </c>
      <c r="C21" s="25" t="s">
        <v>130</v>
      </c>
      <c r="D21" s="35" t="str">
        <f t="shared" si="4"/>
        <v>OS04 - Highway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23" t="str">
        <f t="shared" si="3"/>
        <v>OS05</v>
      </c>
      <c r="B22" s="25" t="s">
        <v>133</v>
      </c>
      <c r="C22" s="25" t="s">
        <v>130</v>
      </c>
      <c r="D22" s="35" t="str">
        <f t="shared" si="4"/>
        <v>OS05 - Mountain Pass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23" t="str">
        <f t="shared" si="3"/>
        <v>OS06</v>
      </c>
      <c r="B23" s="25" t="s">
        <v>134</v>
      </c>
      <c r="C23" s="25" t="s">
        <v>130</v>
      </c>
      <c r="D23" s="35" t="str">
        <f t="shared" si="4"/>
        <v>OS06 - Off Road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23" t="str">
        <f t="shared" si="3"/>
        <v>OS07</v>
      </c>
      <c r="B24" s="25" t="s">
        <v>135</v>
      </c>
      <c r="C24" s="25" t="s">
        <v>136</v>
      </c>
      <c r="D24" s="35" t="str">
        <f t="shared" si="4"/>
        <v>OS07 - Road with gradient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23" t="str">
        <f t="shared" si="3"/>
        <v>OS08</v>
      </c>
      <c r="B25" s="25" t="s">
        <v>137</v>
      </c>
      <c r="C25" s="25" t="s">
        <v>136</v>
      </c>
      <c r="D25" s="35" t="str">
        <f t="shared" si="4"/>
        <v>OS08 - Road with bump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23" t="str">
        <f t="shared" si="3"/>
        <v>OS09</v>
      </c>
      <c r="B26" s="25" t="s">
        <v>138</v>
      </c>
      <c r="C26" s="25" t="s">
        <v>136</v>
      </c>
      <c r="D26" s="35" t="str">
        <f t="shared" si="4"/>
        <v>OS09 - Road tunnel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23" t="str">
        <f t="shared" si="3"/>
        <v>OS10</v>
      </c>
      <c r="B27" s="25" t="s">
        <v>139</v>
      </c>
      <c r="C27" s="25" t="s">
        <v>136</v>
      </c>
      <c r="D27" s="35" t="str">
        <f t="shared" si="4"/>
        <v>OS10 - Road with construction site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23" t="str">
        <f t="shared" si="3"/>
        <v>OS11</v>
      </c>
      <c r="B28" s="25" t="s">
        <v>110</v>
      </c>
      <c r="C28" s="25" t="s">
        <v>112</v>
      </c>
      <c r="D28" s="35" t="str">
        <f t="shared" si="4"/>
        <v>OS11 - N/A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39"/>
      <c r="B29" s="39"/>
      <c r="C29" s="39"/>
      <c r="D29" s="3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13" t="s">
        <v>31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15" t="s">
        <v>11</v>
      </c>
      <c r="B32" s="17" t="s">
        <v>128</v>
      </c>
      <c r="C32" s="17" t="s">
        <v>14</v>
      </c>
      <c r="D32" s="17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23" t="str">
        <f t="shared" ref="A33:A39" si="5">"SD" &amp; TEXT(ROW()-ROW($A$32), "00")</f>
        <v>SD01</v>
      </c>
      <c r="B33" s="25" t="s">
        <v>140</v>
      </c>
      <c r="C33" s="25" t="s">
        <v>141</v>
      </c>
      <c r="D33" s="35" t="str">
        <f t="shared" ref="D33:D39" si="6">$A33 &amp; " - " &amp; $B33</f>
        <v>SD01 - Low speed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23" t="str">
        <f t="shared" si="5"/>
        <v>SD02</v>
      </c>
      <c r="B34" s="25" t="s">
        <v>143</v>
      </c>
      <c r="C34" s="25" t="s">
        <v>141</v>
      </c>
      <c r="D34" s="35" t="str">
        <f t="shared" si="6"/>
        <v>SD02 - High speed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23" t="str">
        <f t="shared" si="5"/>
        <v>SD03</v>
      </c>
      <c r="B35" s="25" t="s">
        <v>144</v>
      </c>
      <c r="C35" s="25" t="s">
        <v>141</v>
      </c>
      <c r="D35" s="35" t="str">
        <f t="shared" si="6"/>
        <v>SD03 - Normal acceleration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23" t="str">
        <f t="shared" si="5"/>
        <v>SD04</v>
      </c>
      <c r="B36" s="25" t="s">
        <v>146</v>
      </c>
      <c r="C36" s="25" t="s">
        <v>141</v>
      </c>
      <c r="D36" s="35" t="str">
        <f t="shared" si="6"/>
        <v>SD04 - High acceleration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23" t="str">
        <f t="shared" si="5"/>
        <v>SD05</v>
      </c>
      <c r="B37" s="25" t="s">
        <v>147</v>
      </c>
      <c r="C37" s="25" t="s">
        <v>141</v>
      </c>
      <c r="D37" s="35" t="str">
        <f t="shared" si="6"/>
        <v>SD05 - Normal braking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23" t="str">
        <f t="shared" si="5"/>
        <v>SD06</v>
      </c>
      <c r="B38" s="25" t="s">
        <v>148</v>
      </c>
      <c r="C38" s="25" t="s">
        <v>141</v>
      </c>
      <c r="D38" s="35" t="str">
        <f t="shared" si="6"/>
        <v>SD06 - High braking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23" t="str">
        <f t="shared" si="5"/>
        <v>SD07</v>
      </c>
      <c r="B39" s="25" t="s">
        <v>110</v>
      </c>
      <c r="C39" s="25" t="s">
        <v>112</v>
      </c>
      <c r="D39" s="35" t="str">
        <f t="shared" si="6"/>
        <v>SD07 - N/A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39"/>
      <c r="B40" s="39"/>
      <c r="C40" s="39"/>
      <c r="D40" s="39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13" t="s">
        <v>150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15" t="s">
        <v>11</v>
      </c>
      <c r="B43" s="17" t="s">
        <v>12</v>
      </c>
      <c r="C43" s="17" t="s">
        <v>14</v>
      </c>
      <c r="D43" s="17" t="s">
        <v>15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23" t="str">
        <f t="shared" ref="A44:A46" si="7">"IU" &amp; TEXT(ROW()-ROW($A$43), "00")</f>
        <v>IU01</v>
      </c>
      <c r="B44" s="25" t="s">
        <v>152</v>
      </c>
      <c r="C44" s="25" t="s">
        <v>153</v>
      </c>
      <c r="D44" s="35" t="str">
        <f t="shared" ref="D44:D46" si="8">$A44 &amp; " - " &amp; $B44</f>
        <v>IU01 - Correctly used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23" t="str">
        <f t="shared" si="7"/>
        <v>IU02</v>
      </c>
      <c r="B45" s="25" t="s">
        <v>157</v>
      </c>
      <c r="C45" s="25" t="s">
        <v>158</v>
      </c>
      <c r="D45" s="35" t="str">
        <f t="shared" si="8"/>
        <v>IU02 - Incorrectly used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23" t="str">
        <f t="shared" si="7"/>
        <v>IU03</v>
      </c>
      <c r="B46" s="25" t="s">
        <v>110</v>
      </c>
      <c r="C46" s="25" t="s">
        <v>112</v>
      </c>
      <c r="D46" s="35" t="str">
        <f t="shared" si="8"/>
        <v>IU03 - N/A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39"/>
      <c r="B47" s="39"/>
      <c r="C47" s="39"/>
      <c r="D47" s="39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13" t="s">
        <v>19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15" t="s">
        <v>11</v>
      </c>
      <c r="B50" s="17" t="s">
        <v>128</v>
      </c>
      <c r="C50" s="17" t="s">
        <v>14</v>
      </c>
      <c r="D50" s="17" t="s">
        <v>15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23" t="str">
        <f t="shared" ref="A51:A59" si="9">"EN" &amp; TEXT(ROW()-ROW($A$50), "00")</f>
        <v>EN01</v>
      </c>
      <c r="B51" s="25" t="s">
        <v>168</v>
      </c>
      <c r="C51" s="25" t="s">
        <v>169</v>
      </c>
      <c r="D51" s="35" t="str">
        <f t="shared" ref="D51:D59" si="10">$A51 &amp; " - " &amp; $B51</f>
        <v>EN01 - Normal conditions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23" t="str">
        <f t="shared" si="9"/>
        <v>EN02</v>
      </c>
      <c r="B52" s="25" t="s">
        <v>172</v>
      </c>
      <c r="C52" s="25" t="s">
        <v>169</v>
      </c>
      <c r="D52" s="35" t="str">
        <f t="shared" si="10"/>
        <v>EN02 - Sun blares (degraded view)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23" t="str">
        <f t="shared" si="9"/>
        <v>EN03</v>
      </c>
      <c r="B53" s="25" t="s">
        <v>174</v>
      </c>
      <c r="C53" s="25" t="s">
        <v>169</v>
      </c>
      <c r="D53" s="35" t="str">
        <f t="shared" si="10"/>
        <v>EN03 - Fog (degraded view)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23" t="str">
        <f t="shared" si="9"/>
        <v>EN04</v>
      </c>
      <c r="B54" s="25" t="s">
        <v>176</v>
      </c>
      <c r="C54" s="25" t="s">
        <v>169</v>
      </c>
      <c r="D54" s="35" t="str">
        <f t="shared" si="10"/>
        <v>EN04 - Snowfall (degraded view)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23" t="str">
        <f t="shared" si="9"/>
        <v>EN05</v>
      </c>
      <c r="B55" s="25" t="s">
        <v>178</v>
      </c>
      <c r="C55" s="25" t="s">
        <v>169</v>
      </c>
      <c r="D55" s="35" t="str">
        <f t="shared" si="10"/>
        <v>EN05 - Cross-wind (lateral force)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23" t="str">
        <f t="shared" si="9"/>
        <v>EN06</v>
      </c>
      <c r="B56" s="25" t="s">
        <v>180</v>
      </c>
      <c r="C56" s="25" t="s">
        <v>136</v>
      </c>
      <c r="D56" s="35" t="str">
        <f t="shared" si="10"/>
        <v>EN06 - Rain (slippery road)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23" t="str">
        <f t="shared" si="9"/>
        <v>EN07</v>
      </c>
      <c r="B57" s="25" t="s">
        <v>181</v>
      </c>
      <c r="C57" s="25" t="s">
        <v>136</v>
      </c>
      <c r="D57" s="35" t="str">
        <f t="shared" si="10"/>
        <v>EN07 - Snow (slippery road)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23" t="str">
        <f t="shared" si="9"/>
        <v>EN08</v>
      </c>
      <c r="B58" s="25" t="s">
        <v>182</v>
      </c>
      <c r="C58" s="25" t="s">
        <v>136</v>
      </c>
      <c r="D58" s="35" t="str">
        <f t="shared" si="10"/>
        <v>EN08 - Glace (slippery road)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23" t="str">
        <f t="shared" si="9"/>
        <v>EN09</v>
      </c>
      <c r="B59" s="25" t="s">
        <v>110</v>
      </c>
      <c r="C59" s="25" t="s">
        <v>112</v>
      </c>
      <c r="D59" s="35" t="str">
        <f t="shared" si="10"/>
        <v>EN09 - N/A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39"/>
      <c r="B60" s="39"/>
      <c r="C60" s="39"/>
      <c r="D60" s="39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14"/>
    <col customWidth="1" min="3" max="3" width="28.43"/>
    <col customWidth="1" min="4" max="4" width="45.71"/>
  </cols>
  <sheetData>
    <row r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13" t="s">
        <v>25</v>
      </c>
      <c r="B2" s="4"/>
      <c r="C2" s="4"/>
      <c r="D2" s="4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15" t="s">
        <v>11</v>
      </c>
      <c r="B3" s="17" t="s">
        <v>142</v>
      </c>
      <c r="C3" s="17" t="s">
        <v>14</v>
      </c>
      <c r="D3" s="17" t="s">
        <v>15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23" t="str">
        <f t="shared" ref="A4:A23" si="1">"DV" &amp; TEXT(ROW()-ROW($A$3), "00")</f>
        <v>DV01</v>
      </c>
      <c r="B4" s="25" t="s">
        <v>50</v>
      </c>
      <c r="C4" s="25" t="s">
        <v>145</v>
      </c>
      <c r="D4" s="35" t="str">
        <f t="shared" ref="D4:D23" si="2">$A4 &amp; " - " &amp; $B4</f>
        <v>DV01 - Function not activated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23" t="str">
        <f t="shared" si="1"/>
        <v>DV02</v>
      </c>
      <c r="B5" s="25" t="s">
        <v>149</v>
      </c>
      <c r="C5" s="25" t="s">
        <v>145</v>
      </c>
      <c r="D5" s="35" t="str">
        <f t="shared" si="2"/>
        <v>DV02 - Function unexpectedly activated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23" t="str">
        <f t="shared" si="1"/>
        <v>DV03</v>
      </c>
      <c r="B6" s="25" t="s">
        <v>151</v>
      </c>
      <c r="C6" s="25" t="s">
        <v>145</v>
      </c>
      <c r="D6" s="35" t="str">
        <f t="shared" si="2"/>
        <v>DV03 - Function always activated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23" t="str">
        <f t="shared" si="1"/>
        <v>DV04</v>
      </c>
      <c r="B7" s="25" t="s">
        <v>154</v>
      </c>
      <c r="C7" s="25" t="s">
        <v>155</v>
      </c>
      <c r="D7" s="35" t="str">
        <f t="shared" si="2"/>
        <v>DV04 - Actor effect is too much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23" t="str">
        <f t="shared" si="1"/>
        <v>DV05</v>
      </c>
      <c r="B8" s="25" t="s">
        <v>156</v>
      </c>
      <c r="C8" s="25" t="s">
        <v>155</v>
      </c>
      <c r="D8" s="35" t="str">
        <f t="shared" si="2"/>
        <v>DV05 - Actor effect is too less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23" t="str">
        <f t="shared" si="1"/>
        <v>DV06</v>
      </c>
      <c r="B9" s="25" t="s">
        <v>159</v>
      </c>
      <c r="C9" s="25" t="s">
        <v>160</v>
      </c>
      <c r="D9" s="35" t="str">
        <f t="shared" si="2"/>
        <v>DV06 - Actor action too early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23" t="str">
        <f t="shared" si="1"/>
        <v>DV07</v>
      </c>
      <c r="B10" s="25" t="s">
        <v>161</v>
      </c>
      <c r="C10" s="25" t="s">
        <v>160</v>
      </c>
      <c r="D10" s="35" t="str">
        <f t="shared" si="2"/>
        <v>DV07 - Actor action too late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23" t="str">
        <f t="shared" si="1"/>
        <v>DV08</v>
      </c>
      <c r="B11" s="25" t="s">
        <v>162</v>
      </c>
      <c r="C11" s="25" t="s">
        <v>163</v>
      </c>
      <c r="D11" s="35" t="str">
        <f t="shared" si="2"/>
        <v>DV08 - Actor action before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23" t="str">
        <f t="shared" si="1"/>
        <v>DV09</v>
      </c>
      <c r="B12" s="25" t="s">
        <v>164</v>
      </c>
      <c r="C12" s="25" t="s">
        <v>163</v>
      </c>
      <c r="D12" s="35" t="str">
        <f t="shared" si="2"/>
        <v>DV09 - Actor action after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23" t="str">
        <f t="shared" si="1"/>
        <v>DV10</v>
      </c>
      <c r="B13" s="25" t="s">
        <v>165</v>
      </c>
      <c r="C13" s="25" t="s">
        <v>166</v>
      </c>
      <c r="D13" s="35" t="str">
        <f t="shared" si="2"/>
        <v>DV10 - Actor effect is reverse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23" t="str">
        <f t="shared" si="1"/>
        <v>DV11</v>
      </c>
      <c r="B14" s="25" t="s">
        <v>167</v>
      </c>
      <c r="C14" s="25" t="s">
        <v>166</v>
      </c>
      <c r="D14" s="35" t="str">
        <f t="shared" si="2"/>
        <v>DV11 - Actor effect is wrong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23" t="str">
        <f t="shared" si="1"/>
        <v>DV12</v>
      </c>
      <c r="B15" s="25" t="s">
        <v>170</v>
      </c>
      <c r="C15" s="25" t="s">
        <v>155</v>
      </c>
      <c r="D15" s="35" t="str">
        <f t="shared" si="2"/>
        <v>DV12 - Sensor sensitivity is too high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23" t="str">
        <f t="shared" si="1"/>
        <v>DV13</v>
      </c>
      <c r="B16" s="25" t="s">
        <v>171</v>
      </c>
      <c r="C16" s="25" t="s">
        <v>155</v>
      </c>
      <c r="D16" s="35" t="str">
        <f t="shared" si="2"/>
        <v>DV13 - Sensor sensitivity is too low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23" t="str">
        <f t="shared" si="1"/>
        <v>DV14</v>
      </c>
      <c r="B17" s="25" t="s">
        <v>173</v>
      </c>
      <c r="C17" s="25" t="s">
        <v>160</v>
      </c>
      <c r="D17" s="35" t="str">
        <f t="shared" si="2"/>
        <v>DV14 - Sensor detection too early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23" t="str">
        <f t="shared" si="1"/>
        <v>DV15</v>
      </c>
      <c r="B18" s="25" t="s">
        <v>175</v>
      </c>
      <c r="C18" s="25" t="s">
        <v>160</v>
      </c>
      <c r="D18" s="35" t="str">
        <f t="shared" si="2"/>
        <v>DV15 - Sensor detection too late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23" t="str">
        <f t="shared" si="1"/>
        <v>DV16</v>
      </c>
      <c r="B19" s="25" t="s">
        <v>177</v>
      </c>
      <c r="C19" s="25" t="s">
        <v>163</v>
      </c>
      <c r="D19" s="35" t="str">
        <f t="shared" si="2"/>
        <v>DV16 - Sensor detection before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23" t="str">
        <f t="shared" si="1"/>
        <v>DV17</v>
      </c>
      <c r="B20" s="25" t="s">
        <v>179</v>
      </c>
      <c r="C20" s="25" t="s">
        <v>163</v>
      </c>
      <c r="D20" s="35" t="str">
        <f t="shared" si="2"/>
        <v>DV17 - Sensor detection after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23" t="str">
        <f t="shared" si="1"/>
        <v>DV18</v>
      </c>
      <c r="B21" s="25" t="s">
        <v>183</v>
      </c>
      <c r="C21" s="25" t="s">
        <v>166</v>
      </c>
      <c r="D21" s="35" t="str">
        <f t="shared" si="2"/>
        <v>DV18 - Sensor detection is reverse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23" t="str">
        <f t="shared" si="1"/>
        <v>DV19</v>
      </c>
      <c r="B22" s="25" t="s">
        <v>184</v>
      </c>
      <c r="C22" s="25" t="s">
        <v>166</v>
      </c>
      <c r="D22" s="35" t="str">
        <f t="shared" si="2"/>
        <v>DV19 - Sensor detection is wrong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23" t="str">
        <f t="shared" si="1"/>
        <v>DV20</v>
      </c>
      <c r="B23" s="25" t="s">
        <v>110</v>
      </c>
      <c r="C23" s="25" t="s">
        <v>112</v>
      </c>
      <c r="D23" s="35" t="str">
        <f t="shared" si="2"/>
        <v>DV20 - N/A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39"/>
      <c r="B24" s="39"/>
      <c r="C24" s="39"/>
      <c r="D24" s="39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2"/>
      <c r="B25" s="43"/>
      <c r="C25" s="41"/>
      <c r="D25" s="43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4" t="s">
        <v>185</v>
      </c>
      <c r="B26" s="45"/>
      <c r="C26" s="46"/>
      <c r="D26" s="45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47" t="s">
        <v>11</v>
      </c>
      <c r="B27" s="48" t="s">
        <v>186</v>
      </c>
      <c r="C27" s="49" t="s">
        <v>14</v>
      </c>
      <c r="D27" s="48" t="s">
        <v>15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50" t="str">
        <f t="shared" ref="A28:A41" si="3">"EV" &amp; TEXT(ROW()-ROW($A$35), "00")</f>
        <v>EV-07</v>
      </c>
      <c r="B28" s="51" t="s">
        <v>187</v>
      </c>
      <c r="C28" s="52"/>
      <c r="D28" s="53" t="str">
        <f t="shared" ref="D28:D41" si="4">$A28 &amp; " - " &amp; $B28</f>
        <v>EV-07 - None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54" t="str">
        <f t="shared" si="3"/>
        <v>EV-06</v>
      </c>
      <c r="B29" s="55" t="s">
        <v>188</v>
      </c>
      <c r="C29" s="52"/>
      <c r="D29" s="56" t="str">
        <f t="shared" si="4"/>
        <v>EV-06 - Front collision with oncoming traffic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54" t="str">
        <f t="shared" si="3"/>
        <v>EV-05</v>
      </c>
      <c r="B30" s="55" t="s">
        <v>189</v>
      </c>
      <c r="C30" s="52"/>
      <c r="D30" s="56" t="str">
        <f t="shared" si="4"/>
        <v>EV-05 - Front collision with ahead traffic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50" t="str">
        <f t="shared" si="3"/>
        <v>EV-04</v>
      </c>
      <c r="B31" s="55" t="s">
        <v>52</v>
      </c>
      <c r="C31" s="52"/>
      <c r="D31" s="56" t="str">
        <f t="shared" si="4"/>
        <v>EV-04 - Front collision with obstacle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50" t="str">
        <f t="shared" si="3"/>
        <v>EV-03</v>
      </c>
      <c r="B32" s="51" t="s">
        <v>190</v>
      </c>
      <c r="C32" s="57"/>
      <c r="D32" s="53" t="str">
        <f t="shared" si="4"/>
        <v>EV-03 - Rear collision with trailing traffic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50" t="str">
        <f t="shared" si="3"/>
        <v>EV-02</v>
      </c>
      <c r="B33" s="51" t="s">
        <v>191</v>
      </c>
      <c r="C33" s="52"/>
      <c r="D33" s="53" t="str">
        <f t="shared" si="4"/>
        <v>EV-02 - Side collision with other traffic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50" t="str">
        <f t="shared" si="3"/>
        <v>EV-01</v>
      </c>
      <c r="B34" s="51" t="s">
        <v>192</v>
      </c>
      <c r="C34" s="52"/>
      <c r="D34" s="53" t="str">
        <f t="shared" si="4"/>
        <v>EV-01 - Side collision with obstacle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50" t="str">
        <f t="shared" si="3"/>
        <v>EV00</v>
      </c>
      <c r="B35" s="51" t="s">
        <v>193</v>
      </c>
      <c r="C35" s="52"/>
      <c r="D35" s="53" t="str">
        <f t="shared" si="4"/>
        <v>EV00 - Collision with other vehicle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50" t="str">
        <f t="shared" si="3"/>
        <v>EV01</v>
      </c>
      <c r="B36" s="51" t="s">
        <v>194</v>
      </c>
      <c r="C36" s="52"/>
      <c r="D36" s="53" t="str">
        <f t="shared" si="4"/>
        <v>EV01 - Collision with train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50" t="str">
        <f t="shared" si="3"/>
        <v>EV02</v>
      </c>
      <c r="B37" s="51" t="s">
        <v>195</v>
      </c>
      <c r="C37" s="52"/>
      <c r="D37" s="53" t="str">
        <f t="shared" si="4"/>
        <v>EV02 - Collision with pedestrian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50" t="str">
        <f t="shared" si="3"/>
        <v>EV03</v>
      </c>
      <c r="B38" s="51" t="s">
        <v>196</v>
      </c>
      <c r="C38" s="52"/>
      <c r="D38" s="53" t="str">
        <f t="shared" si="4"/>
        <v>EV03 - Car spins out of control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50" t="str">
        <f t="shared" si="3"/>
        <v>EV04</v>
      </c>
      <c r="B39" s="51" t="s">
        <v>197</v>
      </c>
      <c r="C39" s="52"/>
      <c r="D39" s="53" t="str">
        <f t="shared" si="4"/>
        <v>EV04 - Car comes off the road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50" t="str">
        <f t="shared" si="3"/>
        <v>EV05</v>
      </c>
      <c r="B40" s="51" t="s">
        <v>198</v>
      </c>
      <c r="C40" s="52"/>
      <c r="D40" s="53" t="str">
        <f t="shared" si="4"/>
        <v>EV05 - Car catches file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50" t="str">
        <f t="shared" si="3"/>
        <v>EV06</v>
      </c>
      <c r="B41" s="51" t="s">
        <v>110</v>
      </c>
      <c r="C41" s="52"/>
      <c r="D41" s="53" t="str">
        <f t="shared" si="4"/>
        <v>EV06 - N/A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58"/>
      <c r="B42" s="59"/>
      <c r="C42" s="60"/>
      <c r="D42" s="59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43"/>
      <c r="B43" s="43"/>
      <c r="C43" s="41"/>
      <c r="D43" s="43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  <row r="1001"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</row>
    <row r="1002"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</row>
    <row r="1003"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86"/>
    <col customWidth="1" min="3" max="4" width="51.57"/>
    <col customWidth="1" min="5" max="5" width="33.71"/>
  </cols>
  <sheetData>
    <row r="1" ht="12.75" customHeight="1">
      <c r="A1" s="13" t="s">
        <v>199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15" t="s">
        <v>11</v>
      </c>
      <c r="B2" s="17" t="s">
        <v>200</v>
      </c>
      <c r="C2" s="17" t="s">
        <v>201</v>
      </c>
      <c r="D2" s="17" t="s">
        <v>202</v>
      </c>
      <c r="E2" s="17" t="s">
        <v>15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61" t="s">
        <v>203</v>
      </c>
      <c r="B3" s="25" t="s">
        <v>204</v>
      </c>
      <c r="C3" s="25"/>
      <c r="D3" s="25"/>
      <c r="E3" s="35" t="str">
        <f t="shared" ref="E3:E7" si="1">$A3 &amp; " - " &amp; $B3</f>
        <v>E0 - Incredible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61" t="s">
        <v>205</v>
      </c>
      <c r="B4" s="25" t="s">
        <v>206</v>
      </c>
      <c r="C4" s="25" t="s">
        <v>207</v>
      </c>
      <c r="D4" s="25" t="s">
        <v>208</v>
      </c>
      <c r="E4" s="35" t="str">
        <f t="shared" si="1"/>
        <v>E1 - Very low probability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61" t="s">
        <v>209</v>
      </c>
      <c r="B5" s="25" t="s">
        <v>210</v>
      </c>
      <c r="C5" s="25" t="s">
        <v>211</v>
      </c>
      <c r="D5" s="25" t="s">
        <v>212</v>
      </c>
      <c r="E5" s="35" t="str">
        <f t="shared" si="1"/>
        <v>E2 - Low probability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61" t="s">
        <v>213</v>
      </c>
      <c r="B6" s="25" t="s">
        <v>214</v>
      </c>
      <c r="C6" s="25" t="s">
        <v>215</v>
      </c>
      <c r="D6" s="25" t="s">
        <v>216</v>
      </c>
      <c r="E6" s="35" t="str">
        <f t="shared" si="1"/>
        <v>E3 - Medium probability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61" t="s">
        <v>217</v>
      </c>
      <c r="B7" s="25" t="s">
        <v>218</v>
      </c>
      <c r="C7" s="25" t="s">
        <v>219</v>
      </c>
      <c r="D7" s="25" t="s">
        <v>220</v>
      </c>
      <c r="E7" s="35" t="str">
        <f t="shared" si="1"/>
        <v>E4 - High probability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39"/>
      <c r="B8" s="39"/>
      <c r="C8" s="39"/>
      <c r="D8" s="39"/>
      <c r="E8" s="39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13" t="s">
        <v>222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5" t="s">
        <v>11</v>
      </c>
      <c r="B11" s="17" t="s">
        <v>200</v>
      </c>
      <c r="C11" s="17" t="s">
        <v>14</v>
      </c>
      <c r="D11" s="17" t="s">
        <v>223</v>
      </c>
      <c r="E11" s="17" t="s">
        <v>15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61" t="s">
        <v>224</v>
      </c>
      <c r="B12" s="25" t="s">
        <v>225</v>
      </c>
      <c r="C12" s="25" t="s">
        <v>225</v>
      </c>
      <c r="D12" s="25" t="s">
        <v>226</v>
      </c>
      <c r="E12" s="35" t="str">
        <f t="shared" ref="E12:E15" si="2">$A12 &amp; " - " &amp; $B12</f>
        <v>S0 - No injuries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61" t="s">
        <v>227</v>
      </c>
      <c r="B13" s="25" t="s">
        <v>228</v>
      </c>
      <c r="C13" s="25" t="s">
        <v>228</v>
      </c>
      <c r="D13" s="25" t="s">
        <v>229</v>
      </c>
      <c r="E13" s="35" t="str">
        <f t="shared" si="2"/>
        <v>S1 - Light and moderate injuries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61" t="s">
        <v>230</v>
      </c>
      <c r="B14" s="25" t="s">
        <v>232</v>
      </c>
      <c r="C14" s="25" t="s">
        <v>234</v>
      </c>
      <c r="D14" s="25" t="s">
        <v>235</v>
      </c>
      <c r="E14" s="35" t="str">
        <f t="shared" si="2"/>
        <v>S2 - Severe and life-threatening injuries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61" t="s">
        <v>231</v>
      </c>
      <c r="B15" s="25" t="s">
        <v>236</v>
      </c>
      <c r="C15" s="25" t="s">
        <v>237</v>
      </c>
      <c r="D15" s="25" t="s">
        <v>238</v>
      </c>
      <c r="E15" s="35" t="str">
        <f t="shared" si="2"/>
        <v>S3 - Life-threatening or fatal injuries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39"/>
      <c r="B16" s="39"/>
      <c r="C16" s="39"/>
      <c r="D16" s="39"/>
      <c r="E16" s="39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13" t="s">
        <v>221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15" t="s">
        <v>11</v>
      </c>
      <c r="B19" s="17" t="s">
        <v>200</v>
      </c>
      <c r="C19" s="73" t="s">
        <v>14</v>
      </c>
      <c r="D19" s="74"/>
      <c r="E19" s="17" t="s">
        <v>15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61" t="s">
        <v>243</v>
      </c>
      <c r="B20" s="25" t="s">
        <v>244</v>
      </c>
      <c r="C20" s="75" t="s">
        <v>244</v>
      </c>
      <c r="D20" s="76"/>
      <c r="E20" s="35" t="str">
        <f t="shared" ref="E20:E23" si="3">$A20 &amp; " - " &amp; $B20</f>
        <v>C0 - Controllable in general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61" t="s">
        <v>233</v>
      </c>
      <c r="B21" s="25" t="s">
        <v>245</v>
      </c>
      <c r="C21" s="75" t="s">
        <v>246</v>
      </c>
      <c r="D21" s="76"/>
      <c r="E21" s="35" t="str">
        <f t="shared" si="3"/>
        <v>C1 - Simply controllable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61" t="s">
        <v>239</v>
      </c>
      <c r="B22" s="25" t="s">
        <v>247</v>
      </c>
      <c r="C22" s="75" t="s">
        <v>248</v>
      </c>
      <c r="D22" s="76"/>
      <c r="E22" s="35" t="str">
        <f t="shared" si="3"/>
        <v>C2 - Normally controllable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61" t="s">
        <v>241</v>
      </c>
      <c r="B23" s="25" t="s">
        <v>249</v>
      </c>
      <c r="C23" s="75" t="s">
        <v>250</v>
      </c>
      <c r="D23" s="76"/>
      <c r="E23" s="35" t="str">
        <f t="shared" si="3"/>
        <v>C3 - Difficult to control or uncontrollable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39"/>
      <c r="B24" s="39"/>
      <c r="C24" s="77"/>
      <c r="D24" s="78"/>
      <c r="E24" s="39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62" t="s">
        <v>221</v>
      </c>
      <c r="C2" s="63" t="s">
        <v>199</v>
      </c>
      <c r="D2" s="64" t="s">
        <v>222</v>
      </c>
      <c r="E2" s="65"/>
      <c r="F2" s="65"/>
      <c r="G2" s="66"/>
    </row>
    <row r="3">
      <c r="B3" s="67"/>
      <c r="C3" s="68"/>
      <c r="D3" s="69" t="s">
        <v>224</v>
      </c>
      <c r="E3" s="69" t="s">
        <v>227</v>
      </c>
      <c r="F3" s="69" t="s">
        <v>230</v>
      </c>
      <c r="G3" s="69" t="s">
        <v>231</v>
      </c>
    </row>
    <row r="4">
      <c r="B4" s="70" t="s">
        <v>233</v>
      </c>
      <c r="C4" s="71" t="s">
        <v>205</v>
      </c>
      <c r="D4" s="71" t="s">
        <v>61</v>
      </c>
      <c r="E4" s="71" t="s">
        <v>61</v>
      </c>
      <c r="F4" s="71" t="s">
        <v>61</v>
      </c>
      <c r="G4" s="71" t="s">
        <v>61</v>
      </c>
    </row>
    <row r="5">
      <c r="B5" s="72"/>
      <c r="C5" s="71" t="s">
        <v>209</v>
      </c>
      <c r="D5" s="71" t="s">
        <v>61</v>
      </c>
      <c r="E5" s="71" t="s">
        <v>61</v>
      </c>
      <c r="F5" s="71" t="s">
        <v>61</v>
      </c>
      <c r="G5" s="71" t="s">
        <v>61</v>
      </c>
    </row>
    <row r="6">
      <c r="B6" s="72"/>
      <c r="C6" s="71" t="s">
        <v>213</v>
      </c>
      <c r="D6" s="71" t="s">
        <v>61</v>
      </c>
      <c r="E6" s="71" t="s">
        <v>61</v>
      </c>
      <c r="F6" s="71" t="s">
        <v>61</v>
      </c>
      <c r="G6" s="71" t="s">
        <v>111</v>
      </c>
    </row>
    <row r="7">
      <c r="B7" s="67"/>
      <c r="C7" s="71" t="s">
        <v>217</v>
      </c>
      <c r="D7" s="71" t="s">
        <v>61</v>
      </c>
      <c r="E7" s="71" t="s">
        <v>61</v>
      </c>
      <c r="F7" s="71" t="s">
        <v>111</v>
      </c>
      <c r="G7" s="71" t="s">
        <v>122</v>
      </c>
    </row>
    <row r="8">
      <c r="B8" s="70" t="s">
        <v>239</v>
      </c>
      <c r="C8" s="71" t="s">
        <v>205</v>
      </c>
      <c r="D8" s="71" t="s">
        <v>61</v>
      </c>
      <c r="E8" s="71" t="s">
        <v>61</v>
      </c>
      <c r="F8" s="71" t="s">
        <v>61</v>
      </c>
      <c r="G8" s="71" t="s">
        <v>61</v>
      </c>
    </row>
    <row r="9">
      <c r="B9" s="72"/>
      <c r="C9" s="71" t="s">
        <v>209</v>
      </c>
      <c r="D9" s="71" t="s">
        <v>61</v>
      </c>
      <c r="E9" s="71" t="s">
        <v>61</v>
      </c>
      <c r="F9" s="71" t="s">
        <v>61</v>
      </c>
      <c r="G9" s="71" t="s">
        <v>111</v>
      </c>
    </row>
    <row r="10">
      <c r="B10" s="72"/>
      <c r="C10" s="71" t="s">
        <v>213</v>
      </c>
      <c r="D10" s="71" t="s">
        <v>61</v>
      </c>
      <c r="E10" s="71" t="s">
        <v>61</v>
      </c>
      <c r="F10" s="71" t="s">
        <v>111</v>
      </c>
      <c r="G10" s="71" t="s">
        <v>122</v>
      </c>
    </row>
    <row r="11">
      <c r="B11" s="67"/>
      <c r="C11" s="71" t="s">
        <v>217</v>
      </c>
      <c r="D11" s="71" t="s">
        <v>61</v>
      </c>
      <c r="E11" s="71" t="s">
        <v>111</v>
      </c>
      <c r="F11" s="71" t="s">
        <v>122</v>
      </c>
      <c r="G11" s="71" t="s">
        <v>240</v>
      </c>
    </row>
    <row r="12">
      <c r="B12" s="70" t="s">
        <v>241</v>
      </c>
      <c r="C12" s="71" t="s">
        <v>205</v>
      </c>
      <c r="D12" s="71" t="s">
        <v>61</v>
      </c>
      <c r="E12" s="71" t="s">
        <v>61</v>
      </c>
      <c r="F12" s="71" t="s">
        <v>61</v>
      </c>
      <c r="G12" s="71" t="s">
        <v>111</v>
      </c>
    </row>
    <row r="13">
      <c r="B13" s="72"/>
      <c r="C13" s="71" t="s">
        <v>209</v>
      </c>
      <c r="D13" s="71" t="s">
        <v>61</v>
      </c>
      <c r="E13" s="71" t="s">
        <v>61</v>
      </c>
      <c r="F13" s="71" t="s">
        <v>111</v>
      </c>
      <c r="G13" s="71" t="s">
        <v>122</v>
      </c>
    </row>
    <row r="14">
      <c r="B14" s="72"/>
      <c r="C14" s="71" t="s">
        <v>213</v>
      </c>
      <c r="D14" s="71" t="s">
        <v>61</v>
      </c>
      <c r="E14" s="71" t="s">
        <v>111</v>
      </c>
      <c r="F14" s="71" t="s">
        <v>122</v>
      </c>
      <c r="G14" s="71" t="s">
        <v>240</v>
      </c>
    </row>
    <row r="15">
      <c r="B15" s="67"/>
      <c r="C15" s="71" t="s">
        <v>217</v>
      </c>
      <c r="D15" s="71" t="s">
        <v>61</v>
      </c>
      <c r="E15" s="71" t="s">
        <v>122</v>
      </c>
      <c r="F15" s="71" t="s">
        <v>240</v>
      </c>
      <c r="G15" s="71" t="s">
        <v>242</v>
      </c>
    </row>
  </sheetData>
  <mergeCells count="6">
    <mergeCell ref="B2:B3"/>
    <mergeCell ref="C2:C3"/>
    <mergeCell ref="D2:G2"/>
    <mergeCell ref="B4:B7"/>
    <mergeCell ref="B8:B11"/>
    <mergeCell ref="B12:B15"/>
  </mergeCells>
  <drawing r:id="rId1"/>
</worksheet>
</file>