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onvergytics\OneDrive - Convergytics Solutions Private Limited\SandeepPreetam\Studying\GIT\MMx-Modelling\"/>
    </mc:Choice>
  </mc:AlternateContent>
  <xr:revisionPtr revIDLastSave="0" documentId="13_ncr:1_{0FDF2D3E-B18F-45E6-91D5-00BD55A58E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Adeffect">Sheet1!$L$4</definedName>
    <definedName name="Constant">Sheet1!$L$8</definedName>
    <definedName name="Elasticity">Sheet1!$L$7</definedName>
    <definedName name="Lambda">Sheet1!$L$6</definedName>
    <definedName name="Seasonality_Index">Sheet1!$K$9:$L$12</definedName>
    <definedName name="solver_adj" localSheetId="0" hidden="1">Sheet1!$L$3:$L$6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Sheet1!$L$3:$L$12</definedName>
    <definedName name="solver_lhs2" localSheetId="0" hidden="1">Sheet1!$L$3:$L$12</definedName>
    <definedName name="solver_lhs3" localSheetId="0" hidden="1">Sheet1!$L$6</definedName>
    <definedName name="solver_lhs4" localSheetId="0" hidden="1">Sheet1!$L$3:$L$8</definedName>
    <definedName name="solver_lhs5" localSheetId="0" hidden="1">Sheet1!$L$6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Sheet1!$L$1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hs1" localSheetId="0" hidden="1">100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rend">Sheet1!$L$5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H4" i="1"/>
  <c r="F4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F31" i="1" s="1"/>
  <c r="H31" i="1" s="1"/>
  <c r="F30" i="1" l="1"/>
  <c r="H30" i="1" s="1"/>
  <c r="F26" i="1"/>
  <c r="H26" i="1" s="1"/>
  <c r="F22" i="1"/>
  <c r="H22" i="1" s="1"/>
  <c r="F18" i="1"/>
  <c r="H18" i="1" s="1"/>
  <c r="F14" i="1"/>
  <c r="H14" i="1" s="1"/>
  <c r="F10" i="1"/>
  <c r="H10" i="1" s="1"/>
  <c r="F6" i="1"/>
  <c r="H6" i="1" s="1"/>
  <c r="F29" i="1"/>
  <c r="H29" i="1" s="1"/>
  <c r="F25" i="1"/>
  <c r="H25" i="1" s="1"/>
  <c r="F21" i="1"/>
  <c r="H21" i="1" s="1"/>
  <c r="F17" i="1"/>
  <c r="H17" i="1" s="1"/>
  <c r="F13" i="1"/>
  <c r="H13" i="1" s="1"/>
  <c r="F9" i="1"/>
  <c r="H9" i="1" s="1"/>
  <c r="F5" i="1"/>
  <c r="H5" i="1" s="1"/>
  <c r="F28" i="1"/>
  <c r="H28" i="1" s="1"/>
  <c r="F24" i="1"/>
  <c r="H24" i="1" s="1"/>
  <c r="F20" i="1"/>
  <c r="H20" i="1" s="1"/>
  <c r="F16" i="1"/>
  <c r="H16" i="1" s="1"/>
  <c r="F12" i="1"/>
  <c r="H12" i="1" s="1"/>
  <c r="F8" i="1"/>
  <c r="H8" i="1" s="1"/>
  <c r="F27" i="1"/>
  <c r="H27" i="1" s="1"/>
  <c r="F23" i="1"/>
  <c r="H23" i="1" s="1"/>
  <c r="F19" i="1"/>
  <c r="H19" i="1" s="1"/>
  <c r="F15" i="1"/>
  <c r="H15" i="1" s="1"/>
  <c r="F11" i="1"/>
  <c r="H11" i="1" s="1"/>
  <c r="F7" i="1"/>
  <c r="H7" i="1" s="1"/>
</calcChain>
</file>

<file path=xl/sharedStrings.xml><?xml version="1.0" encoding="utf-8"?>
<sst xmlns="http://schemas.openxmlformats.org/spreadsheetml/2006/main" count="16" uniqueCount="16">
  <si>
    <t>Qtr #</t>
  </si>
  <si>
    <t>Ads</t>
  </si>
  <si>
    <t>Adstock</t>
  </si>
  <si>
    <t>Price</t>
  </si>
  <si>
    <t>Forecast</t>
  </si>
  <si>
    <t>Actual</t>
  </si>
  <si>
    <t>APE</t>
  </si>
  <si>
    <t>Adeffect</t>
  </si>
  <si>
    <t>Trend</t>
  </si>
  <si>
    <t>Lambda</t>
  </si>
  <si>
    <t>Elasticity</t>
  </si>
  <si>
    <t>Intial Adtsock</t>
  </si>
  <si>
    <t>Constant (K)</t>
  </si>
  <si>
    <t>Seasonality Index</t>
  </si>
  <si>
    <t>Qtr # in Year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</si>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</sst>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7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14</xdr:row>
      <xdr:rowOff>15240</xdr:rowOff>
    </xdr:from>
    <xdr:ext cx="7223760" cy="6096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B38CF6-C66B-4F68-819E-0C89F2BA4BDD}"/>
            </a:ext>
          </a:extLst>
        </xdr:cNvPr>
        <xdr:cNvSpPr txBox="1"/>
      </xdr:nvSpPr>
      <xdr:spPr>
        <a:xfrm>
          <a:off x="7139940" y="2575560"/>
          <a:ext cx="7223760" cy="6096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en-IN" sz="1400" b="1"/>
            <a:t>Sales</a:t>
          </a:r>
          <a:r>
            <a:rPr lang="en-IN" sz="1400" b="1" baseline="0"/>
            <a:t> = K * [Trend * Qtr # * Adstock * AdEffect] * [Price ^ (- Elasticity)] * [Seasonal Index]</a:t>
          </a:r>
          <a:endParaRPr lang="en-IN" sz="1400" b="1"/>
        </a:p>
      </xdr:txBody>
    </xdr:sp>
    <xdr:clientData/>
  </xdr:oneCellAnchor>
  <xdr:oneCellAnchor>
    <xdr:from>
      <xdr:col>9</xdr:col>
      <xdr:colOff>0</xdr:colOff>
      <xdr:row>18</xdr:row>
      <xdr:rowOff>7620</xdr:rowOff>
    </xdr:from>
    <xdr:ext cx="7223760" cy="6096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9E3B29-6BFD-41BE-9B64-EE2FC353A447}"/>
            </a:ext>
          </a:extLst>
        </xdr:cNvPr>
        <xdr:cNvSpPr txBox="1"/>
      </xdr:nvSpPr>
      <xdr:spPr>
        <a:xfrm>
          <a:off x="7139940" y="3299460"/>
          <a:ext cx="7223760" cy="6096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en-IN" sz="1400" b="1"/>
            <a:t>Adstock</a:t>
          </a:r>
          <a:r>
            <a:rPr lang="en-IN" sz="1400" b="1" baseline="0"/>
            <a:t> at T =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Lambda * </a:t>
          </a:r>
          <a:r>
            <a:rPr lang="en-IN" sz="1400" b="1" baseline="0"/>
            <a:t> [Adstock at (T-1)] + Current Ads</a:t>
          </a:r>
          <a:endParaRPr lang="en-IN" sz="1400" b="1"/>
        </a:p>
      </xdr:txBody>
    </xdr:sp>
    <xdr:clientData/>
  </xdr:oneCellAnchor>
  <xdr:oneCellAnchor>
    <xdr:from>
      <xdr:col>9</xdr:col>
      <xdr:colOff>7620</xdr:colOff>
      <xdr:row>21</xdr:row>
      <xdr:rowOff>160020</xdr:rowOff>
    </xdr:from>
    <xdr:ext cx="7223760" cy="6096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39C8AA0-EAC9-49A9-872A-A30FAE5FADD4}"/>
            </a:ext>
          </a:extLst>
        </xdr:cNvPr>
        <xdr:cNvSpPr txBox="1"/>
      </xdr:nvSpPr>
      <xdr:spPr>
        <a:xfrm>
          <a:off x="7147560" y="4000500"/>
          <a:ext cx="7223760" cy="6096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en-IN" sz="1400" b="1"/>
            <a:t>Adstock</a:t>
          </a:r>
          <a:r>
            <a:rPr lang="en-IN" sz="1400" b="1" baseline="0"/>
            <a:t> at T = (Lambda * 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[Adstock at (T-1)] </a:t>
          </a:r>
          <a:r>
            <a:rPr lang="en-IN" sz="1400" b="1" baseline="0"/>
            <a:t>) + ( 1 / ( 1 + exp(-alpha * current ad)))</a:t>
          </a:r>
          <a:endParaRPr lang="en-IN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D1" workbookViewId="0">
      <selection activeCell="L6" sqref="L6"/>
    </sheetView>
  </sheetViews>
  <sheetFormatPr defaultRowHeight="14.4" x14ac:dyDescent="0.3"/>
  <cols>
    <col min="1" max="1" width="11.109375" bestFit="1" customWidth="1"/>
    <col min="6" max="6" width="24.109375" customWidth="1"/>
    <col min="8" max="8" width="15.5546875" style="2" bestFit="1" customWidth="1"/>
    <col min="9" max="9" width="8.88671875" style="2"/>
    <col min="10" max="10" width="15.21875" bestFit="1" customWidth="1"/>
    <col min="11" max="11" width="5.77734375" customWidth="1"/>
    <col min="12" max="12" width="14.5546875" bestFit="1" customWidth="1"/>
  </cols>
  <sheetData>
    <row r="1" spans="1:14" x14ac:dyDescent="0.3">
      <c r="J1" t="s">
        <v>15</v>
      </c>
      <c r="L1" s="3">
        <f>AVERAGE(H4:H31)</f>
        <v>0.14786892962814968</v>
      </c>
    </row>
    <row r="3" spans="1:14" x14ac:dyDescent="0.3">
      <c r="A3" t="s">
        <v>14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s="2" t="s">
        <v>6</v>
      </c>
      <c r="J3" t="s">
        <v>11</v>
      </c>
      <c r="L3">
        <v>8.6667423622932196E-3</v>
      </c>
    </row>
    <row r="4" spans="1:14" x14ac:dyDescent="0.3">
      <c r="A4">
        <v>1</v>
      </c>
      <c r="B4">
        <v>1</v>
      </c>
      <c r="C4">
        <v>36</v>
      </c>
      <c r="D4">
        <f>$L$3*$L$6+C4</f>
        <v>36.006355448650226</v>
      </c>
      <c r="E4">
        <v>44</v>
      </c>
      <c r="F4" s="1">
        <f>Constant*(Trend*B4*Adeffect*D4)*(E4^(-1*Elasticity))*(VLOOKUP(A4,Seasonality_Index,2,FALSE))</f>
        <v>1.1055416584020099</v>
      </c>
      <c r="G4">
        <v>1</v>
      </c>
      <c r="H4" s="2">
        <f>ABS(F4-G4)/G4</f>
        <v>0.10554165840200991</v>
      </c>
      <c r="J4" t="s">
        <v>7</v>
      </c>
      <c r="L4">
        <v>22.70393005875356</v>
      </c>
    </row>
    <row r="5" spans="1:14" x14ac:dyDescent="0.3">
      <c r="A5">
        <v>2</v>
      </c>
      <c r="B5">
        <v>2</v>
      </c>
      <c r="C5">
        <v>65</v>
      </c>
      <c r="D5">
        <f>D4*$L$6+C5</f>
        <v>91.403985900317281</v>
      </c>
      <c r="E5">
        <v>38</v>
      </c>
      <c r="F5" s="1">
        <f>Constant*(Trend*B5*Adeffect*D5)*(E5^(-1*Elasticity))*(VLOOKUP(A5,Seasonality_Index,2,FALSE))</f>
        <v>4.9003805304930692</v>
      </c>
      <c r="G5">
        <v>5</v>
      </c>
      <c r="H5" s="2">
        <f t="shared" ref="H5:H31" si="0">ABS(F5-G5)/G5</f>
        <v>1.9923893901386158E-2</v>
      </c>
      <c r="J5" t="s">
        <v>8</v>
      </c>
      <c r="L5">
        <v>3.902064931193204E-2</v>
      </c>
    </row>
    <row r="6" spans="1:14" x14ac:dyDescent="0.3">
      <c r="A6">
        <v>3</v>
      </c>
      <c r="B6">
        <v>3</v>
      </c>
      <c r="C6">
        <v>38</v>
      </c>
      <c r="D6">
        <f>D5*$L$6+C6</f>
        <v>105.02787674211136</v>
      </c>
      <c r="E6">
        <v>43</v>
      </c>
      <c r="F6" s="1">
        <f>Constant*(Trend*B6*Adeffect*D6)*(E6^(-1*Elasticity))*(VLOOKUP(A6,Seasonality_Index,2,FALSE))</f>
        <v>6.0664286369138924</v>
      </c>
      <c r="G6">
        <v>6</v>
      </c>
      <c r="H6" s="2">
        <f t="shared" si="0"/>
        <v>1.1071439485648741E-2</v>
      </c>
      <c r="J6" t="s">
        <v>9</v>
      </c>
      <c r="L6">
        <v>0.73331459325209469</v>
      </c>
    </row>
    <row r="7" spans="1:14" x14ac:dyDescent="0.3">
      <c r="A7">
        <v>4</v>
      </c>
      <c r="B7">
        <v>4</v>
      </c>
      <c r="C7">
        <v>80</v>
      </c>
      <c r="D7">
        <f>D6*$L$6+C7</f>
        <v>157.01847471327252</v>
      </c>
      <c r="E7">
        <v>55</v>
      </c>
      <c r="F7" s="1">
        <f>Constant*(Trend*B7*Adeffect*D7)*(E7^(-1*Elasticity))*(VLOOKUP(A7,Seasonality_Index,2,FALSE))</f>
        <v>7.2859766585708421</v>
      </c>
      <c r="G7">
        <v>13</v>
      </c>
      <c r="H7" s="2">
        <f t="shared" si="0"/>
        <v>0.43954025703301214</v>
      </c>
      <c r="J7" t="s">
        <v>10</v>
      </c>
      <c r="L7">
        <v>2.8719553133404681</v>
      </c>
    </row>
    <row r="8" spans="1:14" x14ac:dyDescent="0.3">
      <c r="A8">
        <v>1</v>
      </c>
      <c r="B8">
        <v>5</v>
      </c>
      <c r="C8">
        <v>40</v>
      </c>
      <c r="D8">
        <f>D7*$L$6+C8</f>
        <v>155.14393891742776</v>
      </c>
      <c r="E8">
        <v>49</v>
      </c>
      <c r="F8" s="1">
        <f>Constant*(Trend*B8*Adeffect*D8)*(E8^(-1*Elasticity))*(VLOOKUP(A8,Seasonality_Index,2,FALSE))</f>
        <v>17.484603943747686</v>
      </c>
      <c r="G8">
        <v>18</v>
      </c>
      <c r="H8" s="2">
        <f t="shared" si="0"/>
        <v>2.8633114236239661E-2</v>
      </c>
      <c r="J8" t="s">
        <v>12</v>
      </c>
      <c r="L8">
        <v>30.400266112197233</v>
      </c>
    </row>
    <row r="9" spans="1:14" x14ac:dyDescent="0.3">
      <c r="A9">
        <v>2</v>
      </c>
      <c r="B9">
        <v>6</v>
      </c>
      <c r="C9">
        <v>26</v>
      </c>
      <c r="D9">
        <f>D8*$L$6+C9</f>
        <v>139.76931446276137</v>
      </c>
      <c r="E9">
        <v>47</v>
      </c>
      <c r="F9" s="1">
        <f>Constant*(Trend*B9*Adeffect*D9)*(E9^(-1*Elasticity))*(VLOOKUP(A9,Seasonality_Index,2,FALSE))</f>
        <v>12.208866012590269</v>
      </c>
      <c r="G9">
        <v>15</v>
      </c>
      <c r="H9" s="2">
        <f t="shared" si="0"/>
        <v>0.18607559916064875</v>
      </c>
      <c r="J9" s="5" t="s">
        <v>13</v>
      </c>
      <c r="K9">
        <v>1</v>
      </c>
      <c r="L9">
        <v>59.819899173203268</v>
      </c>
    </row>
    <row r="10" spans="1:14" x14ac:dyDescent="0.3">
      <c r="A10">
        <v>3</v>
      </c>
      <c r="B10">
        <v>7</v>
      </c>
      <c r="C10">
        <v>61</v>
      </c>
      <c r="D10">
        <f>D9*$L$6+C10</f>
        <v>163.49487798438398</v>
      </c>
      <c r="E10">
        <v>41</v>
      </c>
      <c r="F10" s="1">
        <f>Constant*(Trend*B10*Adeffect*D10)*(E10^(-1*Elasticity))*(VLOOKUP(A10,Seasonality_Index,2,FALSE))</f>
        <v>25.264731530605321</v>
      </c>
      <c r="G10">
        <v>25</v>
      </c>
      <c r="H10" s="2">
        <f t="shared" si="0"/>
        <v>1.0589261224212833E-2</v>
      </c>
      <c r="J10" s="5"/>
      <c r="K10">
        <v>2</v>
      </c>
      <c r="L10">
        <v>34.279119044842624</v>
      </c>
    </row>
    <row r="11" spans="1:14" x14ac:dyDescent="0.3">
      <c r="A11">
        <v>4</v>
      </c>
      <c r="B11">
        <v>8</v>
      </c>
      <c r="C11">
        <v>68</v>
      </c>
      <c r="D11">
        <f>D10*$L$6+C11</f>
        <v>187.89317994791941</v>
      </c>
      <c r="E11">
        <v>45</v>
      </c>
      <c r="F11" s="1">
        <f>Constant*(Trend*B11*Adeffect*D11)*(E11^(-1*Elasticity))*(VLOOKUP(A11,Seasonality_Index,2,FALSE))</f>
        <v>31.029118914677813</v>
      </c>
      <c r="G11">
        <v>28</v>
      </c>
      <c r="H11" s="2">
        <f t="shared" si="0"/>
        <v>0.10818281838135047</v>
      </c>
      <c r="J11" s="5"/>
      <c r="K11">
        <v>3</v>
      </c>
      <c r="L11">
        <v>35.114197326617855</v>
      </c>
    </row>
    <row r="12" spans="1:14" x14ac:dyDescent="0.3">
      <c r="A12">
        <v>1</v>
      </c>
      <c r="B12">
        <v>9</v>
      </c>
      <c r="C12">
        <v>84</v>
      </c>
      <c r="D12">
        <f>D11*$L$6+C12</f>
        <v>221.78481082835114</v>
      </c>
      <c r="E12">
        <v>53</v>
      </c>
      <c r="F12" s="1">
        <f>Constant*(Trend*B12*Adeffect*D12)*(E12^(-1*Elasticity))*(VLOOKUP(A12,Seasonality_Index,2,FALSE))</f>
        <v>35.912832326707417</v>
      </c>
      <c r="G12">
        <v>36</v>
      </c>
      <c r="H12" s="2">
        <f t="shared" si="0"/>
        <v>2.4213242581273184E-3</v>
      </c>
      <c r="J12" s="5"/>
      <c r="K12">
        <v>4</v>
      </c>
      <c r="L12">
        <v>42.899080720776517</v>
      </c>
    </row>
    <row r="13" spans="1:14" x14ac:dyDescent="0.3">
      <c r="A13">
        <v>2</v>
      </c>
      <c r="B13">
        <v>10</v>
      </c>
      <c r="C13">
        <v>40</v>
      </c>
      <c r="D13">
        <f>D12*$L$6+C13</f>
        <v>202.63803834208508</v>
      </c>
      <c r="E13">
        <v>35</v>
      </c>
      <c r="F13" s="1">
        <f>Constant*(Trend*B13*Adeffect*D13)*(E13^(-1*Elasticity))*(VLOOKUP(A13,Seasonality_Index,2,FALSE))</f>
        <v>68.790603269633834</v>
      </c>
      <c r="G13">
        <v>61</v>
      </c>
      <c r="H13" s="2">
        <f t="shared" si="0"/>
        <v>0.12771480769891533</v>
      </c>
      <c r="N13" s="4"/>
    </row>
    <row r="14" spans="1:14" x14ac:dyDescent="0.3">
      <c r="A14">
        <v>3</v>
      </c>
      <c r="B14">
        <v>11</v>
      </c>
      <c r="C14">
        <v>81</v>
      </c>
      <c r="D14">
        <f>D13*$L$6+C14</f>
        <v>229.59743066422848</v>
      </c>
      <c r="E14">
        <v>51</v>
      </c>
      <c r="F14" s="1">
        <f>Constant*(Trend*B14*Adeffect*D14)*(E14^(-1*Elasticity))*(VLOOKUP(A14,Seasonality_Index,2,FALSE))</f>
        <v>29.788602653638453</v>
      </c>
      <c r="G14">
        <v>48</v>
      </c>
      <c r="H14" s="2">
        <f t="shared" si="0"/>
        <v>0.37940411138253222</v>
      </c>
    </row>
    <row r="15" spans="1:14" x14ac:dyDescent="0.3">
      <c r="A15">
        <v>4</v>
      </c>
      <c r="B15">
        <v>12</v>
      </c>
      <c r="C15">
        <v>45</v>
      </c>
      <c r="D15">
        <f>D14*$L$6+C15</f>
        <v>213.36714647926473</v>
      </c>
      <c r="E15">
        <v>49</v>
      </c>
      <c r="F15" s="1">
        <f>Constant*(Trend*B15*Adeffect*D15)*(E15^(-1*Elasticity))*(VLOOKUP(A15,Seasonality_Index,2,FALSE))</f>
        <v>41.386822624365699</v>
      </c>
      <c r="G15">
        <v>50</v>
      </c>
      <c r="H15" s="2">
        <f t="shared" si="0"/>
        <v>0.17226354751268602</v>
      </c>
    </row>
    <row r="16" spans="1:14" x14ac:dyDescent="0.3">
      <c r="A16">
        <v>1</v>
      </c>
      <c r="B16">
        <v>13</v>
      </c>
      <c r="C16">
        <v>82</v>
      </c>
      <c r="D16">
        <f>D15*$L$6+C16</f>
        <v>238.46524223380212</v>
      </c>
      <c r="E16">
        <v>54</v>
      </c>
      <c r="F16" s="1">
        <f>Constant*(Trend*B16*Adeffect*D16)*(E16^(-1*Elasticity))*(VLOOKUP(A16,Seasonality_Index,2,FALSE))</f>
        <v>52.860293476054153</v>
      </c>
      <c r="G16">
        <v>55</v>
      </c>
      <c r="H16" s="2">
        <f t="shared" si="0"/>
        <v>3.890375498083358E-2</v>
      </c>
    </row>
    <row r="17" spans="1:8" x14ac:dyDescent="0.3">
      <c r="A17">
        <v>2</v>
      </c>
      <c r="B17">
        <v>14</v>
      </c>
      <c r="C17">
        <v>41</v>
      </c>
      <c r="D17">
        <f>D16*$L$6+C17</f>
        <v>215.87004211344282</v>
      </c>
      <c r="E17">
        <v>37</v>
      </c>
      <c r="F17" s="1">
        <f>Constant*(Trend*B17*Adeffect*D17)*(E17^(-1*Elasticity))*(VLOOKUP(A17,Seasonality_Index,2,FALSE))</f>
        <v>87.461658359921756</v>
      </c>
      <c r="G17">
        <v>74</v>
      </c>
      <c r="H17" s="2">
        <f t="shared" si="0"/>
        <v>0.18191430216110482</v>
      </c>
    </row>
    <row r="18" spans="1:8" x14ac:dyDescent="0.3">
      <c r="A18">
        <v>3</v>
      </c>
      <c r="B18">
        <v>15</v>
      </c>
      <c r="C18">
        <v>99</v>
      </c>
      <c r="D18">
        <f>D17*$L$6+C18</f>
        <v>257.30065212773184</v>
      </c>
      <c r="E18">
        <v>45</v>
      </c>
      <c r="F18" s="1">
        <f>Constant*(Trend*B18*Adeffect*D18)*(E18^(-1*Elasticity))*(VLOOKUP(A18,Seasonality_Index,2,FALSE))</f>
        <v>65.213175106476882</v>
      </c>
      <c r="G18">
        <v>93</v>
      </c>
      <c r="H18" s="2">
        <f t="shared" si="0"/>
        <v>0.2987830633712163</v>
      </c>
    </row>
    <row r="19" spans="1:8" x14ac:dyDescent="0.3">
      <c r="A19">
        <v>4</v>
      </c>
      <c r="B19">
        <v>16</v>
      </c>
      <c r="C19">
        <v>52</v>
      </c>
      <c r="D19">
        <f>D18*$L$6+C19</f>
        <v>240.68232305854639</v>
      </c>
      <c r="E19">
        <v>51</v>
      </c>
      <c r="F19" s="1">
        <f>Constant*(Trend*B19*Adeffect*D19)*(E19^(-1*Elasticity))*(VLOOKUP(A19,Seasonality_Index,2,FALSE))</f>
        <v>55.490653620385466</v>
      </c>
      <c r="G19">
        <v>58</v>
      </c>
      <c r="H19" s="2">
        <f t="shared" si="0"/>
        <v>4.326459275197473E-2</v>
      </c>
    </row>
    <row r="20" spans="1:8" x14ac:dyDescent="0.3">
      <c r="A20">
        <v>1</v>
      </c>
      <c r="B20">
        <v>17</v>
      </c>
      <c r="C20">
        <v>39</v>
      </c>
      <c r="D20">
        <f>D19*$L$6+C20</f>
        <v>215.49585983664718</v>
      </c>
      <c r="E20">
        <v>45</v>
      </c>
      <c r="F20" s="1">
        <f>Constant*(Trend*B20*Adeffect*D20)*(E20^(-1*Elasticity))*(VLOOKUP(A20,Seasonality_Index,2,FALSE))</f>
        <v>105.4517965855301</v>
      </c>
      <c r="G20">
        <v>85</v>
      </c>
      <c r="H20" s="2">
        <f t="shared" si="0"/>
        <v>0.24060937159447182</v>
      </c>
    </row>
    <row r="21" spans="1:8" x14ac:dyDescent="0.3">
      <c r="A21">
        <v>2</v>
      </c>
      <c r="B21">
        <v>18</v>
      </c>
      <c r="C21">
        <v>77</v>
      </c>
      <c r="D21">
        <f>D20*$L$6+C21</f>
        <v>235.02625880362135</v>
      </c>
      <c r="E21">
        <v>45</v>
      </c>
      <c r="F21" s="1">
        <f>Constant*(Trend*B21*Adeffect*D21)*(E21^(-1*Elasticity))*(VLOOKUP(A21,Seasonality_Index,2,FALSE))</f>
        <v>69.781290879353875</v>
      </c>
      <c r="G21">
        <v>75</v>
      </c>
      <c r="H21" s="2">
        <f t="shared" si="0"/>
        <v>6.9582788275281665E-2</v>
      </c>
    </row>
    <row r="22" spans="1:8" x14ac:dyDescent="0.3">
      <c r="A22">
        <v>3</v>
      </c>
      <c r="B22">
        <v>19</v>
      </c>
      <c r="C22">
        <v>62</v>
      </c>
      <c r="D22">
        <f>D21*$L$6+C22</f>
        <v>234.34818537813914</v>
      </c>
      <c r="E22">
        <v>53</v>
      </c>
      <c r="F22" s="1">
        <f>Constant*(Trend*B22*Adeffect*D22)*(E22^(-1*Elasticity))*(VLOOKUP(A22,Seasonality_Index,2,FALSE))</f>
        <v>47.024871051533538</v>
      </c>
      <c r="G22">
        <v>79</v>
      </c>
      <c r="H22" s="2">
        <f t="shared" si="0"/>
        <v>0.4047484677021071</v>
      </c>
    </row>
    <row r="23" spans="1:8" x14ac:dyDescent="0.3">
      <c r="A23">
        <v>4</v>
      </c>
      <c r="B23">
        <v>20</v>
      </c>
      <c r="C23">
        <v>88</v>
      </c>
      <c r="D23">
        <f>D22*$L$6+C23</f>
        <v>259.85094423993655</v>
      </c>
      <c r="E23">
        <v>35</v>
      </c>
      <c r="F23" s="1">
        <f>Constant*(Trend*B23*Adeffect*D23)*(E23^(-1*Elasticity))*(VLOOKUP(A23,Seasonality_Index,2,FALSE))</f>
        <v>220.7906988138009</v>
      </c>
      <c r="G23">
        <v>154</v>
      </c>
      <c r="H23" s="2">
        <f t="shared" si="0"/>
        <v>0.43370583645325261</v>
      </c>
    </row>
    <row r="24" spans="1:8" x14ac:dyDescent="0.3">
      <c r="A24">
        <v>1</v>
      </c>
      <c r="B24">
        <v>21</v>
      </c>
      <c r="C24">
        <v>75</v>
      </c>
      <c r="D24">
        <f>D23*$L$6+C24</f>
        <v>265.55248948148181</v>
      </c>
      <c r="E24">
        <v>53</v>
      </c>
      <c r="F24" s="1">
        <f>Constant*(Trend*B24*Adeffect*D24)*(E24^(-1*Elasticity))*(VLOOKUP(A24,Seasonality_Index,2,FALSE))</f>
        <v>100.33328244539345</v>
      </c>
      <c r="G24">
        <v>104</v>
      </c>
      <c r="H24" s="2">
        <f t="shared" si="0"/>
        <v>3.5256899563524513E-2</v>
      </c>
    </row>
    <row r="25" spans="1:8" x14ac:dyDescent="0.3">
      <c r="A25">
        <v>2</v>
      </c>
      <c r="B25">
        <v>22</v>
      </c>
      <c r="C25">
        <v>46</v>
      </c>
      <c r="D25">
        <f>D24*$L$6+C25</f>
        <v>240.733515811194</v>
      </c>
      <c r="E25">
        <v>49</v>
      </c>
      <c r="F25" s="1">
        <f>Constant*(Trend*B25*Adeffect*D25)*(E25^(-1*Elasticity))*(VLOOKUP(A25,Seasonality_Index,2,FALSE))</f>
        <v>68.406000054757058</v>
      </c>
      <c r="G25">
        <v>94</v>
      </c>
      <c r="H25" s="2">
        <f t="shared" si="0"/>
        <v>0.27227659516215896</v>
      </c>
    </row>
    <row r="26" spans="1:8" x14ac:dyDescent="0.3">
      <c r="A26">
        <v>3</v>
      </c>
      <c r="B26">
        <v>23</v>
      </c>
      <c r="C26">
        <v>85</v>
      </c>
      <c r="D26">
        <f>D25*$L$6+C26</f>
        <v>261.53340022923243</v>
      </c>
      <c r="E26">
        <v>43</v>
      </c>
      <c r="F26" s="1">
        <f>Constant*(Trend*B26*Adeffect*D26)*(E26^(-1*Elasticity))*(VLOOKUP(A26,Seasonality_Index,2,FALSE))</f>
        <v>115.8143165767421</v>
      </c>
      <c r="G26">
        <v>141</v>
      </c>
      <c r="H26" s="2">
        <f t="shared" si="0"/>
        <v>0.17862186825005602</v>
      </c>
    </row>
    <row r="27" spans="1:8" x14ac:dyDescent="0.3">
      <c r="A27">
        <v>4</v>
      </c>
      <c r="B27">
        <v>24</v>
      </c>
      <c r="C27">
        <v>75</v>
      </c>
      <c r="D27">
        <f>D26*$L$6+C27</f>
        <v>266.78625901093687</v>
      </c>
      <c r="E27">
        <v>48</v>
      </c>
      <c r="F27" s="1">
        <f>Constant*(Trend*B27*Adeffect*D27)*(E27^(-1*Elasticity))*(VLOOKUP(A27,Seasonality_Index,2,FALSE))</f>
        <v>109.81101288850435</v>
      </c>
      <c r="G27">
        <v>106</v>
      </c>
      <c r="H27" s="2">
        <f t="shared" si="0"/>
        <v>3.5952951778342936E-2</v>
      </c>
    </row>
    <row r="28" spans="1:8" x14ac:dyDescent="0.3">
      <c r="A28">
        <v>1</v>
      </c>
      <c r="B28">
        <v>25</v>
      </c>
      <c r="C28">
        <v>48</v>
      </c>
      <c r="D28">
        <f>D27*$L$6+C28</f>
        <v>243.63825701185317</v>
      </c>
      <c r="E28">
        <v>49</v>
      </c>
      <c r="F28" s="1">
        <f>Constant*(Trend*B28*Adeffect*D28)*(E28^(-1*Elasticity))*(VLOOKUP(A28,Seasonality_Index,2,FALSE))</f>
        <v>137.28923150728167</v>
      </c>
      <c r="G28">
        <v>116</v>
      </c>
      <c r="H28" s="2">
        <f t="shared" si="0"/>
        <v>0.18352785782139372</v>
      </c>
    </row>
    <row r="29" spans="1:8" x14ac:dyDescent="0.3">
      <c r="A29">
        <v>2</v>
      </c>
      <c r="B29">
        <v>26</v>
      </c>
      <c r="C29">
        <v>71</v>
      </c>
      <c r="D29">
        <f>D28*$L$6+C29</f>
        <v>249.66348934129641</v>
      </c>
      <c r="E29">
        <v>44</v>
      </c>
      <c r="F29" s="1">
        <f>Constant*(Trend*B29*Adeffect*D29)*(E29^(-1*Elasticity))*(VLOOKUP(A29,Seasonality_Index,2,FALSE))</f>
        <v>114.21109810032958</v>
      </c>
      <c r="G29">
        <v>112</v>
      </c>
      <c r="H29" s="2">
        <f t="shared" si="0"/>
        <v>1.9741947324371241E-2</v>
      </c>
    </row>
    <row r="30" spans="1:8" x14ac:dyDescent="0.3">
      <c r="A30">
        <v>3</v>
      </c>
      <c r="B30">
        <v>27</v>
      </c>
      <c r="C30">
        <v>50</v>
      </c>
      <c r="D30">
        <f>D29*$L$6+C30</f>
        <v>233.08188013621145</v>
      </c>
      <c r="E30">
        <v>39</v>
      </c>
      <c r="F30" s="1">
        <f>Constant*(Trend*B30*Adeffect*D30)*(E30^(-1*Elasticity))*(VLOOKUP(A30,Seasonality_Index,2,FALSE))</f>
        <v>160.38416502701747</v>
      </c>
      <c r="G30">
        <v>160</v>
      </c>
      <c r="H30" s="2">
        <f t="shared" si="0"/>
        <v>2.4010314188592117E-3</v>
      </c>
    </row>
    <row r="31" spans="1:8" x14ac:dyDescent="0.3">
      <c r="A31">
        <v>4</v>
      </c>
      <c r="B31">
        <v>28</v>
      </c>
      <c r="C31">
        <v>46</v>
      </c>
      <c r="D31">
        <f>D30*$L$6+C31</f>
        <v>216.92234412651939</v>
      </c>
      <c r="E31">
        <v>48</v>
      </c>
      <c r="F31" s="1">
        <f>Constant*(Trend*B31*Adeffect*D31)*(E31^(-1*Elasticity))*(VLOOKUP(A31,Seasonality_Index,2,FALSE))</f>
        <v>104.16780640861077</v>
      </c>
      <c r="G31">
        <v>117</v>
      </c>
      <c r="H31" s="2">
        <f t="shared" si="0"/>
        <v>0.10967686830247203</v>
      </c>
    </row>
  </sheetData>
  <mergeCells count="1">
    <mergeCell ref="J9:J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Adeffect</vt:lpstr>
      <vt:lpstr>Constant</vt:lpstr>
      <vt:lpstr>Elasticity</vt:lpstr>
      <vt:lpstr>Lambda</vt:lpstr>
      <vt:lpstr>Seasonality_Index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Convergytics</dc:creator>
  <cp:lastModifiedBy>Convergytics</cp:lastModifiedBy>
  <dcterms:created xsi:type="dcterms:W3CDTF">2015-06-05T18:17:20Z</dcterms:created>
  <dcterms:modified xsi:type="dcterms:W3CDTF">2021-06-04T08:17:55Z</dcterms:modified>
</cp:coreProperties>
</file>