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onvergytics\OneDrive - CONVERGYTICS SOLUTIONS PRIVATE LIMITED\Convergytics\Sandeep\MMM\Adstock Functions\"/>
    </mc:Choice>
  </mc:AlternateContent>
  <xr:revisionPtr revIDLastSave="0" documentId="13_ncr:1_{5C523E21-3BCB-43CE-AD3E-465FA6721866}" xr6:coauthVersionLast="47" xr6:coauthVersionMax="47" xr10:uidLastSave="{00000000-0000-0000-0000-000000000000}"/>
  <bookViews>
    <workbookView xWindow="-108" yWindow="-108" windowWidth="23256" windowHeight="12576" tabRatio="815" firstSheet="1" activeTab="4" xr2:uid="{00000000-000D-0000-FFFF-FFFF00000000}"/>
  </bookViews>
  <sheets>
    <sheet name="Raw_Data" sheetId="1" r:id="rId1"/>
    <sheet name="Transformed_Data" sheetId="21" r:id="rId2"/>
    <sheet name="Simple_Decay" sheetId="2" r:id="rId3"/>
    <sheet name="Maximum_Period" sheetId="4" r:id="rId4"/>
    <sheet name="Log_Decay" sheetId="6" r:id="rId5"/>
    <sheet name="Half-Life" sheetId="9" r:id="rId6"/>
    <sheet name="Exponential_Decay" sheetId="10" r:id="rId7"/>
    <sheet name="Logistic_Decay" sheetId="14" r:id="rId8"/>
    <sheet name="Power_Decay" sheetId="19" r:id="rId9"/>
    <sheet name="Hyperbolic_Decay" sheetId="8" r:id="rId10"/>
  </sheets>
  <definedNames>
    <definedName name="_xlnm._FilterDatabase" localSheetId="6" hidden="1">Exponential_Decay!$A$2:$G$203</definedName>
    <definedName name="_xlnm._FilterDatabase" localSheetId="8" hidden="1">Power_Decay!$A$2:$G$202</definedName>
    <definedName name="Adstock" localSheetId="6">Exponential_Decay!$Q$13:$Q$22</definedName>
    <definedName name="Adstock" localSheetId="5">'Half-Life'!$Q$13:$Q$22</definedName>
    <definedName name="Adstock" localSheetId="9">Hyperbolic_Decay!$R$2:$R$11</definedName>
    <definedName name="Adstock" localSheetId="4">Log_Decay!$R$2:$R$11</definedName>
    <definedName name="Adstock" localSheetId="7">Logistic_Decay!$R$2:$R$11</definedName>
    <definedName name="Adstock" localSheetId="3">Maximum_Period!$T$13:$T$22</definedName>
    <definedName name="Adstock" localSheetId="8">Power_Decay!$Q$13:$Q$22</definedName>
    <definedName name="Adstock">Simple_Decay!$Q$8:$Q$17</definedName>
    <definedName name="decay">#REF!</definedName>
    <definedName name="Lambda_for_Newspaper">Maximum_Period!$M$4</definedName>
    <definedName name="Lambda_for_Radio">Maximum_Period!$M$3</definedName>
    <definedName name="Lambda_for_TV">Maximum_Period!$M$2</definedName>
    <definedName name="maxday">#REF!</definedName>
    <definedName name="Maximum_Period_for_Newspaper">Maximum_Period!$M$8</definedName>
    <definedName name="Maximum_Period_for_Radio">Maximum_Period!$M$7</definedName>
    <definedName name="Maximum_Period_for_TV">Maximum_Period!$M$6</definedName>
  </definedNames>
  <calcPr calcId="181029"/>
</workbook>
</file>

<file path=xl/calcChain.xml><?xml version="1.0" encoding="utf-8"?>
<calcChain xmlns="http://schemas.openxmlformats.org/spreadsheetml/2006/main">
  <c r="E4" i="14" l="1"/>
  <c r="E3" i="14"/>
  <c r="E4" i="8"/>
  <c r="E4" i="19" l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E3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F3" i="19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G3" i="6"/>
  <c r="F3" i="6"/>
  <c r="E3" i="6"/>
  <c r="E4" i="6" s="1"/>
  <c r="E3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F4" i="6"/>
  <c r="J6" i="6" l="1"/>
  <c r="J7" i="6"/>
  <c r="J8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J7" i="9"/>
  <c r="F4" i="9" s="1"/>
  <c r="J8" i="9"/>
  <c r="G4" i="9" s="1"/>
  <c r="J6" i="9"/>
  <c r="G3" i="9"/>
  <c r="F3" i="9"/>
  <c r="E3" i="9"/>
  <c r="G3" i="8"/>
  <c r="F3" i="8"/>
  <c r="J3" i="4"/>
  <c r="I3" i="4"/>
  <c r="H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3" i="4"/>
  <c r="B199" i="4"/>
  <c r="B200" i="4"/>
  <c r="B201" i="4"/>
  <c r="B202" i="4"/>
  <c r="I133" i="4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5" i="9" l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E5" i="6"/>
  <c r="J11" i="4"/>
  <c r="J35" i="4"/>
  <c r="I19" i="4"/>
  <c r="I158" i="4"/>
  <c r="I195" i="4"/>
  <c r="I187" i="4"/>
  <c r="I179" i="4"/>
  <c r="I171" i="4"/>
  <c r="I159" i="4"/>
  <c r="I151" i="4"/>
  <c r="I143" i="4"/>
  <c r="I119" i="4"/>
  <c r="I103" i="4"/>
  <c r="I91" i="4"/>
  <c r="I59" i="4"/>
  <c r="I11" i="4"/>
  <c r="J195" i="4"/>
  <c r="J163" i="4"/>
  <c r="J115" i="4"/>
  <c r="J83" i="4"/>
  <c r="J67" i="4"/>
  <c r="J19" i="4"/>
  <c r="I202" i="4"/>
  <c r="I194" i="4"/>
  <c r="I190" i="4"/>
  <c r="I182" i="4"/>
  <c r="I178" i="4"/>
  <c r="I170" i="4"/>
  <c r="I166" i="4"/>
  <c r="I162" i="4"/>
  <c r="I154" i="4"/>
  <c r="I150" i="4"/>
  <c r="I146" i="4"/>
  <c r="I140" i="4"/>
  <c r="I132" i="4"/>
  <c r="I124" i="4"/>
  <c r="I116" i="4"/>
  <c r="I108" i="4"/>
  <c r="I100" i="4"/>
  <c r="I87" i="4"/>
  <c r="I71" i="4"/>
  <c r="I55" i="4"/>
  <c r="I39" i="4"/>
  <c r="I23" i="4"/>
  <c r="I7" i="4"/>
  <c r="J191" i="4"/>
  <c r="J175" i="4"/>
  <c r="J159" i="4"/>
  <c r="J143" i="4"/>
  <c r="J127" i="4"/>
  <c r="J111" i="4"/>
  <c r="J95" i="4"/>
  <c r="J79" i="4"/>
  <c r="J63" i="4"/>
  <c r="J47" i="4"/>
  <c r="J31" i="4"/>
  <c r="J15" i="4"/>
  <c r="H5" i="4"/>
  <c r="H9" i="4"/>
  <c r="I201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39" i="4"/>
  <c r="I131" i="4"/>
  <c r="I123" i="4"/>
  <c r="I115" i="4"/>
  <c r="I107" i="4"/>
  <c r="I99" i="4"/>
  <c r="I83" i="4"/>
  <c r="I67" i="4"/>
  <c r="I51" i="4"/>
  <c r="I35" i="4"/>
  <c r="J187" i="4"/>
  <c r="J171" i="4"/>
  <c r="J155" i="4"/>
  <c r="J139" i="4"/>
  <c r="J123" i="4"/>
  <c r="J107" i="4"/>
  <c r="J91" i="4"/>
  <c r="J75" i="4"/>
  <c r="J59" i="4"/>
  <c r="J43" i="4"/>
  <c r="J27" i="4"/>
  <c r="I4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5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I109" i="4"/>
  <c r="I113" i="4"/>
  <c r="I117" i="4"/>
  <c r="I121" i="4"/>
  <c r="I125" i="4"/>
  <c r="I129" i="4"/>
  <c r="I137" i="4"/>
  <c r="I141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99" i="4"/>
  <c r="I191" i="4"/>
  <c r="I183" i="4"/>
  <c r="I175" i="4"/>
  <c r="I167" i="4"/>
  <c r="I163" i="4"/>
  <c r="I155" i="4"/>
  <c r="I147" i="4"/>
  <c r="I135" i="4"/>
  <c r="I127" i="4"/>
  <c r="I111" i="4"/>
  <c r="I75" i="4"/>
  <c r="I43" i="4"/>
  <c r="I27" i="4"/>
  <c r="J179" i="4"/>
  <c r="J147" i="4"/>
  <c r="J131" i="4"/>
  <c r="J99" i="4"/>
  <c r="J51" i="4"/>
  <c r="J4" i="4"/>
  <c r="J8" i="4"/>
  <c r="J12" i="4"/>
  <c r="J16" i="4"/>
  <c r="J20" i="4"/>
  <c r="J24" i="4"/>
  <c r="J28" i="4"/>
  <c r="J32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H4" i="4"/>
  <c r="I198" i="4"/>
  <c r="I186" i="4"/>
  <c r="I174" i="4"/>
  <c r="H6" i="4"/>
  <c r="H10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36" i="4"/>
  <c r="I128" i="4"/>
  <c r="I120" i="4"/>
  <c r="I112" i="4"/>
  <c r="I104" i="4"/>
  <c r="I95" i="4"/>
  <c r="I79" i="4"/>
  <c r="I63" i="4"/>
  <c r="I47" i="4"/>
  <c r="I31" i="4"/>
  <c r="I15" i="4"/>
  <c r="J199" i="4"/>
  <c r="J183" i="4"/>
  <c r="J167" i="4"/>
  <c r="J151" i="4"/>
  <c r="J135" i="4"/>
  <c r="J119" i="4"/>
  <c r="J103" i="4"/>
  <c r="J87" i="4"/>
  <c r="J71" i="4"/>
  <c r="J55" i="4"/>
  <c r="J39" i="4"/>
  <c r="J23" i="4"/>
  <c r="J7" i="4"/>
  <c r="H7" i="4"/>
  <c r="H11" i="4"/>
  <c r="H8" i="4"/>
  <c r="H12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G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6" i="6" l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</calcChain>
</file>

<file path=xl/sharedStrings.xml><?xml version="1.0" encoding="utf-8"?>
<sst xmlns="http://schemas.openxmlformats.org/spreadsheetml/2006/main" count="172" uniqueCount="84">
  <si>
    <t>Week</t>
  </si>
  <si>
    <t>TV</t>
  </si>
  <si>
    <t>radio</t>
  </si>
  <si>
    <t>newspaper</t>
  </si>
  <si>
    <t>sales</t>
  </si>
  <si>
    <t>Exposures (Xt)</t>
  </si>
  <si>
    <t>Adstock Exposures (At)</t>
  </si>
  <si>
    <t>Week (t)</t>
  </si>
  <si>
    <t>Lambda for TV</t>
  </si>
  <si>
    <t>Lambda for Radio</t>
  </si>
  <si>
    <t>Lambda for Newspaper</t>
  </si>
  <si>
    <t>Maximum Period for TV</t>
  </si>
  <si>
    <t>Maximum Period for Radio</t>
  </si>
  <si>
    <t>Maximum Period for Newspaper</t>
  </si>
  <si>
    <t>r for TV</t>
  </si>
  <si>
    <t>r for Radio</t>
  </si>
  <si>
    <t>r for Newspaper</t>
  </si>
  <si>
    <t>Half-Life for TV</t>
  </si>
  <si>
    <t>Half-Life for Radio</t>
  </si>
  <si>
    <t>Half-Life for Newspaper</t>
  </si>
  <si>
    <t>Base for Log for TV</t>
  </si>
  <si>
    <t>Base for Log  for Radio</t>
  </si>
  <si>
    <t>Base for Log  for Newspaper</t>
  </si>
  <si>
    <t>Decay for TV</t>
  </si>
  <si>
    <t>Decay for Radio</t>
  </si>
  <si>
    <t>Decay fro Newspaper</t>
  </si>
  <si>
    <t>saturation parameter for Newspaper</t>
  </si>
  <si>
    <t>saturation parameter for TV</t>
  </si>
  <si>
    <t>saturation parameter for Radio</t>
  </si>
  <si>
    <t>Decay Rate for TV</t>
  </si>
  <si>
    <t>Decay Rate for Radio</t>
  </si>
  <si>
    <t>Decay Rate for Newspaper</t>
  </si>
  <si>
    <t>Learning Rate for TV</t>
  </si>
  <si>
    <t>Learning Rate for Radio</t>
  </si>
  <si>
    <t>Learning Rate for Newspape</t>
  </si>
  <si>
    <t>dm</t>
  </si>
  <si>
    <t>tv</t>
  </si>
  <si>
    <t>print</t>
  </si>
  <si>
    <t>simpledecay_tv_l0.7</t>
  </si>
  <si>
    <t>simpledecay_dm_l0.7</t>
  </si>
  <si>
    <t>simpledecay_print_l0.7</t>
  </si>
  <si>
    <t>simpledecay_tv_l0.2</t>
  </si>
  <si>
    <t>simpledecay_dm_l0.2</t>
  </si>
  <si>
    <t>simpledecay_print_l0.2</t>
  </si>
  <si>
    <t>maximumperiod_tv_l0.7_m5</t>
  </si>
  <si>
    <t>maximumperiod_dm_l0.7_m5</t>
  </si>
  <si>
    <t>maximumperiod_print_l0.7_m5</t>
  </si>
  <si>
    <t>maximumperiod_tv_l0.6_m3</t>
  </si>
  <si>
    <t>maximumperiod_dm_l0.6_m3</t>
  </si>
  <si>
    <t>maximumperiod_print_l0.6_m3</t>
  </si>
  <si>
    <t>logdecay_tv_l0.4</t>
  </si>
  <si>
    <t>logdecay_dm_l0.4</t>
  </si>
  <si>
    <t>logdecay_print_l0.4</t>
  </si>
  <si>
    <t>logdecay_tv_l0.8</t>
  </si>
  <si>
    <t>logdecay_dm_l0.8</t>
  </si>
  <si>
    <t>logdecay_print_l0.8</t>
  </si>
  <si>
    <t>hyperbolicdecay_tv_l0.4</t>
  </si>
  <si>
    <t>hyperbolicdecay_dm_l0.4</t>
  </si>
  <si>
    <t>hyperbolicdecay_print_l0.4</t>
  </si>
  <si>
    <t>hyperbolicdecay_tv_l0.8</t>
  </si>
  <si>
    <t>hyperbolicdecay_dm_l0.8</t>
  </si>
  <si>
    <t>hyperbolicdecay_print_l0.8</t>
  </si>
  <si>
    <t>halflife_tv_h4</t>
  </si>
  <si>
    <t>halflife_dm_h4</t>
  </si>
  <si>
    <t>halflife_print_h4</t>
  </si>
  <si>
    <t>halflife_tv_h2</t>
  </si>
  <si>
    <t>halflife_dm_h2</t>
  </si>
  <si>
    <t>halflife_print_h2</t>
  </si>
  <si>
    <t>exponentialdecay_tv_a0.2_l0.5</t>
  </si>
  <si>
    <t>exponentialdecay_tv_a0.5_l0.2</t>
  </si>
  <si>
    <t>exponentialdecay_print_a0.5_l0.2</t>
  </si>
  <si>
    <t>exponentialdecay_dm_a0.2_l0.5</t>
  </si>
  <si>
    <t>exponentialdecay_print_a0.2_l0.5</t>
  </si>
  <si>
    <t>exponentialdecay_dm_a0.5_l0.2</t>
  </si>
  <si>
    <t>logisticdecay_tv_l0.7</t>
  </si>
  <si>
    <t>logisticdecay_dm_l0.7</t>
  </si>
  <si>
    <t>logisticdecay_print_l0.7</t>
  </si>
  <si>
    <t>logisticdecay_tv_l0.4</t>
  </si>
  <si>
    <t>logisticdecay_dm_l0.4</t>
  </si>
  <si>
    <t>logisticdecay_print_l0.4</t>
  </si>
  <si>
    <t>powerdecay_tv_l0.2_a0.3</t>
  </si>
  <si>
    <t>powerdecay_dm_l0.2_a0.3</t>
  </si>
  <si>
    <t>powerdecay_print_l0.2_a0.3</t>
  </si>
  <si>
    <t>powerdecay_print_l0.4_a0.7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</si>
</sst>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16" fillId="0" borderId="0" xfId="0" applyFont="1" applyFill="1" applyBorder="1" applyAlignment="1">
      <alignment horizontal="left" vertical="top"/>
    </xf>
    <xf numFmtId="164" fontId="0" fillId="0" borderId="10" xfId="0" applyNumberFormat="1" applyBorder="1"/>
    <xf numFmtId="2" fontId="0" fillId="0" borderId="10" xfId="0" applyNumberFormat="1" applyBorder="1"/>
    <xf numFmtId="0" fontId="18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9" fillId="36" borderId="0" xfId="0" applyFont="1" applyFill="1" applyBorder="1"/>
    <xf numFmtId="0" fontId="19" fillId="0" borderId="0" xfId="0" applyFont="1"/>
    <xf numFmtId="0" fontId="19" fillId="36" borderId="0" xfId="0" applyFont="1" applyFill="1"/>
    <xf numFmtId="0" fontId="0" fillId="0" borderId="0" xfId="0" applyFont="1"/>
    <xf numFmtId="0" fontId="0" fillId="36" borderId="0" xfId="0" applyFont="1" applyFill="1" applyBorder="1"/>
    <xf numFmtId="1" fontId="0" fillId="36" borderId="0" xfId="0" applyNumberFormat="1" applyFont="1" applyFill="1" applyBorder="1"/>
    <xf numFmtId="165" fontId="0" fillId="0" borderId="10" xfId="0" applyNumberFormat="1" applyBorder="1"/>
    <xf numFmtId="0" fontId="0" fillId="0" borderId="14" xfId="0" applyFill="1" applyBorder="1"/>
    <xf numFmtId="0" fontId="0" fillId="36" borderId="10" xfId="0" applyFill="1" applyBorder="1"/>
    <xf numFmtId="0" fontId="0" fillId="36" borderId="14" xfId="0" applyFill="1" applyBorder="1"/>
    <xf numFmtId="0" fontId="0" fillId="36" borderId="0" xfId="0" applyFill="1"/>
    <xf numFmtId="9" fontId="0" fillId="0" borderId="0" xfId="42" applyFont="1"/>
    <xf numFmtId="166" fontId="0" fillId="0" borderId="0" xfId="42" applyNumberFormat="1" applyFont="1"/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42" borderId="1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4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155221-BFD0-4380-ADC1-23FA9C0FDA99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155221-BFD0-4380-ADC1-23FA9C0FDA99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 𝝀𝑨_(𝒕−𝟏)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30480</xdr:colOff>
      <xdr:row>0</xdr:row>
      <xdr:rowOff>144780</xdr:rowOff>
    </xdr:from>
    <xdr:ext cx="2583180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A06FEC-120F-4C2B-92D1-80700F71E55B}"/>
                </a:ext>
              </a:extLst>
            </xdr:cNvPr>
            <xdr:cNvSpPr txBox="1"/>
          </xdr:nvSpPr>
          <xdr:spPr>
            <a:xfrm>
              <a:off x="9387840" y="144780"/>
              <a:ext cx="2583180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e>
                      <m: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... 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𝒕𝒊𝒍𝒍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𝒏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A06FEC-120F-4C2B-92D1-80700F71E55B}"/>
                </a:ext>
              </a:extLst>
            </xdr:cNvPr>
            <xdr:cNvSpPr txBox="1"/>
          </xdr:nvSpPr>
          <xdr:spPr>
            <a:xfrm>
              <a:off x="9387840" y="144780"/>
              <a:ext cx="2583180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 𝑿_(𝒕−𝟏) 𝝀+ 𝑿_(𝒕−𝟐) 𝝀^𝟐...  𝒕𝒊𝒍𝒍 𝒏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7F8CB6-712F-40C8-87A1-5BDC3BF67906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𝐥𝐨𝐠</m:t>
                        </m:r>
                      </m:fName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e>
                    </m:func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7F8CB6-712F-40C8-87A1-5BDC3BF67906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𝑨_𝒕=𝐥𝐨𝐠⁡〖𝑿_𝒕 〗+ 𝑨_(𝒕−𝟏) 𝝀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B4A7D0-8E10-4E50-9D68-2BFCF71C44E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𝐥𝐨𝐠</m:t>
                                </m:r>
                              </m:fName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e>
                            </m:func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</m:t>
                            </m:r>
                          </m:den>
                        </m:f>
                      </m:sup>
                    </m:sSup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B4A7D0-8E10-4E50-9D68-2BFCF71C44E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𝑨_𝒕=𝑿_𝒕+𝒆^(𝐥𝐨𝐠⁡〖𝟎.𝟓〗/𝒉) 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04578-781F-4AA2-8210-844F79D50CC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𝜶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sup>
                    </m:sSup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04578-781F-4AA2-8210-844F79D50CC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𝑨_𝒕=𝟏−𝒆^(−𝜶𝑿_𝒕 )+ 𝝀𝑨_(𝒕−𝟏)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0</xdr:row>
      <xdr:rowOff>129540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511898-31D2-4437-B29D-4F072F176C1C}"/>
                </a:ext>
              </a:extLst>
            </xdr:cNvPr>
            <xdr:cNvSpPr txBox="1"/>
          </xdr:nvSpPr>
          <xdr:spPr>
            <a:xfrm>
              <a:off x="90754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𝒆</m:t>
                            </m:r>
                          </m:e>
                          <m:sup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𝝀</m:t>
                            </m:r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b>
                            </m:sSub>
                          </m:sup>
                        </m:s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511898-31D2-4437-B29D-4F072F176C1C}"/>
                </a:ext>
              </a:extLst>
            </xdr:cNvPr>
            <xdr:cNvSpPr txBox="1"/>
          </xdr:nvSpPr>
          <xdr:spPr>
            <a:xfrm>
              <a:off x="90754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𝑨_𝒕=𝟏/(𝟏+ 𝒆^(−𝝀𝑿_𝒕 )+𝑨_(𝒕−𝟏)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849880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93D594-96FC-4078-A5F6-1C123A0A073F}"/>
                </a:ext>
              </a:extLst>
            </xdr:cNvPr>
            <xdr:cNvSpPr txBox="1"/>
          </xdr:nvSpPr>
          <xdr:spPr>
            <a:xfrm>
              <a:off x="9624060" y="144780"/>
              <a:ext cx="2849880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𝜶</m:t>
                    </m:r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e>
                      <m:sup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93D594-96FC-4078-A5F6-1C123A0A073F}"/>
                </a:ext>
              </a:extLst>
            </xdr:cNvPr>
            <xdr:cNvSpPr txBox="1"/>
          </xdr:nvSpPr>
          <xdr:spPr>
            <a:xfrm>
              <a:off x="9624060" y="144780"/>
              <a:ext cx="2849880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𝑨_𝒕=𝑨_(𝒕−𝟏)∗𝜶+ 〖𝑿_𝒕〗^(−𝝀)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DF2247-FFD9-408B-9384-E9A7D75827B7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DF2247-FFD9-408B-9384-E9A7D75827B7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𝑨_𝒕=𝑿_𝒕+𝟏/(𝟏+ 𝝀𝑨_(𝒕−𝟏)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showGridLines="0" workbookViewId="0">
      <selection activeCell="E1" sqref="E1:E1048576"/>
    </sheetView>
  </sheetViews>
  <sheetFormatPr defaultRowHeight="14.4" x14ac:dyDescent="0.3"/>
  <cols>
    <col min="4" max="4" width="9.886718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3">
        <v>1</v>
      </c>
      <c r="B2" s="3">
        <v>230.1</v>
      </c>
      <c r="C2" s="3">
        <v>37.799999999999997</v>
      </c>
      <c r="D2" s="3">
        <v>69.2</v>
      </c>
      <c r="E2" s="3">
        <v>22.1</v>
      </c>
    </row>
    <row r="3" spans="1:5" x14ac:dyDescent="0.3">
      <c r="A3" s="3">
        <v>2</v>
      </c>
      <c r="B3" s="3">
        <v>44.5</v>
      </c>
      <c r="C3" s="3">
        <v>39.299999999999997</v>
      </c>
      <c r="D3" s="3">
        <v>45.1</v>
      </c>
      <c r="E3" s="3">
        <v>10.4</v>
      </c>
    </row>
    <row r="4" spans="1:5" x14ac:dyDescent="0.3">
      <c r="A4" s="3">
        <v>3</v>
      </c>
      <c r="B4" s="3">
        <v>17.2</v>
      </c>
      <c r="C4" s="3">
        <v>45.9</v>
      </c>
      <c r="D4" s="3">
        <v>69.3</v>
      </c>
      <c r="E4" s="3">
        <v>9.3000000000000007</v>
      </c>
    </row>
    <row r="5" spans="1:5" x14ac:dyDescent="0.3">
      <c r="A5" s="3">
        <v>4</v>
      </c>
      <c r="B5" s="3">
        <v>151.5</v>
      </c>
      <c r="C5" s="3">
        <v>41.3</v>
      </c>
      <c r="D5" s="3">
        <v>58.5</v>
      </c>
      <c r="E5" s="3">
        <v>18.5</v>
      </c>
    </row>
    <row r="6" spans="1:5" x14ac:dyDescent="0.3">
      <c r="A6" s="3">
        <v>5</v>
      </c>
      <c r="B6" s="3">
        <v>180.8</v>
      </c>
      <c r="C6" s="3">
        <v>10.8</v>
      </c>
      <c r="D6" s="3">
        <v>58.4</v>
      </c>
      <c r="E6" s="3">
        <v>12.9</v>
      </c>
    </row>
    <row r="7" spans="1:5" x14ac:dyDescent="0.3">
      <c r="A7" s="3">
        <v>6</v>
      </c>
      <c r="B7" s="3">
        <v>8.6999999999999993</v>
      </c>
      <c r="C7" s="3">
        <v>48.9</v>
      </c>
      <c r="D7" s="3">
        <v>75</v>
      </c>
      <c r="E7" s="3">
        <v>7.2</v>
      </c>
    </row>
    <row r="8" spans="1:5" x14ac:dyDescent="0.3">
      <c r="A8" s="3">
        <v>7</v>
      </c>
      <c r="B8" s="3">
        <v>57.5</v>
      </c>
      <c r="C8" s="3">
        <v>32.799999999999997</v>
      </c>
      <c r="D8" s="3">
        <v>23.5</v>
      </c>
      <c r="E8" s="3">
        <v>11.8</v>
      </c>
    </row>
    <row r="9" spans="1:5" x14ac:dyDescent="0.3">
      <c r="A9" s="3">
        <v>8</v>
      </c>
      <c r="B9" s="3">
        <v>120.2</v>
      </c>
      <c r="C9" s="3">
        <v>19.600000000000001</v>
      </c>
      <c r="D9" s="3">
        <v>11.6</v>
      </c>
      <c r="E9" s="3">
        <v>13.2</v>
      </c>
    </row>
    <row r="10" spans="1:5" x14ac:dyDescent="0.3">
      <c r="A10" s="3">
        <v>9</v>
      </c>
      <c r="B10" s="3">
        <v>8.6</v>
      </c>
      <c r="C10" s="3">
        <v>2.1</v>
      </c>
      <c r="D10" s="3">
        <v>1</v>
      </c>
      <c r="E10" s="3">
        <v>4.8</v>
      </c>
    </row>
    <row r="11" spans="1:5" x14ac:dyDescent="0.3">
      <c r="A11" s="3">
        <v>10</v>
      </c>
      <c r="B11" s="3">
        <v>199.8</v>
      </c>
      <c r="C11" s="3">
        <v>2.6</v>
      </c>
      <c r="D11" s="3">
        <v>21.2</v>
      </c>
      <c r="E11" s="3">
        <v>10.6</v>
      </c>
    </row>
    <row r="12" spans="1:5" x14ac:dyDescent="0.3">
      <c r="A12" s="3">
        <v>11</v>
      </c>
      <c r="B12" s="3">
        <v>66.099999999999994</v>
      </c>
      <c r="C12" s="3">
        <v>5.8</v>
      </c>
      <c r="D12" s="3">
        <v>24.2</v>
      </c>
      <c r="E12" s="3">
        <v>8.6</v>
      </c>
    </row>
    <row r="13" spans="1:5" x14ac:dyDescent="0.3">
      <c r="A13" s="3">
        <v>12</v>
      </c>
      <c r="B13" s="3">
        <v>214.7</v>
      </c>
      <c r="C13" s="3">
        <v>24</v>
      </c>
      <c r="D13" s="3">
        <v>4</v>
      </c>
      <c r="E13" s="3">
        <v>17.399999999999999</v>
      </c>
    </row>
    <row r="14" spans="1:5" x14ac:dyDescent="0.3">
      <c r="A14" s="3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</row>
    <row r="15" spans="1:5" x14ac:dyDescent="0.3">
      <c r="A15" s="3">
        <v>14</v>
      </c>
      <c r="B15" s="3">
        <v>97.5</v>
      </c>
      <c r="C15" s="3">
        <v>7.6</v>
      </c>
      <c r="D15" s="3">
        <v>7.2</v>
      </c>
      <c r="E15" s="3">
        <v>9.6999999999999993</v>
      </c>
    </row>
    <row r="16" spans="1:5" x14ac:dyDescent="0.3">
      <c r="A16" s="3">
        <v>15</v>
      </c>
      <c r="B16" s="3">
        <v>204.1</v>
      </c>
      <c r="C16" s="3">
        <v>32.9</v>
      </c>
      <c r="D16" s="3">
        <v>46</v>
      </c>
      <c r="E16" s="3">
        <v>19</v>
      </c>
    </row>
    <row r="17" spans="1:5" x14ac:dyDescent="0.3">
      <c r="A17" s="3">
        <v>16</v>
      </c>
      <c r="B17" s="3">
        <v>195.4</v>
      </c>
      <c r="C17" s="3">
        <v>47.7</v>
      </c>
      <c r="D17" s="3">
        <v>52.9</v>
      </c>
      <c r="E17" s="3">
        <v>22.4</v>
      </c>
    </row>
    <row r="18" spans="1:5" x14ac:dyDescent="0.3">
      <c r="A18" s="3">
        <v>17</v>
      </c>
      <c r="B18" s="3">
        <v>67.8</v>
      </c>
      <c r="C18" s="3">
        <v>36.6</v>
      </c>
      <c r="D18" s="3">
        <v>114</v>
      </c>
      <c r="E18" s="3">
        <v>12.5</v>
      </c>
    </row>
    <row r="19" spans="1:5" x14ac:dyDescent="0.3">
      <c r="A19" s="3">
        <v>18</v>
      </c>
      <c r="B19" s="3">
        <v>281.39999999999998</v>
      </c>
      <c r="C19" s="3">
        <v>39.6</v>
      </c>
      <c r="D19" s="3">
        <v>55.8</v>
      </c>
      <c r="E19" s="3">
        <v>24.4</v>
      </c>
    </row>
    <row r="20" spans="1:5" x14ac:dyDescent="0.3">
      <c r="A20" s="3">
        <v>19</v>
      </c>
      <c r="B20" s="3">
        <v>69.2</v>
      </c>
      <c r="C20" s="3">
        <v>20.5</v>
      </c>
      <c r="D20" s="3">
        <v>18.3</v>
      </c>
      <c r="E20" s="3">
        <v>11.3</v>
      </c>
    </row>
    <row r="21" spans="1:5" x14ac:dyDescent="0.3">
      <c r="A21" s="3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</row>
    <row r="22" spans="1:5" x14ac:dyDescent="0.3">
      <c r="A22" s="3">
        <v>21</v>
      </c>
      <c r="B22" s="3">
        <v>218.4</v>
      </c>
      <c r="C22" s="3">
        <v>27.7</v>
      </c>
      <c r="D22" s="3">
        <v>53.4</v>
      </c>
      <c r="E22" s="3">
        <v>18</v>
      </c>
    </row>
    <row r="23" spans="1:5" x14ac:dyDescent="0.3">
      <c r="A23" s="3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5" x14ac:dyDescent="0.3">
      <c r="A24" s="3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5" x14ac:dyDescent="0.3">
      <c r="A25" s="3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5" x14ac:dyDescent="0.3">
      <c r="A26" s="3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5" x14ac:dyDescent="0.3">
      <c r="A27" s="3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5" x14ac:dyDescent="0.3">
      <c r="A28" s="3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5" x14ac:dyDescent="0.3">
      <c r="A29" s="3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5" x14ac:dyDescent="0.3">
      <c r="A30" s="3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5" x14ac:dyDescent="0.3">
      <c r="A31" s="3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5" x14ac:dyDescent="0.3">
      <c r="A32" s="3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 x14ac:dyDescent="0.3">
      <c r="A33" s="3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 x14ac:dyDescent="0.3">
      <c r="A34" s="3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 x14ac:dyDescent="0.3">
      <c r="A35" s="3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 x14ac:dyDescent="0.3">
      <c r="A36" s="3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 x14ac:dyDescent="0.3">
      <c r="A37" s="3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 x14ac:dyDescent="0.3">
      <c r="A38" s="3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 x14ac:dyDescent="0.3">
      <c r="A39" s="3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 x14ac:dyDescent="0.3">
      <c r="A40" s="3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 x14ac:dyDescent="0.3">
      <c r="A41" s="3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 x14ac:dyDescent="0.3">
      <c r="A42" s="3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 x14ac:dyDescent="0.3">
      <c r="A43" s="3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 x14ac:dyDescent="0.3">
      <c r="A44" s="3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 x14ac:dyDescent="0.3">
      <c r="A45" s="3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 x14ac:dyDescent="0.3">
      <c r="A46" s="3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 x14ac:dyDescent="0.3">
      <c r="A47" s="3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 x14ac:dyDescent="0.3">
      <c r="A48" s="3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 x14ac:dyDescent="0.3">
      <c r="A49" s="3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 x14ac:dyDescent="0.3">
      <c r="A50" s="3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 x14ac:dyDescent="0.3">
      <c r="A51" s="3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 x14ac:dyDescent="0.3">
      <c r="A52" s="3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 x14ac:dyDescent="0.3">
      <c r="A53" s="3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 x14ac:dyDescent="0.3">
      <c r="A54" s="3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 x14ac:dyDescent="0.3">
      <c r="A55" s="3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 x14ac:dyDescent="0.3">
      <c r="A56" s="3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 x14ac:dyDescent="0.3">
      <c r="A57" s="3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 x14ac:dyDescent="0.3">
      <c r="A58" s="3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 x14ac:dyDescent="0.3">
      <c r="A59" s="3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 x14ac:dyDescent="0.3">
      <c r="A60" s="3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 x14ac:dyDescent="0.3">
      <c r="A61" s="3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 x14ac:dyDescent="0.3">
      <c r="A62" s="3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 x14ac:dyDescent="0.3">
      <c r="A63" s="3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 x14ac:dyDescent="0.3">
      <c r="A64" s="3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 x14ac:dyDescent="0.3">
      <c r="A65" s="3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 x14ac:dyDescent="0.3">
      <c r="A66" s="3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 x14ac:dyDescent="0.3">
      <c r="A67" s="3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 x14ac:dyDescent="0.3">
      <c r="A68" s="3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 x14ac:dyDescent="0.3">
      <c r="A69" s="3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 x14ac:dyDescent="0.3">
      <c r="A70" s="3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 x14ac:dyDescent="0.3">
      <c r="A71" s="3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 x14ac:dyDescent="0.3">
      <c r="A72" s="3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 x14ac:dyDescent="0.3">
      <c r="A73" s="3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 x14ac:dyDescent="0.3">
      <c r="A74" s="3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 x14ac:dyDescent="0.3">
      <c r="A75" s="3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 x14ac:dyDescent="0.3">
      <c r="A76" s="3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 x14ac:dyDescent="0.3">
      <c r="A77" s="3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 x14ac:dyDescent="0.3">
      <c r="A78" s="3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 x14ac:dyDescent="0.3">
      <c r="A79" s="3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 x14ac:dyDescent="0.3">
      <c r="A80" s="3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 x14ac:dyDescent="0.3">
      <c r="A81" s="3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 x14ac:dyDescent="0.3">
      <c r="A82" s="3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 x14ac:dyDescent="0.3">
      <c r="A83" s="3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 x14ac:dyDescent="0.3">
      <c r="A84" s="3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 x14ac:dyDescent="0.3">
      <c r="A85" s="3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 x14ac:dyDescent="0.3">
      <c r="A86" s="3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 x14ac:dyDescent="0.3">
      <c r="A87" s="3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 x14ac:dyDescent="0.3">
      <c r="A88" s="3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 x14ac:dyDescent="0.3">
      <c r="A89" s="3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 x14ac:dyDescent="0.3">
      <c r="A90" s="3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 x14ac:dyDescent="0.3">
      <c r="A91" s="3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 x14ac:dyDescent="0.3">
      <c r="A92" s="3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 x14ac:dyDescent="0.3">
      <c r="A93" s="3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 x14ac:dyDescent="0.3">
      <c r="A94" s="3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 x14ac:dyDescent="0.3">
      <c r="A95" s="3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 x14ac:dyDescent="0.3">
      <c r="A96" s="3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 x14ac:dyDescent="0.3">
      <c r="A97" s="3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 x14ac:dyDescent="0.3">
      <c r="A98" s="3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 x14ac:dyDescent="0.3">
      <c r="A99" s="3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 x14ac:dyDescent="0.3">
      <c r="A100" s="3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 x14ac:dyDescent="0.3">
      <c r="A101" s="3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 x14ac:dyDescent="0.3">
      <c r="A102" s="3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 x14ac:dyDescent="0.3">
      <c r="A103" s="3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 x14ac:dyDescent="0.3">
      <c r="A104" s="3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 x14ac:dyDescent="0.3">
      <c r="A105" s="3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 x14ac:dyDescent="0.3">
      <c r="A106" s="3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 x14ac:dyDescent="0.3">
      <c r="A107" s="3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 x14ac:dyDescent="0.3">
      <c r="A108" s="3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 x14ac:dyDescent="0.3">
      <c r="A109" s="3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 x14ac:dyDescent="0.3">
      <c r="A110" s="3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 x14ac:dyDescent="0.3">
      <c r="A111" s="3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 x14ac:dyDescent="0.3">
      <c r="A112" s="3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 x14ac:dyDescent="0.3">
      <c r="A113" s="3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 x14ac:dyDescent="0.3">
      <c r="A114" s="3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 x14ac:dyDescent="0.3">
      <c r="A115" s="3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 x14ac:dyDescent="0.3">
      <c r="A116" s="3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 x14ac:dyDescent="0.3">
      <c r="A117" s="3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 x14ac:dyDescent="0.3">
      <c r="A118" s="3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 x14ac:dyDescent="0.3">
      <c r="A119" s="3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 x14ac:dyDescent="0.3">
      <c r="A120" s="3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 x14ac:dyDescent="0.3">
      <c r="A121" s="3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 x14ac:dyDescent="0.3">
      <c r="A122" s="3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 x14ac:dyDescent="0.3">
      <c r="A123" s="3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 x14ac:dyDescent="0.3">
      <c r="A124" s="3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 x14ac:dyDescent="0.3">
      <c r="A125" s="3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 x14ac:dyDescent="0.3">
      <c r="A126" s="3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 x14ac:dyDescent="0.3">
      <c r="A127" s="3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 x14ac:dyDescent="0.3">
      <c r="A128" s="3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 x14ac:dyDescent="0.3">
      <c r="A129" s="3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 x14ac:dyDescent="0.3">
      <c r="A130" s="3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 x14ac:dyDescent="0.3">
      <c r="A131" s="3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 x14ac:dyDescent="0.3">
      <c r="A132" s="3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 x14ac:dyDescent="0.3">
      <c r="A133" s="3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 x14ac:dyDescent="0.3">
      <c r="A134" s="3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 x14ac:dyDescent="0.3">
      <c r="A135" s="3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 x14ac:dyDescent="0.3">
      <c r="A136" s="3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 x14ac:dyDescent="0.3">
      <c r="A137" s="3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 x14ac:dyDescent="0.3">
      <c r="A138" s="3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 x14ac:dyDescent="0.3">
      <c r="A139" s="3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 x14ac:dyDescent="0.3">
      <c r="A140" s="3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 x14ac:dyDescent="0.3">
      <c r="A141" s="3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 x14ac:dyDescent="0.3">
      <c r="A142" s="3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 x14ac:dyDescent="0.3">
      <c r="A143" s="3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 x14ac:dyDescent="0.3">
      <c r="A144" s="3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 x14ac:dyDescent="0.3">
      <c r="A145" s="3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 x14ac:dyDescent="0.3">
      <c r="A146" s="3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 x14ac:dyDescent="0.3">
      <c r="A147" s="3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 x14ac:dyDescent="0.3">
      <c r="A148" s="3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 x14ac:dyDescent="0.3">
      <c r="A149" s="3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 x14ac:dyDescent="0.3">
      <c r="A150" s="3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 x14ac:dyDescent="0.3">
      <c r="A151" s="3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 x14ac:dyDescent="0.3">
      <c r="A152" s="3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 x14ac:dyDescent="0.3">
      <c r="A153" s="3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 x14ac:dyDescent="0.3">
      <c r="A154" s="3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 x14ac:dyDescent="0.3">
      <c r="A155" s="3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 x14ac:dyDescent="0.3">
      <c r="A156" s="3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 x14ac:dyDescent="0.3">
      <c r="A157" s="3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 x14ac:dyDescent="0.3">
      <c r="A158" s="3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 x14ac:dyDescent="0.3">
      <c r="A159" s="3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 x14ac:dyDescent="0.3">
      <c r="A160" s="3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 x14ac:dyDescent="0.3">
      <c r="A161" s="3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 x14ac:dyDescent="0.3">
      <c r="A162" s="3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 x14ac:dyDescent="0.3">
      <c r="A163" s="3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 x14ac:dyDescent="0.3">
      <c r="A164" s="3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 x14ac:dyDescent="0.3">
      <c r="A165" s="3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 x14ac:dyDescent="0.3">
      <c r="A166" s="3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 x14ac:dyDescent="0.3">
      <c r="A167" s="3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 x14ac:dyDescent="0.3">
      <c r="A168" s="3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 x14ac:dyDescent="0.3">
      <c r="A169" s="3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 x14ac:dyDescent="0.3">
      <c r="A170" s="3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 x14ac:dyDescent="0.3">
      <c r="A171" s="3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 x14ac:dyDescent="0.3">
      <c r="A172" s="3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 x14ac:dyDescent="0.3">
      <c r="A173" s="3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 x14ac:dyDescent="0.3">
      <c r="A174" s="3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 x14ac:dyDescent="0.3">
      <c r="A175" s="3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 x14ac:dyDescent="0.3">
      <c r="A176" s="3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 x14ac:dyDescent="0.3">
      <c r="A177" s="3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 x14ac:dyDescent="0.3">
      <c r="A178" s="3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 x14ac:dyDescent="0.3">
      <c r="A179" s="3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 x14ac:dyDescent="0.3">
      <c r="A180" s="3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 x14ac:dyDescent="0.3">
      <c r="A181" s="3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 x14ac:dyDescent="0.3">
      <c r="A182" s="3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 x14ac:dyDescent="0.3">
      <c r="A183" s="3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 x14ac:dyDescent="0.3">
      <c r="A184" s="3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 x14ac:dyDescent="0.3">
      <c r="A185" s="3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 x14ac:dyDescent="0.3">
      <c r="A186" s="3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 x14ac:dyDescent="0.3">
      <c r="A187" s="3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 x14ac:dyDescent="0.3">
      <c r="A188" s="3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 x14ac:dyDescent="0.3">
      <c r="A189" s="3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 x14ac:dyDescent="0.3">
      <c r="A190" s="3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 x14ac:dyDescent="0.3">
      <c r="A191" s="3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 x14ac:dyDescent="0.3">
      <c r="A192" s="3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 x14ac:dyDescent="0.3">
      <c r="A193" s="3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 x14ac:dyDescent="0.3">
      <c r="A194" s="3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 x14ac:dyDescent="0.3">
      <c r="A195" s="3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 x14ac:dyDescent="0.3">
      <c r="A196" s="3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 x14ac:dyDescent="0.3">
      <c r="A197" s="3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 x14ac:dyDescent="0.3">
      <c r="A198" s="3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 x14ac:dyDescent="0.3">
      <c r="A199" s="3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 x14ac:dyDescent="0.3">
      <c r="A200" s="3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 x14ac:dyDescent="0.3">
      <c r="A201" s="3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2"/>
  <sheetViews>
    <sheetView showGridLines="0" workbookViewId="0"/>
  </sheetViews>
  <sheetFormatPr defaultColWidth="10.77734375" defaultRowHeight="14.4" x14ac:dyDescent="0.3"/>
  <cols>
    <col min="9" max="9" width="20.77734375" bestFit="1" customWidth="1"/>
  </cols>
  <sheetData>
    <row r="1" spans="1:21" x14ac:dyDescent="0.3">
      <c r="B1" s="34" t="s">
        <v>5</v>
      </c>
      <c r="C1" s="34"/>
      <c r="D1" s="34"/>
      <c r="E1" s="35" t="s">
        <v>6</v>
      </c>
      <c r="F1" s="36"/>
      <c r="G1" s="37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0.8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9</v>
      </c>
      <c r="J3">
        <v>0.8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B4+1/(1+$J$2*E3)</f>
        <v>44.50540306894316</v>
      </c>
      <c r="F4" s="3">
        <f>C4+1/(1+$J$3*F3)</f>
        <v>39.332010243277843</v>
      </c>
      <c r="G4" s="3">
        <f>D4+1/(1+$J$4*G3)</f>
        <v>45.117743080198721</v>
      </c>
      <c r="I4" s="4" t="s">
        <v>10</v>
      </c>
      <c r="J4">
        <v>0.8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1">B5+1/(1+$J$2*E4)</f>
        <v>17.227319177980281</v>
      </c>
      <c r="F5" s="3">
        <f t="shared" ref="F5:F68" si="2">C5+1/(1+$J$3*F4)</f>
        <v>45.930801825550446</v>
      </c>
      <c r="G5" s="3">
        <f t="shared" ref="G5:G68" si="3">D5+1/(1+$J$4*G4)</f>
        <v>69.326958396440347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">
        <f t="shared" si="1"/>
        <v>151.56765050643762</v>
      </c>
      <c r="F6" s="3">
        <f t="shared" si="2"/>
        <v>41.326493826972708</v>
      </c>
      <c r="G6" s="3">
        <f t="shared" si="3"/>
        <v>58.517711162798747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1"/>
        <v>180.80817968340608</v>
      </c>
      <c r="F7" s="3">
        <f t="shared" si="2"/>
        <v>10.829358922908963</v>
      </c>
      <c r="G7" s="3">
        <f t="shared" si="3"/>
        <v>58.420914302650722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1"/>
        <v>8.706865937043716</v>
      </c>
      <c r="F8" s="3">
        <f t="shared" si="2"/>
        <v>49.003482312925506</v>
      </c>
      <c r="G8" s="3">
        <f t="shared" si="3"/>
        <v>75.020948229377879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1"/>
        <v>57.625541511546267</v>
      </c>
      <c r="F9" s="3">
        <f t="shared" si="2"/>
        <v>32.82487389813538</v>
      </c>
      <c r="G9" s="3">
        <f t="shared" si="3"/>
        <v>23.516388940075071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1"/>
        <v>120.22123122722795</v>
      </c>
      <c r="F10" s="3">
        <f t="shared" si="2"/>
        <v>19.636683921523431</v>
      </c>
      <c r="G10" s="3">
        <f t="shared" si="3"/>
        <v>11.65047162923204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1"/>
        <v>8.6102905024290202</v>
      </c>
      <c r="F11" s="3">
        <f t="shared" si="2"/>
        <v>2.1598467427714505</v>
      </c>
      <c r="G11" s="3">
        <f t="shared" si="3"/>
        <v>1.0968956822607587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1"/>
        <v>199.92677111284826</v>
      </c>
      <c r="F12" s="3">
        <f t="shared" si="2"/>
        <v>2.9665853905750694</v>
      </c>
      <c r="G12" s="3">
        <f t="shared" si="3"/>
        <v>21.732618475311128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1"/>
        <v>66.106213441010524</v>
      </c>
      <c r="F13" s="3">
        <f t="shared" si="2"/>
        <v>6.0964484017788436</v>
      </c>
      <c r="G13" s="3">
        <f t="shared" si="3"/>
        <v>24.25438892880473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1"/>
        <v>214.71855805034369</v>
      </c>
      <c r="F14" s="3">
        <f t="shared" si="2"/>
        <v>24.170150245620363</v>
      </c>
      <c r="G14" s="3">
        <f t="shared" si="3"/>
        <v>4.0490111722923201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1"/>
        <v>23.805787879547303</v>
      </c>
      <c r="F15" s="3">
        <f t="shared" si="2"/>
        <v>35.149173588193698</v>
      </c>
      <c r="G15" s="3">
        <f t="shared" si="3"/>
        <v>66.135893067471926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1"/>
        <v>97.549888672669539</v>
      </c>
      <c r="F16" s="3">
        <f t="shared" si="2"/>
        <v>7.6343414390156772</v>
      </c>
      <c r="G16" s="3">
        <f t="shared" si="3"/>
        <v>7.2185498765854215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1"/>
        <v>204.11265183611837</v>
      </c>
      <c r="F17" s="3">
        <f t="shared" si="2"/>
        <v>33.040696978901622</v>
      </c>
      <c r="G17" s="3">
        <f t="shared" si="3"/>
        <v>46.147604964039488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1"/>
        <v>195.4060867932354</v>
      </c>
      <c r="F18" s="3">
        <f t="shared" si="2"/>
        <v>47.736453035666472</v>
      </c>
      <c r="G18" s="3">
        <f t="shared" si="3"/>
        <v>52.926372640578535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1"/>
        <v>67.806356274145301</v>
      </c>
      <c r="F19" s="3">
        <f t="shared" si="2"/>
        <v>36.625517258803981</v>
      </c>
      <c r="G19" s="3">
        <f t="shared" si="3"/>
        <v>114.02307278872827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1"/>
        <v>281.41810115777088</v>
      </c>
      <c r="F20" s="3">
        <f t="shared" si="2"/>
        <v>39.633002849610179</v>
      </c>
      <c r="G20" s="3">
        <f t="shared" si="3"/>
        <v>55.810843816077416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1"/>
        <v>69.204422147369584</v>
      </c>
      <c r="F21" s="3">
        <f t="shared" si="2"/>
        <v>20.53057505351547</v>
      </c>
      <c r="G21" s="3">
        <f t="shared" si="3"/>
        <v>18.321906440851613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1"/>
        <v>147.31774196653527</v>
      </c>
      <c r="F22" s="3">
        <f t="shared" si="2"/>
        <v>23.957390587573041</v>
      </c>
      <c r="G22" s="3">
        <f t="shared" si="3"/>
        <v>19.163867053716899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1"/>
        <v>218.40841367031265</v>
      </c>
      <c r="F23" s="3">
        <f t="shared" si="2"/>
        <v>27.749588631384011</v>
      </c>
      <c r="G23" s="3">
        <f t="shared" si="3"/>
        <v>53.461232886288066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1"/>
        <v>237.40569065386168</v>
      </c>
      <c r="F24" s="3">
        <f t="shared" si="2"/>
        <v>5.1431040597123232</v>
      </c>
      <c r="G24" s="3">
        <f t="shared" si="3"/>
        <v>23.522847227782236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1"/>
        <v>13.205237671042225</v>
      </c>
      <c r="F25" s="3">
        <f t="shared" si="2"/>
        <v>16.09552317439617</v>
      </c>
      <c r="G25" s="3">
        <f t="shared" si="3"/>
        <v>49.650458471265189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1"/>
        <v>228.38647384625881</v>
      </c>
      <c r="F26" s="3">
        <f t="shared" si="2"/>
        <v>16.972064704386955</v>
      </c>
      <c r="G26" s="3">
        <f t="shared" si="3"/>
        <v>26.22455773557925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1"/>
        <v>62.305443386144468</v>
      </c>
      <c r="F27" s="3">
        <f t="shared" si="2"/>
        <v>12.668598153956673</v>
      </c>
      <c r="G27" s="3">
        <f t="shared" si="3"/>
        <v>18.345496637726811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1"/>
        <v>262.91966786687971</v>
      </c>
      <c r="F28" s="3">
        <f t="shared" si="2"/>
        <v>3.5898078948880823</v>
      </c>
      <c r="G28" s="3">
        <f t="shared" si="3"/>
        <v>19.563790166848509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1"/>
        <v>142.90473180744064</v>
      </c>
      <c r="F29" s="3">
        <f t="shared" si="2"/>
        <v>29.558274714027448</v>
      </c>
      <c r="G29" s="3">
        <f t="shared" si="3"/>
        <v>12.660056337167795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1"/>
        <v>240.10867123808097</v>
      </c>
      <c r="F30" s="3">
        <f t="shared" si="2"/>
        <v>16.74057351512225</v>
      </c>
      <c r="G30" s="3">
        <f t="shared" si="3"/>
        <v>22.989863043664315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1"/>
        <v>248.80517901425952</v>
      </c>
      <c r="F31" s="3">
        <f t="shared" si="2"/>
        <v>27.169480831111322</v>
      </c>
      <c r="G31" s="3">
        <f t="shared" si="3"/>
        <v>22.951567948125295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1"/>
        <v>70.604998896663233</v>
      </c>
      <c r="F32" s="3">
        <f t="shared" si="2"/>
        <v>16.043983913971843</v>
      </c>
      <c r="G32" s="3">
        <f t="shared" si="3"/>
        <v>40.851649546123589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1"/>
        <v>292.91739614528137</v>
      </c>
      <c r="F33" s="3">
        <f t="shared" si="2"/>
        <v>28.372279470492057</v>
      </c>
      <c r="G33" s="3">
        <f t="shared" si="3"/>
        <v>43.229690048097304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1"/>
        <v>112.90424928124727</v>
      </c>
      <c r="F34" s="3">
        <f t="shared" si="2"/>
        <v>17.442197967960066</v>
      </c>
      <c r="G34" s="3">
        <f t="shared" si="3"/>
        <v>38.628102713814968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1"/>
        <v>97.210950096101286</v>
      </c>
      <c r="F35" s="3">
        <f t="shared" si="2"/>
        <v>1.5668728205287896</v>
      </c>
      <c r="G35" s="3">
        <f t="shared" si="3"/>
        <v>30.031345523355778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1"/>
        <v>265.6126953883624</v>
      </c>
      <c r="F36" s="3">
        <f t="shared" si="2"/>
        <v>20.44375450353678</v>
      </c>
      <c r="G36" s="3">
        <f t="shared" si="3"/>
        <v>0.33995991793469066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1"/>
        <v>95.704684056713816</v>
      </c>
      <c r="F37" s="3">
        <f t="shared" si="2"/>
        <v>1.4576202703776429</v>
      </c>
      <c r="G37" s="3">
        <f t="shared" si="3"/>
        <v>8.1861833407874283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1"/>
        <v>290.71289262104415</v>
      </c>
      <c r="F38" s="3">
        <f t="shared" si="2"/>
        <v>4.5616600095942026</v>
      </c>
      <c r="G38" s="3">
        <f t="shared" si="3"/>
        <v>8.6324688123212852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1"/>
        <v>266.90428136599405</v>
      </c>
      <c r="F39" s="3">
        <f t="shared" si="2"/>
        <v>44.01508484631524</v>
      </c>
      <c r="G39" s="3">
        <f t="shared" si="3"/>
        <v>5.1264866121754435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1"/>
        <v>74.704661495589903</v>
      </c>
      <c r="F40" s="3">
        <f t="shared" si="2"/>
        <v>49.427615103434448</v>
      </c>
      <c r="G40" s="3">
        <f t="shared" si="3"/>
        <v>45.8960327177059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1"/>
        <v>43.116457186107958</v>
      </c>
      <c r="F41" s="3">
        <f t="shared" si="2"/>
        <v>26.724665722675557</v>
      </c>
      <c r="G41" s="3">
        <f t="shared" si="3"/>
        <v>35.126513365556853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1"/>
        <v>228.02817443806154</v>
      </c>
      <c r="F42" s="3">
        <f t="shared" si="2"/>
        <v>37.744683286384614</v>
      </c>
      <c r="G42" s="3">
        <f t="shared" si="3"/>
        <v>32.034362831518195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1"/>
        <v>202.50545189267606</v>
      </c>
      <c r="F43" s="3">
        <f t="shared" si="2"/>
        <v>22.332055652069791</v>
      </c>
      <c r="G43" s="3">
        <f t="shared" si="3"/>
        <v>31.637555172869838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1"/>
        <v>177.00613480517154</v>
      </c>
      <c r="F44" s="3">
        <f t="shared" si="2"/>
        <v>33.453006405312685</v>
      </c>
      <c r="G44" s="3">
        <f t="shared" si="3"/>
        <v>38.738008298075961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1"/>
        <v>293.60701238137676</v>
      </c>
      <c r="F45" s="3">
        <f t="shared" si="2"/>
        <v>27.73601993399075</v>
      </c>
      <c r="G45" s="3">
        <f t="shared" si="3"/>
        <v>1.8312593713265821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1"/>
        <v>206.9042393429612</v>
      </c>
      <c r="F46" s="3">
        <f t="shared" si="2"/>
        <v>8.4431242372304514</v>
      </c>
      <c r="G46" s="3">
        <f t="shared" si="3"/>
        <v>26.805678279352975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1"/>
        <v>25.10600516234474</v>
      </c>
      <c r="F47" s="3">
        <f t="shared" si="2"/>
        <v>25.828957389733937</v>
      </c>
      <c r="G47" s="3">
        <f t="shared" si="3"/>
        <v>43.344554260551234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1"/>
        <v>175.1474275214434</v>
      </c>
      <c r="F48" s="3">
        <f t="shared" si="2"/>
        <v>22.54616130458826</v>
      </c>
      <c r="G48" s="3">
        <f t="shared" si="3"/>
        <v>31.528030328382624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1"/>
        <v>89.707086271141051</v>
      </c>
      <c r="F49" s="3">
        <f t="shared" si="2"/>
        <v>9.9525294808687903</v>
      </c>
      <c r="G49" s="3">
        <f t="shared" si="3"/>
        <v>35.738135299390386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1"/>
        <v>239.91374274453202</v>
      </c>
      <c r="F50" s="3">
        <f t="shared" si="2"/>
        <v>41.611581942465286</v>
      </c>
      <c r="G50" s="3">
        <f t="shared" si="3"/>
        <v>18.533794620623134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1"/>
        <v>227.2051832003674</v>
      </c>
      <c r="F51" s="3">
        <f t="shared" si="2"/>
        <v>15.829163645935372</v>
      </c>
      <c r="G51" s="3">
        <f t="shared" si="3"/>
        <v>49.963183025499916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1"/>
        <v>66.905471532676515</v>
      </c>
      <c r="F52" s="3">
        <f t="shared" si="2"/>
        <v>11.773188595525722</v>
      </c>
      <c r="G52" s="3">
        <f t="shared" si="3"/>
        <v>36.824407777961731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1"/>
        <v>199.81834042039313</v>
      </c>
      <c r="F53" s="3">
        <f t="shared" si="2"/>
        <v>3.1959826382633709</v>
      </c>
      <c r="G53" s="3">
        <f t="shared" si="3"/>
        <v>34.632830451553957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1"/>
        <v>100.40621679175044</v>
      </c>
      <c r="F54" s="3">
        <f t="shared" si="2"/>
        <v>9.8811526948490869</v>
      </c>
      <c r="G54" s="3">
        <f t="shared" si="3"/>
        <v>3.6348356019932053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1"/>
        <v>216.41229634585517</v>
      </c>
      <c r="F55" s="3">
        <f t="shared" si="2"/>
        <v>41.812297444322944</v>
      </c>
      <c r="G55" s="3">
        <f t="shared" si="3"/>
        <v>39.855893975119642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1"/>
        <v>182.60574284118556</v>
      </c>
      <c r="F56" s="3">
        <f t="shared" si="2"/>
        <v>46.229027712736794</v>
      </c>
      <c r="G56" s="3">
        <f t="shared" si="3"/>
        <v>58.730409264441654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1"/>
        <v>262.7067988085696</v>
      </c>
      <c r="F57" s="3">
        <f t="shared" si="2"/>
        <v>28.826327413601707</v>
      </c>
      <c r="G57" s="3">
        <f t="shared" si="3"/>
        <v>15.920840137893842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1"/>
        <v>198.90473562342643</v>
      </c>
      <c r="F58" s="3">
        <f t="shared" si="2"/>
        <v>49.441560925401902</v>
      </c>
      <c r="G58" s="3">
        <f t="shared" si="3"/>
        <v>60.07279783574721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1"/>
        <v>7.3062451682499869</v>
      </c>
      <c r="F59" s="3">
        <f t="shared" si="2"/>
        <v>28.124658936856168</v>
      </c>
      <c r="G59" s="3">
        <f t="shared" si="3"/>
        <v>41.42038393622137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1"/>
        <v>136.34609212048275</v>
      </c>
      <c r="F60" s="3">
        <f t="shared" si="2"/>
        <v>19.242553685565746</v>
      </c>
      <c r="G60" s="3">
        <f t="shared" si="3"/>
        <v>16.62929432277592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1"/>
        <v>210.80908456032972</v>
      </c>
      <c r="F61" s="3">
        <f t="shared" si="2"/>
        <v>49.660997766270611</v>
      </c>
      <c r="G61" s="3">
        <f t="shared" si="3"/>
        <v>37.76991327383697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1"/>
        <v>210.70589458359018</v>
      </c>
      <c r="F62" s="3">
        <f t="shared" si="2"/>
        <v>29.524552651781423</v>
      </c>
      <c r="G62" s="3">
        <f t="shared" si="3"/>
        <v>9.3320349251221462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1"/>
        <v>53.505897453347337</v>
      </c>
      <c r="F63" s="3">
        <f t="shared" si="2"/>
        <v>2.0406179746670547</v>
      </c>
      <c r="G63" s="3">
        <f t="shared" si="3"/>
        <v>21.518124728263032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1"/>
        <v>261.32282859122279</v>
      </c>
      <c r="F64" s="3">
        <f t="shared" si="2"/>
        <v>43.079867857534111</v>
      </c>
      <c r="G64" s="3">
        <f t="shared" si="3"/>
        <v>54.754901315541737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1"/>
        <v>239.30476058397477</v>
      </c>
      <c r="F65" s="3">
        <f t="shared" si="2"/>
        <v>15.528197692896745</v>
      </c>
      <c r="G65" s="3">
        <f t="shared" si="3"/>
        <v>27.322319475093035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1"/>
        <v>102.70519632202233</v>
      </c>
      <c r="F66" s="3">
        <f t="shared" si="2"/>
        <v>29.674501446632092</v>
      </c>
      <c r="G66" s="3">
        <f t="shared" si="3"/>
        <v>8.4437486358463012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1"/>
        <v>131.11202441094073</v>
      </c>
      <c r="F67" s="3">
        <f t="shared" si="2"/>
        <v>42.840421023509698</v>
      </c>
      <c r="G67" s="3">
        <f t="shared" si="3"/>
        <v>29.028949083265648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1"/>
        <v>69.009443796327261</v>
      </c>
      <c r="F68" s="3">
        <f t="shared" si="2"/>
        <v>9.3283508292954043</v>
      </c>
      <c r="G68" s="3">
        <f t="shared" si="3"/>
        <v>0.94128280663118657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4">B69+1/(1+$J$2*E68)</f>
        <v>31.517791202612187</v>
      </c>
      <c r="F69" s="3">
        <f t="shared" ref="F69:F132" si="5">C69+1/(1+$J$3*F68)</f>
        <v>24.718165867267164</v>
      </c>
      <c r="G69" s="3">
        <f t="shared" ref="G69:G132" si="6">D69+1/(1+$J$4*G68)</f>
        <v>2.7704421155577421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4"/>
        <v>139.33814721572998</v>
      </c>
      <c r="F70" s="3">
        <f t="shared" si="5"/>
        <v>14.548135860129252</v>
      </c>
      <c r="G70" s="3">
        <f t="shared" si="6"/>
        <v>10.510911079943901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4"/>
        <v>237.40889121895947</v>
      </c>
      <c r="F71" s="3">
        <f t="shared" si="5"/>
        <v>27.579123259292555</v>
      </c>
      <c r="G71" s="3">
        <f t="shared" si="6"/>
        <v>11.106284282867477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4"/>
        <v>216.8052376008018</v>
      </c>
      <c r="F72" s="3">
        <f t="shared" si="5"/>
        <v>43.943358932172764</v>
      </c>
      <c r="G72" s="3">
        <f t="shared" si="6"/>
        <v>27.301163098176136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4"/>
        <v>199.10573249243518</v>
      </c>
      <c r="F73" s="3">
        <f t="shared" si="5"/>
        <v>30.627658931080472</v>
      </c>
      <c r="G73" s="3">
        <f t="shared" si="6"/>
        <v>38.743781053531926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4"/>
        <v>109.80623890309725</v>
      </c>
      <c r="F74" s="3">
        <f t="shared" si="5"/>
        <v>14.339212415274989</v>
      </c>
      <c r="G74" s="3">
        <f t="shared" si="6"/>
        <v>31.731254859307423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4"/>
        <v>26.811255558556155</v>
      </c>
      <c r="F75" s="3">
        <f t="shared" si="5"/>
        <v>33.080183653073789</v>
      </c>
      <c r="G75" s="3">
        <f t="shared" si="6"/>
        <v>19.337900316568678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4"/>
        <v>129.4445454052258</v>
      </c>
      <c r="F76" s="3">
        <f t="shared" si="5"/>
        <v>5.7364111072819179</v>
      </c>
      <c r="G76" s="3">
        <f t="shared" si="6"/>
        <v>31.360715273572314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4"/>
        <v>213.40956428591664</v>
      </c>
      <c r="F77" s="3">
        <f t="shared" si="5"/>
        <v>24.778918758258747</v>
      </c>
      <c r="G77" s="3">
        <f t="shared" si="6"/>
        <v>13.138330959303214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4"/>
        <v>16.905823174029809</v>
      </c>
      <c r="F78" s="3">
        <f t="shared" si="5"/>
        <v>43.748023508452633</v>
      </c>
      <c r="G78" s="3">
        <f t="shared" si="6"/>
        <v>89.486875955490291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4"/>
        <v>27.568848434357303</v>
      </c>
      <c r="F79" s="3">
        <f t="shared" si="5"/>
        <v>1.6277789978878783</v>
      </c>
      <c r="G79" s="3">
        <f t="shared" si="6"/>
        <v>20.713776096948866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4"/>
        <v>120.5433743909944</v>
      </c>
      <c r="F80" s="3">
        <f t="shared" si="5"/>
        <v>28.934362750203345</v>
      </c>
      <c r="G80" s="3">
        <f t="shared" si="6"/>
        <v>14.256911889580483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4"/>
        <v>5.4102632840764162</v>
      </c>
      <c r="F81" s="3">
        <f t="shared" si="5"/>
        <v>29.941412171273736</v>
      </c>
      <c r="G81" s="3">
        <f t="shared" si="6"/>
        <v>9.4806092153551162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4"/>
        <v>116.18768026828437</v>
      </c>
      <c r="F82" s="3">
        <f t="shared" si="5"/>
        <v>7.7400751332814366</v>
      </c>
      <c r="G82" s="3">
        <f t="shared" si="6"/>
        <v>23.216489192264248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4"/>
        <v>76.410643943214353</v>
      </c>
      <c r="F83" s="3">
        <f t="shared" si="5"/>
        <v>26.839042219499643</v>
      </c>
      <c r="G83" s="3">
        <f t="shared" si="6"/>
        <v>22.351090288850891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4"/>
        <v>239.8160956687523</v>
      </c>
      <c r="F84" s="3">
        <f t="shared" si="5"/>
        <v>4.1445013393561787</v>
      </c>
      <c r="G84" s="3">
        <f t="shared" si="6"/>
        <v>36.952963654843963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4"/>
        <v>75.305185299892671</v>
      </c>
      <c r="F85" s="3">
        <f t="shared" si="5"/>
        <v>20.531717432504927</v>
      </c>
      <c r="G85" s="3">
        <f t="shared" si="6"/>
        <v>32.532719974588716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4"/>
        <v>68.41632809058072</v>
      </c>
      <c r="F86" s="3">
        <f t="shared" si="5"/>
        <v>44.55738757762667</v>
      </c>
      <c r="G86" s="3">
        <f t="shared" si="6"/>
        <v>35.637001165120523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4"/>
        <v>213.51794267093243</v>
      </c>
      <c r="F87" s="3">
        <f t="shared" si="5"/>
        <v>43.027288174814196</v>
      </c>
      <c r="G87" s="3">
        <f t="shared" si="6"/>
        <v>33.833887276290213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4"/>
        <v>193.20582023548045</v>
      </c>
      <c r="F88" s="3">
        <f t="shared" si="5"/>
        <v>18.428231177913712</v>
      </c>
      <c r="G88" s="3">
        <f t="shared" si="6"/>
        <v>65.735628891124747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4"/>
        <v>76.306428195352993</v>
      </c>
      <c r="F89" s="3">
        <f t="shared" si="5"/>
        <v>27.56352196946456</v>
      </c>
      <c r="G89" s="3">
        <f t="shared" si="6"/>
        <v>16.018660719033207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4"/>
        <v>110.71611729716139</v>
      </c>
      <c r="F90" s="3">
        <f t="shared" si="5"/>
        <v>40.643382409180134</v>
      </c>
      <c r="G90" s="3">
        <f t="shared" si="6"/>
        <v>63.272385462910989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4"/>
        <v>88.311164091692859</v>
      </c>
      <c r="F91" s="3">
        <f t="shared" si="5"/>
        <v>25.529837648051213</v>
      </c>
      <c r="G91" s="3">
        <f t="shared" si="6"/>
        <v>73.419373121297866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4"/>
        <v>109.81395694230504</v>
      </c>
      <c r="F92" s="3">
        <f t="shared" si="5"/>
        <v>47.846676907322134</v>
      </c>
      <c r="G92" s="3">
        <f t="shared" si="6"/>
        <v>51.416740464634266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4"/>
        <v>134.31125477638665</v>
      </c>
      <c r="F93" s="3">
        <f t="shared" si="5"/>
        <v>4.9254599716058092</v>
      </c>
      <c r="G93" s="3">
        <f t="shared" si="6"/>
        <v>9.3237341439582622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4"/>
        <v>28.609220923796126</v>
      </c>
      <c r="F94" s="3">
        <f t="shared" si="5"/>
        <v>1.7024140721091843</v>
      </c>
      <c r="G94" s="3">
        <f t="shared" si="6"/>
        <v>33.11821746064178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4"/>
        <v>217.74186311502197</v>
      </c>
      <c r="F95" s="3">
        <f t="shared" si="5"/>
        <v>33.923382347282683</v>
      </c>
      <c r="G95" s="3">
        <f t="shared" si="6"/>
        <v>59.036370812697271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4"/>
        <v>250.90570797463531</v>
      </c>
      <c r="F96" s="3">
        <f t="shared" si="5"/>
        <v>36.535538237058304</v>
      </c>
      <c r="G96" s="3">
        <f t="shared" si="6"/>
        <v>72.320734371353737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4"/>
        <v>107.4049572544284</v>
      </c>
      <c r="F97" s="3">
        <f t="shared" si="5"/>
        <v>14.033081439575051</v>
      </c>
      <c r="G97" s="3">
        <f t="shared" si="6"/>
        <v>10.916990451579435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4"/>
        <v>163.31150430713507</v>
      </c>
      <c r="F98" s="3">
        <f t="shared" si="5"/>
        <v>31.681789788593495</v>
      </c>
      <c r="G98" s="3">
        <f t="shared" si="6"/>
        <v>53.002736991943451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4"/>
        <v>197.60759594417456</v>
      </c>
      <c r="F99" s="3">
        <f t="shared" si="5"/>
        <v>3.537957244596313</v>
      </c>
      <c r="G99" s="3">
        <f t="shared" si="6"/>
        <v>5.9230403122368855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4"/>
        <v>184.90628590521808</v>
      </c>
      <c r="F100" s="3">
        <f t="shared" si="5"/>
        <v>21.261071671308418</v>
      </c>
      <c r="G100" s="3">
        <f t="shared" si="6"/>
        <v>22.174263624012756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4"/>
        <v>289.70671478802836</v>
      </c>
      <c r="F101" s="3">
        <f t="shared" si="5"/>
        <v>42.35552823154098</v>
      </c>
      <c r="G101" s="3">
        <f t="shared" si="6"/>
        <v>51.253363470462254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4"/>
        <v>135.20429617168625</v>
      </c>
      <c r="F102" s="3">
        <f t="shared" si="5"/>
        <v>41.72866609007378</v>
      </c>
      <c r="G102" s="3">
        <f t="shared" si="6"/>
        <v>45.923807998523813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4"/>
        <v>222.40916057636198</v>
      </c>
      <c r="F103" s="3">
        <f t="shared" si="5"/>
        <v>4.3290841972010083</v>
      </c>
      <c r="G103" s="3">
        <f t="shared" si="6"/>
        <v>49.826497754856653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4"/>
        <v>296.40558886117952</v>
      </c>
      <c r="F104" s="3">
        <f t="shared" si="5"/>
        <v>36.524051108715497</v>
      </c>
      <c r="G104" s="3">
        <f t="shared" si="6"/>
        <v>100.92447309535591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4"/>
        <v>280.20419948439326</v>
      </c>
      <c r="F105" s="3">
        <f t="shared" si="5"/>
        <v>10.133091499675331</v>
      </c>
      <c r="G105" s="3">
        <f t="shared" si="6"/>
        <v>21.412233975494381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4"/>
        <v>187.90444121992954</v>
      </c>
      <c r="F106" s="3">
        <f t="shared" si="5"/>
        <v>17.309811996155496</v>
      </c>
      <c r="G106" s="3">
        <f t="shared" si="6"/>
        <v>17.955157845486532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4"/>
        <v>238.2066083565997</v>
      </c>
      <c r="F107" s="3">
        <f t="shared" si="5"/>
        <v>34.367349820152214</v>
      </c>
      <c r="G107" s="3">
        <f t="shared" si="6"/>
        <v>5.3650866819245522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4"/>
        <v>137.90522015244673</v>
      </c>
      <c r="F108" s="3">
        <f t="shared" si="5"/>
        <v>46.435095255719801</v>
      </c>
      <c r="G108" s="3">
        <f t="shared" si="6"/>
        <v>59.188961998550312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4"/>
        <v>25.008982774764977</v>
      </c>
      <c r="F109" s="3">
        <f t="shared" si="5"/>
        <v>11.026213641669303</v>
      </c>
      <c r="G109" s="3">
        <f t="shared" si="6"/>
        <v>29.720682022964425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4"/>
        <v>90.447602757910389</v>
      </c>
      <c r="F110" s="3">
        <f t="shared" si="5"/>
        <v>0.401822926554252</v>
      </c>
      <c r="G110" s="3">
        <f t="shared" si="6"/>
        <v>23.240360751470476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4"/>
        <v>13.113631763125804</v>
      </c>
      <c r="F111" s="3">
        <f t="shared" si="5"/>
        <v>1.1567397085397855</v>
      </c>
      <c r="G111" s="3">
        <f t="shared" si="6"/>
        <v>25.651040489467881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4"/>
        <v>255.48702534432894</v>
      </c>
      <c r="F112" s="3">
        <f t="shared" si="5"/>
        <v>27.419374818791017</v>
      </c>
      <c r="G112" s="3">
        <f t="shared" si="6"/>
        <v>5.5464666041631139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4"/>
        <v>225.80486879521303</v>
      </c>
      <c r="F113" s="3">
        <f t="shared" si="5"/>
        <v>8.2436005322020716</v>
      </c>
      <c r="G113" s="3">
        <f t="shared" si="6"/>
        <v>56.683919096907552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4"/>
        <v>241.70550527723378</v>
      </c>
      <c r="F114" s="3">
        <f t="shared" si="5"/>
        <v>38.131667642403954</v>
      </c>
      <c r="G114" s="3">
        <f t="shared" si="6"/>
        <v>23.221576306583177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4"/>
        <v>175.70514497499684</v>
      </c>
      <c r="F115" s="3">
        <f t="shared" si="5"/>
        <v>15.431740656880008</v>
      </c>
      <c r="G115" s="3">
        <f t="shared" si="6"/>
        <v>2.4510796682788158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4"/>
        <v>209.60706393702299</v>
      </c>
      <c r="F116" s="3">
        <f t="shared" si="5"/>
        <v>20.674932228339401</v>
      </c>
      <c r="G116" s="3">
        <f t="shared" si="6"/>
        <v>11.037739284758846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4"/>
        <v>78.205928186500657</v>
      </c>
      <c r="F117" s="3">
        <f t="shared" si="5"/>
        <v>46.85701271898958</v>
      </c>
      <c r="G117" s="3">
        <f t="shared" si="6"/>
        <v>34.601727418773478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4"/>
        <v>75.115731991665442</v>
      </c>
      <c r="F118" s="3">
        <f t="shared" si="5"/>
        <v>35.025983737699569</v>
      </c>
      <c r="G118" s="3">
        <f t="shared" si="6"/>
        <v>52.734865823490154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4"/>
        <v>139.21636859841971</v>
      </c>
      <c r="F119" s="3">
        <f t="shared" si="5"/>
        <v>14.334458059333095</v>
      </c>
      <c r="G119" s="3">
        <f t="shared" si="6"/>
        <v>25.623154637525396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4"/>
        <v>76.408898927283971</v>
      </c>
      <c r="F120" s="3">
        <f t="shared" si="5"/>
        <v>0.88020811472821225</v>
      </c>
      <c r="G120" s="3">
        <f t="shared" si="6"/>
        <v>14.846514821830949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4"/>
        <v>125.71609603042621</v>
      </c>
      <c r="F121" s="3">
        <f t="shared" si="5"/>
        <v>37.486797126232652</v>
      </c>
      <c r="G121" s="3">
        <f t="shared" si="6"/>
        <v>79.277656561922626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4"/>
        <v>19.409845147949579</v>
      </c>
      <c r="F122" s="3">
        <f t="shared" si="5"/>
        <v>16.032269059208136</v>
      </c>
      <c r="G122" s="3">
        <f t="shared" si="6"/>
        <v>22.315522617363623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4"/>
        <v>141.36050384168172</v>
      </c>
      <c r="F123" s="3">
        <f t="shared" si="5"/>
        <v>26.872328465418377</v>
      </c>
      <c r="G123" s="3">
        <f t="shared" si="6"/>
        <v>46.253043593401109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4"/>
        <v>18.808765132766013</v>
      </c>
      <c r="F124" s="3">
        <f t="shared" si="5"/>
        <v>21.744448666529767</v>
      </c>
      <c r="G124" s="3">
        <f t="shared" si="6"/>
        <v>50.426314103380392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4"/>
        <v>224.06231689696381</v>
      </c>
      <c r="F125" s="3">
        <f t="shared" si="5"/>
        <v>2.4543609467714473</v>
      </c>
      <c r="G125" s="3">
        <f t="shared" si="6"/>
        <v>15.624189031700274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4"/>
        <v>123.10554785471658</v>
      </c>
      <c r="F126" s="3">
        <f t="shared" si="5"/>
        <v>34.937440119351614</v>
      </c>
      <c r="G126" s="3">
        <f t="shared" si="6"/>
        <v>12.474077634051136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4"/>
        <v>229.510051823353</v>
      </c>
      <c r="F127" s="3">
        <f t="shared" si="5"/>
        <v>32.334542371493455</v>
      </c>
      <c r="G127" s="3">
        <f t="shared" si="6"/>
        <v>74.291080802173454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4"/>
        <v>87.20541688212549</v>
      </c>
      <c r="F128" s="3">
        <f t="shared" si="5"/>
        <v>11.837219503728031</v>
      </c>
      <c r="G128" s="3">
        <f t="shared" si="6"/>
        <v>25.916547287737032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4"/>
        <v>7.814131412682908</v>
      </c>
      <c r="F129" s="3">
        <f t="shared" si="5"/>
        <v>38.995513030834694</v>
      </c>
      <c r="G129" s="3">
        <f t="shared" si="6"/>
        <v>50.646012472132014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4"/>
        <v>80.337906208889578</v>
      </c>
      <c r="F130" s="3">
        <f t="shared" si="5"/>
        <v>3.1059363041099609E-2</v>
      </c>
      <c r="G130" s="3">
        <f t="shared" si="6"/>
        <v>9.2240866290193537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4"/>
        <v>220.3153208981341</v>
      </c>
      <c r="F131" s="3">
        <f t="shared" si="5"/>
        <v>49.975754938500771</v>
      </c>
      <c r="G131" s="3">
        <f t="shared" si="6"/>
        <v>3.319342148320291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4"/>
        <v>59.605641677113248</v>
      </c>
      <c r="F132" s="3">
        <f t="shared" si="5"/>
        <v>12.024401787762828</v>
      </c>
      <c r="G132" s="3">
        <f t="shared" si="6"/>
        <v>43.373562355241774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7">B133+1/(1+$J$2*E132)</f>
        <v>0.72054041277934799</v>
      </c>
      <c r="F133" s="3">
        <f t="shared" ref="F133:F196" si="8">C133+1/(1+$J$3*F132)</f>
        <v>39.694166201986768</v>
      </c>
      <c r="G133" s="3">
        <f t="shared" ref="G133:G196" si="9">D133+1/(1+$J$4*G132)</f>
        <v>8.728012106923444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7"/>
        <v>265.83434375255308</v>
      </c>
      <c r="F134" s="3">
        <f t="shared" si="8"/>
        <v>2.9305293797859617</v>
      </c>
      <c r="G134" s="3">
        <f t="shared" si="9"/>
        <v>43.12527545432949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7"/>
        <v>8.4046801695016544</v>
      </c>
      <c r="F135" s="3">
        <f t="shared" si="8"/>
        <v>27.499005194424441</v>
      </c>
      <c r="G135" s="3">
        <f t="shared" si="9"/>
        <v>2.1281688392286484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7"/>
        <v>219.92947088645658</v>
      </c>
      <c r="F136" s="3">
        <f t="shared" si="8"/>
        <v>33.543479765353496</v>
      </c>
      <c r="G136" s="3">
        <f t="shared" si="9"/>
        <v>45.470022950151133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7"/>
        <v>36.90565151908082</v>
      </c>
      <c r="F137" s="3">
        <f t="shared" si="8"/>
        <v>38.635926271486213</v>
      </c>
      <c r="G137" s="3">
        <f t="shared" si="9"/>
        <v>65.626755123843438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7"/>
        <v>48.332760546609322</v>
      </c>
      <c r="F138" s="3">
        <f t="shared" si="8"/>
        <v>47.031339374983844</v>
      </c>
      <c r="G138" s="3">
        <f t="shared" si="9"/>
        <v>8.5186910982401169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7"/>
        <v>25.625210375263897</v>
      </c>
      <c r="F139" s="3">
        <f t="shared" si="8"/>
        <v>39.025889919711872</v>
      </c>
      <c r="G139" s="3">
        <f t="shared" si="9"/>
        <v>9.4279598246509408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7"/>
        <v>273.74651126382065</v>
      </c>
      <c r="F140" s="3">
        <f t="shared" si="8"/>
        <v>28.931035937442768</v>
      </c>
      <c r="G140" s="3">
        <f t="shared" si="9"/>
        <v>59.817063560879326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7"/>
        <v>43.004545512211244</v>
      </c>
      <c r="F141" s="3">
        <f t="shared" si="8"/>
        <v>25.941416736078605</v>
      </c>
      <c r="G141" s="3">
        <f t="shared" si="9"/>
        <v>20.520469299277078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7"/>
        <v>184.92824568607659</v>
      </c>
      <c r="F142" s="3">
        <f t="shared" si="8"/>
        <v>43.945970388822786</v>
      </c>
      <c r="G142" s="3">
        <f t="shared" si="9"/>
        <v>1.7574172280264766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7"/>
        <v>73.406713996017075</v>
      </c>
      <c r="F143" s="3">
        <f t="shared" si="8"/>
        <v>17.027657332926946</v>
      </c>
      <c r="G143" s="3">
        <f t="shared" si="9"/>
        <v>13.315639036829046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7"/>
        <v>193.71674330322207</v>
      </c>
      <c r="F144" s="3">
        <f t="shared" si="8"/>
        <v>35.468389508416273</v>
      </c>
      <c r="G144" s="3">
        <f t="shared" si="9"/>
        <v>75.685818411182595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7"/>
        <v>220.50641134984778</v>
      </c>
      <c r="F145" s="3">
        <f t="shared" si="8"/>
        <v>33.234042887412414</v>
      </c>
      <c r="G145" s="3">
        <f t="shared" si="9"/>
        <v>37.916247308806405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7"/>
        <v>104.60563681560497</v>
      </c>
      <c r="F146" s="3">
        <f t="shared" si="8"/>
        <v>5.7362486499648879</v>
      </c>
      <c r="G146" s="3">
        <f t="shared" si="9"/>
        <v>34.43191523533374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7"/>
        <v>96.21180853507289</v>
      </c>
      <c r="F147" s="3">
        <f t="shared" si="8"/>
        <v>14.978922918812271</v>
      </c>
      <c r="G147" s="3">
        <f t="shared" si="9"/>
        <v>38.935031751848406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7"/>
        <v>140.31282553667728</v>
      </c>
      <c r="F148" s="3">
        <f t="shared" si="8"/>
        <v>1.9770229796674319</v>
      </c>
      <c r="G148" s="3">
        <f t="shared" si="9"/>
        <v>9.0311061095514127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7"/>
        <v>240.1088300017696</v>
      </c>
      <c r="F149" s="3">
        <f t="shared" si="8"/>
        <v>7.6873539196578085</v>
      </c>
      <c r="G149" s="3">
        <f t="shared" si="9"/>
        <v>8.8215822487075304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7"/>
        <v>243.20517901085279</v>
      </c>
      <c r="F150" s="3">
        <f t="shared" si="8"/>
        <v>49.139862425863051</v>
      </c>
      <c r="G150" s="3">
        <f t="shared" si="9"/>
        <v>44.42411158139133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7"/>
        <v>38.00511341181258</v>
      </c>
      <c r="F151" s="3">
        <f t="shared" si="8"/>
        <v>40.324806576954622</v>
      </c>
      <c r="G151" s="3">
        <f t="shared" si="9"/>
        <v>11.927367801074194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7"/>
        <v>44.731842985317272</v>
      </c>
      <c r="F152" s="3">
        <f t="shared" si="8"/>
        <v>25.830066285400182</v>
      </c>
      <c r="G152" s="3">
        <f t="shared" si="9"/>
        <v>20.694859612243512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7"/>
        <v>280.72718464330364</v>
      </c>
      <c r="F153" s="3">
        <f t="shared" si="8"/>
        <v>13.946159414339171</v>
      </c>
      <c r="G153" s="3">
        <f t="shared" si="9"/>
        <v>37.056960947670071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7"/>
        <v>121.00443298276625</v>
      </c>
      <c r="F154" s="3">
        <f t="shared" si="8"/>
        <v>8.48225762614865</v>
      </c>
      <c r="G154" s="3">
        <f t="shared" si="9"/>
        <v>48.732631145073285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7"/>
        <v>197.61022457811552</v>
      </c>
      <c r="F155" s="3">
        <f t="shared" si="8"/>
        <v>23.428438852321531</v>
      </c>
      <c r="G155" s="3">
        <f t="shared" si="9"/>
        <v>14.225008687445282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7"/>
        <v>171.30628582212785</v>
      </c>
      <c r="F156" s="3">
        <f t="shared" si="8"/>
        <v>39.750651502207262</v>
      </c>
      <c r="G156" s="3">
        <f t="shared" si="9"/>
        <v>37.780775398918784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7"/>
        <v>187.80724401312909</v>
      </c>
      <c r="F157" s="3">
        <f t="shared" si="8"/>
        <v>21.130487320425452</v>
      </c>
      <c r="G157" s="3">
        <f t="shared" si="9"/>
        <v>9.5320260099171552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7"/>
        <v>4.1066117540564226</v>
      </c>
      <c r="F158" s="3">
        <f t="shared" si="8"/>
        <v>11.65585222439992</v>
      </c>
      <c r="G158" s="3">
        <f t="shared" si="9"/>
        <v>5.8159336843419105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7"/>
        <v>94.133356468116887</v>
      </c>
      <c r="F159" s="3">
        <f t="shared" si="8"/>
        <v>43.596855285359361</v>
      </c>
      <c r="G159" s="3">
        <f t="shared" si="9"/>
        <v>50.676905141746516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7"/>
        <v>149.8131050116738</v>
      </c>
      <c r="F160" s="3">
        <f t="shared" si="8"/>
        <v>1.3278726343697074</v>
      </c>
      <c r="G160" s="3">
        <f t="shared" si="9"/>
        <v>24.324072299255807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7"/>
        <v>11.708274687587702</v>
      </c>
      <c r="F161" s="3">
        <f t="shared" si="8"/>
        <v>37.384895949991581</v>
      </c>
      <c r="G161" s="3">
        <f t="shared" si="9"/>
        <v>45.24887762830155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7"/>
        <v>131.79646345907432</v>
      </c>
      <c r="F162" s="3">
        <f t="shared" si="8"/>
        <v>18.432354170220052</v>
      </c>
      <c r="G162" s="3">
        <f t="shared" si="9"/>
        <v>34.626882369290549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7"/>
        <v>172.50939521402901</v>
      </c>
      <c r="F163" s="3">
        <f t="shared" si="8"/>
        <v>18.163508663099424</v>
      </c>
      <c r="G163" s="3">
        <f t="shared" si="9"/>
        <v>30.734841377440031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7"/>
        <v>85.707193855609717</v>
      </c>
      <c r="F164" s="3">
        <f t="shared" si="8"/>
        <v>35.864388154747928</v>
      </c>
      <c r="G164" s="3">
        <f t="shared" si="9"/>
        <v>49.339081012947638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7"/>
        <v>188.41437488889162</v>
      </c>
      <c r="F165" s="3">
        <f t="shared" si="8"/>
        <v>18.133679660696227</v>
      </c>
      <c r="G165" s="3">
        <f t="shared" si="9"/>
        <v>25.624708889249838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7"/>
        <v>163.5065905893014</v>
      </c>
      <c r="F166" s="3">
        <f t="shared" si="8"/>
        <v>36.864487239878116</v>
      </c>
      <c r="G166" s="3">
        <f t="shared" si="9"/>
        <v>7.4465121317276859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7"/>
        <v>117.20758694990913</v>
      </c>
      <c r="F167" s="3">
        <f t="shared" si="8"/>
        <v>14.73279592854373</v>
      </c>
      <c r="G167" s="3">
        <f t="shared" si="9"/>
        <v>5.543735785228149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7"/>
        <v>234.51055230004414</v>
      </c>
      <c r="F168" s="3">
        <f t="shared" si="8"/>
        <v>3.4782090946783359</v>
      </c>
      <c r="G168" s="3">
        <f t="shared" si="9"/>
        <v>84.983993025268646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7"/>
        <v>17.905301989615332</v>
      </c>
      <c r="F169" s="3">
        <f t="shared" si="8"/>
        <v>37.864370710975301</v>
      </c>
      <c r="G169" s="3">
        <f t="shared" si="9"/>
        <v>21.61449544380525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7"/>
        <v>206.86525608422556</v>
      </c>
      <c r="F170" s="3">
        <f t="shared" si="8"/>
        <v>5.231957563864098</v>
      </c>
      <c r="G170" s="3">
        <f t="shared" si="9"/>
        <v>19.454669914018972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7"/>
        <v>215.40600628720605</v>
      </c>
      <c r="F171" s="3">
        <f t="shared" si="8"/>
        <v>23.792842978017717</v>
      </c>
      <c r="G171" s="3">
        <f t="shared" si="9"/>
        <v>57.660372853331687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7"/>
        <v>284.30576951463945</v>
      </c>
      <c r="F172" s="3">
        <f t="shared" si="8"/>
        <v>10.649914460634411</v>
      </c>
      <c r="G172" s="3">
        <f t="shared" si="9"/>
        <v>6.4212186740544341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7"/>
        <v>50.004377428626725</v>
      </c>
      <c r="F173" s="3">
        <f t="shared" si="8"/>
        <v>11.705042771873282</v>
      </c>
      <c r="G173" s="3">
        <f t="shared" si="9"/>
        <v>18.56294673025392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7"/>
        <v>164.52438816083057</v>
      </c>
      <c r="F174" s="3">
        <f t="shared" si="8"/>
        <v>20.996487523971272</v>
      </c>
      <c r="G174" s="3">
        <f t="shared" si="9"/>
        <v>47.463090060101521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7"/>
        <v>19.607540368653254</v>
      </c>
      <c r="F175" s="3">
        <f t="shared" si="8"/>
        <v>20.156188645450349</v>
      </c>
      <c r="G175" s="3">
        <f t="shared" si="9"/>
        <v>17.025660453862766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7"/>
        <v>168.45993036465023</v>
      </c>
      <c r="F176" s="3">
        <f t="shared" si="8"/>
        <v>7.1583943279536442</v>
      </c>
      <c r="G176" s="3">
        <f t="shared" si="9"/>
        <v>12.868396980954842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7"/>
        <v>222.40736550888516</v>
      </c>
      <c r="F177" s="3">
        <f t="shared" si="8"/>
        <v>3.5486609632286612</v>
      </c>
      <c r="G177" s="3">
        <f t="shared" si="9"/>
        <v>13.188536963628817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7"/>
        <v>276.90558890603558</v>
      </c>
      <c r="F178" s="3">
        <f t="shared" si="8"/>
        <v>49.160489334332752</v>
      </c>
      <c r="G178" s="3">
        <f t="shared" si="9"/>
        <v>41.886573868470798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7"/>
        <v>248.4044938877731</v>
      </c>
      <c r="F179" s="3">
        <f t="shared" si="8"/>
        <v>30.224796426626803</v>
      </c>
      <c r="G179" s="3">
        <f t="shared" si="9"/>
        <v>20.328977730215929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7"/>
        <v>170.20500691968542</v>
      </c>
      <c r="F180" s="3">
        <f t="shared" si="8"/>
        <v>7.8397143156402604</v>
      </c>
      <c r="G180" s="3">
        <f t="shared" si="9"/>
        <v>35.257926747764785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7"/>
        <v>276.70729054241377</v>
      </c>
      <c r="F181" s="3">
        <f t="shared" si="8"/>
        <v>2.437518073351236</v>
      </c>
      <c r="G181" s="3">
        <f t="shared" si="9"/>
        <v>23.734239139588404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7"/>
        <v>165.60449709377136</v>
      </c>
      <c r="F182" s="3">
        <f t="shared" si="8"/>
        <v>10.338981389415672</v>
      </c>
      <c r="G182" s="3">
        <f t="shared" si="9"/>
        <v>17.650031541605738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7"/>
        <v>156.60749155714572</v>
      </c>
      <c r="F183" s="3">
        <f t="shared" si="8"/>
        <v>2.7078610757923589</v>
      </c>
      <c r="G183" s="3">
        <f t="shared" si="9"/>
        <v>8.3661374557628818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7"/>
        <v>218.50791853454447</v>
      </c>
      <c r="F184" s="3">
        <f t="shared" si="8"/>
        <v>5.7158271541276253</v>
      </c>
      <c r="G184" s="3">
        <f t="shared" si="9"/>
        <v>27.529989822394946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7"/>
        <v>56.205688077172994</v>
      </c>
      <c r="F185" s="3">
        <f t="shared" si="8"/>
        <v>5.8794474614919654</v>
      </c>
      <c r="G185" s="3">
        <f t="shared" si="9"/>
        <v>29.743432954900744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7"/>
        <v>287.62175589644534</v>
      </c>
      <c r="F186" s="3">
        <f t="shared" si="8"/>
        <v>43.175329155134612</v>
      </c>
      <c r="G186" s="3">
        <f t="shared" si="9"/>
        <v>71.840331124397181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7"/>
        <v>253.80432717970686</v>
      </c>
      <c r="F187" s="3">
        <f t="shared" si="8"/>
        <v>21.328137101598841</v>
      </c>
      <c r="G187" s="3">
        <f t="shared" si="9"/>
        <v>30.017102125284843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7"/>
        <v>205.00490091665498</v>
      </c>
      <c r="F188" s="3">
        <f t="shared" si="8"/>
        <v>45.155363292125259</v>
      </c>
      <c r="G188" s="3">
        <f t="shared" si="9"/>
        <v>19.639978121253176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7"/>
        <v>139.50606046205178</v>
      </c>
      <c r="F189" s="3">
        <f t="shared" si="8"/>
        <v>2.1269365416262591</v>
      </c>
      <c r="G189" s="3">
        <f t="shared" si="9"/>
        <v>26.659837305369329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7"/>
        <v>191.10888061228692</v>
      </c>
      <c r="F190" s="3">
        <f t="shared" si="8"/>
        <v>29.070157977383261</v>
      </c>
      <c r="G190" s="3">
        <f t="shared" si="9"/>
        <v>18.244787075837216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7"/>
        <v>286.00649827029571</v>
      </c>
      <c r="F191" s="3">
        <f t="shared" si="8"/>
        <v>13.941226698123817</v>
      </c>
      <c r="G191" s="3">
        <f t="shared" si="9"/>
        <v>3.7641197051877171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7"/>
        <v>18.704351511654313</v>
      </c>
      <c r="F192" s="3">
        <f t="shared" si="8"/>
        <v>12.182284335876204</v>
      </c>
      <c r="G192" s="3">
        <f t="shared" si="9"/>
        <v>23.649296002787231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7"/>
        <v>39.562642977862247</v>
      </c>
      <c r="F193" s="3">
        <f t="shared" si="8"/>
        <v>41.193059376107861</v>
      </c>
      <c r="G193" s="3">
        <f t="shared" si="9"/>
        <v>5.8502022225793082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7"/>
        <v>75.530627764065116</v>
      </c>
      <c r="F194" s="3">
        <f t="shared" si="8"/>
        <v>10.829451222847137</v>
      </c>
      <c r="G194" s="3">
        <f t="shared" si="9"/>
        <v>6.1760513237249617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7"/>
        <v>17.216280148214484</v>
      </c>
      <c r="F195" s="3">
        <f t="shared" si="8"/>
        <v>4.2034815222098612</v>
      </c>
      <c r="G195" s="3">
        <f t="shared" si="9"/>
        <v>31.768326334616955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7"/>
        <v>166.86769094749823</v>
      </c>
      <c r="F196" s="3">
        <f t="shared" si="8"/>
        <v>42.229211375322215</v>
      </c>
      <c r="G196" s="3">
        <f t="shared" si="9"/>
        <v>3.6378577638167409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10">B197+1/(1+$J$2*E196)</f>
        <v>149.7074352674781</v>
      </c>
      <c r="F197" s="3">
        <f t="shared" ref="F197:F202" si="11">C197+1/(1+$J$3*F196)</f>
        <v>35.628749371491807</v>
      </c>
      <c r="G197" s="3">
        <f t="shared" ref="G197:G202" si="12">D197+1/(1+$J$4*G196)</f>
        <v>6.2557357559079056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10"/>
        <v>38.208280479843779</v>
      </c>
      <c r="F198" s="3">
        <f t="shared" si="11"/>
        <v>3.7338948587276737</v>
      </c>
      <c r="G198" s="3">
        <f t="shared" si="12"/>
        <v>13.966539302827988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10"/>
        <v>94.231679028705742</v>
      </c>
      <c r="F199" s="3">
        <f t="shared" si="11"/>
        <v>5.1508078592009285</v>
      </c>
      <c r="G199" s="3">
        <f t="shared" si="12"/>
        <v>8.1821474564697958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10"/>
        <v>177.01309151674661</v>
      </c>
      <c r="F200" s="3">
        <f t="shared" si="11"/>
        <v>9.4952878492053436</v>
      </c>
      <c r="G200" s="3">
        <f t="shared" si="12"/>
        <v>6.5325254938781292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10"/>
        <v>283.60701210771879</v>
      </c>
      <c r="F201" s="3">
        <f t="shared" si="11"/>
        <v>42.116330061841239</v>
      </c>
      <c r="G201" s="3">
        <f t="shared" si="12"/>
        <v>66.36061624224466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10"/>
        <v>232.10438816650765</v>
      </c>
      <c r="F202" s="3">
        <f t="shared" si="11"/>
        <v>8.6288242052813207</v>
      </c>
      <c r="G202" s="3">
        <f t="shared" si="12"/>
        <v>8.7184882207776546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676-5D18-4EDE-8EE6-2E76D6BF46AB}">
  <dimension ref="A1:BA202"/>
  <sheetViews>
    <sheetView showGridLines="0" workbookViewId="0"/>
  </sheetViews>
  <sheetFormatPr defaultColWidth="5.77734375" defaultRowHeight="14.4" x14ac:dyDescent="0.3"/>
  <cols>
    <col min="1" max="1" width="5.77734375" bestFit="1" customWidth="1"/>
    <col min="2" max="2" width="6" bestFit="1" customWidth="1"/>
    <col min="3" max="3" width="5" bestFit="1" customWidth="1"/>
    <col min="4" max="4" width="6" bestFit="1" customWidth="1"/>
    <col min="5" max="5" width="5" bestFit="1" customWidth="1"/>
    <col min="6" max="6" width="18.33203125" bestFit="1" customWidth="1"/>
    <col min="7" max="7" width="19.44140625" bestFit="1" customWidth="1"/>
    <col min="8" max="8" width="20.6640625" bestFit="1" customWidth="1"/>
    <col min="9" max="9" width="18.33203125" bestFit="1" customWidth="1"/>
    <col min="10" max="10" width="19.44140625" bestFit="1" customWidth="1"/>
    <col min="11" max="11" width="20.6640625" bestFit="1" customWidth="1"/>
    <col min="12" max="12" width="25.6640625" bestFit="1" customWidth="1"/>
    <col min="13" max="13" width="26.77734375" bestFit="1" customWidth="1"/>
    <col min="14" max="14" width="28" bestFit="1" customWidth="1"/>
    <col min="15" max="15" width="25.6640625" bestFit="1" customWidth="1"/>
    <col min="16" max="16" width="26.77734375" bestFit="1" customWidth="1"/>
    <col min="17" max="17" width="28" bestFit="1" customWidth="1"/>
    <col min="18" max="18" width="15.33203125" bestFit="1" customWidth="1"/>
    <col min="19" max="19" width="16.44140625" bestFit="1" customWidth="1"/>
    <col min="20" max="20" width="17.77734375" bestFit="1" customWidth="1"/>
    <col min="21" max="21" width="15.33203125" bestFit="1" customWidth="1"/>
    <col min="22" max="22" width="16.44140625" bestFit="1" customWidth="1"/>
    <col min="23" max="23" width="17.77734375" bestFit="1" customWidth="1"/>
    <col min="24" max="24" width="21.88671875" bestFit="1" customWidth="1"/>
    <col min="25" max="25" width="23" bestFit="1" customWidth="1"/>
    <col min="26" max="26" width="24.21875" bestFit="1" customWidth="1"/>
    <col min="27" max="27" width="21.88671875" bestFit="1" customWidth="1"/>
    <col min="28" max="28" width="23" bestFit="1" customWidth="1"/>
    <col min="29" max="29" width="24.21875" bestFit="1" customWidth="1"/>
    <col min="30" max="30" width="12.5546875" bestFit="1" customWidth="1"/>
    <col min="31" max="31" width="13.77734375" bestFit="1" customWidth="1"/>
    <col min="32" max="32" width="15" bestFit="1" customWidth="1"/>
    <col min="33" max="33" width="12.5546875" bestFit="1" customWidth="1"/>
    <col min="34" max="34" width="13.77734375" bestFit="1" customWidth="1"/>
    <col min="35" max="35" width="15" bestFit="1" customWidth="1"/>
    <col min="36" max="36" width="27.5546875" bestFit="1" customWidth="1"/>
    <col min="37" max="37" width="28.6640625" bestFit="1" customWidth="1"/>
    <col min="38" max="38" width="30" bestFit="1" customWidth="1"/>
    <col min="39" max="39" width="27.5546875" bestFit="1" customWidth="1"/>
    <col min="40" max="40" width="28.6640625" bestFit="1" customWidth="1"/>
    <col min="41" max="41" width="30" bestFit="1" customWidth="1"/>
    <col min="42" max="42" width="18.6640625" bestFit="1" customWidth="1"/>
    <col min="43" max="43" width="19.77734375" bestFit="1" customWidth="1"/>
    <col min="44" max="44" width="21" bestFit="1" customWidth="1"/>
    <col min="45" max="45" width="18.6640625" bestFit="1" customWidth="1"/>
    <col min="46" max="46" width="19.77734375" bestFit="1" customWidth="1"/>
    <col min="47" max="47" width="21" bestFit="1" customWidth="1"/>
    <col min="48" max="48" width="22.88671875" bestFit="1" customWidth="1"/>
    <col min="49" max="49" width="24" bestFit="1" customWidth="1"/>
    <col min="50" max="50" width="25.21875" bestFit="1" customWidth="1"/>
    <col min="51" max="51" width="22.88671875" bestFit="1" customWidth="1"/>
    <col min="52" max="52" width="24" bestFit="1" customWidth="1"/>
    <col min="53" max="53" width="25.21875" bestFit="1" customWidth="1"/>
  </cols>
  <sheetData>
    <row r="1" spans="1:53" s="27" customFormat="1" ht="30" customHeight="1" x14ac:dyDescent="0.3">
      <c r="A1" s="28" t="s">
        <v>0</v>
      </c>
      <c r="B1" s="28" t="s">
        <v>36</v>
      </c>
      <c r="C1" s="28" t="s">
        <v>35</v>
      </c>
      <c r="D1" s="28" t="s">
        <v>37</v>
      </c>
      <c r="E1" s="28" t="s">
        <v>4</v>
      </c>
      <c r="F1" s="25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44</v>
      </c>
      <c r="M1" s="26" t="s">
        <v>45</v>
      </c>
      <c r="N1" s="26" t="s">
        <v>46</v>
      </c>
      <c r="O1" s="26" t="s">
        <v>47</v>
      </c>
      <c r="P1" s="26" t="s">
        <v>48</v>
      </c>
      <c r="Q1" s="26" t="s">
        <v>49</v>
      </c>
      <c r="R1" s="29" t="s">
        <v>50</v>
      </c>
      <c r="S1" s="29" t="s">
        <v>51</v>
      </c>
      <c r="T1" s="29" t="s">
        <v>52</v>
      </c>
      <c r="U1" s="29" t="s">
        <v>53</v>
      </c>
      <c r="V1" s="29" t="s">
        <v>54</v>
      </c>
      <c r="W1" s="29" t="s">
        <v>55</v>
      </c>
      <c r="X1" s="30" t="s">
        <v>56</v>
      </c>
      <c r="Y1" s="30" t="s">
        <v>57</v>
      </c>
      <c r="Z1" s="30" t="s">
        <v>58</v>
      </c>
      <c r="AA1" s="30" t="s">
        <v>59</v>
      </c>
      <c r="AB1" s="30" t="s">
        <v>60</v>
      </c>
      <c r="AC1" s="30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31" t="s">
        <v>68</v>
      </c>
      <c r="AK1" s="31" t="s">
        <v>71</v>
      </c>
      <c r="AL1" s="31" t="s">
        <v>72</v>
      </c>
      <c r="AM1" s="31" t="s">
        <v>69</v>
      </c>
      <c r="AN1" s="31" t="s">
        <v>73</v>
      </c>
      <c r="AO1" s="31" t="s">
        <v>70</v>
      </c>
      <c r="AP1" s="32" t="s">
        <v>74</v>
      </c>
      <c r="AQ1" s="32" t="s">
        <v>75</v>
      </c>
      <c r="AR1" s="32" t="s">
        <v>76</v>
      </c>
      <c r="AS1" s="32" t="s">
        <v>77</v>
      </c>
      <c r="AT1" s="32" t="s">
        <v>78</v>
      </c>
      <c r="AU1" s="32" t="s">
        <v>79</v>
      </c>
      <c r="AV1" s="33" t="s">
        <v>80</v>
      </c>
      <c r="AW1" s="33" t="s">
        <v>81</v>
      </c>
      <c r="AX1" s="33" t="s">
        <v>83</v>
      </c>
      <c r="AY1" s="33" t="s">
        <v>80</v>
      </c>
      <c r="AZ1" s="33" t="s">
        <v>81</v>
      </c>
      <c r="BA1" s="33" t="s">
        <v>82</v>
      </c>
    </row>
    <row r="2" spans="1:53" x14ac:dyDescent="0.3">
      <c r="A2" s="3">
        <v>1</v>
      </c>
      <c r="B2" s="3">
        <v>230.1</v>
      </c>
      <c r="C2" s="3">
        <v>37.799999999999997</v>
      </c>
      <c r="D2" s="3">
        <v>69.2</v>
      </c>
      <c r="E2" s="3">
        <v>22.1</v>
      </c>
      <c r="F2" s="3">
        <v>230.1</v>
      </c>
      <c r="G2" s="3">
        <v>37.799999999999997</v>
      </c>
      <c r="H2" s="3">
        <v>69.2</v>
      </c>
      <c r="I2" s="3">
        <v>230.1</v>
      </c>
      <c r="J2" s="3">
        <v>37.799999999999997</v>
      </c>
      <c r="K2" s="3">
        <v>69.2</v>
      </c>
      <c r="L2" s="3">
        <v>230.1</v>
      </c>
      <c r="M2" s="3">
        <v>37.799999999999997</v>
      </c>
      <c r="N2" s="3">
        <v>69.2</v>
      </c>
      <c r="O2" s="3">
        <v>230.1</v>
      </c>
      <c r="P2" s="3">
        <v>37.799999999999997</v>
      </c>
      <c r="Q2" s="3">
        <v>69.2</v>
      </c>
      <c r="R2" s="3">
        <v>5.4385139970413201</v>
      </c>
      <c r="S2" s="3">
        <v>3.6323091026255421</v>
      </c>
      <c r="T2" s="3">
        <v>4.2370008626236242</v>
      </c>
      <c r="U2" s="3">
        <v>5.4385139970413201</v>
      </c>
      <c r="V2" s="3">
        <v>3.6323091026255421</v>
      </c>
      <c r="W2" s="3">
        <v>4.2370008626236242</v>
      </c>
      <c r="X2" s="3">
        <v>230.1</v>
      </c>
      <c r="Y2" s="3">
        <v>37.799999999999997</v>
      </c>
      <c r="Z2" s="3">
        <v>69.2</v>
      </c>
      <c r="AA2" s="3">
        <v>230.1</v>
      </c>
      <c r="AB2" s="3">
        <v>37.799999999999997</v>
      </c>
      <c r="AC2" s="3">
        <v>69.2</v>
      </c>
      <c r="AD2" s="3">
        <v>230.1</v>
      </c>
      <c r="AE2" s="3">
        <v>37.799999999999997</v>
      </c>
      <c r="AF2" s="3">
        <v>69.2</v>
      </c>
      <c r="AG2" s="3">
        <v>230.1</v>
      </c>
      <c r="AH2" s="3">
        <v>37.799999999999997</v>
      </c>
      <c r="AI2" s="3">
        <v>69.2</v>
      </c>
      <c r="AJ2" s="3">
        <v>1</v>
      </c>
      <c r="AK2" s="3">
        <v>0.999479124756115</v>
      </c>
      <c r="AL2" s="3">
        <v>0.99999902419200859</v>
      </c>
      <c r="AM2" s="3">
        <v>1</v>
      </c>
      <c r="AN2" s="3">
        <v>0.99999999380795235</v>
      </c>
      <c r="AO2" s="3">
        <v>0.99999999999999911</v>
      </c>
      <c r="AP2" s="3">
        <v>1</v>
      </c>
      <c r="AQ2" s="3">
        <v>0.9999999999967748</v>
      </c>
      <c r="AR2" s="3">
        <v>1</v>
      </c>
      <c r="AS2" s="3">
        <v>1</v>
      </c>
      <c r="AT2" s="3">
        <v>0.99999972868905396</v>
      </c>
      <c r="AU2" s="3">
        <v>0.99999999999904787</v>
      </c>
      <c r="AV2" s="3">
        <v>0.33698973824388939</v>
      </c>
      <c r="AW2" s="3">
        <v>0.48361709058883318</v>
      </c>
      <c r="AX2" s="3">
        <v>0.42852758275550867</v>
      </c>
      <c r="AY2" s="3">
        <v>0.33698973824388939</v>
      </c>
      <c r="AZ2" s="3">
        <v>0.48361709058883318</v>
      </c>
      <c r="BA2" s="3">
        <v>0.42852758275550867</v>
      </c>
    </row>
    <row r="3" spans="1:53" x14ac:dyDescent="0.3">
      <c r="A3" s="3">
        <v>2</v>
      </c>
      <c r="B3" s="3">
        <v>44.5</v>
      </c>
      <c r="C3" s="3">
        <v>39.299999999999997</v>
      </c>
      <c r="D3" s="3">
        <v>45.1</v>
      </c>
      <c r="E3" s="3">
        <v>10.4</v>
      </c>
      <c r="F3" s="3">
        <v>205.57</v>
      </c>
      <c r="G3" s="3">
        <v>65.759999999999991</v>
      </c>
      <c r="H3" s="3">
        <v>93.539999999999992</v>
      </c>
      <c r="I3" s="3">
        <v>90.52000000000001</v>
      </c>
      <c r="J3" s="3">
        <v>46.86</v>
      </c>
      <c r="K3" s="3">
        <v>58.940000000000005</v>
      </c>
      <c r="L3" s="3">
        <v>205.57</v>
      </c>
      <c r="M3" s="3">
        <v>65.759999999999991</v>
      </c>
      <c r="N3" s="3">
        <v>93.539999999999992</v>
      </c>
      <c r="O3" s="3">
        <v>182.56</v>
      </c>
      <c r="P3" s="3">
        <v>61.97999999999999</v>
      </c>
      <c r="Q3" s="3">
        <v>86.62</v>
      </c>
      <c r="R3" s="3">
        <v>5.9708947879887226</v>
      </c>
      <c r="S3" s="3">
        <v>5.1241481599254319</v>
      </c>
      <c r="T3" s="3">
        <v>5.503682591558082</v>
      </c>
      <c r="U3" s="3">
        <v>8.146300386805251</v>
      </c>
      <c r="V3" s="3">
        <v>6.5770718009756486</v>
      </c>
      <c r="W3" s="3">
        <v>7.1984829366075322</v>
      </c>
      <c r="X3" s="3">
        <v>44.510748065348238</v>
      </c>
      <c r="Y3" s="3">
        <v>39.362034739454089</v>
      </c>
      <c r="Z3" s="3">
        <v>45.134867503486753</v>
      </c>
      <c r="AA3" s="3">
        <v>44.50540306894316</v>
      </c>
      <c r="AB3" s="3">
        <v>39.332010243277843</v>
      </c>
      <c r="AC3" s="3">
        <v>45.117743080198721</v>
      </c>
      <c r="AD3" s="5">
        <v>237.99026514987969</v>
      </c>
      <c r="AE3" s="5">
        <v>71.08588449659041</v>
      </c>
      <c r="AF3" s="5">
        <v>103.29003193555704</v>
      </c>
      <c r="AG3" s="3">
        <v>207.20527035102458</v>
      </c>
      <c r="AH3" s="3">
        <v>66.028636328851491</v>
      </c>
      <c r="AI3" s="3">
        <v>94.031789258109086</v>
      </c>
      <c r="AJ3" s="3">
        <v>1.499863611073518</v>
      </c>
      <c r="AK3" s="3">
        <v>1.4993536885066856</v>
      </c>
      <c r="AL3" s="3">
        <v>1.4998785459697654</v>
      </c>
      <c r="AM3" s="3">
        <v>1.199999999782756</v>
      </c>
      <c r="AN3" s="3">
        <v>1.1999999958366743</v>
      </c>
      <c r="AO3" s="3">
        <v>1.1999999998390616</v>
      </c>
      <c r="AP3" s="3">
        <v>0.49999999999999267</v>
      </c>
      <c r="AQ3" s="3">
        <v>0.50000000000052414</v>
      </c>
      <c r="AR3" s="3">
        <v>0.49999999999999512</v>
      </c>
      <c r="AS3" s="3">
        <v>0.49999999534951517</v>
      </c>
      <c r="AT3" s="3">
        <v>0.50000003060307729</v>
      </c>
      <c r="AU3" s="3">
        <v>0.49999999634203718</v>
      </c>
      <c r="AV3" s="3">
        <v>0.56918544981292352</v>
      </c>
      <c r="AW3" s="3">
        <v>0.62495279564776374</v>
      </c>
      <c r="AX3" s="3">
        <v>0.59539465362642763</v>
      </c>
      <c r="AY3" s="3">
        <v>0.56918544981292352</v>
      </c>
      <c r="AZ3" s="3">
        <v>0.62495279564776374</v>
      </c>
      <c r="BA3" s="3">
        <v>0.59539465362642763</v>
      </c>
    </row>
    <row r="4" spans="1:53" x14ac:dyDescent="0.3">
      <c r="A4" s="3">
        <v>3</v>
      </c>
      <c r="B4" s="3">
        <v>17.2</v>
      </c>
      <c r="C4" s="3">
        <v>45.9</v>
      </c>
      <c r="D4" s="3">
        <v>69.3</v>
      </c>
      <c r="E4" s="3">
        <v>9.3000000000000007</v>
      </c>
      <c r="F4" s="3">
        <v>161.09899999999996</v>
      </c>
      <c r="G4" s="3">
        <v>91.931999999999988</v>
      </c>
      <c r="H4" s="3">
        <v>134.77799999999999</v>
      </c>
      <c r="I4" s="3">
        <v>35.304000000000002</v>
      </c>
      <c r="J4" s="3">
        <v>55.271999999999998</v>
      </c>
      <c r="K4" s="3">
        <v>81.087999999999994</v>
      </c>
      <c r="L4" s="3">
        <v>161.09899999999996</v>
      </c>
      <c r="M4" s="3">
        <v>99.87</v>
      </c>
      <c r="N4" s="3">
        <v>134.77799999999999</v>
      </c>
      <c r="O4" s="3">
        <v>126.736</v>
      </c>
      <c r="P4" s="3">
        <v>92.16</v>
      </c>
      <c r="Q4" s="3">
        <v>121.27199999999999</v>
      </c>
      <c r="R4" s="3">
        <v>5.2332672990148961</v>
      </c>
      <c r="S4" s="3">
        <v>5.8761243810366723</v>
      </c>
      <c r="T4" s="3">
        <v>6.4399179428190898</v>
      </c>
      <c r="U4" s="3">
        <v>9.3619496932636093</v>
      </c>
      <c r="V4" s="3">
        <v>9.0881225578470186</v>
      </c>
      <c r="W4" s="3">
        <v>9.9972312554818838</v>
      </c>
      <c r="X4" s="3">
        <v>17.253179328193731</v>
      </c>
      <c r="Y4" s="3">
        <v>45.959719982928675</v>
      </c>
      <c r="Z4" s="3">
        <v>69.352482564369822</v>
      </c>
      <c r="AA4" s="3">
        <v>17.227319177980281</v>
      </c>
      <c r="AB4" s="3">
        <v>45.930801825550446</v>
      </c>
      <c r="AC4" s="3">
        <v>69.326958396440347</v>
      </c>
      <c r="AD4" s="5">
        <v>217.32516082981485</v>
      </c>
      <c r="AE4" s="5">
        <v>105.67586544832247</v>
      </c>
      <c r="AF4" s="5">
        <v>156.15621758605158</v>
      </c>
      <c r="AG4" s="3">
        <v>163.71625176280136</v>
      </c>
      <c r="AH4" s="3">
        <v>92.58929650063132</v>
      </c>
      <c r="AI4" s="3">
        <v>135.79051583151329</v>
      </c>
      <c r="AJ4" s="3">
        <v>1.7178671202088982</v>
      </c>
      <c r="AK4" s="3">
        <v>1.7495737637201931</v>
      </c>
      <c r="AL4" s="3">
        <v>1.7499383164991842</v>
      </c>
      <c r="AM4" s="3">
        <v>1.2398158941628836</v>
      </c>
      <c r="AN4" s="3">
        <v>1.2399999990594548</v>
      </c>
      <c r="AO4" s="3">
        <v>1.2399999999678115</v>
      </c>
      <c r="AP4" s="3">
        <v>0.66666404299062176</v>
      </c>
      <c r="AQ4" s="3">
        <v>0.66666666666642882</v>
      </c>
      <c r="AR4" s="3">
        <v>0.66666666666666885</v>
      </c>
      <c r="AS4" s="3">
        <v>0.66621002881615776</v>
      </c>
      <c r="AT4" s="3">
        <v>0.6666666483428122</v>
      </c>
      <c r="AU4" s="3">
        <v>0.66666666829202137</v>
      </c>
      <c r="AV4" s="3">
        <v>0.7368571414374121</v>
      </c>
      <c r="AW4" s="3">
        <v>0.65268343590733169</v>
      </c>
      <c r="AX4" s="3">
        <v>0.60702223421328039</v>
      </c>
      <c r="AY4" s="3">
        <v>0.7368571414374121</v>
      </c>
      <c r="AZ4" s="3">
        <v>0.65268343590733169</v>
      </c>
      <c r="BA4" s="3">
        <v>0.60702223421328039</v>
      </c>
    </row>
    <row r="5" spans="1:53" x14ac:dyDescent="0.3">
      <c r="A5" s="3">
        <v>4</v>
      </c>
      <c r="B5" s="3">
        <v>151.5</v>
      </c>
      <c r="C5" s="3">
        <v>41.3</v>
      </c>
      <c r="D5" s="3">
        <v>58.5</v>
      </c>
      <c r="E5" s="3">
        <v>18.5</v>
      </c>
      <c r="F5" s="3">
        <v>264.26929999999993</v>
      </c>
      <c r="G5" s="3">
        <v>105.65239999999999</v>
      </c>
      <c r="H5" s="3">
        <v>152.84459999999999</v>
      </c>
      <c r="I5" s="3">
        <v>158.5608</v>
      </c>
      <c r="J5" s="3">
        <v>52.354399999999998</v>
      </c>
      <c r="K5" s="3">
        <v>74.717600000000004</v>
      </c>
      <c r="L5" s="3">
        <v>264.26929999999993</v>
      </c>
      <c r="M5" s="3">
        <v>127.39999999999999</v>
      </c>
      <c r="N5" s="3">
        <v>152.84459999999999</v>
      </c>
      <c r="O5" s="3">
        <v>227.54159999999999</v>
      </c>
      <c r="P5" s="3">
        <v>115.09999999999998</v>
      </c>
      <c r="Q5" s="3">
        <v>131.26319999999998</v>
      </c>
      <c r="R5" s="3">
        <v>7.113892544555382</v>
      </c>
      <c r="S5" s="3">
        <v>6.0713122523816558</v>
      </c>
      <c r="T5" s="3">
        <v>6.6449939313654465</v>
      </c>
      <c r="U5" s="3">
        <v>12.51014537956031</v>
      </c>
      <c r="V5" s="3">
        <v>10.991360546244602</v>
      </c>
      <c r="W5" s="3">
        <v>12.066811758623318</v>
      </c>
      <c r="X5" s="3">
        <v>151.62656190471736</v>
      </c>
      <c r="Y5" s="3">
        <v>41.35158923743019</v>
      </c>
      <c r="Z5" s="3">
        <v>58.534793509017035</v>
      </c>
      <c r="AA5" s="3">
        <v>151.56765050643762</v>
      </c>
      <c r="AB5" s="3">
        <v>41.326493826972708</v>
      </c>
      <c r="AC5" s="3">
        <v>58.517711162798747</v>
      </c>
      <c r="AD5" s="5">
        <v>334.24794868622826</v>
      </c>
      <c r="AE5" s="5">
        <v>130.16245643432825</v>
      </c>
      <c r="AF5" s="5">
        <v>189.81120358768982</v>
      </c>
      <c r="AG5" s="3">
        <v>267.2648718119209</v>
      </c>
      <c r="AH5" s="3">
        <v>106.77051942088828</v>
      </c>
      <c r="AI5" s="3">
        <v>154.51839456528228</v>
      </c>
      <c r="AJ5" s="3">
        <v>1.8589335601043797</v>
      </c>
      <c r="AK5" s="3">
        <v>1.8745282228688747</v>
      </c>
      <c r="AL5" s="3">
        <v>1.8749608644304314</v>
      </c>
      <c r="AM5" s="3">
        <v>1.2479631788325767</v>
      </c>
      <c r="AN5" s="3">
        <v>1.2479999987358745</v>
      </c>
      <c r="AO5" s="3">
        <v>1.2479999999933642</v>
      </c>
      <c r="AP5" s="3">
        <v>0.60000094452486308</v>
      </c>
      <c r="AQ5" s="3">
        <v>0.59999999999998554</v>
      </c>
      <c r="AR5" s="3">
        <v>0.5999999999999992</v>
      </c>
      <c r="AS5" s="3">
        <v>0.60016443467844205</v>
      </c>
      <c r="AT5" s="3">
        <v>0.59999998251097753</v>
      </c>
      <c r="AU5" s="3">
        <v>0.59999999939010884</v>
      </c>
      <c r="AV5" s="3">
        <v>0.58742509159797873</v>
      </c>
      <c r="AW5" s="3">
        <v>0.67093233593193158</v>
      </c>
      <c r="AX5" s="3">
        <v>0.6252751123128808</v>
      </c>
      <c r="AY5" s="3">
        <v>0.58742509159797873</v>
      </c>
      <c r="AZ5" s="3">
        <v>0.67093233593193158</v>
      </c>
      <c r="BA5" s="3">
        <v>0.6252751123128808</v>
      </c>
    </row>
    <row r="6" spans="1:53" x14ac:dyDescent="0.3">
      <c r="A6" s="3">
        <v>5</v>
      </c>
      <c r="B6" s="3">
        <v>180.8</v>
      </c>
      <c r="C6" s="3">
        <v>10.8</v>
      </c>
      <c r="D6" s="3">
        <v>58.4</v>
      </c>
      <c r="E6" s="3">
        <v>12.9</v>
      </c>
      <c r="F6" s="3">
        <v>365.78850999999997</v>
      </c>
      <c r="G6" s="3">
        <v>84.756679999999989</v>
      </c>
      <c r="H6" s="3">
        <v>165.39121999999998</v>
      </c>
      <c r="I6" s="3">
        <v>212.51216000000002</v>
      </c>
      <c r="J6" s="3">
        <v>21.270880000000002</v>
      </c>
      <c r="K6" s="3">
        <v>73.343519999999998</v>
      </c>
      <c r="L6" s="3">
        <v>365.78850999999997</v>
      </c>
      <c r="M6" s="3">
        <v>125.80999999999999</v>
      </c>
      <c r="N6" s="3">
        <v>165.39121999999998</v>
      </c>
      <c r="O6" s="3">
        <v>287.50400000000002</v>
      </c>
      <c r="P6" s="3">
        <v>86.699999999999989</v>
      </c>
      <c r="Q6" s="3">
        <v>128.18960000000001</v>
      </c>
      <c r="R6" s="3">
        <v>8.0429484657802295</v>
      </c>
      <c r="S6" s="3">
        <v>4.8080710350828362</v>
      </c>
      <c r="T6" s="3">
        <v>6.7253134623803597</v>
      </c>
      <c r="U6" s="3">
        <v>15.205507751606326</v>
      </c>
      <c r="V6" s="3">
        <v>11.172634571125855</v>
      </c>
      <c r="W6" s="3">
        <v>13.720765296732836</v>
      </c>
      <c r="X6" s="3">
        <v>180.81622043578412</v>
      </c>
      <c r="Y6" s="3">
        <v>10.857010476552263</v>
      </c>
      <c r="Z6" s="3">
        <v>58.440960243432798</v>
      </c>
      <c r="AA6" s="3">
        <v>180.80817968340608</v>
      </c>
      <c r="AB6" s="3">
        <v>10.829358922908963</v>
      </c>
      <c r="AC6" s="3">
        <v>58.420914302650722</v>
      </c>
      <c r="AD6" s="5">
        <v>461.86790185615689</v>
      </c>
      <c r="AE6" s="5">
        <v>120.25314301624441</v>
      </c>
      <c r="AF6" s="5">
        <v>218.01156067188137</v>
      </c>
      <c r="AG6" s="3">
        <v>369.78480323116264</v>
      </c>
      <c r="AH6" s="3">
        <v>86.298158313320073</v>
      </c>
      <c r="AI6" s="3">
        <v>167.66100461516967</v>
      </c>
      <c r="AJ6" s="3">
        <v>1.9294667800521896</v>
      </c>
      <c r="AK6" s="3">
        <v>1.821938990396375</v>
      </c>
      <c r="AL6" s="3">
        <v>1.9374719708497938</v>
      </c>
      <c r="AM6" s="3">
        <v>1.2495926357665152</v>
      </c>
      <c r="AN6" s="3">
        <v>1.2450834188045623</v>
      </c>
      <c r="AO6" s="3">
        <v>1.2495999999984646</v>
      </c>
      <c r="AP6" s="3">
        <v>0.62499963104519318</v>
      </c>
      <c r="AQ6" s="3">
        <v>0.62479659932434839</v>
      </c>
      <c r="AR6" s="3">
        <v>0.62500000000000033</v>
      </c>
      <c r="AS6" s="3">
        <v>0.62493577430431579</v>
      </c>
      <c r="AT6" s="3">
        <v>0.61984756897443816</v>
      </c>
      <c r="AU6" s="3">
        <v>0.62500000021027202</v>
      </c>
      <c r="AV6" s="3">
        <v>0.52986665853496706</v>
      </c>
      <c r="AW6" s="3">
        <v>0.82259957964480468</v>
      </c>
      <c r="AX6" s="3">
        <v>0.63090264191176881</v>
      </c>
      <c r="AY6" s="3">
        <v>0.52986665853496706</v>
      </c>
      <c r="AZ6" s="3">
        <v>0.82259957964480468</v>
      </c>
      <c r="BA6" s="3">
        <v>0.63090264191176881</v>
      </c>
    </row>
    <row r="7" spans="1:53" x14ac:dyDescent="0.3">
      <c r="A7" s="3">
        <v>6</v>
      </c>
      <c r="B7" s="3">
        <v>8.6999999999999993</v>
      </c>
      <c r="C7" s="3">
        <v>48.9</v>
      </c>
      <c r="D7" s="3">
        <v>75</v>
      </c>
      <c r="E7" s="3">
        <v>7.2</v>
      </c>
      <c r="F7" s="3">
        <v>264.75195699999995</v>
      </c>
      <c r="G7" s="3">
        <v>108.22967599999998</v>
      </c>
      <c r="H7" s="3">
        <v>190.77385399999997</v>
      </c>
      <c r="I7" s="3">
        <v>51.202432000000002</v>
      </c>
      <c r="J7" s="3">
        <v>53.154176</v>
      </c>
      <c r="K7" s="3">
        <v>89.668704000000005</v>
      </c>
      <c r="L7" s="3">
        <v>264.75195699999995</v>
      </c>
      <c r="M7" s="3">
        <v>151.363046</v>
      </c>
      <c r="N7" s="3">
        <v>190.77385399999997</v>
      </c>
      <c r="O7" s="3">
        <v>175.43520000000001</v>
      </c>
      <c r="P7" s="3">
        <v>107.69999999999999</v>
      </c>
      <c r="Q7" s="3">
        <v>146.06880000000001</v>
      </c>
      <c r="R7" s="3">
        <v>5.3805024119726301</v>
      </c>
      <c r="S7" s="3">
        <v>5.8130058105139613</v>
      </c>
      <c r="T7" s="3">
        <v>7.0076134984884542</v>
      </c>
      <c r="U7" s="3">
        <v>14.3277292269456</v>
      </c>
      <c r="V7" s="3">
        <v>12.827885053381511</v>
      </c>
      <c r="W7" s="3">
        <v>15.29410035092258</v>
      </c>
      <c r="X7" s="3">
        <v>8.713637636615335</v>
      </c>
      <c r="Y7" s="3">
        <v>49.087167630390695</v>
      </c>
      <c r="Z7" s="3">
        <v>75.041023311579167</v>
      </c>
      <c r="AA7" s="3">
        <v>8.706865937043716</v>
      </c>
      <c r="AB7" s="3">
        <v>49.003482312925506</v>
      </c>
      <c r="AC7" s="3">
        <v>75.020948229377879</v>
      </c>
      <c r="AD7" s="5">
        <v>397.08306299159676</v>
      </c>
      <c r="AE7" s="5">
        <v>150.02043688535218</v>
      </c>
      <c r="AF7" s="5">
        <v>258.32513985285277</v>
      </c>
      <c r="AG7" s="3">
        <v>270.17734194448826</v>
      </c>
      <c r="AH7" s="3">
        <v>109.92201294725885</v>
      </c>
      <c r="AI7" s="3">
        <v>193.55423330393552</v>
      </c>
      <c r="AJ7" s="3">
        <v>1.789212989409098</v>
      </c>
      <c r="AK7" s="3">
        <v>1.9109129234021403</v>
      </c>
      <c r="AL7" s="3">
        <v>1.9687356795225766</v>
      </c>
      <c r="AM7" s="3">
        <v>1.2370117145728232</v>
      </c>
      <c r="AN7" s="3">
        <v>1.249016683736841</v>
      </c>
      <c r="AO7" s="3">
        <v>1.2499199999996931</v>
      </c>
      <c r="AP7" s="3">
        <v>0.61452804272411354</v>
      </c>
      <c r="AQ7" s="3">
        <v>0.6154616525021267</v>
      </c>
      <c r="AR7" s="3">
        <v>0.6153846153846152</v>
      </c>
      <c r="AS7" s="3">
        <v>0.60395839696385389</v>
      </c>
      <c r="AT7" s="3">
        <v>0.6173420371013062</v>
      </c>
      <c r="AU7" s="3">
        <v>0.61538461530495037</v>
      </c>
      <c r="AV7" s="3">
        <v>0.80773804970820717</v>
      </c>
      <c r="AW7" s="3">
        <v>0.70612406451625587</v>
      </c>
      <c r="AX7" s="3">
        <v>0.61095539891628059</v>
      </c>
      <c r="AY7" s="3">
        <v>0.80773804970820717</v>
      </c>
      <c r="AZ7" s="3">
        <v>0.70612406451625587</v>
      </c>
      <c r="BA7" s="3">
        <v>0.61095539891628059</v>
      </c>
    </row>
    <row r="8" spans="1:53" x14ac:dyDescent="0.3">
      <c r="A8" s="3">
        <v>7</v>
      </c>
      <c r="B8" s="3">
        <v>57.5</v>
      </c>
      <c r="C8" s="3">
        <v>32.799999999999997</v>
      </c>
      <c r="D8" s="3">
        <v>23.5</v>
      </c>
      <c r="E8" s="3">
        <v>11.8</v>
      </c>
      <c r="F8" s="3">
        <v>242.82636989999995</v>
      </c>
      <c r="G8" s="3">
        <v>108.56077319999999</v>
      </c>
      <c r="H8" s="3">
        <v>157.04169779999998</v>
      </c>
      <c r="I8" s="3">
        <v>67.740486400000009</v>
      </c>
      <c r="J8" s="3">
        <v>43.430835199999997</v>
      </c>
      <c r="K8" s="3">
        <v>41.433740800000002</v>
      </c>
      <c r="L8" s="3">
        <v>215.75533499999997</v>
      </c>
      <c r="M8" s="3">
        <v>142.23515099999997</v>
      </c>
      <c r="N8" s="3">
        <v>148.90038699999997</v>
      </c>
      <c r="O8" s="3">
        <v>160.53200000000001</v>
      </c>
      <c r="P8" s="3">
        <v>93.399999999999991</v>
      </c>
      <c r="Q8" s="3">
        <v>102.16</v>
      </c>
      <c r="R8" s="3">
        <v>6.2039859125923567</v>
      </c>
      <c r="S8" s="3">
        <v>5.8156308395956824</v>
      </c>
      <c r="T8" s="3">
        <v>5.9600458205454956</v>
      </c>
      <c r="U8" s="3">
        <v>15.513968329359784</v>
      </c>
      <c r="V8" s="3">
        <v>13.752736558095307</v>
      </c>
      <c r="W8" s="3">
        <v>15.392280701888179</v>
      </c>
      <c r="X8" s="3">
        <v>57.722942820252804</v>
      </c>
      <c r="Y8" s="3">
        <v>32.848461664302093</v>
      </c>
      <c r="Z8" s="3">
        <v>23.532240998290085</v>
      </c>
      <c r="AA8" s="3">
        <v>57.625541511546267</v>
      </c>
      <c r="AB8" s="3">
        <v>32.82487389813538</v>
      </c>
      <c r="AC8" s="3">
        <v>23.516388940075071</v>
      </c>
      <c r="AD8" s="5">
        <v>391.40572422759863</v>
      </c>
      <c r="AE8" s="5">
        <v>158.95164759168875</v>
      </c>
      <c r="AF8" s="5">
        <v>240.72468407217835</v>
      </c>
      <c r="AG8" s="3">
        <v>248.54423061190431</v>
      </c>
      <c r="AH8" s="3">
        <v>110.52660075668221</v>
      </c>
      <c r="AI8" s="3">
        <v>160.36351089657592</v>
      </c>
      <c r="AJ8" s="3">
        <v>1.8945963646109503</v>
      </c>
      <c r="AK8" s="3">
        <v>1.9540405759907233</v>
      </c>
      <c r="AL8" s="3">
        <v>1.9752725626595926</v>
      </c>
      <c r="AM8" s="3">
        <v>1.247402342914238</v>
      </c>
      <c r="AN8" s="3">
        <v>1.2498032613127847</v>
      </c>
      <c r="AO8" s="3">
        <v>1.2499761106751115</v>
      </c>
      <c r="AP8" s="3">
        <v>0.61937604893672171</v>
      </c>
      <c r="AQ8" s="3">
        <v>0.61901809825384779</v>
      </c>
      <c r="AR8" s="3">
        <v>0.61904759154944433</v>
      </c>
      <c r="AS8" s="3">
        <v>0.62345756712202127</v>
      </c>
      <c r="AT8" s="3">
        <v>0.61829763744407651</v>
      </c>
      <c r="AU8" s="3">
        <v>0.61901591918884979</v>
      </c>
      <c r="AV8" s="3">
        <v>0.68702069979311287</v>
      </c>
      <c r="AW8" s="3">
        <v>0.70937404532224746</v>
      </c>
      <c r="AX8" s="3">
        <v>0.71513326905939267</v>
      </c>
      <c r="AY8" s="3">
        <v>0.68702069979311287</v>
      </c>
      <c r="AZ8" s="3">
        <v>0.70937404532224746</v>
      </c>
      <c r="BA8" s="3">
        <v>0.71513326905939267</v>
      </c>
    </row>
    <row r="9" spans="1:53" x14ac:dyDescent="0.3">
      <c r="A9" s="3">
        <v>8</v>
      </c>
      <c r="B9" s="3">
        <v>120.2</v>
      </c>
      <c r="C9" s="3">
        <v>19.600000000000001</v>
      </c>
      <c r="D9" s="3">
        <v>11.6</v>
      </c>
      <c r="E9" s="3">
        <v>13.2</v>
      </c>
      <c r="F9" s="3">
        <v>290.17845892999998</v>
      </c>
      <c r="G9" s="3">
        <v>95.592541239999974</v>
      </c>
      <c r="H9" s="3">
        <v>121.52918845999997</v>
      </c>
      <c r="I9" s="3">
        <v>133.74809728</v>
      </c>
      <c r="J9" s="3">
        <v>28.286167040000002</v>
      </c>
      <c r="K9" s="3">
        <v>19.88674816</v>
      </c>
      <c r="L9" s="3">
        <v>265.99335399999995</v>
      </c>
      <c r="M9" s="3">
        <v>120.974413</v>
      </c>
      <c r="N9" s="3">
        <v>110.52430099999997</v>
      </c>
      <c r="O9" s="3">
        <v>196.88479999999998</v>
      </c>
      <c r="P9" s="3">
        <v>75.099999999999994</v>
      </c>
      <c r="Q9" s="3">
        <v>65.314400000000006</v>
      </c>
      <c r="R9" s="3">
        <v>7.2707513871380502</v>
      </c>
      <c r="S9" s="3">
        <v>5.3017819020747448</v>
      </c>
      <c r="T9" s="3">
        <v>4.8350234263305172</v>
      </c>
      <c r="U9" s="3">
        <v>17.200331685588935</v>
      </c>
      <c r="V9" s="3">
        <v>13.97771881271272</v>
      </c>
      <c r="W9" s="3">
        <v>14.764829659622862</v>
      </c>
      <c r="X9" s="3">
        <v>120.24151241840609</v>
      </c>
      <c r="Y9" s="3">
        <v>19.670724435584837</v>
      </c>
      <c r="Z9" s="3">
        <v>11.696034759364904</v>
      </c>
      <c r="AA9" s="3">
        <v>120.22123122722795</v>
      </c>
      <c r="AB9" s="3">
        <v>19.636683921523431</v>
      </c>
      <c r="AC9" s="3">
        <v>11.65047162923204</v>
      </c>
      <c r="AD9" s="5">
        <v>449.33167041277164</v>
      </c>
      <c r="AE9" s="5">
        <v>153.26187065852278</v>
      </c>
      <c r="AF9" s="5">
        <v>214.02452389937773</v>
      </c>
      <c r="AG9" s="3">
        <v>295.94731089047065</v>
      </c>
      <c r="AH9" s="3">
        <v>97.754108896548189</v>
      </c>
      <c r="AI9" s="3">
        <v>124.99412600985164</v>
      </c>
      <c r="AJ9" s="3">
        <v>1.9472981822692041</v>
      </c>
      <c r="AK9" s="3">
        <v>1.9571791932509914</v>
      </c>
      <c r="AL9" s="3">
        <v>1.8893626957254348</v>
      </c>
      <c r="AM9" s="3">
        <v>1.2494804685828476</v>
      </c>
      <c r="AN9" s="3">
        <v>1.2499052006631248</v>
      </c>
      <c r="AO9" s="3">
        <v>1.2469676673896464</v>
      </c>
      <c r="AP9" s="3">
        <v>0.61752179220916448</v>
      </c>
      <c r="AQ9" s="3">
        <v>0.61765790111838659</v>
      </c>
      <c r="AR9" s="3">
        <v>0.61753358658368529</v>
      </c>
      <c r="AS9" s="3">
        <v>0.61596928694154074</v>
      </c>
      <c r="AT9" s="3">
        <v>0.61778301767226584</v>
      </c>
      <c r="AU9" s="3">
        <v>0.61399656117394907</v>
      </c>
      <c r="AV9" s="3">
        <v>0.58983033671990615</v>
      </c>
      <c r="AW9" s="3">
        <v>0.7643163647755663</v>
      </c>
      <c r="AX9" s="3">
        <v>0.82704323735271001</v>
      </c>
      <c r="AY9" s="3">
        <v>0.58983033671990615</v>
      </c>
      <c r="AZ9" s="3">
        <v>0.7643163647755663</v>
      </c>
      <c r="BA9" s="3">
        <v>0.82704323735271001</v>
      </c>
    </row>
    <row r="10" spans="1:53" x14ac:dyDescent="0.3">
      <c r="A10" s="3">
        <v>9</v>
      </c>
      <c r="B10" s="3">
        <v>8.6</v>
      </c>
      <c r="C10" s="3">
        <v>2.1</v>
      </c>
      <c r="D10" s="3">
        <v>1</v>
      </c>
      <c r="E10" s="3">
        <v>4.8</v>
      </c>
      <c r="F10" s="3">
        <v>211.72492125099996</v>
      </c>
      <c r="G10" s="3">
        <v>69.014778867999979</v>
      </c>
      <c r="H10" s="3">
        <v>86.070431921999969</v>
      </c>
      <c r="I10" s="3">
        <v>35.349619455999999</v>
      </c>
      <c r="J10" s="3">
        <v>7.7572334080000012</v>
      </c>
      <c r="K10" s="3">
        <v>4.9773496320000001</v>
      </c>
      <c r="L10" s="3">
        <v>192.77178499999997</v>
      </c>
      <c r="M10" s="3">
        <v>87.511290999999986</v>
      </c>
      <c r="N10" s="3">
        <v>70.213934999999992</v>
      </c>
      <c r="O10" s="3">
        <v>103.2992</v>
      </c>
      <c r="P10" s="3">
        <v>62.879999999999995</v>
      </c>
      <c r="Q10" s="3">
        <v>32.619999999999997</v>
      </c>
      <c r="R10" s="3">
        <v>5.0600627581146824</v>
      </c>
      <c r="S10" s="3">
        <v>2.8626501055592755</v>
      </c>
      <c r="T10" s="3">
        <v>1.934009370532207</v>
      </c>
      <c r="U10" s="3">
        <v>15.912027551730612</v>
      </c>
      <c r="V10" s="3">
        <v>11.924112394899554</v>
      </c>
      <c r="W10" s="3">
        <v>11.81186372769829</v>
      </c>
      <c r="X10" s="3">
        <v>8.6203680071293061</v>
      </c>
      <c r="Y10" s="3">
        <v>2.2127613131119617</v>
      </c>
      <c r="Z10" s="3">
        <v>1.1761055141366703</v>
      </c>
      <c r="AA10" s="3">
        <v>8.6102905024290202</v>
      </c>
      <c r="AB10" s="3">
        <v>2.1598467427714505</v>
      </c>
      <c r="AC10" s="3">
        <v>1.0968956822607587</v>
      </c>
      <c r="AD10" s="5">
        <v>386.44139091006321</v>
      </c>
      <c r="AE10" s="5">
        <v>130.97735763183024</v>
      </c>
      <c r="AF10" s="5">
        <v>180.97245492336967</v>
      </c>
      <c r="AG10" s="3">
        <v>217.8663504045752</v>
      </c>
      <c r="AH10" s="3">
        <v>71.222593289597441</v>
      </c>
      <c r="AI10" s="3">
        <v>89.384194110051922</v>
      </c>
      <c r="AJ10" s="3">
        <v>1.7945829432231089</v>
      </c>
      <c r="AK10" s="3">
        <v>1.3215427768104391</v>
      </c>
      <c r="AL10" s="3">
        <v>1.1259505947847357</v>
      </c>
      <c r="AM10" s="3">
        <v>1.2363275347043685</v>
      </c>
      <c r="AN10" s="3">
        <v>0.90004329102146974</v>
      </c>
      <c r="AO10" s="3">
        <v>0.64286287376529583</v>
      </c>
      <c r="AP10" s="3">
        <v>0.61730244614012675</v>
      </c>
      <c r="AQ10" s="3">
        <v>0.54124756014387532</v>
      </c>
      <c r="AR10" s="3">
        <v>0.47301029499933955</v>
      </c>
      <c r="AS10" s="3">
        <v>0.60678360812123577</v>
      </c>
      <c r="AT10" s="3">
        <v>0.48792542154713281</v>
      </c>
      <c r="AU10" s="3">
        <v>0.4377676880883653</v>
      </c>
      <c r="AV10" s="3">
        <v>0.82722897028643894</v>
      </c>
      <c r="AW10" s="3">
        <v>1.0913919238306913</v>
      </c>
      <c r="AX10" s="3">
        <v>1.248112971205813</v>
      </c>
      <c r="AY10" s="3">
        <v>0.82722897028643894</v>
      </c>
      <c r="AZ10" s="3">
        <v>1.0913919238306913</v>
      </c>
      <c r="BA10" s="3">
        <v>1.248112971205813</v>
      </c>
    </row>
    <row r="11" spans="1:53" x14ac:dyDescent="0.3">
      <c r="A11" s="3">
        <v>10</v>
      </c>
      <c r="B11" s="3">
        <v>199.8</v>
      </c>
      <c r="C11" s="3">
        <v>2.6</v>
      </c>
      <c r="D11" s="3">
        <v>21.2</v>
      </c>
      <c r="E11" s="3">
        <v>10.6</v>
      </c>
      <c r="F11" s="3">
        <v>348.0074448757</v>
      </c>
      <c r="G11" s="3">
        <v>50.910345207599981</v>
      </c>
      <c r="H11" s="3">
        <v>81.449302345399971</v>
      </c>
      <c r="I11" s="3">
        <v>206.86992389120002</v>
      </c>
      <c r="J11" s="3">
        <v>4.1514466816000004</v>
      </c>
      <c r="K11" s="3">
        <v>22.195469926399998</v>
      </c>
      <c r="L11" s="3">
        <v>316.916426</v>
      </c>
      <c r="M11" s="3">
        <v>76.795155999999992</v>
      </c>
      <c r="N11" s="3">
        <v>63.467287999999982</v>
      </c>
      <c r="O11" s="3">
        <v>260.65199999999999</v>
      </c>
      <c r="P11" s="3">
        <v>35.299999999999997</v>
      </c>
      <c r="Q11" s="3">
        <v>31.052</v>
      </c>
      <c r="R11" s="3">
        <v>7.3213419694603266</v>
      </c>
      <c r="S11" s="3">
        <v>2.1005714872511465</v>
      </c>
      <c r="T11" s="3">
        <v>3.8276049298908497</v>
      </c>
      <c r="U11" s="3">
        <v>18.026938907598943</v>
      </c>
      <c r="V11" s="3">
        <v>10.494801360947081</v>
      </c>
      <c r="W11" s="3">
        <v>12.503492163836599</v>
      </c>
      <c r="X11" s="3">
        <v>200.02481270389589</v>
      </c>
      <c r="Y11" s="3">
        <v>3.1304745634039302</v>
      </c>
      <c r="Z11" s="3">
        <v>21.8800675308111</v>
      </c>
      <c r="AA11" s="3">
        <v>199.92677111284826</v>
      </c>
      <c r="AB11" s="3">
        <v>2.9665853905750694</v>
      </c>
      <c r="AC11" s="3">
        <v>21.732618475311128</v>
      </c>
      <c r="AD11" s="5">
        <v>524.75718032193151</v>
      </c>
      <c r="AE11" s="5">
        <v>112.73839051200979</v>
      </c>
      <c r="AF11" s="5">
        <v>173.37908860472598</v>
      </c>
      <c r="AG11" s="3">
        <v>353.85477376343965</v>
      </c>
      <c r="AH11" s="3">
        <v>52.961978688765853</v>
      </c>
      <c r="AI11" s="3">
        <v>84.404169786112377</v>
      </c>
      <c r="AJ11" s="3">
        <v>1.8972914716115543</v>
      </c>
      <c r="AK11" s="3">
        <v>1.0662508404350253</v>
      </c>
      <c r="AL11" s="3">
        <v>1.5485677055492555</v>
      </c>
      <c r="AM11" s="3">
        <v>1.2472655069408738</v>
      </c>
      <c r="AN11" s="3">
        <v>0.90747686517028137</v>
      </c>
      <c r="AO11" s="3">
        <v>1.1285476587433276</v>
      </c>
      <c r="AP11" s="3">
        <v>0.61831353955261237</v>
      </c>
      <c r="AQ11" s="3">
        <v>0.58710483719564899</v>
      </c>
      <c r="AR11" s="3">
        <v>0.67888171568800515</v>
      </c>
      <c r="AS11" s="3">
        <v>0.62236134034829382</v>
      </c>
      <c r="AT11" s="3">
        <v>0.5430709271247367</v>
      </c>
      <c r="AU11" s="3">
        <v>0.69542225314594741</v>
      </c>
      <c r="AV11" s="3">
        <v>0.59481046876703381</v>
      </c>
      <c r="AW11" s="3">
        <v>1.1534656653413409</v>
      </c>
      <c r="AX11" s="3">
        <v>0.91735012525645998</v>
      </c>
      <c r="AY11" s="3">
        <v>0.59481046876703381</v>
      </c>
      <c r="AZ11" s="3">
        <v>1.1534656653413409</v>
      </c>
      <c r="BA11" s="3">
        <v>0.91735012525645998</v>
      </c>
    </row>
    <row r="12" spans="1:53" x14ac:dyDescent="0.3">
      <c r="A12" s="3">
        <v>11</v>
      </c>
      <c r="B12" s="3">
        <v>66.099999999999994</v>
      </c>
      <c r="C12" s="3">
        <v>5.8</v>
      </c>
      <c r="D12" s="3">
        <v>24.2</v>
      </c>
      <c r="E12" s="3">
        <v>8.6</v>
      </c>
      <c r="F12" s="3">
        <v>309.70521141298997</v>
      </c>
      <c r="G12" s="3">
        <v>41.437241645319979</v>
      </c>
      <c r="H12" s="3">
        <v>81.214511641779978</v>
      </c>
      <c r="I12" s="3">
        <v>107.47398477824001</v>
      </c>
      <c r="J12" s="3">
        <v>6.6302893363199997</v>
      </c>
      <c r="K12" s="3">
        <v>28.639093985279999</v>
      </c>
      <c r="L12" s="3">
        <v>266.67055899999997</v>
      </c>
      <c r="M12" s="3">
        <v>53.98862299999999</v>
      </c>
      <c r="N12" s="3">
        <v>61.756399999999985</v>
      </c>
      <c r="O12" s="3">
        <v>215.03919999999999</v>
      </c>
      <c r="P12" s="3">
        <v>20.38</v>
      </c>
      <c r="Q12" s="3">
        <v>39.785600000000002</v>
      </c>
      <c r="R12" s="3">
        <v>7.1197055346417715</v>
      </c>
      <c r="S12" s="3">
        <v>2.5980865124528325</v>
      </c>
      <c r="T12" s="3">
        <v>4.7173946051189812</v>
      </c>
      <c r="U12" s="3">
        <v>18.612719872936797</v>
      </c>
      <c r="V12" s="3">
        <v>10.153699006310038</v>
      </c>
      <c r="W12" s="3">
        <v>13.18914636423192</v>
      </c>
      <c r="X12" s="3">
        <v>66.112344166458527</v>
      </c>
      <c r="Y12" s="3">
        <v>6.2440123069286386</v>
      </c>
      <c r="Z12" s="3">
        <v>24.302542784052608</v>
      </c>
      <c r="AA12" s="3">
        <v>66.106213441010524</v>
      </c>
      <c r="AB12" s="3">
        <v>6.0964484017788436</v>
      </c>
      <c r="AC12" s="3">
        <v>24.25438892880473</v>
      </c>
      <c r="AD12" s="5">
        <v>507.36643181135923</v>
      </c>
      <c r="AE12" s="5">
        <v>100.6013084430224</v>
      </c>
      <c r="AF12" s="5">
        <v>169.9938540876702</v>
      </c>
      <c r="AG12" s="3">
        <v>316.31311008335979</v>
      </c>
      <c r="AH12" s="3">
        <v>43.249774275883752</v>
      </c>
      <c r="AI12" s="3">
        <v>83.882760816180777</v>
      </c>
      <c r="AJ12" s="3">
        <v>1.9486439218489384</v>
      </c>
      <c r="AK12" s="3">
        <v>1.2196392393349074</v>
      </c>
      <c r="AL12" s="3">
        <v>1.7663767987230343</v>
      </c>
      <c r="AM12" s="3">
        <v>1.2494531013881702</v>
      </c>
      <c r="AN12" s="3">
        <v>1.1264721529776489</v>
      </c>
      <c r="AO12" s="3">
        <v>1.2257039722354239</v>
      </c>
      <c r="AP12" s="3">
        <v>0.61792722829004632</v>
      </c>
      <c r="AQ12" s="3">
        <v>0.62330389026481414</v>
      </c>
      <c r="AR12" s="3">
        <v>0.59563456107238577</v>
      </c>
      <c r="AS12" s="3">
        <v>0.61638549633048356</v>
      </c>
      <c r="AT12" s="3">
        <v>0.60925661385815877</v>
      </c>
      <c r="AU12" s="3">
        <v>0.58980181653745289</v>
      </c>
      <c r="AV12" s="3">
        <v>0.61091684683013403</v>
      </c>
      <c r="AW12" s="3">
        <v>1.0496211829292297</v>
      </c>
      <c r="AX12" s="3">
        <v>0.8039386582073873</v>
      </c>
      <c r="AY12" s="3">
        <v>0.61091684683013403</v>
      </c>
      <c r="AZ12" s="3">
        <v>1.0496211829292297</v>
      </c>
      <c r="BA12" s="3">
        <v>0.8039386582073873</v>
      </c>
    </row>
    <row r="13" spans="1:53" x14ac:dyDescent="0.3">
      <c r="A13" s="3">
        <v>12</v>
      </c>
      <c r="B13" s="3">
        <v>214.7</v>
      </c>
      <c r="C13" s="3">
        <v>24</v>
      </c>
      <c r="D13" s="3">
        <v>4</v>
      </c>
      <c r="E13" s="3">
        <v>17.399999999999999</v>
      </c>
      <c r="F13" s="3">
        <v>431.49364798909295</v>
      </c>
      <c r="G13" s="3">
        <v>53.006069151723985</v>
      </c>
      <c r="H13" s="3">
        <v>60.850158149245978</v>
      </c>
      <c r="I13" s="3">
        <v>236.194796955648</v>
      </c>
      <c r="J13" s="3">
        <v>25.326057867264002</v>
      </c>
      <c r="K13" s="3">
        <v>9.7278187970559991</v>
      </c>
      <c r="L13" s="3">
        <v>400.34584499999994</v>
      </c>
      <c r="M13" s="3">
        <v>50.582695999999999</v>
      </c>
      <c r="N13" s="3">
        <v>38.405804999999994</v>
      </c>
      <c r="O13" s="3">
        <v>328.1456</v>
      </c>
      <c r="P13" s="3">
        <v>30.3</v>
      </c>
      <c r="Q13" s="3">
        <v>26.367999999999999</v>
      </c>
      <c r="R13" s="3">
        <v>8.2171239187414429</v>
      </c>
      <c r="S13" s="3">
        <v>4.2172884353290785</v>
      </c>
      <c r="T13" s="3">
        <v>3.2732522031674831</v>
      </c>
      <c r="U13" s="3">
        <v>20.259417603234173</v>
      </c>
      <c r="V13" s="3">
        <v>11.301013035395977</v>
      </c>
      <c r="W13" s="3">
        <v>11.937611452505427</v>
      </c>
      <c r="X13" s="3">
        <v>214.73643659213761</v>
      </c>
      <c r="Y13" s="3">
        <v>24.285909936107824</v>
      </c>
      <c r="Z13" s="3">
        <v>4.0932747321827794</v>
      </c>
      <c r="AA13" s="3">
        <v>214.71855805034369</v>
      </c>
      <c r="AB13" s="3">
        <v>24.170150245620363</v>
      </c>
      <c r="AC13" s="3">
        <v>4.0490111722923201</v>
      </c>
      <c r="AD13" s="5">
        <v>641.34261373024015</v>
      </c>
      <c r="AE13" s="5">
        <v>108.59527963957078</v>
      </c>
      <c r="AF13" s="5">
        <v>146.94722251748487</v>
      </c>
      <c r="AG13" s="3">
        <v>438.36714511815057</v>
      </c>
      <c r="AH13" s="3">
        <v>54.582208675264908</v>
      </c>
      <c r="AI13" s="3">
        <v>63.314068997770647</v>
      </c>
      <c r="AJ13" s="3">
        <v>1.9743219609244691</v>
      </c>
      <c r="AK13" s="3">
        <v>1.6015898726184337</v>
      </c>
      <c r="AL13" s="3">
        <v>1.4338594352442957</v>
      </c>
      <c r="AM13" s="3">
        <v>1.2498906202776341</v>
      </c>
      <c r="AN13" s="3">
        <v>1.2252882863831764</v>
      </c>
      <c r="AO13" s="3">
        <v>1.1098055112104721</v>
      </c>
      <c r="AP13" s="3">
        <v>0.61807477030773461</v>
      </c>
      <c r="AQ13" s="3">
        <v>0.61602758106323485</v>
      </c>
      <c r="AR13" s="3">
        <v>0.6037026446243321</v>
      </c>
      <c r="AS13" s="3">
        <v>0.61866429899934072</v>
      </c>
      <c r="AT13" s="3">
        <v>0.62137878209667785</v>
      </c>
      <c r="AU13" s="3">
        <v>0.55812966989286406</v>
      </c>
      <c r="AV13" s="3">
        <v>0.52496609441115016</v>
      </c>
      <c r="AW13" s="3">
        <v>0.8444982754031749</v>
      </c>
      <c r="AX13" s="3">
        <v>0.99903988071741523</v>
      </c>
      <c r="AY13" s="3">
        <v>0.52496609441115016</v>
      </c>
      <c r="AZ13" s="3">
        <v>0.8444982754031749</v>
      </c>
      <c r="BA13" s="3">
        <v>0.99903988071741523</v>
      </c>
    </row>
    <row r="14" spans="1:53" x14ac:dyDescent="0.3">
      <c r="A14" s="3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  <c r="F14" s="3">
        <v>325.84555359236504</v>
      </c>
      <c r="G14" s="3">
        <v>72.204248406206787</v>
      </c>
      <c r="H14" s="3">
        <v>108.49511070447218</v>
      </c>
      <c r="I14" s="3">
        <v>71.038959391129609</v>
      </c>
      <c r="J14" s="3">
        <v>40.165211573452801</v>
      </c>
      <c r="K14" s="3">
        <v>67.845563759411206</v>
      </c>
      <c r="L14" s="3">
        <v>297.27727399999998</v>
      </c>
      <c r="M14" s="3">
        <v>62.544171999999996</v>
      </c>
      <c r="N14" s="3">
        <v>90.019311999999999</v>
      </c>
      <c r="O14" s="3">
        <v>219.5728</v>
      </c>
      <c r="P14" s="3">
        <v>54.54</v>
      </c>
      <c r="Q14" s="3">
        <v>81.591200000000001</v>
      </c>
      <c r="R14" s="3">
        <v>6.456535148174007</v>
      </c>
      <c r="S14" s="3">
        <v>5.2451165046034518</v>
      </c>
      <c r="T14" s="3">
        <v>5.4974393227754543</v>
      </c>
      <c r="U14" s="3">
        <v>19.377219663264768</v>
      </c>
      <c r="V14" s="3">
        <v>12.599011558788602</v>
      </c>
      <c r="W14" s="3">
        <v>13.738227603512804</v>
      </c>
      <c r="X14" s="3">
        <v>23.811508198344708</v>
      </c>
      <c r="Y14" s="3">
        <v>35.193332651605388</v>
      </c>
      <c r="Z14" s="3">
        <v>66.279174249754405</v>
      </c>
      <c r="AA14" s="3">
        <v>23.805787879547303</v>
      </c>
      <c r="AB14" s="3">
        <v>35.149173588193698</v>
      </c>
      <c r="AC14" s="3">
        <v>66.135893067471926</v>
      </c>
      <c r="AD14" s="5">
        <v>563.10270483520662</v>
      </c>
      <c r="AE14" s="5">
        <v>126.41738136238976</v>
      </c>
      <c r="AF14" s="5">
        <v>189.46739264644296</v>
      </c>
      <c r="AG14" s="3">
        <v>333.77238096243167</v>
      </c>
      <c r="AH14" s="3">
        <v>73.695449886419027</v>
      </c>
      <c r="AI14" s="3">
        <v>110.66980753283659</v>
      </c>
      <c r="AJ14" s="3">
        <v>1.9785953710647366</v>
      </c>
      <c r="AK14" s="3">
        <v>1.7999011108163678</v>
      </c>
      <c r="AL14" s="3">
        <v>1.7169278296363262</v>
      </c>
      <c r="AM14" s="3">
        <v>1.2499713336507194</v>
      </c>
      <c r="AN14" s="3">
        <v>1.2450576333912724</v>
      </c>
      <c r="AO14" s="3">
        <v>1.2219611022420895</v>
      </c>
      <c r="AP14" s="3">
        <v>0.61801838975798407</v>
      </c>
      <c r="AQ14" s="3">
        <v>0.61880131979483777</v>
      </c>
      <c r="AR14" s="3">
        <v>0.62355699378063345</v>
      </c>
      <c r="AS14" s="3">
        <v>0.6177653237819104</v>
      </c>
      <c r="AT14" s="3">
        <v>0.61675872306870971</v>
      </c>
      <c r="AU14" s="3">
        <v>0.64179510814813734</v>
      </c>
      <c r="AV14" s="3">
        <v>0.68798887596668123</v>
      </c>
      <c r="AW14" s="3">
        <v>0.74418793342409062</v>
      </c>
      <c r="AX14" s="3">
        <v>0.732447855334315</v>
      </c>
      <c r="AY14" s="3">
        <v>0.68798887596668123</v>
      </c>
      <c r="AZ14" s="3">
        <v>0.74418793342409062</v>
      </c>
      <c r="BA14" s="3">
        <v>0.732447855334315</v>
      </c>
    </row>
    <row r="15" spans="1:53" x14ac:dyDescent="0.3">
      <c r="A15" s="3">
        <v>14</v>
      </c>
      <c r="B15" s="3">
        <v>97.5</v>
      </c>
      <c r="C15" s="3">
        <v>7.6</v>
      </c>
      <c r="D15" s="3">
        <v>7.2</v>
      </c>
      <c r="E15" s="3">
        <v>9.6999999999999993</v>
      </c>
      <c r="F15" s="3">
        <v>325.59188751465547</v>
      </c>
      <c r="G15" s="3">
        <v>58.142973884344748</v>
      </c>
      <c r="H15" s="3">
        <v>83.146577493130522</v>
      </c>
      <c r="I15" s="3">
        <v>111.70779187822592</v>
      </c>
      <c r="J15" s="3">
        <v>15.633042314690559</v>
      </c>
      <c r="K15" s="3">
        <v>20.769112751882243</v>
      </c>
      <c r="L15" s="3">
        <v>291.45268199999998</v>
      </c>
      <c r="M15" s="3">
        <v>55.202947000000002</v>
      </c>
      <c r="N15" s="3">
        <v>68.848789999999994</v>
      </c>
      <c r="O15" s="3">
        <v>203.34959999999998</v>
      </c>
      <c r="P15" s="3">
        <v>46.54</v>
      </c>
      <c r="Q15" s="3">
        <v>53.407200000000003</v>
      </c>
      <c r="R15" s="3">
        <v>7.1624664372734044</v>
      </c>
      <c r="S15" s="3">
        <v>4.1261948491336664</v>
      </c>
      <c r="T15" s="3">
        <v>4.1730567551321913</v>
      </c>
      <c r="U15" s="3">
        <v>20.081628108615618</v>
      </c>
      <c r="V15" s="3">
        <v>12.107357494323168</v>
      </c>
      <c r="W15" s="3">
        <v>12.964663108832253</v>
      </c>
      <c r="X15" s="3">
        <v>97.595015457918805</v>
      </c>
      <c r="Y15" s="3">
        <v>7.6663247270573596</v>
      </c>
      <c r="Z15" s="3">
        <v>7.236348211900915</v>
      </c>
      <c r="AA15" s="3">
        <v>97.549888672669539</v>
      </c>
      <c r="AB15" s="3">
        <v>7.6343414390156772</v>
      </c>
      <c r="AC15" s="3">
        <v>7.2185498765854215</v>
      </c>
      <c r="AD15" s="5">
        <v>571.01104591559579</v>
      </c>
      <c r="AE15" s="5">
        <v>113.90392281339528</v>
      </c>
      <c r="AF15" s="5">
        <v>166.52245128386187</v>
      </c>
      <c r="AG15" s="3">
        <v>333.51271395131516</v>
      </c>
      <c r="AH15" s="3">
        <v>59.710552357280285</v>
      </c>
      <c r="AI15" s="3">
        <v>85.455371379078812</v>
      </c>
      <c r="AJ15" s="3">
        <v>1.9892976821341004</v>
      </c>
      <c r="AK15" s="3">
        <v>1.6812386684559693</v>
      </c>
      <c r="AL15" s="3">
        <v>1.6215361561360413</v>
      </c>
      <c r="AM15" s="3">
        <v>1.2499942667301438</v>
      </c>
      <c r="AN15" s="3">
        <v>1.2266407548220888</v>
      </c>
      <c r="AO15" s="3">
        <v>1.2170684980011255</v>
      </c>
      <c r="AP15" s="3">
        <v>0.61803994709205712</v>
      </c>
      <c r="AQ15" s="3">
        <v>0.6158795651893072</v>
      </c>
      <c r="AR15" s="3">
        <v>0.61348536206890281</v>
      </c>
      <c r="AS15" s="3">
        <v>0.61813662667849911</v>
      </c>
      <c r="AT15" s="3">
        <v>0.60074722890492172</v>
      </c>
      <c r="AU15" s="3">
        <v>0.58895247506393711</v>
      </c>
      <c r="AV15" s="3">
        <v>0.60652478581436842</v>
      </c>
      <c r="AW15" s="3">
        <v>0.88981336148448908</v>
      </c>
      <c r="AX15" s="3">
        <v>0.89353822611360478</v>
      </c>
      <c r="AY15" s="3">
        <v>0.60652478581436842</v>
      </c>
      <c r="AZ15" s="3">
        <v>0.88981336148448908</v>
      </c>
      <c r="BA15" s="3">
        <v>0.89353822611360478</v>
      </c>
    </row>
    <row r="16" spans="1:53" x14ac:dyDescent="0.3">
      <c r="A16" s="3">
        <v>15</v>
      </c>
      <c r="B16" s="3">
        <v>204.1</v>
      </c>
      <c r="C16" s="3">
        <v>32.9</v>
      </c>
      <c r="D16" s="3">
        <v>46</v>
      </c>
      <c r="E16" s="3">
        <v>19</v>
      </c>
      <c r="F16" s="3">
        <v>432.01432126025884</v>
      </c>
      <c r="G16" s="3">
        <v>73.600081719041327</v>
      </c>
      <c r="H16" s="3">
        <v>104.20260424519137</v>
      </c>
      <c r="I16" s="3">
        <v>226.44155837564517</v>
      </c>
      <c r="J16" s="3">
        <v>36.026608462938114</v>
      </c>
      <c r="K16" s="3">
        <v>50.153822550376447</v>
      </c>
      <c r="L16" s="3">
        <v>407.105096</v>
      </c>
      <c r="M16" s="3">
        <v>84.086981999999992</v>
      </c>
      <c r="N16" s="3">
        <v>94.076504</v>
      </c>
      <c r="O16" s="3">
        <v>317.54319999999996</v>
      </c>
      <c r="P16" s="3">
        <v>72.919999999999987</v>
      </c>
      <c r="Q16" s="3">
        <v>74.908000000000001</v>
      </c>
      <c r="R16" s="3">
        <v>8.18359664472516</v>
      </c>
      <c r="S16" s="3">
        <v>5.1439505974247925</v>
      </c>
      <c r="T16" s="3">
        <v>5.4978640985419718</v>
      </c>
      <c r="U16" s="3">
        <v>21.383912556708296</v>
      </c>
      <c r="V16" s="3">
        <v>13.17935865322986</v>
      </c>
      <c r="W16" s="3">
        <v>14.200371883554899</v>
      </c>
      <c r="X16" s="3">
        <v>204.12497626868392</v>
      </c>
      <c r="Y16" s="3">
        <v>33.145909910131664</v>
      </c>
      <c r="Z16" s="3">
        <v>46.256769781194166</v>
      </c>
      <c r="AA16" s="3">
        <v>204.11265183611837</v>
      </c>
      <c r="AB16" s="3">
        <v>33.040696978901622</v>
      </c>
      <c r="AC16" s="3">
        <v>46.147604964039488</v>
      </c>
      <c r="AD16" s="5">
        <v>684.26114158069868</v>
      </c>
      <c r="AE16" s="5">
        <v>128.68140037711987</v>
      </c>
      <c r="AF16" s="5">
        <v>186.02813234386076</v>
      </c>
      <c r="AG16" s="3">
        <v>439.9291016469042</v>
      </c>
      <c r="AH16" s="3">
        <v>75.121736480227284</v>
      </c>
      <c r="AI16" s="3">
        <v>106.42607259096144</v>
      </c>
      <c r="AJ16" s="3">
        <v>1.9946488410670502</v>
      </c>
      <c r="AK16" s="3">
        <v>1.8392314849331486</v>
      </c>
      <c r="AL16" s="3">
        <v>1.8106670386661836</v>
      </c>
      <c r="AM16" s="3">
        <v>1.2499988533460287</v>
      </c>
      <c r="AN16" s="3">
        <v>1.2453280792088224</v>
      </c>
      <c r="AO16" s="3">
        <v>1.2434136994976064</v>
      </c>
      <c r="AP16" s="3">
        <v>0.6180317128740862</v>
      </c>
      <c r="AQ16" s="3">
        <v>0.61885800246580647</v>
      </c>
      <c r="AR16" s="3">
        <v>0.61977630755678903</v>
      </c>
      <c r="AS16" s="3">
        <v>0.61799478703641375</v>
      </c>
      <c r="AT16" s="3">
        <v>0.62470749827189009</v>
      </c>
      <c r="AU16" s="3">
        <v>0.62934543938124932</v>
      </c>
      <c r="AV16" s="3">
        <v>0.5271261295294879</v>
      </c>
      <c r="AW16" s="3">
        <v>0.76417801201789026</v>
      </c>
      <c r="AX16" s="3">
        <v>0.73305662911434422</v>
      </c>
      <c r="AY16" s="3">
        <v>0.5271261295294879</v>
      </c>
      <c r="AZ16" s="3">
        <v>0.76417801201789026</v>
      </c>
      <c r="BA16" s="3">
        <v>0.73305662911434422</v>
      </c>
    </row>
    <row r="17" spans="1:53" x14ac:dyDescent="0.3">
      <c r="A17" s="3">
        <v>16</v>
      </c>
      <c r="B17" s="3">
        <v>195.4</v>
      </c>
      <c r="C17" s="3">
        <v>47.7</v>
      </c>
      <c r="D17" s="3">
        <v>52.9</v>
      </c>
      <c r="E17" s="3">
        <v>22.4</v>
      </c>
      <c r="F17" s="3">
        <v>497.81002488218121</v>
      </c>
      <c r="G17" s="3">
        <v>99.220057203328935</v>
      </c>
      <c r="H17" s="3">
        <v>125.84182297163395</v>
      </c>
      <c r="I17" s="3">
        <v>240.68831167512906</v>
      </c>
      <c r="J17" s="3">
        <v>54.905321692587627</v>
      </c>
      <c r="K17" s="3">
        <v>62.930764510075292</v>
      </c>
      <c r="L17" s="3">
        <v>456.86729699999989</v>
      </c>
      <c r="M17" s="3">
        <v>118.394806</v>
      </c>
      <c r="N17" s="3">
        <v>116.25939399999999</v>
      </c>
      <c r="O17" s="3">
        <v>358.10079999999999</v>
      </c>
      <c r="P17" s="3">
        <v>93.06</v>
      </c>
      <c r="Q17" s="3">
        <v>97.326400000000007</v>
      </c>
      <c r="R17" s="3">
        <v>8.5484873974987465</v>
      </c>
      <c r="S17" s="3">
        <v>5.922511636864213</v>
      </c>
      <c r="T17" s="3">
        <v>6.167548978281042</v>
      </c>
      <c r="U17" s="3">
        <v>22.38217878497532</v>
      </c>
      <c r="V17" s="3">
        <v>14.408418320478184</v>
      </c>
      <c r="W17" s="3">
        <v>15.328700845708173</v>
      </c>
      <c r="X17" s="3">
        <v>195.41209921494075</v>
      </c>
      <c r="Y17" s="3">
        <v>47.770134273646065</v>
      </c>
      <c r="Z17" s="3">
        <v>52.951274930870504</v>
      </c>
      <c r="AA17" s="3">
        <v>195.4060867932354</v>
      </c>
      <c r="AB17" s="3">
        <v>47.736453035666472</v>
      </c>
      <c r="AC17" s="3">
        <v>52.926372640578535</v>
      </c>
      <c r="AD17" s="5">
        <v>770.79274105262391</v>
      </c>
      <c r="AE17" s="5">
        <v>155.9077282869481</v>
      </c>
      <c r="AF17" s="5">
        <v>209.33038962429609</v>
      </c>
      <c r="AG17" s="3">
        <v>506.47685101583193</v>
      </c>
      <c r="AH17" s="3">
        <v>100.81908927967757</v>
      </c>
      <c r="AI17" s="3">
        <v>128.15459762412058</v>
      </c>
      <c r="AJ17" s="3">
        <v>1.9973244205335252</v>
      </c>
      <c r="AK17" s="3">
        <v>1.919543825618917</v>
      </c>
      <c r="AL17" s="3">
        <v>1.9053080999865757</v>
      </c>
      <c r="AM17" s="3">
        <v>1.2499997706692056</v>
      </c>
      <c r="AN17" s="3">
        <v>1.2490656157979037</v>
      </c>
      <c r="AO17" s="3">
        <v>1.2486827398962634</v>
      </c>
      <c r="AP17" s="3">
        <v>0.61803485805832237</v>
      </c>
      <c r="AQ17" s="3">
        <v>0.61771940372584966</v>
      </c>
      <c r="AR17" s="3">
        <v>0.61736919803967449</v>
      </c>
      <c r="AS17" s="3">
        <v>0.61804896283481936</v>
      </c>
      <c r="AT17" s="3">
        <v>0.61549540325275853</v>
      </c>
      <c r="AU17" s="3">
        <v>0.6137433937785397</v>
      </c>
      <c r="AV17" s="3">
        <v>0.50632687202905613</v>
      </c>
      <c r="AW17" s="3">
        <v>0.69088584793656937</v>
      </c>
      <c r="AX17" s="3">
        <v>0.67209440252582464</v>
      </c>
      <c r="AY17" s="3">
        <v>0.50632687202905613</v>
      </c>
      <c r="AZ17" s="3">
        <v>0.69088584793656937</v>
      </c>
      <c r="BA17" s="3">
        <v>0.67209440252582464</v>
      </c>
    </row>
    <row r="18" spans="1:53" x14ac:dyDescent="0.3">
      <c r="A18" s="3">
        <v>17</v>
      </c>
      <c r="B18" s="3">
        <v>67.8</v>
      </c>
      <c r="C18" s="3">
        <v>36.6</v>
      </c>
      <c r="D18" s="3">
        <v>114</v>
      </c>
      <c r="E18" s="3">
        <v>12.5</v>
      </c>
      <c r="F18" s="3">
        <v>416.26701741752686</v>
      </c>
      <c r="G18" s="3">
        <v>106.05404004233026</v>
      </c>
      <c r="H18" s="3">
        <v>202.08927608014375</v>
      </c>
      <c r="I18" s="3">
        <v>115.93766233502581</v>
      </c>
      <c r="J18" s="3">
        <v>47.581064338517528</v>
      </c>
      <c r="K18" s="3">
        <v>126.58615290201506</v>
      </c>
      <c r="L18" s="3">
        <v>379.83050899999995</v>
      </c>
      <c r="M18" s="3">
        <v>126.94368</v>
      </c>
      <c r="N18" s="3">
        <v>192.53447</v>
      </c>
      <c r="O18" s="3">
        <v>279.57600000000002</v>
      </c>
      <c r="P18" s="3">
        <v>89.52000000000001</v>
      </c>
      <c r="Q18" s="3">
        <v>163.8552</v>
      </c>
      <c r="R18" s="3">
        <v>7.6359571539458484</v>
      </c>
      <c r="S18" s="3">
        <v>5.9690528951530055</v>
      </c>
      <c r="T18" s="3">
        <v>7.203218039706913</v>
      </c>
      <c r="U18" s="3">
        <v>22.122305222926606</v>
      </c>
      <c r="V18" s="3">
        <v>15.126782896789868</v>
      </c>
      <c r="W18" s="3">
        <v>16.999159124961036</v>
      </c>
      <c r="X18" s="3">
        <v>67.81263187046126</v>
      </c>
      <c r="Y18" s="3">
        <v>36.649731317334293</v>
      </c>
      <c r="Z18" s="3">
        <v>114.04508462615362</v>
      </c>
      <c r="AA18" s="3">
        <v>67.806356274145301</v>
      </c>
      <c r="AB18" s="3">
        <v>36.625517258803981</v>
      </c>
      <c r="AC18" s="3">
        <v>114.02307278872827</v>
      </c>
      <c r="AD18" s="5">
        <v>715.95685285473598</v>
      </c>
      <c r="AE18" s="5">
        <v>167.70224982684479</v>
      </c>
      <c r="AF18" s="5">
        <v>290.02517423873394</v>
      </c>
      <c r="AG18" s="3">
        <v>425.93321586730355</v>
      </c>
      <c r="AH18" s="3">
        <v>107.88986170271198</v>
      </c>
      <c r="AI18" s="3">
        <v>204.61898502024908</v>
      </c>
      <c r="AJ18" s="3">
        <v>1.998660919146118</v>
      </c>
      <c r="AK18" s="3">
        <v>1.9591097505982462</v>
      </c>
      <c r="AL18" s="3">
        <v>1.952654049867949</v>
      </c>
      <c r="AM18" s="3">
        <v>1.2499999541338394</v>
      </c>
      <c r="AN18" s="3">
        <v>1.2498131118769342</v>
      </c>
      <c r="AO18" s="3">
        <v>1.2497365479792526</v>
      </c>
      <c r="AP18" s="3">
        <v>0.61803365670380062</v>
      </c>
      <c r="AQ18" s="3">
        <v>0.61815417290058605</v>
      </c>
      <c r="AR18" s="3">
        <v>0.61828802057813748</v>
      </c>
      <c r="AS18" s="3">
        <v>0.61802826921069887</v>
      </c>
      <c r="AT18" s="3">
        <v>0.61900499783431218</v>
      </c>
      <c r="AU18" s="3">
        <v>0.61967720757544054</v>
      </c>
      <c r="AV18" s="3">
        <v>0.58218093607333521</v>
      </c>
      <c r="AW18" s="3">
        <v>0.69401331413817879</v>
      </c>
      <c r="AX18" s="3">
        <v>0.58943834415792118</v>
      </c>
      <c r="AY18" s="3">
        <v>0.58218093607333521</v>
      </c>
      <c r="AZ18" s="3">
        <v>0.69401331413817879</v>
      </c>
      <c r="BA18" s="3">
        <v>0.58943834415792118</v>
      </c>
    </row>
    <row r="19" spans="1:53" x14ac:dyDescent="0.3">
      <c r="A19" s="3">
        <v>18</v>
      </c>
      <c r="B19" s="3">
        <v>281.39999999999998</v>
      </c>
      <c r="C19" s="3">
        <v>39.6</v>
      </c>
      <c r="D19" s="3">
        <v>55.8</v>
      </c>
      <c r="E19" s="3">
        <v>24.4</v>
      </c>
      <c r="F19" s="3">
        <v>572.7869121922688</v>
      </c>
      <c r="G19" s="3">
        <v>113.83782802963117</v>
      </c>
      <c r="H19" s="3">
        <v>197.26249325610058</v>
      </c>
      <c r="I19" s="3">
        <v>304.58753246700513</v>
      </c>
      <c r="J19" s="3">
        <v>49.11621286770351</v>
      </c>
      <c r="K19" s="3">
        <v>81.117230580403003</v>
      </c>
      <c r="L19" s="3">
        <v>522.02211599999987</v>
      </c>
      <c r="M19" s="3">
        <v>132.85925699999999</v>
      </c>
      <c r="N19" s="3">
        <v>190.10353299999997</v>
      </c>
      <c r="O19" s="3">
        <v>436.50959999999998</v>
      </c>
      <c r="P19" s="3">
        <v>109.91999999999999</v>
      </c>
      <c r="Q19" s="3">
        <v>153.18</v>
      </c>
      <c r="R19" s="3">
        <v>8.6941600062586275</v>
      </c>
      <c r="S19" s="3">
        <v>6.0664502763216372</v>
      </c>
      <c r="T19" s="3">
        <v>6.9030610852700303</v>
      </c>
      <c r="U19" s="3">
        <v>23.337621323021573</v>
      </c>
      <c r="V19" s="3">
        <v>15.780255435692329</v>
      </c>
      <c r="W19" s="3">
        <v>17.621101169356095</v>
      </c>
      <c r="X19" s="3">
        <v>281.43555548887156</v>
      </c>
      <c r="Y19" s="3">
        <v>39.663857398655843</v>
      </c>
      <c r="Z19" s="3">
        <v>55.821450926120299</v>
      </c>
      <c r="AA19" s="3">
        <v>281.41810115777088</v>
      </c>
      <c r="AB19" s="3">
        <v>39.633002849610179</v>
      </c>
      <c r="AC19" s="3">
        <v>55.810843816077416</v>
      </c>
      <c r="AD19" s="5">
        <v>883.44555104187862</v>
      </c>
      <c r="AE19" s="5">
        <v>180.62022070937664</v>
      </c>
      <c r="AF19" s="5">
        <v>299.6811293506853</v>
      </c>
      <c r="AG19" s="3">
        <v>582.58026527236393</v>
      </c>
      <c r="AH19" s="3">
        <v>115.88965283126643</v>
      </c>
      <c r="AI19" s="3">
        <v>200.48747186732675</v>
      </c>
      <c r="AJ19" s="3">
        <v>1.999330459573059</v>
      </c>
      <c r="AK19" s="3">
        <v>1.9791914729726281</v>
      </c>
      <c r="AL19" s="3">
        <v>1.9763127926833808</v>
      </c>
      <c r="AM19" s="3">
        <v>1.2499999908267678</v>
      </c>
      <c r="AN19" s="3">
        <v>1.2499626198578881</v>
      </c>
      <c r="AO19" s="3">
        <v>1.2499473095950864</v>
      </c>
      <c r="AP19" s="3">
        <v>0.61803411558024302</v>
      </c>
      <c r="AQ19" s="3">
        <v>0.61798808589845744</v>
      </c>
      <c r="AR19" s="3">
        <v>0.61793697245731782</v>
      </c>
      <c r="AS19" s="3">
        <v>0.61803617342719031</v>
      </c>
      <c r="AT19" s="3">
        <v>0.61766326834585561</v>
      </c>
      <c r="AU19" s="3">
        <v>0.61740697170881353</v>
      </c>
      <c r="AV19" s="3">
        <v>0.49834867733666444</v>
      </c>
      <c r="AW19" s="3">
        <v>0.68734237717025948</v>
      </c>
      <c r="AX19" s="3">
        <v>0.62420799570113961</v>
      </c>
      <c r="AY19" s="3">
        <v>0.49834867733666444</v>
      </c>
      <c r="AZ19" s="3">
        <v>0.68734237717025948</v>
      </c>
      <c r="BA19" s="3">
        <v>0.62420799570113961</v>
      </c>
    </row>
    <row r="20" spans="1:53" x14ac:dyDescent="0.3">
      <c r="A20" s="3">
        <v>19</v>
      </c>
      <c r="B20" s="3">
        <v>69.2</v>
      </c>
      <c r="C20" s="3">
        <v>20.5</v>
      </c>
      <c r="D20" s="3">
        <v>18.3</v>
      </c>
      <c r="E20" s="3">
        <v>11.3</v>
      </c>
      <c r="F20" s="3">
        <v>470.1508385345881</v>
      </c>
      <c r="G20" s="3">
        <v>100.18647962074181</v>
      </c>
      <c r="H20" s="3">
        <v>156.38374527927041</v>
      </c>
      <c r="I20" s="3">
        <v>130.11750649340104</v>
      </c>
      <c r="J20" s="3">
        <v>30.323242573540703</v>
      </c>
      <c r="K20" s="3">
        <v>34.523446116080606</v>
      </c>
      <c r="L20" s="3">
        <v>431.81543499999992</v>
      </c>
      <c r="M20" s="3">
        <v>131.53733199999999</v>
      </c>
      <c r="N20" s="3">
        <v>143.619404</v>
      </c>
      <c r="O20" s="3">
        <v>304.65439999999995</v>
      </c>
      <c r="P20" s="3">
        <v>94.84</v>
      </c>
      <c r="Q20" s="3">
        <v>104.24639999999999</v>
      </c>
      <c r="R20" s="3">
        <v>7.7146648651270748</v>
      </c>
      <c r="S20" s="3">
        <v>5.4470049966730176</v>
      </c>
      <c r="T20" s="3">
        <v>5.6681254939553876</v>
      </c>
      <c r="U20" s="3">
        <v>22.907097921040883</v>
      </c>
      <c r="V20" s="3">
        <v>15.644629234698225</v>
      </c>
      <c r="W20" s="3">
        <v>17.00378199533225</v>
      </c>
      <c r="X20" s="3">
        <v>69.20880481486617</v>
      </c>
      <c r="Y20" s="3">
        <v>20.559292487790259</v>
      </c>
      <c r="Z20" s="3">
        <v>18.342865874567607</v>
      </c>
      <c r="AA20" s="3">
        <v>69.204422147369584</v>
      </c>
      <c r="AB20" s="3">
        <v>20.53057505351547</v>
      </c>
      <c r="AC20" s="3">
        <v>18.321906440851613</v>
      </c>
      <c r="AD20" s="5">
        <v>812.08619694295828</v>
      </c>
      <c r="AE20" s="5">
        <v>172.38289611684954</v>
      </c>
      <c r="AF20" s="5">
        <v>270.30078739017597</v>
      </c>
      <c r="AG20" s="3">
        <v>481.14645615954629</v>
      </c>
      <c r="AH20" s="3">
        <v>102.44635938634327</v>
      </c>
      <c r="AI20" s="3">
        <v>160.06605090033395</v>
      </c>
      <c r="AJ20" s="3">
        <v>1.9996642539785381</v>
      </c>
      <c r="AK20" s="3">
        <v>1.9730230610845529</v>
      </c>
      <c r="AL20" s="3">
        <v>1.9624238836153305</v>
      </c>
      <c r="AM20" s="3">
        <v>1.2499999981653527</v>
      </c>
      <c r="AN20" s="3">
        <v>1.2499571664707272</v>
      </c>
      <c r="AO20" s="3">
        <v>1.2498832421162707</v>
      </c>
      <c r="AP20" s="3">
        <v>0.61803394030501646</v>
      </c>
      <c r="AQ20" s="3">
        <v>0.6180512987437643</v>
      </c>
      <c r="AR20" s="3">
        <v>0.61807000374616872</v>
      </c>
      <c r="AS20" s="3">
        <v>0.61803315427818539</v>
      </c>
      <c r="AT20" s="3">
        <v>0.61807068519407904</v>
      </c>
      <c r="AU20" s="3">
        <v>0.61802056478102607</v>
      </c>
      <c r="AV20" s="3">
        <v>0.57803218595650796</v>
      </c>
      <c r="AW20" s="3">
        <v>0.75277703900059401</v>
      </c>
      <c r="AX20" s="3">
        <v>0.74638851990226773</v>
      </c>
      <c r="AY20" s="3">
        <v>0.57803218595650796</v>
      </c>
      <c r="AZ20" s="3">
        <v>0.75277703900059401</v>
      </c>
      <c r="BA20" s="3">
        <v>0.74638851990226773</v>
      </c>
    </row>
    <row r="21" spans="1:53" x14ac:dyDescent="0.3">
      <c r="A21" s="3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  <c r="F21" s="3">
        <v>476.40558697421164</v>
      </c>
      <c r="G21" s="3">
        <v>94.030535734519248</v>
      </c>
      <c r="H21" s="3">
        <v>128.5686216954893</v>
      </c>
      <c r="I21" s="3">
        <v>173.32350129868021</v>
      </c>
      <c r="J21" s="3">
        <v>29.964648514708138</v>
      </c>
      <c r="K21" s="3">
        <v>26.004689223216122</v>
      </c>
      <c r="L21" s="3">
        <v>438.10002699999995</v>
      </c>
      <c r="M21" s="3">
        <v>130.509503</v>
      </c>
      <c r="N21" s="3">
        <v>118.78650999999999</v>
      </c>
      <c r="O21" s="3">
        <v>304.7688</v>
      </c>
      <c r="P21" s="3">
        <v>81.919999999999987</v>
      </c>
      <c r="Q21" s="3">
        <v>74.792000000000002</v>
      </c>
      <c r="R21" s="3">
        <v>8.0783372695194142</v>
      </c>
      <c r="S21" s="3">
        <v>5.352680457606672</v>
      </c>
      <c r="T21" s="3">
        <v>5.2169385326347397</v>
      </c>
      <c r="U21" s="3">
        <v>23.318149660301291</v>
      </c>
      <c r="V21" s="3">
        <v>15.689581846696047</v>
      </c>
      <c r="W21" s="3">
        <v>16.552713931318387</v>
      </c>
      <c r="X21" s="3">
        <v>147.33486322225639</v>
      </c>
      <c r="Y21" s="3">
        <v>24.008416162435328</v>
      </c>
      <c r="Z21" s="3">
        <v>19.219945117674559</v>
      </c>
      <c r="AA21" s="3">
        <v>147.31774196653527</v>
      </c>
      <c r="AB21" s="3">
        <v>23.957390587573041</v>
      </c>
      <c r="AC21" s="3">
        <v>19.163867053716899</v>
      </c>
      <c r="AD21" s="5">
        <v>830.18037188635572</v>
      </c>
      <c r="AE21" s="5">
        <v>168.85615939571224</v>
      </c>
      <c r="AF21" s="5">
        <v>246.39496315665539</v>
      </c>
      <c r="AG21" s="3">
        <v>487.5219218942911</v>
      </c>
      <c r="AH21" s="3">
        <v>96.340515429957435</v>
      </c>
      <c r="AI21" s="3">
        <v>132.28379002937723</v>
      </c>
      <c r="AJ21" s="3">
        <v>1.9998321269891086</v>
      </c>
      <c r="AK21" s="3">
        <v>1.9781155315747849</v>
      </c>
      <c r="AL21" s="3">
        <v>1.9592841409134036</v>
      </c>
      <c r="AM21" s="3">
        <v>1.2499999996330706</v>
      </c>
      <c r="AN21" s="3">
        <v>1.2499849740612885</v>
      </c>
      <c r="AO21" s="3">
        <v>1.2499054471601871</v>
      </c>
      <c r="AP21" s="3">
        <v>0.61803400725419233</v>
      </c>
      <c r="AQ21" s="3">
        <v>0.61802735627708849</v>
      </c>
      <c r="AR21" s="3">
        <v>0.61801963622012412</v>
      </c>
      <c r="AS21" s="3">
        <v>0.61803430748988963</v>
      </c>
      <c r="AT21" s="3">
        <v>0.61799304881448736</v>
      </c>
      <c r="AU21" s="3">
        <v>0.61785550768196806</v>
      </c>
      <c r="AV21" s="3">
        <v>0.54184344326608969</v>
      </c>
      <c r="AW21" s="3">
        <v>0.75588748223250524</v>
      </c>
      <c r="AX21" s="3">
        <v>0.77827839465891135</v>
      </c>
      <c r="AY21" s="3">
        <v>0.54184344326608969</v>
      </c>
      <c r="AZ21" s="3">
        <v>0.75588748223250524</v>
      </c>
      <c r="BA21" s="3">
        <v>0.77827839465891135</v>
      </c>
    </row>
    <row r="22" spans="1:53" x14ac:dyDescent="0.3">
      <c r="A22" s="3">
        <v>21</v>
      </c>
      <c r="B22" s="3">
        <v>218.4</v>
      </c>
      <c r="C22" s="3">
        <v>27.7</v>
      </c>
      <c r="D22" s="3">
        <v>53.4</v>
      </c>
      <c r="E22" s="3">
        <v>18</v>
      </c>
      <c r="F22" s="3">
        <v>551.88391088194817</v>
      </c>
      <c r="G22" s="3">
        <v>93.521375014163468</v>
      </c>
      <c r="H22" s="3">
        <v>143.39803518684249</v>
      </c>
      <c r="I22" s="3">
        <v>253.06470025973604</v>
      </c>
      <c r="J22" s="3">
        <v>33.692929702941626</v>
      </c>
      <c r="K22" s="3">
        <v>58.600937844643227</v>
      </c>
      <c r="L22" s="3">
        <v>501.0578579999999</v>
      </c>
      <c r="M22" s="3">
        <v>120.136939</v>
      </c>
      <c r="N22" s="3">
        <v>131.13870299999999</v>
      </c>
      <c r="O22" s="3">
        <v>392.47440000000006</v>
      </c>
      <c r="P22" s="3">
        <v>78.099999999999994</v>
      </c>
      <c r="Q22" s="3">
        <v>83.500799999999998</v>
      </c>
      <c r="R22" s="3">
        <v>8.6176631516785154</v>
      </c>
      <c r="S22" s="3">
        <v>5.4625045962359611</v>
      </c>
      <c r="T22" s="3">
        <v>6.0645861590200454</v>
      </c>
      <c r="U22" s="3">
        <v>24.040847972111784</v>
      </c>
      <c r="V22" s="3">
        <v>15.873097890550131</v>
      </c>
      <c r="W22" s="3">
        <v>17.219981891020858</v>
      </c>
      <c r="X22" s="3">
        <v>218.4166850354199</v>
      </c>
      <c r="Y22" s="3">
        <v>27.79430967073554</v>
      </c>
      <c r="Z22" s="3">
        <v>53.515101579974328</v>
      </c>
      <c r="AA22" s="3">
        <v>218.40841367031265</v>
      </c>
      <c r="AB22" s="3">
        <v>27.749588631384011</v>
      </c>
      <c r="AC22" s="3">
        <v>53.461232886288066</v>
      </c>
      <c r="AD22" s="5">
        <v>916.49569873323208</v>
      </c>
      <c r="AE22" s="5">
        <v>169.69053912936423</v>
      </c>
      <c r="AF22" s="5">
        <v>260.59264125500255</v>
      </c>
      <c r="AG22" s="3">
        <v>563.13005694855167</v>
      </c>
      <c r="AH22" s="3">
        <v>95.823031763530125</v>
      </c>
      <c r="AI22" s="3">
        <v>146.93876497083005</v>
      </c>
      <c r="AJ22" s="3">
        <v>1.9999160634945543</v>
      </c>
      <c r="AK22" s="3">
        <v>1.9851312389490867</v>
      </c>
      <c r="AL22" s="3">
        <v>1.9796190700808318</v>
      </c>
      <c r="AM22" s="3">
        <v>1.2499999999266143</v>
      </c>
      <c r="AN22" s="3">
        <v>1.2499960287137182</v>
      </c>
      <c r="AO22" s="3">
        <v>1.2499810894295003</v>
      </c>
      <c r="AP22" s="3">
        <v>0.61803398168188228</v>
      </c>
      <c r="AQ22" s="3">
        <v>0.61803652069049586</v>
      </c>
      <c r="AR22" s="3">
        <v>0.61803947097707201</v>
      </c>
      <c r="AS22" s="3">
        <v>0.6180338670020743</v>
      </c>
      <c r="AT22" s="3">
        <v>0.61804373756335262</v>
      </c>
      <c r="AU22" s="3">
        <v>0.61810216977027443</v>
      </c>
      <c r="AV22" s="3">
        <v>0.50307840274746962</v>
      </c>
      <c r="AW22" s="3">
        <v>0.74140684640815446</v>
      </c>
      <c r="AX22" s="3">
        <v>0.68481096863248814</v>
      </c>
      <c r="AY22" s="3">
        <v>0.50307840274746962</v>
      </c>
      <c r="AZ22" s="3">
        <v>0.74140684640815446</v>
      </c>
      <c r="BA22" s="3">
        <v>0.68481096863248814</v>
      </c>
    </row>
    <row r="23" spans="1:53" x14ac:dyDescent="0.3">
      <c r="A23" s="3">
        <v>22</v>
      </c>
      <c r="B23" s="3">
        <v>237.4</v>
      </c>
      <c r="C23" s="3">
        <v>5.0999999999999996</v>
      </c>
      <c r="D23" s="3">
        <v>23.5</v>
      </c>
      <c r="E23" s="3">
        <v>12.5</v>
      </c>
      <c r="F23" s="3">
        <v>623.71873761736367</v>
      </c>
      <c r="G23" s="3">
        <v>70.564962509914423</v>
      </c>
      <c r="H23" s="3">
        <v>123.87862463078974</v>
      </c>
      <c r="I23" s="3">
        <v>288.01294005194723</v>
      </c>
      <c r="J23" s="3">
        <v>11.838585940588326</v>
      </c>
      <c r="K23" s="3">
        <v>35.220187568928644</v>
      </c>
      <c r="L23" s="3">
        <v>565.15188599999999</v>
      </c>
      <c r="M23" s="3">
        <v>89.441361999999984</v>
      </c>
      <c r="N23" s="3">
        <v>109.07345999999998</v>
      </c>
      <c r="O23" s="3">
        <v>436.41520000000003</v>
      </c>
      <c r="P23" s="3">
        <v>48.359999999999992</v>
      </c>
      <c r="Q23" s="3">
        <v>66.368799999999993</v>
      </c>
      <c r="R23" s="3">
        <v>8.9168117428469742</v>
      </c>
      <c r="S23" s="3">
        <v>3.8142423782246642</v>
      </c>
      <c r="T23" s="3">
        <v>5.5828348847581317</v>
      </c>
      <c r="U23" s="3">
        <v>24.702424859864998</v>
      </c>
      <c r="V23" s="3">
        <v>14.327718852170385</v>
      </c>
      <c r="W23" s="3">
        <v>16.932985933966801</v>
      </c>
      <c r="X23" s="3">
        <v>237.41131648340459</v>
      </c>
      <c r="Y23" s="3">
        <v>5.1825237487558597</v>
      </c>
      <c r="Z23" s="3">
        <v>23.544630821501425</v>
      </c>
      <c r="AA23" s="3">
        <v>237.40569065386168</v>
      </c>
      <c r="AB23" s="3">
        <v>5.1431040597123232</v>
      </c>
      <c r="AC23" s="3">
        <v>23.522847227782236</v>
      </c>
      <c r="AD23" s="5">
        <v>1008.0779476602231</v>
      </c>
      <c r="AE23" s="5">
        <v>147.79216605635256</v>
      </c>
      <c r="AF23" s="5">
        <v>242.63141787282888</v>
      </c>
      <c r="AG23" s="3">
        <v>635.5930819582876</v>
      </c>
      <c r="AH23" s="3">
        <v>72.857115553846086</v>
      </c>
      <c r="AI23" s="3">
        <v>127.40139713005027</v>
      </c>
      <c r="AJ23" s="3">
        <v>1.9999580317472772</v>
      </c>
      <c r="AK23" s="3">
        <v>1.631970679301465</v>
      </c>
      <c r="AL23" s="3">
        <v>1.98071425793872</v>
      </c>
      <c r="AM23" s="3">
        <v>1.2499999999853229</v>
      </c>
      <c r="AN23" s="3">
        <v>1.1719175397415904</v>
      </c>
      <c r="AO23" s="3">
        <v>1.2499883285610729</v>
      </c>
      <c r="AP23" s="3">
        <v>0.61803399144963544</v>
      </c>
      <c r="AQ23" s="3">
        <v>0.60746241786122823</v>
      </c>
      <c r="AR23" s="3">
        <v>0.61803186732453053</v>
      </c>
      <c r="AS23" s="3">
        <v>0.61803403525342782</v>
      </c>
      <c r="AT23" s="3">
        <v>0.57205867004619526</v>
      </c>
      <c r="AU23" s="3">
        <v>0.61797635351146252</v>
      </c>
      <c r="AV23" s="3">
        <v>0.4858148144573371</v>
      </c>
      <c r="AW23" s="3">
        <v>0.94433688615350464</v>
      </c>
      <c r="AX23" s="3">
        <v>0.73728993997425496</v>
      </c>
      <c r="AY23" s="3">
        <v>0.4858148144573371</v>
      </c>
      <c r="AZ23" s="3">
        <v>0.94433688615350464</v>
      </c>
      <c r="BA23" s="3">
        <v>0.73728993997425496</v>
      </c>
    </row>
    <row r="24" spans="1:53" x14ac:dyDescent="0.3">
      <c r="A24" s="3">
        <v>23</v>
      </c>
      <c r="B24" s="3">
        <v>13.2</v>
      </c>
      <c r="C24" s="3">
        <v>15.9</v>
      </c>
      <c r="D24" s="3">
        <v>49.6</v>
      </c>
      <c r="E24" s="3">
        <v>5.6</v>
      </c>
      <c r="F24" s="3">
        <v>449.80311633215456</v>
      </c>
      <c r="G24" s="3">
        <v>65.295473756940098</v>
      </c>
      <c r="H24" s="3">
        <v>136.31503724155283</v>
      </c>
      <c r="I24" s="3">
        <v>70.802588010389442</v>
      </c>
      <c r="J24" s="3">
        <v>18.267717188117665</v>
      </c>
      <c r="K24" s="3">
        <v>56.644037513785733</v>
      </c>
      <c r="L24" s="3">
        <v>400.82971799999996</v>
      </c>
      <c r="M24" s="3">
        <v>76.59557199999999</v>
      </c>
      <c r="N24" s="3">
        <v>112.53943599999999</v>
      </c>
      <c r="O24" s="3">
        <v>266.08080000000001</v>
      </c>
      <c r="P24" s="3">
        <v>49.919999999999995</v>
      </c>
      <c r="Q24" s="3">
        <v>87.049599999999998</v>
      </c>
      <c r="R24" s="3">
        <v>6.1469415267311156</v>
      </c>
      <c r="S24" s="3">
        <v>4.292016060516052</v>
      </c>
      <c r="T24" s="3">
        <v>6.1371247876341348</v>
      </c>
      <c r="U24" s="3">
        <v>22.342156717484322</v>
      </c>
      <c r="V24" s="3">
        <v>14.228494190962495</v>
      </c>
      <c r="W24" s="3">
        <v>17.450379580904325</v>
      </c>
      <c r="X24" s="3">
        <v>13.210420517200458</v>
      </c>
      <c r="Y24" s="3">
        <v>16.225413898057244</v>
      </c>
      <c r="Z24" s="3">
        <v>49.695989074183231</v>
      </c>
      <c r="AA24" s="3">
        <v>13.205237671042225</v>
      </c>
      <c r="AB24" s="3">
        <v>16.09552317439617</v>
      </c>
      <c r="AC24" s="3">
        <v>49.650458471265189</v>
      </c>
      <c r="AD24" s="5">
        <v>860.88913248380334</v>
      </c>
      <c r="AE24" s="5">
        <v>140.17790263936857</v>
      </c>
      <c r="AF24" s="5">
        <v>253.62788951718784</v>
      </c>
      <c r="AG24" s="3">
        <v>462.63217832796227</v>
      </c>
      <c r="AH24" s="3">
        <v>67.417760465816457</v>
      </c>
      <c r="AI24" s="3">
        <v>139.68639184329891</v>
      </c>
      <c r="AJ24" s="3">
        <v>1.9286177463172525</v>
      </c>
      <c r="AK24" s="3">
        <v>1.7743996845295593</v>
      </c>
      <c r="AL24" s="3">
        <v>1.9903079478125749</v>
      </c>
      <c r="AM24" s="3">
        <v>1.2486396319595165</v>
      </c>
      <c r="AN24" s="3">
        <v>1.2340308457836899</v>
      </c>
      <c r="AO24" s="3">
        <v>1.2499976656952518</v>
      </c>
      <c r="AP24" s="3">
        <v>0.61799690960347509</v>
      </c>
      <c r="AQ24" s="3">
        <v>0.62209284986668534</v>
      </c>
      <c r="AR24" s="3">
        <v>0.61803479906334147</v>
      </c>
      <c r="AS24" s="3">
        <v>0.61609493832970452</v>
      </c>
      <c r="AT24" s="3">
        <v>0.63540958289399918</v>
      </c>
      <c r="AU24" s="3">
        <v>0.61805600331226973</v>
      </c>
      <c r="AV24" s="3">
        <v>0.742621952308962</v>
      </c>
      <c r="AW24" s="3">
        <v>0.85837088447976795</v>
      </c>
      <c r="AX24" s="3">
        <v>0.67922725484258184</v>
      </c>
      <c r="AY24" s="3">
        <v>0.742621952308962</v>
      </c>
      <c r="AZ24" s="3">
        <v>0.85837088447976795</v>
      </c>
      <c r="BA24" s="3">
        <v>0.67922725484258184</v>
      </c>
    </row>
    <row r="25" spans="1:53" x14ac:dyDescent="0.3">
      <c r="A25" s="3">
        <v>24</v>
      </c>
      <c r="B25" s="3">
        <v>228.3</v>
      </c>
      <c r="C25" s="3">
        <v>16.899999999999999</v>
      </c>
      <c r="D25" s="3">
        <v>26.2</v>
      </c>
      <c r="E25" s="3">
        <v>15.5</v>
      </c>
      <c r="F25" s="3">
        <v>543.16218143250819</v>
      </c>
      <c r="G25" s="3">
        <v>62.606831629858064</v>
      </c>
      <c r="H25" s="3">
        <v>121.62052606908698</v>
      </c>
      <c r="I25" s="3">
        <v>242.46051760207791</v>
      </c>
      <c r="J25" s="3">
        <v>20.553543437623532</v>
      </c>
      <c r="K25" s="3">
        <v>37.528807502757147</v>
      </c>
      <c r="L25" s="3">
        <v>475.77437399999997</v>
      </c>
      <c r="M25" s="3">
        <v>71.165435000000002</v>
      </c>
      <c r="N25" s="3">
        <v>98.412790999999984</v>
      </c>
      <c r="O25" s="3">
        <v>368.85839999999996</v>
      </c>
      <c r="P25" s="3">
        <v>46.11999999999999</v>
      </c>
      <c r="Q25" s="3">
        <v>75.954399999999993</v>
      </c>
      <c r="R25" s="3">
        <v>7.8894371642281964</v>
      </c>
      <c r="S25" s="3">
        <v>4.5441200461354487</v>
      </c>
      <c r="T25" s="3">
        <v>5.7206093258207051</v>
      </c>
      <c r="U25" s="3">
        <v>23.304385927523207</v>
      </c>
      <c r="V25" s="3">
        <v>14.210108974699024</v>
      </c>
      <c r="W25" s="3">
        <v>17.226063075490512</v>
      </c>
      <c r="X25" s="3">
        <v>228.45913004984578</v>
      </c>
      <c r="Y25" s="3">
        <v>17.033508397390317</v>
      </c>
      <c r="Z25" s="3">
        <v>26.24789640055382</v>
      </c>
      <c r="AA25" s="3">
        <v>228.38647384625881</v>
      </c>
      <c r="AB25" s="3">
        <v>16.972064704386955</v>
      </c>
      <c r="AC25" s="3">
        <v>26.22455773557925</v>
      </c>
      <c r="AD25" s="5">
        <v>952.21858543651024</v>
      </c>
      <c r="AE25" s="5">
        <v>134.77509582722922</v>
      </c>
      <c r="AF25" s="5">
        <v>239.4747831033684</v>
      </c>
      <c r="AG25" s="3">
        <v>555.43035049080629</v>
      </c>
      <c r="AH25" s="3">
        <v>64.571555597789157</v>
      </c>
      <c r="AI25" s="3">
        <v>124.97319491187791</v>
      </c>
      <c r="AJ25" s="3">
        <v>1.9643088731586262</v>
      </c>
      <c r="AK25" s="3">
        <v>1.8531523875301803</v>
      </c>
      <c r="AL25" s="3">
        <v>1.9898537170704169</v>
      </c>
      <c r="AM25" s="3">
        <v>1.2497279263919032</v>
      </c>
      <c r="AN25" s="3">
        <v>1.2465922687413704</v>
      </c>
      <c r="AO25" s="3">
        <v>1.2499974879084259</v>
      </c>
      <c r="AP25" s="3">
        <v>0.61804815204812202</v>
      </c>
      <c r="AQ25" s="3">
        <v>0.61648475324256646</v>
      </c>
      <c r="AR25" s="3">
        <v>0.61803367509725282</v>
      </c>
      <c r="AS25" s="3">
        <v>0.61877552876536945</v>
      </c>
      <c r="AT25" s="3">
        <v>0.61103449645752406</v>
      </c>
      <c r="AU25" s="3">
        <v>0.61801485006283352</v>
      </c>
      <c r="AV25" s="3">
        <v>0.56030604581600962</v>
      </c>
      <c r="AW25" s="3">
        <v>0.82560847883915378</v>
      </c>
      <c r="AX25" s="3">
        <v>0.72417111682015334</v>
      </c>
      <c r="AY25" s="3">
        <v>0.56030604581600962</v>
      </c>
      <c r="AZ25" s="3">
        <v>0.82560847883915378</v>
      </c>
      <c r="BA25" s="3">
        <v>0.72417111682015334</v>
      </c>
    </row>
    <row r="26" spans="1:53" x14ac:dyDescent="0.3">
      <c r="A26" s="3">
        <v>25</v>
      </c>
      <c r="B26" s="3">
        <v>62.3</v>
      </c>
      <c r="C26" s="3">
        <v>12.6</v>
      </c>
      <c r="D26" s="3">
        <v>18.3</v>
      </c>
      <c r="E26" s="3">
        <v>9.6999999999999993</v>
      </c>
      <c r="F26" s="3">
        <v>442.51352700275572</v>
      </c>
      <c r="G26" s="3">
        <v>56.424782140900646</v>
      </c>
      <c r="H26" s="3">
        <v>103.43436824836088</v>
      </c>
      <c r="I26" s="3">
        <v>110.79210352041558</v>
      </c>
      <c r="J26" s="3">
        <v>16.710708687524708</v>
      </c>
      <c r="K26" s="3">
        <v>25.80576150055143</v>
      </c>
      <c r="L26" s="3">
        <v>387.20075099999991</v>
      </c>
      <c r="M26" s="3">
        <v>62.536872999999993</v>
      </c>
      <c r="N26" s="3">
        <v>85.035976999999988</v>
      </c>
      <c r="O26" s="3">
        <v>255.31040000000002</v>
      </c>
      <c r="P26" s="3">
        <v>35.339999999999996</v>
      </c>
      <c r="Q26" s="3">
        <v>56.951999999999998</v>
      </c>
      <c r="R26" s="3">
        <v>7.2877362914846859</v>
      </c>
      <c r="S26" s="3">
        <v>4.3513448324116117</v>
      </c>
      <c r="T26" s="3">
        <v>5.1951447901756573</v>
      </c>
      <c r="U26" s="3">
        <v>22.775470167811971</v>
      </c>
      <c r="V26" s="3">
        <v>13.901783993716652</v>
      </c>
      <c r="W26" s="3">
        <v>16.687751520239786</v>
      </c>
      <c r="X26" s="3">
        <v>62.310824425946961</v>
      </c>
      <c r="Y26" s="3">
        <v>12.727985201078061</v>
      </c>
      <c r="Z26" s="3">
        <v>18.386962884698299</v>
      </c>
      <c r="AA26" s="3">
        <v>62.305443386144468</v>
      </c>
      <c r="AB26" s="3">
        <v>12.668598153956673</v>
      </c>
      <c r="AC26" s="3">
        <v>18.345496637726811</v>
      </c>
      <c r="AD26" s="5">
        <v>863.01719503152424</v>
      </c>
      <c r="AE26" s="5">
        <v>125.93189494659291</v>
      </c>
      <c r="AF26" s="5">
        <v>219.67348665528328</v>
      </c>
      <c r="AG26" s="3">
        <v>455.04856730887002</v>
      </c>
      <c r="AH26" s="3">
        <v>58.258984834960891</v>
      </c>
      <c r="AI26" s="3">
        <v>106.66939358873701</v>
      </c>
      <c r="AJ26" s="3">
        <v>1.9821505578385399</v>
      </c>
      <c r="AK26" s="3">
        <v>1.8461165870155578</v>
      </c>
      <c r="AL26" s="3">
        <v>1.9691943458088486</v>
      </c>
      <c r="AM26" s="3">
        <v>1.249945585278351</v>
      </c>
      <c r="AN26" s="3">
        <v>1.2474821489712453</v>
      </c>
      <c r="AO26" s="3">
        <v>1.2498932777789387</v>
      </c>
      <c r="AP26" s="3">
        <v>0.61802857889871943</v>
      </c>
      <c r="AQ26" s="3">
        <v>0.61856977328400686</v>
      </c>
      <c r="AR26" s="3">
        <v>0.61803306452730034</v>
      </c>
      <c r="AS26" s="3">
        <v>0.61775087541223228</v>
      </c>
      <c r="AT26" s="3">
        <v>0.61823487035059899</v>
      </c>
      <c r="AU26" s="3">
        <v>0.61778847318967034</v>
      </c>
      <c r="AV26" s="3">
        <v>0.60571708268672786</v>
      </c>
      <c r="AW26" s="3">
        <v>0.85013931632509609</v>
      </c>
      <c r="AX26" s="3">
        <v>0.77637745623797183</v>
      </c>
      <c r="AY26" s="3">
        <v>0.60571708268672786</v>
      </c>
      <c r="AZ26" s="3">
        <v>0.85013931632509609</v>
      </c>
      <c r="BA26" s="3">
        <v>0.77637745623797183</v>
      </c>
    </row>
    <row r="27" spans="1:53" x14ac:dyDescent="0.3">
      <c r="A27" s="3">
        <v>26</v>
      </c>
      <c r="B27" s="3">
        <v>262.89999999999998</v>
      </c>
      <c r="C27" s="3">
        <v>3.5</v>
      </c>
      <c r="D27" s="3">
        <v>19.5</v>
      </c>
      <c r="E27" s="3">
        <v>12</v>
      </c>
      <c r="F27" s="3">
        <v>572.6594689019289</v>
      </c>
      <c r="G27" s="3">
        <v>42.997347498630447</v>
      </c>
      <c r="H27" s="3">
        <v>91.904057773852614</v>
      </c>
      <c r="I27" s="3">
        <v>285.05842070408312</v>
      </c>
      <c r="J27" s="3">
        <v>6.8421417375049423</v>
      </c>
      <c r="K27" s="3">
        <v>24.661152300110288</v>
      </c>
      <c r="L27" s="3">
        <v>516.61082799999986</v>
      </c>
      <c r="M27" s="3">
        <v>43.505538999999992</v>
      </c>
      <c r="N27" s="3">
        <v>76.778087999999997</v>
      </c>
      <c r="O27" s="3">
        <v>385.31919999999997</v>
      </c>
      <c r="P27" s="3">
        <v>30.74</v>
      </c>
      <c r="Q27" s="3">
        <v>50.625599999999999</v>
      </c>
      <c r="R27" s="3">
        <v>8.48686824832971</v>
      </c>
      <c r="S27" s="3">
        <v>2.9933009014600129</v>
      </c>
      <c r="T27" s="3">
        <v>5.0484723816399644</v>
      </c>
      <c r="U27" s="3">
        <v>23.792149865985412</v>
      </c>
      <c r="V27" s="3">
        <v>12.37419016346869</v>
      </c>
      <c r="W27" s="3">
        <v>16.320615681761531</v>
      </c>
      <c r="X27" s="3">
        <v>262.9385738034062</v>
      </c>
      <c r="Y27" s="3">
        <v>3.6641714230076223</v>
      </c>
      <c r="Z27" s="3">
        <v>19.619691886934479</v>
      </c>
      <c r="AA27" s="3">
        <v>262.91966786687971</v>
      </c>
      <c r="AB27" s="3">
        <v>3.5898078948880823</v>
      </c>
      <c r="AC27" s="3">
        <v>19.563790166848509</v>
      </c>
      <c r="AD27" s="5">
        <v>988.60806560432445</v>
      </c>
      <c r="AE27" s="5">
        <v>109.39567902669734</v>
      </c>
      <c r="AF27" s="5">
        <v>204.22264745471242</v>
      </c>
      <c r="AG27" s="3">
        <v>584.66792771332507</v>
      </c>
      <c r="AH27" s="3">
        <v>44.695323241845081</v>
      </c>
      <c r="AI27" s="3">
        <v>94.926651551652782</v>
      </c>
      <c r="AJ27" s="3">
        <v>1.9910752789192698</v>
      </c>
      <c r="AK27" s="3">
        <v>1.4264729897163695</v>
      </c>
      <c r="AL27" s="3">
        <v>1.9643552614586199</v>
      </c>
      <c r="AM27" s="3">
        <v>1.2499891170556703</v>
      </c>
      <c r="AN27" s="3">
        <v>1.075722486343804</v>
      </c>
      <c r="AO27" s="3">
        <v>1.2499203608920568</v>
      </c>
      <c r="AP27" s="3">
        <v>0.61803605513607873</v>
      </c>
      <c r="AQ27" s="3">
        <v>0.58655727115108014</v>
      </c>
      <c r="AR27" s="3">
        <v>0.61803389105338391</v>
      </c>
      <c r="AS27" s="3">
        <v>0.6181421473471197</v>
      </c>
      <c r="AT27" s="3">
        <v>0.53624138199010785</v>
      </c>
      <c r="AU27" s="3">
        <v>0.61797126887918241</v>
      </c>
      <c r="AV27" s="3">
        <v>0.50984206051595782</v>
      </c>
      <c r="AW27" s="3">
        <v>1.0334123364486996</v>
      </c>
      <c r="AX27" s="3">
        <v>0.78498187659290863</v>
      </c>
      <c r="AY27" s="3">
        <v>0.50984206051595782</v>
      </c>
      <c r="AZ27" s="3">
        <v>1.0334123364486996</v>
      </c>
      <c r="BA27" s="3">
        <v>0.78498187659290863</v>
      </c>
    </row>
    <row r="28" spans="1:53" x14ac:dyDescent="0.3">
      <c r="A28" s="3">
        <v>27</v>
      </c>
      <c r="B28" s="3">
        <v>142.9</v>
      </c>
      <c r="C28" s="3">
        <v>29.3</v>
      </c>
      <c r="D28" s="3">
        <v>12.6</v>
      </c>
      <c r="E28" s="3">
        <v>15</v>
      </c>
      <c r="F28" s="3">
        <v>543.76162823135019</v>
      </c>
      <c r="G28" s="3">
        <v>59.398143249041311</v>
      </c>
      <c r="H28" s="3">
        <v>76.932840441696825</v>
      </c>
      <c r="I28" s="3">
        <v>199.91168414081665</v>
      </c>
      <c r="J28" s="3">
        <v>30.668428347500988</v>
      </c>
      <c r="K28" s="3">
        <v>17.532230460022056</v>
      </c>
      <c r="L28" s="3">
        <v>478.83303799999987</v>
      </c>
      <c r="M28" s="3">
        <v>64.387157000000002</v>
      </c>
      <c r="N28" s="3">
        <v>60.062204999999992</v>
      </c>
      <c r="O28" s="3">
        <v>372.38080000000002</v>
      </c>
      <c r="P28" s="3">
        <v>49.1</v>
      </c>
      <c r="Q28" s="3">
        <v>36.547199999999997</v>
      </c>
      <c r="R28" s="3">
        <v>8.3568923842677059</v>
      </c>
      <c r="S28" s="3">
        <v>4.5749078766070266</v>
      </c>
      <c r="T28" s="3">
        <v>4.5530857666134175</v>
      </c>
      <c r="U28" s="3">
        <v>23.995864977724153</v>
      </c>
      <c r="V28" s="3">
        <v>13.276939646797974</v>
      </c>
      <c r="W28" s="3">
        <v>15.590189359366658</v>
      </c>
      <c r="X28" s="3">
        <v>142.90941837489623</v>
      </c>
      <c r="Y28" s="3">
        <v>29.705569512662937</v>
      </c>
      <c r="Z28" s="3">
        <v>12.713021465795221</v>
      </c>
      <c r="AA28" s="3">
        <v>142.90473180744064</v>
      </c>
      <c r="AB28" s="3">
        <v>29.558274714027448</v>
      </c>
      <c r="AC28" s="3">
        <v>12.660056337167795</v>
      </c>
      <c r="AD28" s="5">
        <v>974.21697845758547</v>
      </c>
      <c r="AE28" s="5">
        <v>121.29043433779574</v>
      </c>
      <c r="AF28" s="5">
        <v>184.3300921582908</v>
      </c>
      <c r="AG28" s="3">
        <v>556.32265642837842</v>
      </c>
      <c r="AH28" s="3">
        <v>60.904366151633369</v>
      </c>
      <c r="AI28" s="3">
        <v>79.72327902750618</v>
      </c>
      <c r="AJ28" s="3">
        <v>1.9955376394592479</v>
      </c>
      <c r="AK28" s="3">
        <v>1.7103852511755051</v>
      </c>
      <c r="AL28" s="3">
        <v>1.9017180239797775</v>
      </c>
      <c r="AM28" s="3">
        <v>1.249997823411134</v>
      </c>
      <c r="AN28" s="3">
        <v>1.2151440631727046</v>
      </c>
      <c r="AO28" s="3">
        <v>1.2481477674013826</v>
      </c>
      <c r="AP28" s="3">
        <v>0.61803319946161439</v>
      </c>
      <c r="AQ28" s="3">
        <v>0.63029555718108676</v>
      </c>
      <c r="AR28" s="3">
        <v>0.61797759636079674</v>
      </c>
      <c r="AS28" s="3">
        <v>0.61799267860333573</v>
      </c>
      <c r="AT28" s="3">
        <v>0.65093592704944181</v>
      </c>
      <c r="AU28" s="3">
        <v>0.61559485819053561</v>
      </c>
      <c r="AV28" s="3">
        <v>0.52362783836949078</v>
      </c>
      <c r="AW28" s="3">
        <v>0.81891669962957059</v>
      </c>
      <c r="AX28" s="3">
        <v>0.83795133565122248</v>
      </c>
      <c r="AY28" s="3">
        <v>0.52362783836949078</v>
      </c>
      <c r="AZ28" s="3">
        <v>0.81891669962957059</v>
      </c>
      <c r="BA28" s="3">
        <v>0.83795133565122248</v>
      </c>
    </row>
    <row r="29" spans="1:53" x14ac:dyDescent="0.3">
      <c r="A29" s="3">
        <v>28</v>
      </c>
      <c r="B29" s="3">
        <v>240.1</v>
      </c>
      <c r="C29" s="3">
        <v>16.7</v>
      </c>
      <c r="D29" s="3">
        <v>22.9</v>
      </c>
      <c r="E29" s="3">
        <v>15.9</v>
      </c>
      <c r="F29" s="3">
        <v>620.73313976194515</v>
      </c>
      <c r="G29" s="3">
        <v>58.278700274328912</v>
      </c>
      <c r="H29" s="3">
        <v>76.752988309187771</v>
      </c>
      <c r="I29" s="3">
        <v>280.08233682816331</v>
      </c>
      <c r="J29" s="3">
        <v>22.833685669500198</v>
      </c>
      <c r="K29" s="3">
        <v>26.406446092004408</v>
      </c>
      <c r="L29" s="3">
        <v>547.35325399999999</v>
      </c>
      <c r="M29" s="3">
        <v>62.982312999999991</v>
      </c>
      <c r="N29" s="3">
        <v>62.178791999999987</v>
      </c>
      <c r="O29" s="3">
        <v>433.94079999999997</v>
      </c>
      <c r="P29" s="3">
        <v>43.94</v>
      </c>
      <c r="Q29" s="3">
        <v>41.4328</v>
      </c>
      <c r="R29" s="3">
        <v>8.8238124569342915</v>
      </c>
      <c r="S29" s="3">
        <v>4.64537187006552</v>
      </c>
      <c r="T29" s="3">
        <v>4.9523712172055614</v>
      </c>
      <c r="U29" s="3">
        <v>24.677747485406531</v>
      </c>
      <c r="V29" s="3">
        <v>13.436960436861089</v>
      </c>
      <c r="W29" s="3">
        <v>15.603288398053522</v>
      </c>
      <c r="X29" s="3">
        <v>240.11719283405392</v>
      </c>
      <c r="Y29" s="3">
        <v>16.777626324819906</v>
      </c>
      <c r="Z29" s="3">
        <v>23.064332904257117</v>
      </c>
      <c r="AA29" s="3">
        <v>240.10867123808097</v>
      </c>
      <c r="AB29" s="3">
        <v>16.74057351512225</v>
      </c>
      <c r="AC29" s="3">
        <v>22.989863043664315</v>
      </c>
      <c r="AD29" s="5">
        <v>1059.3155648642887</v>
      </c>
      <c r="AE29" s="5">
        <v>118.69269143921849</v>
      </c>
      <c r="AF29" s="5">
        <v>177.90251371929358</v>
      </c>
      <c r="AG29" s="3">
        <v>633.47952288822023</v>
      </c>
      <c r="AH29" s="3">
        <v>59.765890309688388</v>
      </c>
      <c r="AI29" s="3">
        <v>79.272871218776885</v>
      </c>
      <c r="AJ29" s="3">
        <v>1.9977688197296239</v>
      </c>
      <c r="AK29" s="3">
        <v>1.8197556678661539</v>
      </c>
      <c r="AL29" s="3">
        <v>1.9406041156934848</v>
      </c>
      <c r="AM29" s="3">
        <v>1.2499995646822268</v>
      </c>
      <c r="AN29" s="3">
        <v>1.2427924161161124</v>
      </c>
      <c r="AO29" s="3">
        <v>1.2496189040056727</v>
      </c>
      <c r="AP29" s="3">
        <v>0.61803429023133816</v>
      </c>
      <c r="AQ29" s="3">
        <v>0.6133825594893928</v>
      </c>
      <c r="AR29" s="3">
        <v>0.6180554877594403</v>
      </c>
      <c r="AS29" s="3">
        <v>0.61804976822466706</v>
      </c>
      <c r="AT29" s="3">
        <v>0.60525663998941448</v>
      </c>
      <c r="AU29" s="3">
        <v>0.61892677288340026</v>
      </c>
      <c r="AV29" s="3">
        <v>0.49122304257199301</v>
      </c>
      <c r="AW29" s="3">
        <v>0.8151264633419425</v>
      </c>
      <c r="AX29" s="3">
        <v>0.78599026192362709</v>
      </c>
      <c r="AY29" s="3">
        <v>0.49122304257199301</v>
      </c>
      <c r="AZ29" s="3">
        <v>0.8151264633419425</v>
      </c>
      <c r="BA29" s="3">
        <v>0.78599026192362709</v>
      </c>
    </row>
    <row r="30" spans="1:53" x14ac:dyDescent="0.3">
      <c r="A30" s="3">
        <v>29</v>
      </c>
      <c r="B30" s="3">
        <v>248.8</v>
      </c>
      <c r="C30" s="3">
        <v>27.1</v>
      </c>
      <c r="D30" s="3">
        <v>22.9</v>
      </c>
      <c r="E30" s="3">
        <v>18.899999999999999</v>
      </c>
      <c r="F30" s="3">
        <v>683.31319783336153</v>
      </c>
      <c r="G30" s="3">
        <v>67.895090192030239</v>
      </c>
      <c r="H30" s="3">
        <v>76.627091816431431</v>
      </c>
      <c r="I30" s="3">
        <v>304.81646736563266</v>
      </c>
      <c r="J30" s="3">
        <v>31.666737133900043</v>
      </c>
      <c r="K30" s="3">
        <v>28.181289218400881</v>
      </c>
      <c r="L30" s="3">
        <v>630.39431100000002</v>
      </c>
      <c r="M30" s="3">
        <v>73.410382999999996</v>
      </c>
      <c r="N30" s="3">
        <v>60.589763999999995</v>
      </c>
      <c r="O30" s="3">
        <v>501.09040000000005</v>
      </c>
      <c r="P30" s="3">
        <v>56.8</v>
      </c>
      <c r="Q30" s="3">
        <v>45.387999999999998</v>
      </c>
      <c r="R30" s="3">
        <v>9.0461743436387412</v>
      </c>
      <c r="S30" s="3">
        <v>5.1576824759118631</v>
      </c>
      <c r="T30" s="3">
        <v>5.112085397442419</v>
      </c>
      <c r="U30" s="3">
        <v>25.258847349190251</v>
      </c>
      <c r="V30" s="3">
        <v>14.049102077374528</v>
      </c>
      <c r="W30" s="3">
        <v>15.613767629003013</v>
      </c>
      <c r="X30" s="3">
        <v>248.81030429859814</v>
      </c>
      <c r="Y30" s="3">
        <v>27.229684015961098</v>
      </c>
      <c r="Z30" s="3">
        <v>22.997792499000969</v>
      </c>
      <c r="AA30" s="3">
        <v>248.80517901425952</v>
      </c>
      <c r="AB30" s="3">
        <v>27.169480831111322</v>
      </c>
      <c r="AC30" s="3">
        <v>22.951567948125295</v>
      </c>
      <c r="AD30" s="5">
        <v>1139.574661116844</v>
      </c>
      <c r="AE30" s="5">
        <v>126.90825874805407</v>
      </c>
      <c r="AF30" s="5">
        <v>172.49758605117873</v>
      </c>
      <c r="AG30" s="3">
        <v>696.73766637707934</v>
      </c>
      <c r="AH30" s="3">
        <v>69.360866321632031</v>
      </c>
      <c r="AI30" s="3">
        <v>78.954384802925034</v>
      </c>
      <c r="AJ30" s="3">
        <v>1.998884409864812</v>
      </c>
      <c r="AK30" s="3">
        <v>1.9054506872852455</v>
      </c>
      <c r="AL30" s="3">
        <v>1.9600471615503383</v>
      </c>
      <c r="AM30" s="3">
        <v>1.2499999129364454</v>
      </c>
      <c r="AN30" s="3">
        <v>1.2485571791265997</v>
      </c>
      <c r="AO30" s="3">
        <v>1.2499131313265308</v>
      </c>
      <c r="AP30" s="3">
        <v>0.61803387359425188</v>
      </c>
      <c r="AQ30" s="3">
        <v>0.61981579665644904</v>
      </c>
      <c r="AR30" s="3">
        <v>0.61802573525497062</v>
      </c>
      <c r="AS30" s="3">
        <v>0.61802796158563489</v>
      </c>
      <c r="AT30" s="3">
        <v>0.62294574311937612</v>
      </c>
      <c r="AU30" s="3">
        <v>0.61765304185759307</v>
      </c>
      <c r="AV30" s="3">
        <v>0.4791314217096031</v>
      </c>
      <c r="AW30" s="3">
        <v>0.76143747441462861</v>
      </c>
      <c r="AX30" s="3">
        <v>0.77040193980534843</v>
      </c>
      <c r="AY30" s="3">
        <v>0.4791314217096031</v>
      </c>
      <c r="AZ30" s="3">
        <v>0.76143747441462861</v>
      </c>
      <c r="BA30" s="3">
        <v>0.77040193980534843</v>
      </c>
    </row>
    <row r="31" spans="1:53" x14ac:dyDescent="0.3">
      <c r="A31" s="3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  <c r="F31" s="3">
        <v>548.91923848335307</v>
      </c>
      <c r="G31" s="3">
        <v>63.526563134421167</v>
      </c>
      <c r="H31" s="3">
        <v>94.438964271501987</v>
      </c>
      <c r="I31" s="3">
        <v>131.56329347312652</v>
      </c>
      <c r="J31" s="3">
        <v>22.333347426780009</v>
      </c>
      <c r="K31" s="3">
        <v>46.436257843680174</v>
      </c>
      <c r="L31" s="3">
        <v>485.016751</v>
      </c>
      <c r="M31" s="3">
        <v>71.737681999999992</v>
      </c>
      <c r="N31" s="3">
        <v>80.130430999999987</v>
      </c>
      <c r="O31" s="3">
        <v>337.18240000000003</v>
      </c>
      <c r="P31" s="3">
        <v>59.86</v>
      </c>
      <c r="Q31" s="3">
        <v>65.505599999999987</v>
      </c>
      <c r="R31" s="3">
        <v>7.8754998819546929</v>
      </c>
      <c r="S31" s="3">
        <v>4.8356617126045265</v>
      </c>
      <c r="T31" s="3">
        <v>5.7535162403870839</v>
      </c>
      <c r="U31" s="3">
        <v>24.464108023851399</v>
      </c>
      <c r="V31" s="3">
        <v>14.011870384139405</v>
      </c>
      <c r="W31" s="3">
        <v>16.199696184612527</v>
      </c>
      <c r="X31" s="3">
        <v>70.609947861099357</v>
      </c>
      <c r="Y31" s="3">
        <v>16.084091038393069</v>
      </c>
      <c r="Z31" s="3">
        <v>40.898047703545231</v>
      </c>
      <c r="AA31" s="3">
        <v>70.604998896663233</v>
      </c>
      <c r="AB31" s="3">
        <v>16.043983913971843</v>
      </c>
      <c r="AC31" s="3">
        <v>40.851649546123589</v>
      </c>
      <c r="AD31" s="5">
        <v>1028.8642474471205</v>
      </c>
      <c r="AE31" s="5">
        <v>122.71669984732952</v>
      </c>
      <c r="AF31" s="5">
        <v>185.85260175035535</v>
      </c>
      <c r="AG31" s="3">
        <v>563.26792860332318</v>
      </c>
      <c r="AH31" s="3">
        <v>65.045538924999647</v>
      </c>
      <c r="AI31" s="3">
        <v>96.629180898560378</v>
      </c>
      <c r="AJ31" s="3">
        <v>1.9994414674325913</v>
      </c>
      <c r="AK31" s="3">
        <v>1.9119631396642567</v>
      </c>
      <c r="AL31" s="3">
        <v>1.9797377183803717</v>
      </c>
      <c r="AM31" s="3">
        <v>1.2499999825872887</v>
      </c>
      <c r="AN31" s="3">
        <v>1.2493759731974174</v>
      </c>
      <c r="AO31" s="3">
        <v>1.2499826248836736</v>
      </c>
      <c r="AP31" s="3">
        <v>0.61803403273543955</v>
      </c>
      <c r="AQ31" s="3">
        <v>0.61734893579489014</v>
      </c>
      <c r="AR31" s="3">
        <v>0.61803714132036003</v>
      </c>
      <c r="AS31" s="3">
        <v>0.61803629093015422</v>
      </c>
      <c r="AT31" s="3">
        <v>0.61553336597611763</v>
      </c>
      <c r="AU31" s="3">
        <v>0.61817950055328863</v>
      </c>
      <c r="AV31" s="3">
        <v>0.57055382299910673</v>
      </c>
      <c r="AW31" s="3">
        <v>0.80278041982290615</v>
      </c>
      <c r="AX31" s="3">
        <v>0.7074067479581887</v>
      </c>
      <c r="AY31" s="3">
        <v>0.57055382299910673</v>
      </c>
      <c r="AZ31" s="3">
        <v>0.80278041982290615</v>
      </c>
      <c r="BA31" s="3">
        <v>0.7074067479581887</v>
      </c>
    </row>
    <row r="32" spans="1:53" x14ac:dyDescent="0.3">
      <c r="A32" s="3">
        <v>31</v>
      </c>
      <c r="B32" s="3">
        <v>292.89999999999998</v>
      </c>
      <c r="C32" s="3">
        <v>28.3</v>
      </c>
      <c r="D32" s="3">
        <v>43.2</v>
      </c>
      <c r="E32" s="3">
        <v>21.4</v>
      </c>
      <c r="F32" s="3">
        <v>677.14346693834705</v>
      </c>
      <c r="G32" s="3">
        <v>72.768594194094817</v>
      </c>
      <c r="H32" s="3">
        <v>109.3072749900514</v>
      </c>
      <c r="I32" s="3">
        <v>319.2126586946253</v>
      </c>
      <c r="J32" s="3">
        <v>32.766669485356005</v>
      </c>
      <c r="K32" s="3">
        <v>52.487251568736042</v>
      </c>
      <c r="L32" s="3">
        <v>625.08219299999996</v>
      </c>
      <c r="M32" s="3">
        <v>91.258244999999988</v>
      </c>
      <c r="N32" s="3">
        <v>97.138324999999995</v>
      </c>
      <c r="O32" s="3">
        <v>476.68959999999993</v>
      </c>
      <c r="P32" s="3">
        <v>64.180000000000007</v>
      </c>
      <c r="Q32" s="3">
        <v>80.870400000000004</v>
      </c>
      <c r="R32" s="3">
        <v>8.8300312066155655</v>
      </c>
      <c r="S32" s="3">
        <v>5.2771264896910024</v>
      </c>
      <c r="T32" s="3">
        <v>6.0672469914048985</v>
      </c>
      <c r="U32" s="3">
        <v>25.251117672914805</v>
      </c>
      <c r="V32" s="3">
        <v>14.552358111960718</v>
      </c>
      <c r="W32" s="3">
        <v>16.725597442940089</v>
      </c>
      <c r="X32" s="3">
        <v>292.9341950729434</v>
      </c>
      <c r="Y32" s="3">
        <v>28.434523662999457</v>
      </c>
      <c r="Z32" s="3">
        <v>43.257606277984621</v>
      </c>
      <c r="AA32" s="3">
        <v>292.91739614528137</v>
      </c>
      <c r="AB32" s="3">
        <v>28.372279470492057</v>
      </c>
      <c r="AC32" s="3">
        <v>43.229690048097304</v>
      </c>
      <c r="AD32" s="5">
        <v>1158.0682574609943</v>
      </c>
      <c r="AE32" s="5">
        <v>131.49203299338546</v>
      </c>
      <c r="AF32" s="5">
        <v>199.48278657745004</v>
      </c>
      <c r="AG32" s="3">
        <v>691.19057194030995</v>
      </c>
      <c r="AH32" s="3">
        <v>74.294141659800786</v>
      </c>
      <c r="AI32" s="3">
        <v>111.52714907387366</v>
      </c>
      <c r="AJ32" s="3">
        <v>1.9997207337162957</v>
      </c>
      <c r="AK32" s="3">
        <v>1.9524990529339168</v>
      </c>
      <c r="AL32" s="3">
        <v>1.9896919722879431</v>
      </c>
      <c r="AM32" s="3">
        <v>1.2499999965174577</v>
      </c>
      <c r="AN32" s="3">
        <v>1.2498744789360823</v>
      </c>
      <c r="AO32" s="3">
        <v>1.2499965245605948</v>
      </c>
      <c r="AP32" s="3">
        <v>0.6180339719489123</v>
      </c>
      <c r="AQ32" s="3">
        <v>0.61829576557482457</v>
      </c>
      <c r="AR32" s="3">
        <v>0.61803278457744715</v>
      </c>
      <c r="AS32" s="3">
        <v>0.61803310939653522</v>
      </c>
      <c r="AT32" s="3">
        <v>0.61898597332961214</v>
      </c>
      <c r="AU32" s="3">
        <v>0.61797840123556635</v>
      </c>
      <c r="AV32" s="3">
        <v>0.49227784386098394</v>
      </c>
      <c r="AW32" s="3">
        <v>0.75327376061011186</v>
      </c>
      <c r="AX32" s="3">
        <v>0.68309444113658435</v>
      </c>
      <c r="AY32" s="3">
        <v>0.49227784386098394</v>
      </c>
      <c r="AZ32" s="3">
        <v>0.75327376061011186</v>
      </c>
      <c r="BA32" s="3">
        <v>0.68309444113658435</v>
      </c>
    </row>
    <row r="33" spans="1:53" x14ac:dyDescent="0.3">
      <c r="A33" s="3">
        <v>32</v>
      </c>
      <c r="B33" s="3">
        <v>112.9</v>
      </c>
      <c r="C33" s="3">
        <v>17.399999999999999</v>
      </c>
      <c r="D33" s="3">
        <v>38.6</v>
      </c>
      <c r="E33" s="3">
        <v>11.9</v>
      </c>
      <c r="F33" s="3">
        <v>586.90042685684296</v>
      </c>
      <c r="G33" s="3">
        <v>68.338015935866366</v>
      </c>
      <c r="H33" s="3">
        <v>115.11509249303597</v>
      </c>
      <c r="I33" s="3">
        <v>176.74253173892507</v>
      </c>
      <c r="J33" s="3">
        <v>23.9533338970712</v>
      </c>
      <c r="K33" s="3">
        <v>49.09745031374721</v>
      </c>
      <c r="L33" s="3">
        <v>519.52761299999986</v>
      </c>
      <c r="M33" s="3">
        <v>83.994450999999998</v>
      </c>
      <c r="N33" s="3">
        <v>104.302672</v>
      </c>
      <c r="O33" s="3">
        <v>367.79679999999996</v>
      </c>
      <c r="P33" s="3">
        <v>60.24</v>
      </c>
      <c r="Q33" s="3">
        <v>84.15440000000001</v>
      </c>
      <c r="R33" s="3">
        <v>8.2585149538018428</v>
      </c>
      <c r="S33" s="3">
        <v>4.967320802096884</v>
      </c>
      <c r="T33" s="3">
        <v>6.080151073032745</v>
      </c>
      <c r="U33" s="3">
        <v>24.927396609487463</v>
      </c>
      <c r="V33" s="3">
        <v>14.49835669578906</v>
      </c>
      <c r="W33" s="3">
        <v>17.033730230822858</v>
      </c>
      <c r="X33" s="3">
        <v>112.90846212131736</v>
      </c>
      <c r="Y33" s="3">
        <v>17.480815855683925</v>
      </c>
      <c r="Z33" s="3">
        <v>38.654635725147251</v>
      </c>
      <c r="AA33" s="3">
        <v>112.90424928124727</v>
      </c>
      <c r="AB33" s="3">
        <v>17.442197967960066</v>
      </c>
      <c r="AC33" s="3">
        <v>38.628102713814968</v>
      </c>
      <c r="AD33" s="5">
        <v>1086.7154463180659</v>
      </c>
      <c r="AE33" s="5">
        <v>127.97117917856099</v>
      </c>
      <c r="AF33" s="5">
        <v>206.34436013779953</v>
      </c>
      <c r="AG33" s="3">
        <v>601.64554051120138</v>
      </c>
      <c r="AH33" s="3">
        <v>69.933891370079124</v>
      </c>
      <c r="AI33" s="3">
        <v>117.46160339653906</v>
      </c>
      <c r="AJ33" s="3">
        <v>1.9998603667019661</v>
      </c>
      <c r="AK33" s="3">
        <v>1.9454421154342074</v>
      </c>
      <c r="AL33" s="3">
        <v>1.9944021255400686</v>
      </c>
      <c r="AM33" s="3">
        <v>1.2499999993034916</v>
      </c>
      <c r="AN33" s="3">
        <v>1.2498083099762289</v>
      </c>
      <c r="AO33" s="3">
        <v>1.2499993007614654</v>
      </c>
      <c r="AP33" s="3">
        <v>0.61803399516729918</v>
      </c>
      <c r="AQ33" s="3">
        <v>0.6179320554358414</v>
      </c>
      <c r="AR33" s="3">
        <v>0.61803444870248014</v>
      </c>
      <c r="AS33" s="3">
        <v>0.61803432463317265</v>
      </c>
      <c r="AT33" s="3">
        <v>0.61730869253862575</v>
      </c>
      <c r="AU33" s="3">
        <v>0.61805514676334727</v>
      </c>
      <c r="AV33" s="3">
        <v>0.53624614563773654</v>
      </c>
      <c r="AW33" s="3">
        <v>0.79077622693439076</v>
      </c>
      <c r="AX33" s="3">
        <v>0.68652396410111238</v>
      </c>
      <c r="AY33" s="3">
        <v>0.53624614563773654</v>
      </c>
      <c r="AZ33" s="3">
        <v>0.79077622693439076</v>
      </c>
      <c r="BA33" s="3">
        <v>0.68652396410111238</v>
      </c>
    </row>
    <row r="34" spans="1:53" x14ac:dyDescent="0.3">
      <c r="A34" s="3">
        <v>33</v>
      </c>
      <c r="B34" s="3">
        <v>97.2</v>
      </c>
      <c r="C34" s="3">
        <v>1.5</v>
      </c>
      <c r="D34" s="3">
        <v>30</v>
      </c>
      <c r="E34" s="3">
        <v>9.6</v>
      </c>
      <c r="F34" s="3">
        <v>508.03029879979005</v>
      </c>
      <c r="G34" s="3">
        <v>49.336611155106453</v>
      </c>
      <c r="H34" s="3">
        <v>110.58056474512517</v>
      </c>
      <c r="I34" s="3">
        <v>132.54850634778501</v>
      </c>
      <c r="J34" s="3">
        <v>6.2906667794142406</v>
      </c>
      <c r="K34" s="3">
        <v>39.819490062749445</v>
      </c>
      <c r="L34" s="3">
        <v>444.05728699999992</v>
      </c>
      <c r="M34" s="3">
        <v>66.466768999999985</v>
      </c>
      <c r="N34" s="3">
        <v>101.52949299999999</v>
      </c>
      <c r="O34" s="3">
        <v>285.6336</v>
      </c>
      <c r="P34" s="3">
        <v>38.519999999999996</v>
      </c>
      <c r="Q34" s="3">
        <v>77.524799999999999</v>
      </c>
      <c r="R34" s="3">
        <v>7.8801766929871304</v>
      </c>
      <c r="S34" s="3">
        <v>2.3923934289469182</v>
      </c>
      <c r="T34" s="3">
        <v>5.8332578108752537</v>
      </c>
      <c r="U34" s="3">
        <v>24.518687999056368</v>
      </c>
      <c r="V34" s="3">
        <v>12.004150464739412</v>
      </c>
      <c r="W34" s="3">
        <v>17.028181566320441</v>
      </c>
      <c r="X34" s="3">
        <v>97.221662189704702</v>
      </c>
      <c r="Y34" s="3">
        <v>1.6251200160222099</v>
      </c>
      <c r="Z34" s="3">
        <v>30.060746498078522</v>
      </c>
      <c r="AA34" s="3">
        <v>97.210950096101286</v>
      </c>
      <c r="AB34" s="3">
        <v>1.5668728205287896</v>
      </c>
      <c r="AC34" s="3">
        <v>30.031345523355778</v>
      </c>
      <c r="AD34" s="5">
        <v>1011.0151232097021</v>
      </c>
      <c r="AE34" s="5">
        <v>109.11050582704273</v>
      </c>
      <c r="AF34" s="5">
        <v>203.51423274769709</v>
      </c>
      <c r="AG34" s="3">
        <v>522.62764156611627</v>
      </c>
      <c r="AH34" s="3">
        <v>50.950728822546324</v>
      </c>
      <c r="AI34" s="3">
        <v>113.05789629073757</v>
      </c>
      <c r="AJ34" s="3">
        <v>1.9999301797425781</v>
      </c>
      <c r="AK34" s="3">
        <v>1.2319028370353857</v>
      </c>
      <c r="AL34" s="3">
        <v>1.9947223105933678</v>
      </c>
      <c r="AM34" s="3">
        <v>1.2499999998606983</v>
      </c>
      <c r="AN34" s="3">
        <v>0.77759510925423114</v>
      </c>
      <c r="AO34" s="3">
        <v>1.2499995542499727</v>
      </c>
      <c r="AP34" s="3">
        <v>0.61803398629866446</v>
      </c>
      <c r="AQ34" s="3">
        <v>0.50816369949342244</v>
      </c>
      <c r="AR34" s="3">
        <v>0.61803381277406244</v>
      </c>
      <c r="AS34" s="3">
        <v>0.61803386045392561</v>
      </c>
      <c r="AT34" s="3">
        <v>0.46165487059125787</v>
      </c>
      <c r="AU34" s="3">
        <v>0.61802356040357043</v>
      </c>
      <c r="AV34" s="3">
        <v>0.56124865501846466</v>
      </c>
      <c r="AW34" s="3">
        <v>1.159340779562045</v>
      </c>
      <c r="AX34" s="3">
        <v>0.71245287334245189</v>
      </c>
      <c r="AY34" s="3">
        <v>0.56124865501846466</v>
      </c>
      <c r="AZ34" s="3">
        <v>1.159340779562045</v>
      </c>
      <c r="BA34" s="3">
        <v>0.71245287334245189</v>
      </c>
    </row>
    <row r="35" spans="1:53" x14ac:dyDescent="0.3">
      <c r="A35" s="3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  <c r="F35" s="3">
        <v>621.22120915985306</v>
      </c>
      <c r="G35" s="3">
        <v>54.535627808574517</v>
      </c>
      <c r="H35" s="3">
        <v>77.706395321587607</v>
      </c>
      <c r="I35" s="3">
        <v>292.10970126955704</v>
      </c>
      <c r="J35" s="3">
        <v>21.258133355882848</v>
      </c>
      <c r="K35" s="3">
        <v>8.2638980125498893</v>
      </c>
      <c r="L35" s="3">
        <v>548.19257599999992</v>
      </c>
      <c r="M35" s="3">
        <v>68.794696999999985</v>
      </c>
      <c r="N35" s="3">
        <v>68.67648299999999</v>
      </c>
      <c r="O35" s="3">
        <v>427.83040000000005</v>
      </c>
      <c r="P35" s="3">
        <v>48.32</v>
      </c>
      <c r="Q35" s="3">
        <v>41.527200000000001</v>
      </c>
      <c r="R35" s="3">
        <v>8.7340620947971317</v>
      </c>
      <c r="S35" s="3">
        <v>3.9526896451327582</v>
      </c>
      <c r="T35" s="3">
        <v>1.1293303200241656</v>
      </c>
      <c r="U35" s="3">
        <v>25.196941816847374</v>
      </c>
      <c r="V35" s="3">
        <v>12.599052645345521</v>
      </c>
      <c r="W35" s="3">
        <v>12.418572448730417</v>
      </c>
      <c r="X35" s="3">
        <v>265.62506977867304</v>
      </c>
      <c r="Y35" s="3">
        <v>20.606042973365586</v>
      </c>
      <c r="Z35" s="3">
        <v>0.37677956646809463</v>
      </c>
      <c r="AA35" s="3">
        <v>265.6126953883624</v>
      </c>
      <c r="AB35" s="3">
        <v>20.44375450353678</v>
      </c>
      <c r="AC35" s="3">
        <v>0.33995991793469066</v>
      </c>
      <c r="AD35" s="5">
        <v>1115.7589928743309</v>
      </c>
      <c r="AE35" s="5">
        <v>111.75063321647976</v>
      </c>
      <c r="AF35" s="5">
        <v>171.43438877064861</v>
      </c>
      <c r="AG35" s="3">
        <v>635.15354938693326</v>
      </c>
      <c r="AH35" s="3">
        <v>56.027605856819385</v>
      </c>
      <c r="AI35" s="3">
        <v>80.244005133865954</v>
      </c>
      <c r="AJ35" s="3">
        <v>1.9999650898712891</v>
      </c>
      <c r="AK35" s="3">
        <v>1.5976357796289586</v>
      </c>
      <c r="AL35" s="3">
        <v>1.0555966217124353</v>
      </c>
      <c r="AM35" s="3">
        <v>1.2499999999721396</v>
      </c>
      <c r="AN35" s="3">
        <v>1.1554736219210837</v>
      </c>
      <c r="AO35" s="3">
        <v>0.3892919344249367</v>
      </c>
      <c r="AP35" s="3">
        <v>0.61803398968618151</v>
      </c>
      <c r="AQ35" s="3">
        <v>0.66305763027211706</v>
      </c>
      <c r="AR35" s="3">
        <v>0.41175679988028407</v>
      </c>
      <c r="AS35" s="3">
        <v>0.61803403775459842</v>
      </c>
      <c r="AT35" s="3">
        <v>0.68399905066273414</v>
      </c>
      <c r="AU35" s="3">
        <v>0.39921052173199706</v>
      </c>
      <c r="AV35" s="3">
        <v>0.49583167729462607</v>
      </c>
      <c r="AW35" s="3">
        <v>0.89708250552167246</v>
      </c>
      <c r="AX35" s="3">
        <v>1.4859954985421278</v>
      </c>
      <c r="AY35" s="3">
        <v>0.49583167729462607</v>
      </c>
      <c r="AZ35" s="3">
        <v>0.89708250552167246</v>
      </c>
      <c r="BA35" s="3">
        <v>1.4859954985421278</v>
      </c>
    </row>
    <row r="36" spans="1:53" x14ac:dyDescent="0.3">
      <c r="A36" s="3">
        <v>35</v>
      </c>
      <c r="B36" s="3">
        <v>95.7</v>
      </c>
      <c r="C36" s="3">
        <v>1.4</v>
      </c>
      <c r="D36" s="3">
        <v>7.4</v>
      </c>
      <c r="E36" s="3">
        <v>9.5</v>
      </c>
      <c r="F36" s="3">
        <v>530.55484641189719</v>
      </c>
      <c r="G36" s="3">
        <v>39.574939466002157</v>
      </c>
      <c r="H36" s="3">
        <v>61.794476725111323</v>
      </c>
      <c r="I36" s="3">
        <v>154.12194025391142</v>
      </c>
      <c r="J36" s="3">
        <v>5.6516266711765688</v>
      </c>
      <c r="K36" s="3">
        <v>9.0527796025099789</v>
      </c>
      <c r="L36" s="3">
        <v>450.16373199999992</v>
      </c>
      <c r="M36" s="3">
        <v>51.129119999999993</v>
      </c>
      <c r="N36" s="3">
        <v>52.779375999999985</v>
      </c>
      <c r="O36" s="3">
        <v>314.4384</v>
      </c>
      <c r="P36" s="3">
        <v>24.74</v>
      </c>
      <c r="Q36" s="3">
        <v>26.717599999999997</v>
      </c>
      <c r="R36" s="3">
        <v>8.0548431363777624</v>
      </c>
      <c r="S36" s="3">
        <v>1.9175480946743164</v>
      </c>
      <c r="T36" s="3">
        <v>2.4532121282197905</v>
      </c>
      <c r="U36" s="3">
        <v>24.71877175193681</v>
      </c>
      <c r="V36" s="3">
        <v>10.415714352897631</v>
      </c>
      <c r="W36" s="3">
        <v>11.936337959194459</v>
      </c>
      <c r="X36" s="3">
        <v>95.709324006897475</v>
      </c>
      <c r="Y36" s="3">
        <v>1.5081968038786111</v>
      </c>
      <c r="Z36" s="3">
        <v>8.26902730718062</v>
      </c>
      <c r="AA36" s="3">
        <v>95.704684056713816</v>
      </c>
      <c r="AB36" s="3">
        <v>1.4576202703776429</v>
      </c>
      <c r="AC36" s="3">
        <v>8.1861833407874283</v>
      </c>
      <c r="AD36" s="5">
        <v>1033.9377373951197</v>
      </c>
      <c r="AE36" s="5">
        <v>95.370706874070507</v>
      </c>
      <c r="AF36" s="5">
        <v>151.55856296845008</v>
      </c>
      <c r="AG36" s="3">
        <v>544.82138186620523</v>
      </c>
      <c r="AH36" s="3">
        <v>41.017500035004112</v>
      </c>
      <c r="AI36" s="3">
        <v>64.141080179724753</v>
      </c>
      <c r="AJ36" s="3">
        <v>1.9999825400648072</v>
      </c>
      <c r="AK36" s="3">
        <v>1.0430341483587537</v>
      </c>
      <c r="AL36" s="3">
        <v>1.3001606224724049</v>
      </c>
      <c r="AM36" s="3">
        <v>1.249999999994428</v>
      </c>
      <c r="AN36" s="3">
        <v>0.73450942059280722</v>
      </c>
      <c r="AO36" s="3">
        <v>1.053134860414648</v>
      </c>
      <c r="AP36" s="3">
        <v>0.6180339883922652</v>
      </c>
      <c r="AQ36" s="3">
        <v>0.49058837378750048</v>
      </c>
      <c r="AR36" s="3">
        <v>0.70552470688195756</v>
      </c>
      <c r="AS36" s="3">
        <v>0.6180339700317643</v>
      </c>
      <c r="AT36" s="3">
        <v>0.44341805688145464</v>
      </c>
      <c r="AU36" s="3">
        <v>0.6891658936670696</v>
      </c>
      <c r="AV36" s="3">
        <v>0.55037161224353892</v>
      </c>
      <c r="AW36" s="3">
        <v>1.2040446278049719</v>
      </c>
      <c r="AX36" s="3">
        <v>1.1159203101989728</v>
      </c>
      <c r="AY36" s="3">
        <v>0.55037161224353892</v>
      </c>
      <c r="AZ36" s="3">
        <v>1.2040446278049719</v>
      </c>
      <c r="BA36" s="3">
        <v>1.1159203101989728</v>
      </c>
    </row>
    <row r="37" spans="1:53" x14ac:dyDescent="0.3">
      <c r="A37" s="3">
        <v>36</v>
      </c>
      <c r="B37" s="3">
        <v>290.7</v>
      </c>
      <c r="C37" s="3">
        <v>4.0999999999999996</v>
      </c>
      <c r="D37" s="3">
        <v>8.5</v>
      </c>
      <c r="E37" s="3">
        <v>12.8</v>
      </c>
      <c r="F37" s="3">
        <v>662.08839248832805</v>
      </c>
      <c r="G37" s="3">
        <v>31.802457626201509</v>
      </c>
      <c r="H37" s="3">
        <v>51.756133707577924</v>
      </c>
      <c r="I37" s="3">
        <v>321.52438805078225</v>
      </c>
      <c r="J37" s="3">
        <v>5.2303253342353138</v>
      </c>
      <c r="K37" s="3">
        <v>10.310555920501995</v>
      </c>
      <c r="L37" s="3">
        <v>597.50859300000002</v>
      </c>
      <c r="M37" s="3">
        <v>37.066381</v>
      </c>
      <c r="N37" s="3">
        <v>40.645483999999989</v>
      </c>
      <c r="O37" s="3">
        <v>464.7312</v>
      </c>
      <c r="P37" s="3">
        <v>17.84</v>
      </c>
      <c r="Q37" s="3">
        <v>19.527999999999999</v>
      </c>
      <c r="R37" s="3">
        <v>8.8942290621159366</v>
      </c>
      <c r="S37" s="3">
        <v>2.1780062115799885</v>
      </c>
      <c r="T37" s="3">
        <v>3.121351014784187</v>
      </c>
      <c r="U37" s="3">
        <v>25.44730920911428</v>
      </c>
      <c r="V37" s="3">
        <v>9.7435584560283672</v>
      </c>
      <c r="W37" s="3">
        <v>11.689136530851837</v>
      </c>
      <c r="X37" s="3">
        <v>290.72545583146285</v>
      </c>
      <c r="Y37" s="3">
        <v>4.7237218685421896</v>
      </c>
      <c r="Z37" s="3">
        <v>8.732147243078586</v>
      </c>
      <c r="AA37" s="3">
        <v>290.71289262104415</v>
      </c>
      <c r="AB37" s="3">
        <v>4.5616600095942026</v>
      </c>
      <c r="AC37" s="3">
        <v>8.6324688123212852</v>
      </c>
      <c r="AD37" s="5">
        <v>1160.1345369710925</v>
      </c>
      <c r="AE37" s="5">
        <v>84.296885530618667</v>
      </c>
      <c r="AF37" s="5">
        <v>135.94505230117403</v>
      </c>
      <c r="AG37" s="3">
        <v>675.94689365301929</v>
      </c>
      <c r="AH37" s="3">
        <v>33.103752422070862</v>
      </c>
      <c r="AI37" s="3">
        <v>53.854592747713433</v>
      </c>
      <c r="AJ37" s="3">
        <v>1.9999912700324036</v>
      </c>
      <c r="AK37" s="3">
        <v>1.0810854196733777</v>
      </c>
      <c r="AL37" s="3">
        <v>1.4673967871834679</v>
      </c>
      <c r="AM37" s="3">
        <v>1.2499999999988856</v>
      </c>
      <c r="AN37" s="3">
        <v>1.0181669805307572</v>
      </c>
      <c r="AO37" s="3">
        <v>1.1963627381739304</v>
      </c>
      <c r="AP37" s="3">
        <v>0.61803398888649719</v>
      </c>
      <c r="AQ37" s="3">
        <v>0.64629238523613941</v>
      </c>
      <c r="AR37" s="3">
        <v>0.58543534715301337</v>
      </c>
      <c r="AS37" s="3">
        <v>0.61803399589958463</v>
      </c>
      <c r="AT37" s="3">
        <v>0.61072502802187734</v>
      </c>
      <c r="AU37" s="3">
        <v>0.58053832453606335</v>
      </c>
      <c r="AV37" s="3">
        <v>0.48670774675563089</v>
      </c>
      <c r="AW37" s="3">
        <v>1.1153381979092363</v>
      </c>
      <c r="AX37" s="3">
        <v>0.98657888269106853</v>
      </c>
      <c r="AY37" s="3">
        <v>0.48670774675563089</v>
      </c>
      <c r="AZ37" s="3">
        <v>1.1153381979092363</v>
      </c>
      <c r="BA37" s="3">
        <v>0.98657888269106853</v>
      </c>
    </row>
    <row r="38" spans="1:53" x14ac:dyDescent="0.3">
      <c r="A38" s="3">
        <v>37</v>
      </c>
      <c r="B38" s="3">
        <v>266.89999999999998</v>
      </c>
      <c r="C38" s="3">
        <v>43.8</v>
      </c>
      <c r="D38" s="3">
        <v>5</v>
      </c>
      <c r="E38" s="3">
        <v>25.4</v>
      </c>
      <c r="F38" s="3">
        <v>730.36187474182952</v>
      </c>
      <c r="G38" s="3">
        <v>66.061720338341047</v>
      </c>
      <c r="H38" s="3">
        <v>41.229293595304547</v>
      </c>
      <c r="I38" s="3">
        <v>331.20487761015642</v>
      </c>
      <c r="J38" s="3">
        <v>44.846065066847061</v>
      </c>
      <c r="K38" s="3">
        <v>7.0621111841003987</v>
      </c>
      <c r="L38" s="3">
        <v>650.69662299999993</v>
      </c>
      <c r="M38" s="3">
        <v>65.624417999999991</v>
      </c>
      <c r="N38" s="3">
        <v>28.369401999999994</v>
      </c>
      <c r="O38" s="3">
        <v>533.14159999999993</v>
      </c>
      <c r="P38" s="3">
        <v>59.099999999999994</v>
      </c>
      <c r="Q38" s="3">
        <v>12.828799999999999</v>
      </c>
      <c r="R38" s="3">
        <v>9.1445656812568537</v>
      </c>
      <c r="S38" s="3">
        <v>4.6508363020143957</v>
      </c>
      <c r="T38" s="3">
        <v>2.8579783183477749</v>
      </c>
      <c r="U38" s="3">
        <v>25.944721423701907</v>
      </c>
      <c r="V38" s="3">
        <v>11.574480582205094</v>
      </c>
      <c r="W38" s="3">
        <v>10.96074713711557</v>
      </c>
      <c r="X38" s="3">
        <v>266.90852586277992</v>
      </c>
      <c r="Y38" s="3">
        <v>44.146081984535833</v>
      </c>
      <c r="Z38" s="3">
        <v>5.2225754297817399</v>
      </c>
      <c r="AA38" s="3">
        <v>266.90428136599405</v>
      </c>
      <c r="AB38" s="3">
        <v>44.01508484631524</v>
      </c>
      <c r="AC38" s="3">
        <v>5.1264866121754435</v>
      </c>
      <c r="AD38" s="5">
        <v>1242.4529733510196</v>
      </c>
      <c r="AE38" s="5">
        <v>114.68494885974995</v>
      </c>
      <c r="AF38" s="5">
        <v>119.31570715153597</v>
      </c>
      <c r="AG38" s="3">
        <v>744.86663222403195</v>
      </c>
      <c r="AH38" s="3">
        <v>67.207887820366906</v>
      </c>
      <c r="AI38" s="3">
        <v>43.080947729948036</v>
      </c>
      <c r="AJ38" s="3">
        <v>1.9999956350162018</v>
      </c>
      <c r="AK38" s="3">
        <v>1.5403858252281024</v>
      </c>
      <c r="AL38" s="3">
        <v>1.3658189524202915</v>
      </c>
      <c r="AM38" s="3">
        <v>1.2499999999997771</v>
      </c>
      <c r="AN38" s="3">
        <v>1.2036333957978675</v>
      </c>
      <c r="AO38" s="3">
        <v>1.1571875490108872</v>
      </c>
      <c r="AP38" s="3">
        <v>0.61803398869771742</v>
      </c>
      <c r="AQ38" s="3">
        <v>0.60742551503482389</v>
      </c>
      <c r="AR38" s="3">
        <v>0.61895255095747959</v>
      </c>
      <c r="AS38" s="3">
        <v>0.61803398601895643</v>
      </c>
      <c r="AT38" s="3">
        <v>0.62083842202882678</v>
      </c>
      <c r="AU38" s="3">
        <v>0.58279350849044753</v>
      </c>
      <c r="AV38" s="3">
        <v>0.47314978996742507</v>
      </c>
      <c r="AW38" s="3">
        <v>0.80417668721351476</v>
      </c>
      <c r="AX38" s="3">
        <v>1.0207533284850161</v>
      </c>
      <c r="AY38" s="3">
        <v>0.47314978996742507</v>
      </c>
      <c r="AZ38" s="3">
        <v>0.80417668721351476</v>
      </c>
      <c r="BA38" s="3">
        <v>1.0207533284850161</v>
      </c>
    </row>
    <row r="39" spans="1:53" x14ac:dyDescent="0.3">
      <c r="A39" s="3">
        <v>38</v>
      </c>
      <c r="B39" s="3">
        <v>74.7</v>
      </c>
      <c r="C39" s="3">
        <v>49.4</v>
      </c>
      <c r="D39" s="3">
        <v>45.7</v>
      </c>
      <c r="E39" s="3">
        <v>14.7</v>
      </c>
      <c r="F39" s="3">
        <v>585.9533123192806</v>
      </c>
      <c r="G39" s="3">
        <v>95.643204236838727</v>
      </c>
      <c r="H39" s="3">
        <v>74.560505516713192</v>
      </c>
      <c r="I39" s="3">
        <v>140.94097552203129</v>
      </c>
      <c r="J39" s="3">
        <v>58.369213013369411</v>
      </c>
      <c r="K39" s="3">
        <v>47.11242223682008</v>
      </c>
      <c r="L39" s="3">
        <v>516.90506399999992</v>
      </c>
      <c r="M39" s="3">
        <v>98.162104999999997</v>
      </c>
      <c r="N39" s="3">
        <v>61.017330000000001</v>
      </c>
      <c r="O39" s="3">
        <v>360.16319999999996</v>
      </c>
      <c r="P39" s="3">
        <v>78.97999999999999</v>
      </c>
      <c r="Q39" s="3">
        <v>53.358400000000003</v>
      </c>
      <c r="R39" s="3">
        <v>7.9713063646415137</v>
      </c>
      <c r="S39" s="3">
        <v>5.7602849449996354</v>
      </c>
      <c r="T39" s="3">
        <v>4.9652896252392695</v>
      </c>
      <c r="U39" s="3">
        <v>25.069257231100298</v>
      </c>
      <c r="V39" s="3">
        <v>13.159534889957953</v>
      </c>
      <c r="W39" s="3">
        <v>12.590696007592616</v>
      </c>
      <c r="X39" s="3">
        <v>74.709279587540877</v>
      </c>
      <c r="Y39" s="3">
        <v>49.453595069374288</v>
      </c>
      <c r="Z39" s="3">
        <v>46.023726200246472</v>
      </c>
      <c r="AA39" s="3">
        <v>74.704661495589903</v>
      </c>
      <c r="AB39" s="3">
        <v>49.427615103434448</v>
      </c>
      <c r="AC39" s="3">
        <v>45.8960327177059</v>
      </c>
      <c r="AD39" s="5">
        <v>1119.4742514121913</v>
      </c>
      <c r="AE39" s="5">
        <v>145.83816237971931</v>
      </c>
      <c r="AF39" s="5">
        <v>146.03215042718858</v>
      </c>
      <c r="AG39" s="3">
        <v>601.40024672519917</v>
      </c>
      <c r="AH39" s="3">
        <v>96.923153227006225</v>
      </c>
      <c r="AI39" s="3">
        <v>76.162830279789461</v>
      </c>
      <c r="AJ39" s="3">
        <v>1.9999974926898374</v>
      </c>
      <c r="AK39" s="3">
        <v>1.7701417243361821</v>
      </c>
      <c r="AL39" s="3">
        <v>1.6828021888806339</v>
      </c>
      <c r="AM39" s="3">
        <v>1.2499999999999554</v>
      </c>
      <c r="AN39" s="3">
        <v>1.2407266791408267</v>
      </c>
      <c r="AO39" s="3">
        <v>1.2314375096829513</v>
      </c>
      <c r="AP39" s="3">
        <v>0.61803398876982485</v>
      </c>
      <c r="AQ39" s="3">
        <v>0.62211280749661058</v>
      </c>
      <c r="AR39" s="3">
        <v>0.617683328278258</v>
      </c>
      <c r="AS39" s="3">
        <v>0.61803398979298019</v>
      </c>
      <c r="AT39" s="3">
        <v>0.61696464298501164</v>
      </c>
      <c r="AU39" s="3">
        <v>0.63179434800779088</v>
      </c>
      <c r="AV39" s="3">
        <v>0.56396770303504895</v>
      </c>
      <c r="AW39" s="3">
        <v>0.69966356266131946</v>
      </c>
      <c r="AX39" s="3">
        <v>0.77183005998497745</v>
      </c>
      <c r="AY39" s="3">
        <v>0.56396770303504895</v>
      </c>
      <c r="AZ39" s="3">
        <v>0.69966356266131946</v>
      </c>
      <c r="BA39" s="3">
        <v>0.77183005998497745</v>
      </c>
    </row>
    <row r="40" spans="1:53" x14ac:dyDescent="0.3">
      <c r="A40" s="3">
        <v>39</v>
      </c>
      <c r="B40" s="3">
        <v>43.1</v>
      </c>
      <c r="C40" s="3">
        <v>26.7</v>
      </c>
      <c r="D40" s="3">
        <v>35.1</v>
      </c>
      <c r="E40" s="3">
        <v>10.1</v>
      </c>
      <c r="F40" s="3">
        <v>453.26731862349641</v>
      </c>
      <c r="G40" s="3">
        <v>93.650242965787115</v>
      </c>
      <c r="H40" s="3">
        <v>87.29235386169924</v>
      </c>
      <c r="I40" s="3">
        <v>71.28819510440627</v>
      </c>
      <c r="J40" s="3">
        <v>38.373842602673882</v>
      </c>
      <c r="K40" s="3">
        <v>44.522484447364022</v>
      </c>
      <c r="L40" s="3">
        <v>393.49806199999995</v>
      </c>
      <c r="M40" s="3">
        <v>99.151399999999995</v>
      </c>
      <c r="N40" s="3">
        <v>74.28266099999999</v>
      </c>
      <c r="O40" s="3">
        <v>246.79519999999997</v>
      </c>
      <c r="P40" s="3">
        <v>85.08</v>
      </c>
      <c r="Q40" s="3">
        <v>66.156000000000006</v>
      </c>
      <c r="R40" s="3">
        <v>6.9520455429663075</v>
      </c>
      <c r="S40" s="3">
        <v>5.5887775434060583</v>
      </c>
      <c r="T40" s="3">
        <v>5.5443169805675279</v>
      </c>
      <c r="U40" s="3">
        <v>23.818928781989943</v>
      </c>
      <c r="V40" s="3">
        <v>13.812291477372566</v>
      </c>
      <c r="W40" s="3">
        <v>13.630757936545914</v>
      </c>
      <c r="X40" s="3">
        <v>43.132379527608023</v>
      </c>
      <c r="Y40" s="3">
        <v>26.748119865365652</v>
      </c>
      <c r="Z40" s="3">
        <v>35.151521187587349</v>
      </c>
      <c r="AA40" s="3">
        <v>43.116457186107958</v>
      </c>
      <c r="AB40" s="3">
        <v>26.724665722675557</v>
      </c>
      <c r="AC40" s="3">
        <v>35.126513365556853</v>
      </c>
      <c r="AD40" s="5">
        <v>984.46188498134723</v>
      </c>
      <c r="AE40" s="5">
        <v>149.33478795229507</v>
      </c>
      <c r="AF40" s="5">
        <v>157.89791180601406</v>
      </c>
      <c r="AG40" s="3">
        <v>468.35419266665116</v>
      </c>
      <c r="AH40" s="3">
        <v>95.23501890079892</v>
      </c>
      <c r="AI40" s="3">
        <v>88.955253765199245</v>
      </c>
      <c r="AJ40" s="3">
        <v>1.9998182860902176</v>
      </c>
      <c r="AK40" s="3">
        <v>1.8802749914577945</v>
      </c>
      <c r="AL40" s="3">
        <v>1.840507268947468</v>
      </c>
      <c r="AM40" s="3">
        <v>1.2499999995625153</v>
      </c>
      <c r="AN40" s="3">
        <v>1.2481437430009534</v>
      </c>
      <c r="AO40" s="3">
        <v>1.2462874780512274</v>
      </c>
      <c r="AP40" s="3">
        <v>0.61803398874225213</v>
      </c>
      <c r="AQ40" s="3">
        <v>0.61647993325076034</v>
      </c>
      <c r="AR40" s="3">
        <v>0.61816795815725456</v>
      </c>
      <c r="AS40" s="3">
        <v>0.61803397591240361</v>
      </c>
      <c r="AT40" s="3">
        <v>0.61843391574812345</v>
      </c>
      <c r="AU40" s="3">
        <v>0.61282202112211137</v>
      </c>
      <c r="AV40" s="3">
        <v>0.6402810274366999</v>
      </c>
      <c r="AW40" s="3">
        <v>0.7283381684481337</v>
      </c>
      <c r="AX40" s="3">
        <v>0.72238746879863136</v>
      </c>
      <c r="AY40" s="3">
        <v>0.6402810274366999</v>
      </c>
      <c r="AZ40" s="3">
        <v>0.7283381684481337</v>
      </c>
      <c r="BA40" s="3">
        <v>0.72238746879863136</v>
      </c>
    </row>
    <row r="41" spans="1:53" x14ac:dyDescent="0.3">
      <c r="A41" s="3">
        <v>40</v>
      </c>
      <c r="B41" s="3">
        <v>228</v>
      </c>
      <c r="C41" s="3">
        <v>37.700000000000003</v>
      </c>
      <c r="D41" s="3">
        <v>32</v>
      </c>
      <c r="E41" s="3">
        <v>21.5</v>
      </c>
      <c r="F41" s="3">
        <v>545.28712303644738</v>
      </c>
      <c r="G41" s="3">
        <v>103.25517007605097</v>
      </c>
      <c r="H41" s="3">
        <v>93.104647703189471</v>
      </c>
      <c r="I41" s="3">
        <v>242.25763902088124</v>
      </c>
      <c r="J41" s="3">
        <v>45.374768520534779</v>
      </c>
      <c r="K41" s="3">
        <v>40.904496889472803</v>
      </c>
      <c r="L41" s="3">
        <v>472.20106899999996</v>
      </c>
      <c r="M41" s="3">
        <v>124.73529799999999</v>
      </c>
      <c r="N41" s="3">
        <v>83.962568000000005</v>
      </c>
      <c r="O41" s="3">
        <v>338.4024</v>
      </c>
      <c r="P41" s="3">
        <v>109.64</v>
      </c>
      <c r="Q41" s="3">
        <v>70.591999999999999</v>
      </c>
      <c r="R41" s="3">
        <v>8.2101638461409649</v>
      </c>
      <c r="S41" s="3">
        <v>5.8651711118163883</v>
      </c>
      <c r="T41" s="3">
        <v>5.683462695026738</v>
      </c>
      <c r="U41" s="3">
        <v>24.484488654546396</v>
      </c>
      <c r="V41" s="3">
        <v>14.679493276352019</v>
      </c>
      <c r="W41" s="3">
        <v>14.370342252036458</v>
      </c>
      <c r="X41" s="3">
        <v>228.05478565934717</v>
      </c>
      <c r="Y41" s="3">
        <v>37.785475579678561</v>
      </c>
      <c r="Z41" s="3">
        <v>32.066398379697446</v>
      </c>
      <c r="AA41" s="3">
        <v>228.02817443806154</v>
      </c>
      <c r="AB41" s="3">
        <v>37.744683286384614</v>
      </c>
      <c r="AC41" s="3">
        <v>32.034362831518195</v>
      </c>
      <c r="AD41" s="5">
        <v>1055.8304700347294</v>
      </c>
      <c r="AE41" s="5">
        <v>163.27508786175852</v>
      </c>
      <c r="AF41" s="5">
        <v>164.77578801372439</v>
      </c>
      <c r="AG41" s="3">
        <v>559.1764256317399</v>
      </c>
      <c r="AH41" s="3">
        <v>105.04132767118395</v>
      </c>
      <c r="AI41" s="3">
        <v>94.900863159542553</v>
      </c>
      <c r="AJ41" s="3">
        <v>1.9999091430451088</v>
      </c>
      <c r="AK41" s="3">
        <v>1.9396060981070991</v>
      </c>
      <c r="AL41" s="3">
        <v>1.91859207720056</v>
      </c>
      <c r="AM41" s="3">
        <v>1.2499999999125031</v>
      </c>
      <c r="AN41" s="3">
        <v>1.2496287420906698</v>
      </c>
      <c r="AO41" s="3">
        <v>1.2492573830750708</v>
      </c>
      <c r="AP41" s="3">
        <v>0.61803398875281412</v>
      </c>
      <c r="AQ41" s="3">
        <v>0.61862815580200126</v>
      </c>
      <c r="AR41" s="3">
        <v>0.61798282115487713</v>
      </c>
      <c r="AS41" s="3">
        <v>0.61803399365338019</v>
      </c>
      <c r="AT41" s="3">
        <v>0.61788116016979655</v>
      </c>
      <c r="AU41" s="3">
        <v>0.6200301553062938</v>
      </c>
      <c r="AV41" s="3">
        <v>0.52969254255391429</v>
      </c>
      <c r="AW41" s="3">
        <v>0.7023748301334235</v>
      </c>
      <c r="AX41" s="3">
        <v>0.71671624063958939</v>
      </c>
      <c r="AY41" s="3">
        <v>0.52969254255391429</v>
      </c>
      <c r="AZ41" s="3">
        <v>0.7023748301334235</v>
      </c>
      <c r="BA41" s="3">
        <v>0.71671624063958939</v>
      </c>
    </row>
    <row r="42" spans="1:53" x14ac:dyDescent="0.3">
      <c r="A42" s="3">
        <v>41</v>
      </c>
      <c r="B42" s="3">
        <v>202.5</v>
      </c>
      <c r="C42" s="3">
        <v>22.3</v>
      </c>
      <c r="D42" s="3">
        <v>31.6</v>
      </c>
      <c r="E42" s="3">
        <v>16.600000000000001</v>
      </c>
      <c r="F42" s="3">
        <v>584.20098612551317</v>
      </c>
      <c r="G42" s="3">
        <v>94.57861905323567</v>
      </c>
      <c r="H42" s="3">
        <v>96.773253392232618</v>
      </c>
      <c r="I42" s="3">
        <v>250.95152780417624</v>
      </c>
      <c r="J42" s="3">
        <v>31.374953704106957</v>
      </c>
      <c r="K42" s="3">
        <v>39.780899377894563</v>
      </c>
      <c r="L42" s="3">
        <v>521.7817389999999</v>
      </c>
      <c r="M42" s="3">
        <v>133.30908700000001</v>
      </c>
      <c r="N42" s="3">
        <v>89.503194999999991</v>
      </c>
      <c r="O42" s="3">
        <v>370.95119999999997</v>
      </c>
      <c r="P42" s="3">
        <v>90.58</v>
      </c>
      <c r="Q42" s="3">
        <v>73.307199999999995</v>
      </c>
      <c r="R42" s="3">
        <v>8.5948054250029813</v>
      </c>
      <c r="S42" s="3">
        <v>5.4506551231926288</v>
      </c>
      <c r="T42" s="3">
        <v>5.7265421986035623</v>
      </c>
      <c r="U42" s="3">
        <v>24.898330810183715</v>
      </c>
      <c r="V42" s="3">
        <v>14.84818129954769</v>
      </c>
      <c r="W42" s="3">
        <v>14.949430922222033</v>
      </c>
      <c r="X42" s="3">
        <v>202.51084340970348</v>
      </c>
      <c r="Y42" s="3">
        <v>22.362057105297303</v>
      </c>
      <c r="Z42" s="3">
        <v>31.672324572914384</v>
      </c>
      <c r="AA42" s="3">
        <v>202.50545189267606</v>
      </c>
      <c r="AB42" s="3">
        <v>22.332055652069791</v>
      </c>
      <c r="AC42" s="3">
        <v>31.637555172869838</v>
      </c>
      <c r="AD42" s="5">
        <v>1090.3440573678483</v>
      </c>
      <c r="AE42" s="5">
        <v>159.59743608318803</v>
      </c>
      <c r="AF42" s="5">
        <v>170.15936946134681</v>
      </c>
      <c r="AG42" s="3">
        <v>597.89744244385849</v>
      </c>
      <c r="AH42" s="3">
        <v>96.575435101132314</v>
      </c>
      <c r="AI42" s="3">
        <v>98.70504388056915</v>
      </c>
      <c r="AJ42" s="3">
        <v>1.9999545715225544</v>
      </c>
      <c r="AK42" s="3">
        <v>1.958240685766081</v>
      </c>
      <c r="AL42" s="3">
        <v>1.9574960950940494</v>
      </c>
      <c r="AM42" s="3">
        <v>1.2499999999825007</v>
      </c>
      <c r="AN42" s="3">
        <v>1.2499113731310438</v>
      </c>
      <c r="AO42" s="3">
        <v>1.2498513391642414</v>
      </c>
      <c r="AP42" s="3">
        <v>0.61803398874877979</v>
      </c>
      <c r="AQ42" s="3">
        <v>0.61780705699969196</v>
      </c>
      <c r="AR42" s="3">
        <v>0.61805353355563775</v>
      </c>
      <c r="AS42" s="3">
        <v>0.61803398687693012</v>
      </c>
      <c r="AT42" s="3">
        <v>0.61804129979391109</v>
      </c>
      <c r="AU42" s="3">
        <v>0.61727122602708495</v>
      </c>
      <c r="AV42" s="3">
        <v>0.50462019254505697</v>
      </c>
      <c r="AW42" s="3">
        <v>0.74816363727334134</v>
      </c>
      <c r="AX42" s="3">
        <v>0.7162743339978741</v>
      </c>
      <c r="AY42" s="3">
        <v>0.50462019254505697</v>
      </c>
      <c r="AZ42" s="3">
        <v>0.74816363727334134</v>
      </c>
      <c r="BA42" s="3">
        <v>0.7162743339978741</v>
      </c>
    </row>
    <row r="43" spans="1:53" x14ac:dyDescent="0.3">
      <c r="A43" s="3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  <c r="F43" s="3">
        <v>585.94069028785918</v>
      </c>
      <c r="G43" s="3">
        <v>99.605033337264956</v>
      </c>
      <c r="H43" s="3">
        <v>106.44127737456283</v>
      </c>
      <c r="I43" s="3">
        <v>227.19030556083524</v>
      </c>
      <c r="J43" s="3">
        <v>39.674990740821393</v>
      </c>
      <c r="K43" s="3">
        <v>46.656179875578914</v>
      </c>
      <c r="L43" s="3">
        <v>508.04665299999994</v>
      </c>
      <c r="M43" s="3">
        <v>136.03146599999999</v>
      </c>
      <c r="N43" s="3">
        <v>100.35222</v>
      </c>
      <c r="O43" s="3">
        <v>389.88959999999997</v>
      </c>
      <c r="P43" s="3">
        <v>85.42</v>
      </c>
      <c r="Q43" s="3">
        <v>76.761600000000001</v>
      </c>
      <c r="R43" s="3">
        <v>8.6140719025750219</v>
      </c>
      <c r="S43" s="3">
        <v>5.6888179492597057</v>
      </c>
      <c r="T43" s="3">
        <v>5.9464564794771615</v>
      </c>
      <c r="U43" s="3">
        <v>25.094814380720802</v>
      </c>
      <c r="V43" s="3">
        <v>15.387100939620808</v>
      </c>
      <c r="W43" s="3">
        <v>15.615384337813364</v>
      </c>
      <c r="X43" s="3">
        <v>177.01219447692824</v>
      </c>
      <c r="Y43" s="3">
        <v>33.500554832989557</v>
      </c>
      <c r="Z43" s="3">
        <v>38.773158616841116</v>
      </c>
      <c r="AA43" s="3">
        <v>177.00613480517154</v>
      </c>
      <c r="AB43" s="3">
        <v>33.453006405312685</v>
      </c>
      <c r="AC43" s="3">
        <v>38.738008298075961</v>
      </c>
      <c r="AD43" s="5">
        <v>1093.866409233814</v>
      </c>
      <c r="AE43" s="5">
        <v>167.60491188603663</v>
      </c>
      <c r="AF43" s="5">
        <v>181.78640380187892</v>
      </c>
      <c r="AG43" s="3">
        <v>599.77733600614579</v>
      </c>
      <c r="AH43" s="3">
        <v>101.68914505605198</v>
      </c>
      <c r="AI43" s="3">
        <v>108.49500586526619</v>
      </c>
      <c r="AJ43" s="3">
        <v>1.9999772857612768</v>
      </c>
      <c r="AK43" s="3">
        <v>1.9778645649104782</v>
      </c>
      <c r="AL43" s="3">
        <v>1.978312975971946</v>
      </c>
      <c r="AM43" s="3">
        <v>1.2499999999965001</v>
      </c>
      <c r="AN43" s="3">
        <v>1.2499822187428948</v>
      </c>
      <c r="AO43" s="3">
        <v>1.2499702638846244</v>
      </c>
      <c r="AP43" s="3">
        <v>0.61803398875032078</v>
      </c>
      <c r="AQ43" s="3">
        <v>0.6181206810972717</v>
      </c>
      <c r="AR43" s="3">
        <v>0.6180265233879253</v>
      </c>
      <c r="AS43" s="3">
        <v>0.61803398946530375</v>
      </c>
      <c r="AT43" s="3">
        <v>0.61803059384610515</v>
      </c>
      <c r="AU43" s="3">
        <v>0.61832540322591611</v>
      </c>
      <c r="AV43" s="3">
        <v>0.50653076501087058</v>
      </c>
      <c r="AW43" s="3">
        <v>0.72018537475537037</v>
      </c>
      <c r="AX43" s="3">
        <v>0.69622878768137886</v>
      </c>
      <c r="AY43" s="3">
        <v>0.50653076501087058</v>
      </c>
      <c r="AZ43" s="3">
        <v>0.72018537475537037</v>
      </c>
      <c r="BA43" s="3">
        <v>0.69622878768137886</v>
      </c>
    </row>
    <row r="44" spans="1:53" x14ac:dyDescent="0.3">
      <c r="A44" s="3">
        <v>43</v>
      </c>
      <c r="B44" s="3">
        <v>293.60000000000002</v>
      </c>
      <c r="C44" s="3">
        <v>27.7</v>
      </c>
      <c r="D44" s="3">
        <v>1.8</v>
      </c>
      <c r="E44" s="3">
        <v>20.7</v>
      </c>
      <c r="F44" s="3">
        <v>703.75848320150135</v>
      </c>
      <c r="G44" s="3">
        <v>97.423523336085466</v>
      </c>
      <c r="H44" s="3">
        <v>76.30889416219398</v>
      </c>
      <c r="I44" s="3">
        <v>339.03806111216704</v>
      </c>
      <c r="J44" s="3">
        <v>35.634998148164279</v>
      </c>
      <c r="K44" s="3">
        <v>11.131235975115784</v>
      </c>
      <c r="L44" s="3">
        <v>617.83213899999998</v>
      </c>
      <c r="M44" s="3">
        <v>120.07265799999999</v>
      </c>
      <c r="N44" s="3">
        <v>71.458308999999986</v>
      </c>
      <c r="O44" s="3">
        <v>521.94800000000009</v>
      </c>
      <c r="P44" s="3">
        <v>83.74</v>
      </c>
      <c r="Q44" s="3">
        <v>43.308</v>
      </c>
      <c r="R44" s="3">
        <v>9.1278470577703708</v>
      </c>
      <c r="S44" s="3">
        <v>5.5969595928971749</v>
      </c>
      <c r="T44" s="3">
        <v>2.9663692566929836</v>
      </c>
      <c r="U44" s="3">
        <v>25.758069801317006</v>
      </c>
      <c r="V44" s="3">
        <v>15.631113164889939</v>
      </c>
      <c r="W44" s="3">
        <v>13.080094135152811</v>
      </c>
      <c r="X44" s="3">
        <v>293.61392663048485</v>
      </c>
      <c r="Y44" s="3">
        <v>27.76944337418125</v>
      </c>
      <c r="Z44" s="3">
        <v>1.8605720541819617</v>
      </c>
      <c r="AA44" s="3">
        <v>293.60701238137676</v>
      </c>
      <c r="AB44" s="3">
        <v>27.73601993399075</v>
      </c>
      <c r="AC44" s="3">
        <v>1.8312593713265821</v>
      </c>
      <c r="AD44" s="5">
        <v>1213.4283422911669</v>
      </c>
      <c r="AE44" s="5">
        <v>168.63836958388288</v>
      </c>
      <c r="AF44" s="5">
        <v>154.66353529886422</v>
      </c>
      <c r="AG44" s="3">
        <v>717.70662149194823</v>
      </c>
      <c r="AH44" s="3">
        <v>99.60508404219685</v>
      </c>
      <c r="AI44" s="3">
        <v>78.517554372203975</v>
      </c>
      <c r="AJ44" s="3">
        <v>1.9999886428806384</v>
      </c>
      <c r="AK44" s="3">
        <v>1.9850057556169336</v>
      </c>
      <c r="AL44" s="3">
        <v>1.2914801619149419</v>
      </c>
      <c r="AM44" s="3">
        <v>1.2499999999993001</v>
      </c>
      <c r="AN44" s="3">
        <v>1.2499954776500393</v>
      </c>
      <c r="AO44" s="3">
        <v>0.84342439303632577</v>
      </c>
      <c r="AP44" s="3">
        <v>0.61803398874973214</v>
      </c>
      <c r="AQ44" s="3">
        <v>0.61800087554505101</v>
      </c>
      <c r="AR44" s="3">
        <v>0.5258506745830972</v>
      </c>
      <c r="AS44" s="3">
        <v>0.61803398847663293</v>
      </c>
      <c r="AT44" s="3">
        <v>0.61802939651773126</v>
      </c>
      <c r="AU44" s="3">
        <v>0.47504185683426869</v>
      </c>
      <c r="AV44" s="3">
        <v>0.47291766157271509</v>
      </c>
      <c r="AW44" s="3">
        <v>0.73069621416501396</v>
      </c>
      <c r="AX44" s="3">
        <v>1.0979581724366136</v>
      </c>
      <c r="AY44" s="3">
        <v>0.47291766157271509</v>
      </c>
      <c r="AZ44" s="3">
        <v>0.73069621416501396</v>
      </c>
      <c r="BA44" s="3">
        <v>1.0979581724366136</v>
      </c>
    </row>
    <row r="45" spans="1:53" x14ac:dyDescent="0.3">
      <c r="A45" s="3">
        <v>44</v>
      </c>
      <c r="B45" s="3">
        <v>206.9</v>
      </c>
      <c r="C45" s="3">
        <v>8.4</v>
      </c>
      <c r="D45" s="3">
        <v>26.4</v>
      </c>
      <c r="E45" s="3">
        <v>12.9</v>
      </c>
      <c r="F45" s="3">
        <v>699.53093824105088</v>
      </c>
      <c r="G45" s="3">
        <v>76.596466335259834</v>
      </c>
      <c r="H45" s="3">
        <v>79.816225913535789</v>
      </c>
      <c r="I45" s="3">
        <v>274.7076122224334</v>
      </c>
      <c r="J45" s="3">
        <v>15.526999629632856</v>
      </c>
      <c r="K45" s="3">
        <v>28.626247195023154</v>
      </c>
      <c r="L45" s="3">
        <v>630.59411699999998</v>
      </c>
      <c r="M45" s="3">
        <v>97.657469000000006</v>
      </c>
      <c r="N45" s="3">
        <v>71.044256999999988</v>
      </c>
      <c r="O45" s="3">
        <v>490.52</v>
      </c>
      <c r="P45" s="3">
        <v>58.44</v>
      </c>
      <c r="Q45" s="3">
        <v>48.2376</v>
      </c>
      <c r="R45" s="3">
        <v>8.983374407859646</v>
      </c>
      <c r="S45" s="3">
        <v>4.3670155430081383</v>
      </c>
      <c r="T45" s="3">
        <v>4.4599117128294639</v>
      </c>
      <c r="U45" s="3">
        <v>25.938691425805104</v>
      </c>
      <c r="V45" s="3">
        <v>14.633122237761221</v>
      </c>
      <c r="W45" s="3">
        <v>13.73743931827452</v>
      </c>
      <c r="X45" s="3">
        <v>206.90844269645959</v>
      </c>
      <c r="Y45" s="3">
        <v>8.4825915418759372</v>
      </c>
      <c r="Z45" s="3">
        <v>26.973319273007402</v>
      </c>
      <c r="AA45" s="3">
        <v>206.9042393429612</v>
      </c>
      <c r="AB45" s="3">
        <v>8.4431242372304514</v>
      </c>
      <c r="AC45" s="3">
        <v>26.805678279352975</v>
      </c>
      <c r="AD45" s="5">
        <v>1227.2675431998996</v>
      </c>
      <c r="AE45" s="5">
        <v>150.20740045731816</v>
      </c>
      <c r="AF45" s="5">
        <v>156.45601240328125</v>
      </c>
      <c r="AG45" s="3">
        <v>714.39521895944335</v>
      </c>
      <c r="AH45" s="3">
        <v>78.831430366893372</v>
      </c>
      <c r="AI45" s="3">
        <v>81.920295138768893</v>
      </c>
      <c r="AJ45" s="3">
        <v>1.9999943214403193</v>
      </c>
      <c r="AK45" s="3">
        <v>1.8061289017690569</v>
      </c>
      <c r="AL45" s="3">
        <v>1.6406476501647718</v>
      </c>
      <c r="AM45" s="3">
        <v>1.2499999999998601</v>
      </c>
      <c r="AN45" s="3">
        <v>1.2350035187095303</v>
      </c>
      <c r="AO45" s="3">
        <v>1.1686830280060676</v>
      </c>
      <c r="AP45" s="3">
        <v>0.61803398874995696</v>
      </c>
      <c r="AQ45" s="3">
        <v>0.61698092126802806</v>
      </c>
      <c r="AR45" s="3">
        <v>0.65537212158520119</v>
      </c>
      <c r="AS45" s="3">
        <v>0.61803398885427152</v>
      </c>
      <c r="AT45" s="3">
        <v>0.60504682060748938</v>
      </c>
      <c r="AU45" s="3">
        <v>0.67793494440896895</v>
      </c>
      <c r="AV45" s="3">
        <v>0.48610465249859075</v>
      </c>
      <c r="AW45" s="3">
        <v>0.87255622758062124</v>
      </c>
      <c r="AX45" s="3">
        <v>0.84899950251458733</v>
      </c>
      <c r="AY45" s="3">
        <v>0.48610465249859075</v>
      </c>
      <c r="AZ45" s="3">
        <v>0.87255622758062124</v>
      </c>
      <c r="BA45" s="3">
        <v>0.84899950251458733</v>
      </c>
    </row>
    <row r="46" spans="1:53" x14ac:dyDescent="0.3">
      <c r="A46" s="3">
        <v>45</v>
      </c>
      <c r="B46" s="3">
        <v>25.1</v>
      </c>
      <c r="C46" s="3">
        <v>25.7</v>
      </c>
      <c r="D46" s="3">
        <v>43.3</v>
      </c>
      <c r="E46" s="3">
        <v>8.5</v>
      </c>
      <c r="F46" s="3">
        <v>514.77165676873562</v>
      </c>
      <c r="G46" s="3">
        <v>79.317526434681881</v>
      </c>
      <c r="H46" s="3">
        <v>99.171358139475046</v>
      </c>
      <c r="I46" s="3">
        <v>80.041522444486674</v>
      </c>
      <c r="J46" s="3">
        <v>28.805399925926572</v>
      </c>
      <c r="K46" s="3">
        <v>49.025249439004625</v>
      </c>
      <c r="L46" s="3">
        <v>461.44520999999997</v>
      </c>
      <c r="M46" s="3">
        <v>96.296239</v>
      </c>
      <c r="N46" s="3">
        <v>88.901499999999984</v>
      </c>
      <c r="O46" s="3">
        <v>293.16800000000001</v>
      </c>
      <c r="P46" s="3">
        <v>67.399999999999991</v>
      </c>
      <c r="Q46" s="3">
        <v>68.147199999999998</v>
      </c>
      <c r="R46" s="3">
        <v>6.8162176092815976</v>
      </c>
      <c r="S46" s="3">
        <v>4.9932972091044299</v>
      </c>
      <c r="T46" s="3">
        <v>5.5521173201402299</v>
      </c>
      <c r="U46" s="3">
        <v>23.973820986781824</v>
      </c>
      <c r="V46" s="3">
        <v>14.952988782110152</v>
      </c>
      <c r="W46" s="3">
        <v>14.758104089628061</v>
      </c>
      <c r="X46" s="3">
        <v>25.111938391632204</v>
      </c>
      <c r="Y46" s="3">
        <v>25.927632976285029</v>
      </c>
      <c r="Z46" s="3">
        <v>43.384822478827132</v>
      </c>
      <c r="AA46" s="3">
        <v>25.10600516234474</v>
      </c>
      <c r="AB46" s="3">
        <v>25.828957389733937</v>
      </c>
      <c r="AC46" s="3">
        <v>43.344554260551234</v>
      </c>
      <c r="AD46" s="5">
        <v>1057.1048776340288</v>
      </c>
      <c r="AE46" s="5">
        <v>152.008864589138</v>
      </c>
      <c r="AF46" s="5">
        <v>174.86329997480988</v>
      </c>
      <c r="AG46" s="3">
        <v>530.25370377347087</v>
      </c>
      <c r="AH46" s="3">
        <v>81.442238983065437</v>
      </c>
      <c r="AI46" s="3">
        <v>101.22639620942685</v>
      </c>
      <c r="AJ46" s="3">
        <v>1.9933926340108448</v>
      </c>
      <c r="AK46" s="3">
        <v>1.8972067611711929</v>
      </c>
      <c r="AL46" s="3">
        <v>1.8201504407754823</v>
      </c>
      <c r="AM46" s="3">
        <v>1.2499964550978198</v>
      </c>
      <c r="AN46" s="3">
        <v>1.2469980776138012</v>
      </c>
      <c r="AO46" s="3">
        <v>1.2337366052053691</v>
      </c>
      <c r="AP46" s="3">
        <v>0.61803397980712982</v>
      </c>
      <c r="AQ46" s="3">
        <v>0.61843648081040425</v>
      </c>
      <c r="AR46" s="3">
        <v>0.60409377864981106</v>
      </c>
      <c r="AS46" s="3">
        <v>0.61801732788845443</v>
      </c>
      <c r="AT46" s="3">
        <v>0.62302146561653138</v>
      </c>
      <c r="AU46" s="3">
        <v>0.59597065155353635</v>
      </c>
      <c r="AV46" s="3">
        <v>0.67071771781921763</v>
      </c>
      <c r="AW46" s="3">
        <v>0.78417914619743689</v>
      </c>
      <c r="AX46" s="3">
        <v>0.72535457327415354</v>
      </c>
      <c r="AY46" s="3">
        <v>0.67071771781921763</v>
      </c>
      <c r="AZ46" s="3">
        <v>0.78417914619743689</v>
      </c>
      <c r="BA46" s="3">
        <v>0.72535457327415354</v>
      </c>
    </row>
    <row r="47" spans="1:53" x14ac:dyDescent="0.3">
      <c r="A47" s="3">
        <v>46</v>
      </c>
      <c r="B47" s="3">
        <v>175.1</v>
      </c>
      <c r="C47" s="3">
        <v>22.5</v>
      </c>
      <c r="D47" s="3">
        <v>31.5</v>
      </c>
      <c r="E47" s="3">
        <v>14.9</v>
      </c>
      <c r="F47" s="3">
        <v>535.44015973811486</v>
      </c>
      <c r="G47" s="3">
        <v>78.022268504277321</v>
      </c>
      <c r="H47" s="3">
        <v>100.91995069763253</v>
      </c>
      <c r="I47" s="3">
        <v>191.10830448889732</v>
      </c>
      <c r="J47" s="3">
        <v>28.261079985185315</v>
      </c>
      <c r="K47" s="3">
        <v>41.305049887800926</v>
      </c>
      <c r="L47" s="3">
        <v>471.28767499999992</v>
      </c>
      <c r="M47" s="3">
        <v>92.887961000000004</v>
      </c>
      <c r="N47" s="3">
        <v>89.966281999999993</v>
      </c>
      <c r="O47" s="3">
        <v>328.0616</v>
      </c>
      <c r="P47" s="3">
        <v>59.58</v>
      </c>
      <c r="Q47" s="3">
        <v>67.372799999999998</v>
      </c>
      <c r="R47" s="3">
        <v>7.8918442830044455</v>
      </c>
      <c r="S47" s="3">
        <v>5.1108341928521464</v>
      </c>
      <c r="T47" s="3">
        <v>5.6708344738876786</v>
      </c>
      <c r="U47" s="3">
        <v>24.344414028717267</v>
      </c>
      <c r="V47" s="3">
        <v>15.075906334898496</v>
      </c>
      <c r="W47" s="3">
        <v>15.256470817534037</v>
      </c>
      <c r="X47" s="3">
        <v>175.19054054679324</v>
      </c>
      <c r="Y47" s="3">
        <v>22.587942601555522</v>
      </c>
      <c r="Z47" s="3">
        <v>31.554484246967579</v>
      </c>
      <c r="AA47" s="3">
        <v>175.1474275214434</v>
      </c>
      <c r="AB47" s="3">
        <v>22.54616130458826</v>
      </c>
      <c r="AC47" s="3">
        <v>31.528030328382624</v>
      </c>
      <c r="AD47" s="5">
        <v>1064.0157021496714</v>
      </c>
      <c r="AE47" s="5">
        <v>150.32370931979347</v>
      </c>
      <c r="AF47" s="5">
        <v>178.54192210825258</v>
      </c>
      <c r="AG47" s="3">
        <v>550.04598968750406</v>
      </c>
      <c r="AH47" s="3">
        <v>80.088359459940961</v>
      </c>
      <c r="AI47" s="3">
        <v>103.07787119476197</v>
      </c>
      <c r="AJ47" s="3">
        <v>1.9966963170054217</v>
      </c>
      <c r="AK47" s="3">
        <v>1.9374943840473542</v>
      </c>
      <c r="AL47" s="3">
        <v>1.9082389156107122</v>
      </c>
      <c r="AM47" s="3">
        <v>1.2499992910195639</v>
      </c>
      <c r="AN47" s="3">
        <v>1.2493866082251062</v>
      </c>
      <c r="AO47" s="3">
        <v>1.2467471765430491</v>
      </c>
      <c r="AP47" s="3">
        <v>0.61803399216572719</v>
      </c>
      <c r="AQ47" s="3">
        <v>0.6178802335305702</v>
      </c>
      <c r="AR47" s="3">
        <v>0.62340494872830854</v>
      </c>
      <c r="AS47" s="3">
        <v>0.61804035269821267</v>
      </c>
      <c r="AT47" s="3">
        <v>0.6160879507079503</v>
      </c>
      <c r="AU47" s="3">
        <v>0.62657661417564425</v>
      </c>
      <c r="AV47" s="3">
        <v>0.55712742989240027</v>
      </c>
      <c r="AW47" s="3">
        <v>0.77174604785911471</v>
      </c>
      <c r="AX47" s="3">
        <v>0.71918369039242469</v>
      </c>
      <c r="AY47" s="3">
        <v>0.55712742989240027</v>
      </c>
      <c r="AZ47" s="3">
        <v>0.77174604785911471</v>
      </c>
      <c r="BA47" s="3">
        <v>0.71918369039242469</v>
      </c>
    </row>
    <row r="48" spans="1:53" x14ac:dyDescent="0.3">
      <c r="A48" s="3">
        <v>47</v>
      </c>
      <c r="B48" s="3">
        <v>89.7</v>
      </c>
      <c r="C48" s="3">
        <v>9.9</v>
      </c>
      <c r="D48" s="3">
        <v>35.700000000000003</v>
      </c>
      <c r="E48" s="3">
        <v>10.6</v>
      </c>
      <c r="F48" s="3">
        <v>464.50811181668035</v>
      </c>
      <c r="G48" s="3">
        <v>64.515587952994125</v>
      </c>
      <c r="H48" s="3">
        <v>106.34396548834277</v>
      </c>
      <c r="I48" s="3">
        <v>127.92166089777947</v>
      </c>
      <c r="J48" s="3">
        <v>15.552215997037063</v>
      </c>
      <c r="K48" s="3">
        <v>43.961009977560188</v>
      </c>
      <c r="L48" s="3">
        <v>395.77744999999999</v>
      </c>
      <c r="M48" s="3">
        <v>74.523538000000002</v>
      </c>
      <c r="N48" s="3">
        <v>94.958688999999993</v>
      </c>
      <c r="O48" s="3">
        <v>248.4864</v>
      </c>
      <c r="P48" s="3">
        <v>43.859999999999992</v>
      </c>
      <c r="Q48" s="3">
        <v>75.8904</v>
      </c>
      <c r="R48" s="3">
        <v>7.6532084822665283</v>
      </c>
      <c r="S48" s="3">
        <v>4.3368684342814028</v>
      </c>
      <c r="T48" s="3">
        <v>5.843484478340665</v>
      </c>
      <c r="U48" s="3">
        <v>23.972001992038564</v>
      </c>
      <c r="V48" s="3">
        <v>14.353259825059341</v>
      </c>
      <c r="W48" s="3">
        <v>15.780327342812823</v>
      </c>
      <c r="X48" s="3">
        <v>89.714069403989129</v>
      </c>
      <c r="Y48" s="3">
        <v>9.9996494626803312</v>
      </c>
      <c r="Z48" s="3">
        <v>35.773411771027561</v>
      </c>
      <c r="AA48" s="3">
        <v>89.707086271141051</v>
      </c>
      <c r="AB48" s="3">
        <v>9.9525294808687903</v>
      </c>
      <c r="AC48" s="3">
        <v>35.738135299390386</v>
      </c>
      <c r="AD48" s="5">
        <v>984.42698971132268</v>
      </c>
      <c r="AE48" s="5">
        <v>136.30666829465571</v>
      </c>
      <c r="AF48" s="5">
        <v>185.83526227333749</v>
      </c>
      <c r="AG48" s="3">
        <v>478.64124927249992</v>
      </c>
      <c r="AH48" s="3">
        <v>66.531022068230044</v>
      </c>
      <c r="AI48" s="3">
        <v>108.58706171208969</v>
      </c>
      <c r="AJ48" s="3">
        <v>1.9983481423309617</v>
      </c>
      <c r="AK48" s="3">
        <v>1.8306779547127843</v>
      </c>
      <c r="AL48" s="3">
        <v>1.9533267057088897</v>
      </c>
      <c r="AM48" s="3">
        <v>1.2499998582039127</v>
      </c>
      <c r="AN48" s="3">
        <v>1.2427939127159691</v>
      </c>
      <c r="AO48" s="3">
        <v>1.2493494176138977</v>
      </c>
      <c r="AP48" s="3">
        <v>0.61803398744516302</v>
      </c>
      <c r="AQ48" s="3">
        <v>0.61771931522544377</v>
      </c>
      <c r="AR48" s="3">
        <v>0.61598925195756449</v>
      </c>
      <c r="AS48" s="3">
        <v>0.61803155794750064</v>
      </c>
      <c r="AT48" s="3">
        <v>0.61156428993321665</v>
      </c>
      <c r="AU48" s="3">
        <v>0.61478789558260805</v>
      </c>
      <c r="AV48" s="3">
        <v>0.57399496565658303</v>
      </c>
      <c r="AW48" s="3">
        <v>0.86375070098722595</v>
      </c>
      <c r="AX48" s="3">
        <v>0.70493247598316977</v>
      </c>
      <c r="AY48" s="3">
        <v>0.57399496565658303</v>
      </c>
      <c r="AZ48" s="3">
        <v>0.86375070098722595</v>
      </c>
      <c r="BA48" s="3">
        <v>0.70493247598316977</v>
      </c>
    </row>
    <row r="49" spans="1:53" x14ac:dyDescent="0.3">
      <c r="A49" s="3">
        <v>48</v>
      </c>
      <c r="B49" s="3">
        <v>239.9</v>
      </c>
      <c r="C49" s="3">
        <v>41.5</v>
      </c>
      <c r="D49" s="3">
        <v>18.5</v>
      </c>
      <c r="E49" s="3">
        <v>23.2</v>
      </c>
      <c r="F49" s="3">
        <v>565.05567827167624</v>
      </c>
      <c r="G49" s="3">
        <v>86.660911567095894</v>
      </c>
      <c r="H49" s="3">
        <v>92.940775841839937</v>
      </c>
      <c r="I49" s="3">
        <v>265.48433217955591</v>
      </c>
      <c r="J49" s="3">
        <v>44.610443199407413</v>
      </c>
      <c r="K49" s="3">
        <v>27.292201995512038</v>
      </c>
      <c r="L49" s="3">
        <v>496.12034199999994</v>
      </c>
      <c r="M49" s="3">
        <v>92.705538999999987</v>
      </c>
      <c r="N49" s="3">
        <v>80.418065999999982</v>
      </c>
      <c r="O49" s="3">
        <v>362.17759999999998</v>
      </c>
      <c r="P49" s="3">
        <v>76.36</v>
      </c>
      <c r="Q49" s="3">
        <v>60.6128</v>
      </c>
      <c r="R49" s="3">
        <v>8.5415055627522598</v>
      </c>
      <c r="S49" s="3">
        <v>5.4604408009492138</v>
      </c>
      <c r="T49" s="3">
        <v>5.2551645234205449</v>
      </c>
      <c r="U49" s="3">
        <v>24.6578237634765</v>
      </c>
      <c r="V49" s="3">
        <v>15.208301287284126</v>
      </c>
      <c r="W49" s="3">
        <v>15.542032606334537</v>
      </c>
      <c r="X49" s="3">
        <v>239.92711083044225</v>
      </c>
      <c r="Y49" s="3">
        <v>41.700005608754402</v>
      </c>
      <c r="Z49" s="3">
        <v>18.565319496860024</v>
      </c>
      <c r="AA49" s="3">
        <v>239.91374274453202</v>
      </c>
      <c r="AB49" s="3">
        <v>41.611581942465286</v>
      </c>
      <c r="AC49" s="3">
        <v>18.533794620623134</v>
      </c>
      <c r="AD49" s="5">
        <v>1067.7011267272565</v>
      </c>
      <c r="AE49" s="5">
        <v>156.11978874415314</v>
      </c>
      <c r="AF49" s="5">
        <v>174.76820587338335</v>
      </c>
      <c r="AG49" s="3">
        <v>578.35047311618541</v>
      </c>
      <c r="AH49" s="3">
        <v>88.544536863717312</v>
      </c>
      <c r="AI49" s="3">
        <v>95.282647685740741</v>
      </c>
      <c r="AJ49" s="3">
        <v>1.9991740711654808</v>
      </c>
      <c r="AK49" s="3">
        <v>1.9150904605292842</v>
      </c>
      <c r="AL49" s="3">
        <v>1.9519398263841055</v>
      </c>
      <c r="AM49" s="3">
        <v>1.2499999716407826</v>
      </c>
      <c r="AN49" s="3">
        <v>1.2485587815695738</v>
      </c>
      <c r="AO49" s="3">
        <v>1.2497737718707183</v>
      </c>
      <c r="AP49" s="3">
        <v>0.61803398924825803</v>
      </c>
      <c r="AQ49" s="3">
        <v>0.6181542067206458</v>
      </c>
      <c r="AR49" s="3">
        <v>0.61881508701154941</v>
      </c>
      <c r="AS49" s="3">
        <v>0.61803491723518433</v>
      </c>
      <c r="AT49" s="3">
        <v>0.62051509078675815</v>
      </c>
      <c r="AU49" s="3">
        <v>0.61904204977778776</v>
      </c>
      <c r="AV49" s="3">
        <v>0.50638887451753822</v>
      </c>
      <c r="AW49" s="3">
        <v>0.7337936760625563</v>
      </c>
      <c r="AX49" s="3">
        <v>0.76939168070720076</v>
      </c>
      <c r="AY49" s="3">
        <v>0.50638887451753822</v>
      </c>
      <c r="AZ49" s="3">
        <v>0.7337936760625563</v>
      </c>
      <c r="BA49" s="3">
        <v>0.76939168070720076</v>
      </c>
    </row>
    <row r="50" spans="1:53" x14ac:dyDescent="0.3">
      <c r="A50" s="3">
        <v>49</v>
      </c>
      <c r="B50" s="3">
        <v>227.2</v>
      </c>
      <c r="C50" s="3">
        <v>15.8</v>
      </c>
      <c r="D50" s="3">
        <v>49.9</v>
      </c>
      <c r="E50" s="3">
        <v>14.8</v>
      </c>
      <c r="F50" s="3">
        <v>622.73897479017342</v>
      </c>
      <c r="G50" s="3">
        <v>76.462638096967126</v>
      </c>
      <c r="H50" s="3">
        <v>114.95854308928796</v>
      </c>
      <c r="I50" s="3">
        <v>280.29686643591117</v>
      </c>
      <c r="J50" s="3">
        <v>24.722088639881484</v>
      </c>
      <c r="K50" s="3">
        <v>55.358440399102406</v>
      </c>
      <c r="L50" s="3">
        <v>539.94249300000001</v>
      </c>
      <c r="M50" s="3">
        <v>86.931787999999997</v>
      </c>
      <c r="N50" s="3">
        <v>105.98087799999999</v>
      </c>
      <c r="O50" s="3">
        <v>441.25360000000001</v>
      </c>
      <c r="P50" s="3">
        <v>60.14</v>
      </c>
      <c r="Q50" s="3">
        <v>80.656000000000006</v>
      </c>
      <c r="R50" s="3">
        <v>8.8424329119479008</v>
      </c>
      <c r="S50" s="3">
        <v>4.9441862604126072</v>
      </c>
      <c r="T50" s="3">
        <v>6.0120868121256912</v>
      </c>
      <c r="U50" s="3">
        <v>25.152089697628199</v>
      </c>
      <c r="V50" s="3">
        <v>14.926650969860223</v>
      </c>
      <c r="W50" s="3">
        <v>16.343647087825104</v>
      </c>
      <c r="X50" s="3">
        <v>227.21031237798212</v>
      </c>
      <c r="Y50" s="3">
        <v>15.85656107879554</v>
      </c>
      <c r="Z50" s="3">
        <v>50.018678475319241</v>
      </c>
      <c r="AA50" s="3">
        <v>227.2051832003674</v>
      </c>
      <c r="AB50" s="3">
        <v>15.829163645935372</v>
      </c>
      <c r="AC50" s="3">
        <v>49.963183025499916</v>
      </c>
      <c r="AD50" s="5">
        <v>1125.0260500273018</v>
      </c>
      <c r="AE50" s="5">
        <v>147.08057070512558</v>
      </c>
      <c r="AF50" s="5">
        <v>196.86195781925124</v>
      </c>
      <c r="AG50" s="3">
        <v>636.15554144290275</v>
      </c>
      <c r="AH50" s="3">
        <v>78.410442453356751</v>
      </c>
      <c r="AI50" s="3">
        <v>117.27500630799599</v>
      </c>
      <c r="AJ50" s="3">
        <v>1.9995870355827403</v>
      </c>
      <c r="AK50" s="3">
        <v>1.9151194891841308</v>
      </c>
      <c r="AL50" s="3">
        <v>1.9759235961228718</v>
      </c>
      <c r="AM50" s="3">
        <v>1.2499999943281566</v>
      </c>
      <c r="AN50" s="3">
        <v>1.2493410127734557</v>
      </c>
      <c r="AO50" s="3">
        <v>1.2499547543595437</v>
      </c>
      <c r="AP50" s="3">
        <v>0.61803398855953706</v>
      </c>
      <c r="AQ50" s="3">
        <v>0.61798206596375305</v>
      </c>
      <c r="AR50" s="3">
        <v>0.61773577972149518</v>
      </c>
      <c r="AS50" s="3">
        <v>0.61803363410027579</v>
      </c>
      <c r="AT50" s="3">
        <v>0.61640308994350401</v>
      </c>
      <c r="AU50" s="3">
        <v>0.61764918262142998</v>
      </c>
      <c r="AV50" s="3">
        <v>0.48976231479921167</v>
      </c>
      <c r="AW50" s="3">
        <v>0.79593402202201513</v>
      </c>
      <c r="AX50" s="3">
        <v>0.6883056979891411</v>
      </c>
      <c r="AY50" s="3">
        <v>0.48976231479921167</v>
      </c>
      <c r="AZ50" s="3">
        <v>0.79593402202201513</v>
      </c>
      <c r="BA50" s="3">
        <v>0.6883056979891411</v>
      </c>
    </row>
    <row r="51" spans="1:53" x14ac:dyDescent="0.3">
      <c r="A51" s="3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  <c r="F51" s="3">
        <v>502.81728235312141</v>
      </c>
      <c r="G51" s="3">
        <v>65.223846667876984</v>
      </c>
      <c r="H51" s="3">
        <v>117.27098016250156</v>
      </c>
      <c r="I51" s="3">
        <v>122.95937328718225</v>
      </c>
      <c r="J51" s="3">
        <v>16.644417727976297</v>
      </c>
      <c r="K51" s="3">
        <v>47.87168807982048</v>
      </c>
      <c r="L51" s="3">
        <v>420.51816699999995</v>
      </c>
      <c r="M51" s="3">
        <v>78.809398999999999</v>
      </c>
      <c r="N51" s="3">
        <v>107.880681</v>
      </c>
      <c r="O51" s="3">
        <v>308.95920000000001</v>
      </c>
      <c r="P51" s="3">
        <v>52.019999999999996</v>
      </c>
      <c r="Q51" s="3">
        <v>81.111199999999997</v>
      </c>
      <c r="R51" s="3">
        <v>7.7401721319133436</v>
      </c>
      <c r="S51" s="3">
        <v>4.4372633459687538</v>
      </c>
      <c r="T51" s="3">
        <v>6.0103325700251622</v>
      </c>
      <c r="U51" s="3">
        <v>24.324870725236742</v>
      </c>
      <c r="V51" s="3">
        <v>14.400909617691891</v>
      </c>
      <c r="W51" s="3">
        <v>16.680415515434969</v>
      </c>
      <c r="X51" s="3">
        <v>66.910883272823583</v>
      </c>
      <c r="Y51" s="3">
        <v>11.836191086623945</v>
      </c>
      <c r="Z51" s="3">
        <v>36.847602111716782</v>
      </c>
      <c r="AA51" s="3">
        <v>66.905471532676515</v>
      </c>
      <c r="AB51" s="3">
        <v>11.773188595525722</v>
      </c>
      <c r="AC51" s="3">
        <v>36.824407777961731</v>
      </c>
      <c r="AD51" s="5">
        <v>1012.9303725350042</v>
      </c>
      <c r="AE51" s="5">
        <v>135.37952465941061</v>
      </c>
      <c r="AF51" s="5">
        <v>202.3405146300363</v>
      </c>
      <c r="AG51" s="3">
        <v>516.72989724367631</v>
      </c>
      <c r="AH51" s="3">
        <v>67.144555574606116</v>
      </c>
      <c r="AI51" s="3">
        <v>119.72595222407911</v>
      </c>
      <c r="AJ51" s="3">
        <v>1.9997919720393167</v>
      </c>
      <c r="AK51" s="3">
        <v>1.8612321063615722</v>
      </c>
      <c r="AL51" s="3">
        <v>1.9873255996018973</v>
      </c>
      <c r="AM51" s="3">
        <v>1.2499999988656283</v>
      </c>
      <c r="AN51" s="3">
        <v>1.2469883033966029</v>
      </c>
      <c r="AO51" s="3">
        <v>1.2499909406629481</v>
      </c>
      <c r="AP51" s="3">
        <v>0.61803398882260507</v>
      </c>
      <c r="AQ51" s="3">
        <v>0.61794787081607716</v>
      </c>
      <c r="AR51" s="3">
        <v>0.61814791545757997</v>
      </c>
      <c r="AS51" s="3">
        <v>0.61803412421311232</v>
      </c>
      <c r="AT51" s="3">
        <v>0.61512641225717868</v>
      </c>
      <c r="AU51" s="3">
        <v>0.61818085190246386</v>
      </c>
      <c r="AV51" s="3">
        <v>0.57836310065206598</v>
      </c>
      <c r="AW51" s="3">
        <v>0.85023285112502278</v>
      </c>
      <c r="AX51" s="3">
        <v>0.6927090417949433</v>
      </c>
      <c r="AY51" s="3">
        <v>0.57836310065206598</v>
      </c>
      <c r="AZ51" s="3">
        <v>0.85023285112502278</v>
      </c>
      <c r="BA51" s="3">
        <v>0.6927090417949433</v>
      </c>
    </row>
    <row r="52" spans="1:53" x14ac:dyDescent="0.3">
      <c r="A52" s="3">
        <v>51</v>
      </c>
      <c r="B52" s="3">
        <v>199.8</v>
      </c>
      <c r="C52" s="3">
        <v>3.1</v>
      </c>
      <c r="D52" s="3">
        <v>34.6</v>
      </c>
      <c r="E52" s="3">
        <v>11.4</v>
      </c>
      <c r="F52" s="3">
        <v>551.77209764718498</v>
      </c>
      <c r="G52" s="3">
        <v>48.756692667513889</v>
      </c>
      <c r="H52" s="3">
        <v>116.68968611375109</v>
      </c>
      <c r="I52" s="3">
        <v>224.39187465743646</v>
      </c>
      <c r="J52" s="3">
        <v>6.4288835455952595</v>
      </c>
      <c r="K52" s="3">
        <v>44.174337615964099</v>
      </c>
      <c r="L52" s="3">
        <v>491.20972699999993</v>
      </c>
      <c r="M52" s="3">
        <v>62.111574999999995</v>
      </c>
      <c r="N52" s="3">
        <v>105.02227499999998</v>
      </c>
      <c r="O52" s="3">
        <v>373.55040000000002</v>
      </c>
      <c r="P52" s="3">
        <v>44.499999999999993</v>
      </c>
      <c r="Q52" s="3">
        <v>78.639999999999986</v>
      </c>
      <c r="R52" s="3">
        <v>8.3933857189797916</v>
      </c>
      <c r="S52" s="3">
        <v>2.9063074498786019</v>
      </c>
      <c r="T52" s="3">
        <v>5.947986710073744</v>
      </c>
      <c r="U52" s="3">
        <v>24.757213446403846</v>
      </c>
      <c r="V52" s="3">
        <v>12.652129805644615</v>
      </c>
      <c r="W52" s="3">
        <v>16.888186094411655</v>
      </c>
      <c r="X52" s="3">
        <v>199.83601740652361</v>
      </c>
      <c r="Y52" s="3">
        <v>3.2743838363268307</v>
      </c>
      <c r="Z52" s="3">
        <v>34.66353627326265</v>
      </c>
      <c r="AA52" s="3">
        <v>199.81834042039313</v>
      </c>
      <c r="AB52" s="3">
        <v>3.1959826382633709</v>
      </c>
      <c r="AC52" s="3">
        <v>34.632830451553957</v>
      </c>
      <c r="AD52" s="5">
        <v>1051.5695191662946</v>
      </c>
      <c r="AE52" s="5">
        <v>116.94015698485022</v>
      </c>
      <c r="AF52" s="5">
        <v>204.74741341298929</v>
      </c>
      <c r="AG52" s="3">
        <v>565.18321438283147</v>
      </c>
      <c r="AH52" s="3">
        <v>50.578370566560992</v>
      </c>
      <c r="AI52" s="3">
        <v>119.25903270166296</v>
      </c>
      <c r="AJ52" s="3">
        <v>1.9998959860196583</v>
      </c>
      <c r="AK52" s="3">
        <v>1.3926716155861116</v>
      </c>
      <c r="AL52" s="3">
        <v>1.9926749698604174</v>
      </c>
      <c r="AM52" s="3">
        <v>1.2499999997731257</v>
      </c>
      <c r="AN52" s="3">
        <v>1.0371496868525776</v>
      </c>
      <c r="AO52" s="3">
        <v>1.2499981574631767</v>
      </c>
      <c r="AP52" s="3">
        <v>0.61803398872212201</v>
      </c>
      <c r="AQ52" s="3">
        <v>0.57732537687688579</v>
      </c>
      <c r="AR52" s="3">
        <v>0.61799047567199517</v>
      </c>
      <c r="AS52" s="3">
        <v>0.61803393700755427</v>
      </c>
      <c r="AT52" s="3">
        <v>0.52506926668976694</v>
      </c>
      <c r="AU52" s="3">
        <v>0.61797752445093712</v>
      </c>
      <c r="AV52" s="3">
        <v>0.52015070787672191</v>
      </c>
      <c r="AW52" s="3">
        <v>1.0525642904217944</v>
      </c>
      <c r="AX52" s="3">
        <v>0.70006164192059162</v>
      </c>
      <c r="AY52" s="3">
        <v>0.52015070787672191</v>
      </c>
      <c r="AZ52" s="3">
        <v>1.0525642904217944</v>
      </c>
      <c r="BA52" s="3">
        <v>0.70006164192059162</v>
      </c>
    </row>
    <row r="53" spans="1:53" x14ac:dyDescent="0.3">
      <c r="A53" s="3">
        <v>52</v>
      </c>
      <c r="B53" s="3">
        <v>100.4</v>
      </c>
      <c r="C53" s="3">
        <v>9.6</v>
      </c>
      <c r="D53" s="3">
        <v>3.6</v>
      </c>
      <c r="E53" s="3">
        <v>10.7</v>
      </c>
      <c r="F53" s="3">
        <v>486.64046835302952</v>
      </c>
      <c r="G53" s="3">
        <v>43.729684867259721</v>
      </c>
      <c r="H53" s="3">
        <v>85.282780279625754</v>
      </c>
      <c r="I53" s="3">
        <v>145.27837493148729</v>
      </c>
      <c r="J53" s="3">
        <v>10.885776709119051</v>
      </c>
      <c r="K53" s="3">
        <v>12.434867523192819</v>
      </c>
      <c r="L53" s="3">
        <v>423.64646899999991</v>
      </c>
      <c r="M53" s="3">
        <v>61.733892999999995</v>
      </c>
      <c r="N53" s="3">
        <v>73.409648999999987</v>
      </c>
      <c r="O53" s="3">
        <v>293.43920000000003</v>
      </c>
      <c r="P53" s="3">
        <v>27.96</v>
      </c>
      <c r="Q53" s="3">
        <v>48.386400000000002</v>
      </c>
      <c r="R53" s="3">
        <v>7.9665164948495466</v>
      </c>
      <c r="S53" s="3">
        <v>3.4242860784252311</v>
      </c>
      <c r="T53" s="3">
        <v>3.660128529491562</v>
      </c>
      <c r="U53" s="3">
        <v>24.414932964380707</v>
      </c>
      <c r="V53" s="3">
        <v>12.383466942989484</v>
      </c>
      <c r="W53" s="3">
        <v>14.791482720991388</v>
      </c>
      <c r="X53" s="3">
        <v>100.41235568452936</v>
      </c>
      <c r="Y53" s="3">
        <v>10.032946626144319</v>
      </c>
      <c r="Z53" s="3">
        <v>3.6672702398829209</v>
      </c>
      <c r="AA53" s="3">
        <v>100.40621679175044</v>
      </c>
      <c r="AB53" s="3">
        <v>9.8811526948490869</v>
      </c>
      <c r="AC53" s="3">
        <v>3.6348356019932053</v>
      </c>
      <c r="AD53" s="5">
        <v>984.66103905700936</v>
      </c>
      <c r="AE53" s="5">
        <v>107.93455880776716</v>
      </c>
      <c r="AF53" s="5">
        <v>175.77136597145298</v>
      </c>
      <c r="AG53" s="3">
        <v>500.04488350291047</v>
      </c>
      <c r="AH53" s="3">
        <v>45.364308808981363</v>
      </c>
      <c r="AI53" s="3">
        <v>87.928870741094102</v>
      </c>
      <c r="AJ53" s="3">
        <v>1.9999479911071445</v>
      </c>
      <c r="AK53" s="3">
        <v>1.5497288456627056</v>
      </c>
      <c r="AL53" s="3">
        <v>1.5095852289702369</v>
      </c>
      <c r="AM53" s="3">
        <v>1.2499999999546252</v>
      </c>
      <c r="AN53" s="3">
        <v>1.1992001903214955</v>
      </c>
      <c r="AO53" s="3">
        <v>1.0847007432710487</v>
      </c>
      <c r="AP53" s="3">
        <v>0.61803398876050308</v>
      </c>
      <c r="AQ53" s="3">
        <v>0.63350002013893425</v>
      </c>
      <c r="AR53" s="3">
        <v>0.58877208718096219</v>
      </c>
      <c r="AS53" s="3">
        <v>0.61803400851371093</v>
      </c>
      <c r="AT53" s="3">
        <v>0.64659511790209467</v>
      </c>
      <c r="AU53" s="3">
        <v>0.53911108512825689</v>
      </c>
      <c r="AV53" s="3">
        <v>0.55383465931084963</v>
      </c>
      <c r="AW53" s="3">
        <v>0.95189910539623446</v>
      </c>
      <c r="AX53" s="3">
        <v>0.98401588907675386</v>
      </c>
      <c r="AY53" s="3">
        <v>0.55383465931084963</v>
      </c>
      <c r="AZ53" s="3">
        <v>0.95189910539623446</v>
      </c>
      <c r="BA53" s="3">
        <v>0.98401588907675386</v>
      </c>
    </row>
    <row r="54" spans="1:53" x14ac:dyDescent="0.3">
      <c r="A54" s="3">
        <v>53</v>
      </c>
      <c r="B54" s="3">
        <v>216.4</v>
      </c>
      <c r="C54" s="3">
        <v>41.7</v>
      </c>
      <c r="D54" s="3">
        <v>39.6</v>
      </c>
      <c r="E54" s="3">
        <v>22.6</v>
      </c>
      <c r="F54" s="3">
        <v>557.04832784712062</v>
      </c>
      <c r="G54" s="3">
        <v>72.31077940708181</v>
      </c>
      <c r="H54" s="3">
        <v>99.297946195738035</v>
      </c>
      <c r="I54" s="3">
        <v>245.45567498629748</v>
      </c>
      <c r="J54" s="3">
        <v>43.877155341823816</v>
      </c>
      <c r="K54" s="3">
        <v>42.086973504638564</v>
      </c>
      <c r="L54" s="3">
        <v>502.39941299999998</v>
      </c>
      <c r="M54" s="3">
        <v>76.81490500000001</v>
      </c>
      <c r="N54" s="3">
        <v>86.786684999999991</v>
      </c>
      <c r="O54" s="3">
        <v>363.01840000000004</v>
      </c>
      <c r="P54" s="3">
        <v>56.34</v>
      </c>
      <c r="Q54" s="3">
        <v>62.1648</v>
      </c>
      <c r="R54" s="3">
        <v>8.5637351449121457</v>
      </c>
      <c r="S54" s="3">
        <v>5.1002155601748491</v>
      </c>
      <c r="T54" s="3">
        <v>5.1428805300570595</v>
      </c>
      <c r="U54" s="3">
        <v>24.909074918476893</v>
      </c>
      <c r="V54" s="3">
        <v>13.637274683196344</v>
      </c>
      <c r="W54" s="3">
        <v>15.512015295053546</v>
      </c>
      <c r="X54" s="3">
        <v>216.42429251554267</v>
      </c>
      <c r="Y54" s="3">
        <v>41.899474239743824</v>
      </c>
      <c r="Z54" s="3">
        <v>40.005365729530197</v>
      </c>
      <c r="AA54" s="3">
        <v>216.41229634585517</v>
      </c>
      <c r="AB54" s="3">
        <v>41.812297444322944</v>
      </c>
      <c r="AC54" s="3">
        <v>39.855893975119642</v>
      </c>
      <c r="AD54" s="5">
        <v>1044.3979379830371</v>
      </c>
      <c r="AE54" s="5">
        <v>132.46178358344264</v>
      </c>
      <c r="AF54" s="5">
        <v>187.40551154964353</v>
      </c>
      <c r="AG54" s="3">
        <v>569.98512802254515</v>
      </c>
      <c r="AH54" s="3">
        <v>73.777410382671363</v>
      </c>
      <c r="AI54" s="3">
        <v>101.77510076310305</v>
      </c>
      <c r="AJ54" s="3">
        <v>1.9999739955535722</v>
      </c>
      <c r="AK54" s="3">
        <v>1.7746256504884159</v>
      </c>
      <c r="AL54" s="3">
        <v>1.7544292121586236</v>
      </c>
      <c r="AM54" s="3">
        <v>1.249999999990925</v>
      </c>
      <c r="AN54" s="3">
        <v>1.2398400371833311</v>
      </c>
      <c r="AO54" s="3">
        <v>1.2169401461367109</v>
      </c>
      <c r="AP54" s="3">
        <v>0.61803398874584281</v>
      </c>
      <c r="AQ54" s="3">
        <v>0.61218242281675528</v>
      </c>
      <c r="AR54" s="3">
        <v>0.62941689879117546</v>
      </c>
      <c r="AS54" s="3">
        <v>0.61803398120078901</v>
      </c>
      <c r="AT54" s="3">
        <v>0.60731381655605221</v>
      </c>
      <c r="AU54" s="3">
        <v>0.64972562660289668</v>
      </c>
      <c r="AV54" s="3">
        <v>0.50730289035555698</v>
      </c>
      <c r="AW54" s="3">
        <v>0.75978200387919159</v>
      </c>
      <c r="AX54" s="3">
        <v>0.77434314965183204</v>
      </c>
      <c r="AY54" s="3">
        <v>0.50730289035555698</v>
      </c>
      <c r="AZ54" s="3">
        <v>0.75978200387919159</v>
      </c>
      <c r="BA54" s="3">
        <v>0.77434314965183204</v>
      </c>
    </row>
    <row r="55" spans="1:53" x14ac:dyDescent="0.3">
      <c r="A55" s="3">
        <v>54</v>
      </c>
      <c r="B55" s="3">
        <v>182.6</v>
      </c>
      <c r="C55" s="3">
        <v>46.2</v>
      </c>
      <c r="D55" s="3">
        <v>58.7</v>
      </c>
      <c r="E55" s="3">
        <v>21.2</v>
      </c>
      <c r="F55" s="3">
        <v>572.53382949298441</v>
      </c>
      <c r="G55" s="3">
        <v>96.817545584957259</v>
      </c>
      <c r="H55" s="3">
        <v>128.20856233701662</v>
      </c>
      <c r="I55" s="3">
        <v>231.6911349972595</v>
      </c>
      <c r="J55" s="3">
        <v>54.97543106836477</v>
      </c>
      <c r="K55" s="3">
        <v>67.117394700927719</v>
      </c>
      <c r="L55" s="3">
        <v>506.05559399999993</v>
      </c>
      <c r="M55" s="3">
        <v>95.125506000000001</v>
      </c>
      <c r="N55" s="3">
        <v>117.27417299999999</v>
      </c>
      <c r="O55" s="3">
        <v>391.74080000000004</v>
      </c>
      <c r="P55" s="3">
        <v>78.84</v>
      </c>
      <c r="Q55" s="3">
        <v>91.229600000000005</v>
      </c>
      <c r="R55" s="3">
        <v>8.6327920261257276</v>
      </c>
      <c r="S55" s="3">
        <v>5.8730660221576327</v>
      </c>
      <c r="T55" s="3">
        <v>6.1295919388568745</v>
      </c>
      <c r="U55" s="3">
        <v>25.134557902942387</v>
      </c>
      <c r="V55" s="3">
        <v>14.74279954464477</v>
      </c>
      <c r="W55" s="3">
        <v>16.482051962876888</v>
      </c>
      <c r="X55" s="3">
        <v>182.61141947278335</v>
      </c>
      <c r="Y55" s="3">
        <v>46.256306973062358</v>
      </c>
      <c r="Z55" s="3">
        <v>58.758816103734013</v>
      </c>
      <c r="AA55" s="3">
        <v>182.60574284118556</v>
      </c>
      <c r="AB55" s="3">
        <v>46.229027712736794</v>
      </c>
      <c r="AC55" s="3">
        <v>58.730409264441654</v>
      </c>
      <c r="AD55" s="5">
        <v>1060.8304821483071</v>
      </c>
      <c r="AE55" s="5">
        <v>157.58663897343024</v>
      </c>
      <c r="AF55" s="5">
        <v>216.28862286088383</v>
      </c>
      <c r="AG55" s="3">
        <v>585.64034920022414</v>
      </c>
      <c r="AH55" s="3">
        <v>98.368507179969725</v>
      </c>
      <c r="AI55" s="3">
        <v>130.66586390553437</v>
      </c>
      <c r="AJ55" s="3">
        <v>1.9999869977767859</v>
      </c>
      <c r="AK55" s="3">
        <v>1.8872157476539846</v>
      </c>
      <c r="AL55" s="3">
        <v>1.8772066374654519</v>
      </c>
      <c r="AM55" s="3">
        <v>1.249999999998185</v>
      </c>
      <c r="AN55" s="3">
        <v>1.2479680073438129</v>
      </c>
      <c r="AO55" s="3">
        <v>1.2433880292271628</v>
      </c>
      <c r="AP55" s="3">
        <v>0.61803398875144255</v>
      </c>
      <c r="AQ55" s="3">
        <v>0.62027720054956637</v>
      </c>
      <c r="AR55" s="3">
        <v>0.61371647780373184</v>
      </c>
      <c r="AS55" s="3">
        <v>0.61803399163339667</v>
      </c>
      <c r="AT55" s="3">
        <v>0.62215603688359888</v>
      </c>
      <c r="AU55" s="3">
        <v>0.60616140274228658</v>
      </c>
      <c r="AV55" s="3">
        <v>0.50513002518161054</v>
      </c>
      <c r="AW55" s="3">
        <v>0.69252647028345016</v>
      </c>
      <c r="AX55" s="3">
        <v>0.67516898581521834</v>
      </c>
      <c r="AY55" s="3">
        <v>0.50513002518161054</v>
      </c>
      <c r="AZ55" s="3">
        <v>0.69252647028345016</v>
      </c>
      <c r="BA55" s="3">
        <v>0.67516898581521834</v>
      </c>
    </row>
    <row r="56" spans="1:53" x14ac:dyDescent="0.3">
      <c r="A56" s="3">
        <v>55</v>
      </c>
      <c r="B56" s="3">
        <v>262.7</v>
      </c>
      <c r="C56" s="3">
        <v>28.8</v>
      </c>
      <c r="D56" s="3">
        <v>15.9</v>
      </c>
      <c r="E56" s="3">
        <v>20.2</v>
      </c>
      <c r="F56" s="3">
        <v>663.47368064508908</v>
      </c>
      <c r="G56" s="3">
        <v>96.572281909470078</v>
      </c>
      <c r="H56" s="3">
        <v>105.64599363591164</v>
      </c>
      <c r="I56" s="3">
        <v>309.03822699945192</v>
      </c>
      <c r="J56" s="3">
        <v>39.79508621367296</v>
      </c>
      <c r="K56" s="3">
        <v>29.323478940185545</v>
      </c>
      <c r="L56" s="3">
        <v>590.20906300000001</v>
      </c>
      <c r="M56" s="3">
        <v>101.186419</v>
      </c>
      <c r="N56" s="3">
        <v>92.121235999999996</v>
      </c>
      <c r="O56" s="3">
        <v>471.85039999999998</v>
      </c>
      <c r="P56" s="3">
        <v>87.3</v>
      </c>
      <c r="Q56" s="3">
        <v>66.153599999999997</v>
      </c>
      <c r="R56" s="3">
        <v>9.0241295071417866</v>
      </c>
      <c r="S56" s="3">
        <v>5.7096017960049537</v>
      </c>
      <c r="T56" s="3">
        <v>5.2181558847689367</v>
      </c>
      <c r="U56" s="3">
        <v>25.678659019045405</v>
      </c>
      <c r="V56" s="3">
        <v>15.154615022857717</v>
      </c>
      <c r="W56" s="3">
        <v>15.951960679527698</v>
      </c>
      <c r="X56" s="3">
        <v>262.71350537966333</v>
      </c>
      <c r="Y56" s="3">
        <v>28.851275417586105</v>
      </c>
      <c r="Z56" s="3">
        <v>15.94081045242152</v>
      </c>
      <c r="AA56" s="3">
        <v>262.7067988085696</v>
      </c>
      <c r="AB56" s="3">
        <v>28.826327413601707</v>
      </c>
      <c r="AC56" s="3">
        <v>15.920840137893842</v>
      </c>
      <c r="AD56" s="5">
        <v>1154.7485496303809</v>
      </c>
      <c r="AE56" s="5">
        <v>161.31403980463881</v>
      </c>
      <c r="AF56" s="5">
        <v>197.77632762387984</v>
      </c>
      <c r="AG56" s="3">
        <v>676.81026225593621</v>
      </c>
      <c r="AH56" s="3">
        <v>98.357038482154181</v>
      </c>
      <c r="AI56" s="3">
        <v>108.29471843720189</v>
      </c>
      <c r="AJ56" s="3">
        <v>1.999993498888393</v>
      </c>
      <c r="AK56" s="3">
        <v>1.940456762228548</v>
      </c>
      <c r="AL56" s="3">
        <v>1.8970176636115528</v>
      </c>
      <c r="AM56" s="3">
        <v>1.249999999999637</v>
      </c>
      <c r="AN56" s="3">
        <v>1.2495930440783933</v>
      </c>
      <c r="AO56" s="3">
        <v>1.2483249436808044</v>
      </c>
      <c r="AP56" s="3">
        <v>0.61803398874930371</v>
      </c>
      <c r="AQ56" s="3">
        <v>0.61717834366663182</v>
      </c>
      <c r="AR56" s="3">
        <v>0.6196819117196698</v>
      </c>
      <c r="AS56" s="3">
        <v>0.61803398764849515</v>
      </c>
      <c r="AT56" s="3">
        <v>0.61645973391163622</v>
      </c>
      <c r="AU56" s="3">
        <v>0.62193279481260155</v>
      </c>
      <c r="AV56" s="3">
        <v>0.47971589028488315</v>
      </c>
      <c r="AW56" s="3">
        <v>0.71840578488510243</v>
      </c>
      <c r="AX56" s="3">
        <v>0.77762051437828206</v>
      </c>
      <c r="AY56" s="3">
        <v>0.47971589028488315</v>
      </c>
      <c r="AZ56" s="3">
        <v>0.71840578488510243</v>
      </c>
      <c r="BA56" s="3">
        <v>0.77762051437828206</v>
      </c>
    </row>
    <row r="57" spans="1:53" x14ac:dyDescent="0.3">
      <c r="A57" s="3">
        <v>56</v>
      </c>
      <c r="B57" s="3">
        <v>198.9</v>
      </c>
      <c r="C57" s="3">
        <v>49.4</v>
      </c>
      <c r="D57" s="3">
        <v>60</v>
      </c>
      <c r="E57" s="3">
        <v>23.7</v>
      </c>
      <c r="F57" s="3">
        <v>663.33157645156234</v>
      </c>
      <c r="G57" s="3">
        <v>117.00059733662906</v>
      </c>
      <c r="H57" s="3">
        <v>133.95219554513812</v>
      </c>
      <c r="I57" s="3">
        <v>260.7076453998904</v>
      </c>
      <c r="J57" s="3">
        <v>57.359017242734595</v>
      </c>
      <c r="K57" s="3">
        <v>65.86469578803711</v>
      </c>
      <c r="L57" s="3">
        <v>604.17562599999997</v>
      </c>
      <c r="M57" s="3">
        <v>138.331017</v>
      </c>
      <c r="N57" s="3">
        <v>120.15538199999999</v>
      </c>
      <c r="O57" s="3">
        <v>468.99839999999995</v>
      </c>
      <c r="P57" s="3">
        <v>119.42000000000002</v>
      </c>
      <c r="Q57" s="3">
        <v>99.2256</v>
      </c>
      <c r="R57" s="3">
        <v>8.9024539887166405</v>
      </c>
      <c r="S57" s="3">
        <v>6.183791142595858</v>
      </c>
      <c r="T57" s="3">
        <v>6.1816069161296756</v>
      </c>
      <c r="U57" s="3">
        <v>25.835729401096252</v>
      </c>
      <c r="V57" s="3">
        <v>16.023642442480053</v>
      </c>
      <c r="W57" s="3">
        <v>16.855913105844259</v>
      </c>
      <c r="X57" s="3">
        <v>198.9094263676219</v>
      </c>
      <c r="Y57" s="3">
        <v>49.47974157244645</v>
      </c>
      <c r="Z57" s="3">
        <v>60.135568878951943</v>
      </c>
      <c r="AA57" s="3">
        <v>198.90473562342643</v>
      </c>
      <c r="AB57" s="3">
        <v>49.441560925401902</v>
      </c>
      <c r="AC57" s="3">
        <v>60.07279783574721</v>
      </c>
      <c r="AD57" s="5">
        <v>1169.9239159036133</v>
      </c>
      <c r="AE57" s="5">
        <v>185.04839780181578</v>
      </c>
      <c r="AF57" s="5">
        <v>226.30940492096474</v>
      </c>
      <c r="AG57" s="3">
        <v>677.47712601781814</v>
      </c>
      <c r="AH57" s="3">
        <v>118.94892888815744</v>
      </c>
      <c r="AI57" s="3">
        <v>136.57592977363331</v>
      </c>
      <c r="AJ57" s="3">
        <v>1.9999967494441964</v>
      </c>
      <c r="AK57" s="3">
        <v>1.9701771928364049</v>
      </c>
      <c r="AL57" s="3">
        <v>1.948502687593423</v>
      </c>
      <c r="AM57" s="3">
        <v>1.2499999999999274</v>
      </c>
      <c r="AN57" s="3">
        <v>1.2499186087969318</v>
      </c>
      <c r="AO57" s="3">
        <v>1.2496649887360674</v>
      </c>
      <c r="AP57" s="3">
        <v>0.61803398875012061</v>
      </c>
      <c r="AQ57" s="3">
        <v>0.61836098901293557</v>
      </c>
      <c r="AR57" s="3">
        <v>0.61740517861205657</v>
      </c>
      <c r="AS57" s="3">
        <v>0.61803398917059216</v>
      </c>
      <c r="AT57" s="3">
        <v>0.61863588520027468</v>
      </c>
      <c r="AU57" s="3">
        <v>0.6165483571051813</v>
      </c>
      <c r="AV57" s="3">
        <v>0.49086968148126053</v>
      </c>
      <c r="AW57" s="3">
        <v>0.6739322919627958</v>
      </c>
      <c r="AX57" s="3">
        <v>0.67421625742434488</v>
      </c>
      <c r="AY57" s="3">
        <v>0.49086968148126053</v>
      </c>
      <c r="AZ57" s="3">
        <v>0.6739322919627958</v>
      </c>
      <c r="BA57" s="3">
        <v>0.67421625742434488</v>
      </c>
    </row>
    <row r="58" spans="1:53" x14ac:dyDescent="0.3">
      <c r="A58" s="3">
        <v>57</v>
      </c>
      <c r="B58" s="3">
        <v>7.3</v>
      </c>
      <c r="C58" s="3">
        <v>28.1</v>
      </c>
      <c r="D58" s="3">
        <v>41.4</v>
      </c>
      <c r="E58" s="3">
        <v>5.5</v>
      </c>
      <c r="F58" s="3">
        <v>471.63210351609359</v>
      </c>
      <c r="G58" s="3">
        <v>110.00041813564033</v>
      </c>
      <c r="H58" s="3">
        <v>135.16653688159667</v>
      </c>
      <c r="I58" s="3">
        <v>59.441529079978082</v>
      </c>
      <c r="J58" s="3">
        <v>39.571803448546923</v>
      </c>
      <c r="K58" s="3">
        <v>54.572939157607422</v>
      </c>
      <c r="L58" s="3">
        <v>406.71666799999997</v>
      </c>
      <c r="M58" s="3">
        <v>145.98347200000001</v>
      </c>
      <c r="N58" s="3">
        <v>121.43811199999999</v>
      </c>
      <c r="O58" s="3">
        <v>260.65359999999998</v>
      </c>
      <c r="P58" s="3">
        <v>102.74000000000001</v>
      </c>
      <c r="Q58" s="3">
        <v>95.803200000000004</v>
      </c>
      <c r="R58" s="3">
        <v>5.5488559436410014</v>
      </c>
      <c r="S58" s="3">
        <v>5.8092860333780436</v>
      </c>
      <c r="T58" s="3">
        <v>6.1959236472831396</v>
      </c>
      <c r="U58" s="3">
        <v>22.65645786903135</v>
      </c>
      <c r="V58" s="3">
        <v>16.154683530323744</v>
      </c>
      <c r="W58" s="3">
        <v>17.208011365506678</v>
      </c>
      <c r="X58" s="3">
        <v>7.3124125272837865</v>
      </c>
      <c r="Y58" s="3">
        <v>28.148095660431782</v>
      </c>
      <c r="Z58" s="3">
        <v>41.43991342371028</v>
      </c>
      <c r="AA58" s="3">
        <v>7.3062451682499869</v>
      </c>
      <c r="AB58" s="3">
        <v>28.124658936856168</v>
      </c>
      <c r="AC58" s="3">
        <v>41.42038393622137</v>
      </c>
      <c r="AD58" s="5">
        <v>991.08482700293655</v>
      </c>
      <c r="AE58" s="5">
        <v>183.70653435999023</v>
      </c>
      <c r="AF58" s="5">
        <v>231.70276733624058</v>
      </c>
      <c r="AG58" s="3">
        <v>486.34866990597243</v>
      </c>
      <c r="AH58" s="3">
        <v>112.20959423169256</v>
      </c>
      <c r="AI58" s="3">
        <v>137.9737660897938</v>
      </c>
      <c r="AJ58" s="3">
        <v>1.7677620999923394</v>
      </c>
      <c r="AK58" s="3">
        <v>1.9814639553092368</v>
      </c>
      <c r="AL58" s="3">
        <v>1.9739978065966768</v>
      </c>
      <c r="AM58" s="3">
        <v>1.2240088712212303</v>
      </c>
      <c r="AN58" s="3">
        <v>1.2499829307848014</v>
      </c>
      <c r="AO58" s="3">
        <v>1.249932996723675</v>
      </c>
      <c r="AP58" s="3">
        <v>0.61573697923601822</v>
      </c>
      <c r="AQ58" s="3">
        <v>0.61790910990654269</v>
      </c>
      <c r="AR58" s="3">
        <v>0.61827426622806358</v>
      </c>
      <c r="AS58" s="3">
        <v>0.59809768697844556</v>
      </c>
      <c r="AT58" s="3">
        <v>0.61779915574814326</v>
      </c>
      <c r="AU58" s="3">
        <v>0.61860194644985422</v>
      </c>
      <c r="AV58" s="3">
        <v>0.81920853673743854</v>
      </c>
      <c r="AW58" s="3">
        <v>0.71534670578390203</v>
      </c>
      <c r="AX58" s="3">
        <v>0.67716243019776523</v>
      </c>
      <c r="AY58" s="3">
        <v>0.81920853673743854</v>
      </c>
      <c r="AZ58" s="3">
        <v>0.71534670578390203</v>
      </c>
      <c r="BA58" s="3">
        <v>0.67716243019776523</v>
      </c>
    </row>
    <row r="59" spans="1:53" x14ac:dyDescent="0.3">
      <c r="A59" s="3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  <c r="F59" s="3">
        <v>466.34247246126546</v>
      </c>
      <c r="G59" s="3">
        <v>96.200292694948232</v>
      </c>
      <c r="H59" s="3">
        <v>111.21657581711767</v>
      </c>
      <c r="I59" s="3">
        <v>148.0883058159956</v>
      </c>
      <c r="J59" s="3">
        <v>27.114360689709386</v>
      </c>
      <c r="K59" s="3">
        <v>27.514587831521489</v>
      </c>
      <c r="L59" s="3">
        <v>409.08970799999992</v>
      </c>
      <c r="M59" s="3">
        <v>132.958519</v>
      </c>
      <c r="N59" s="3">
        <v>101.18314199999998</v>
      </c>
      <c r="O59" s="3">
        <v>268.92719999999997</v>
      </c>
      <c r="P59" s="3">
        <v>82.98</v>
      </c>
      <c r="Q59" s="3">
        <v>66.474400000000003</v>
      </c>
      <c r="R59" s="3">
        <v>7.1336667711718125</v>
      </c>
      <c r="S59" s="3">
        <v>5.2786246923849536</v>
      </c>
      <c r="T59" s="3">
        <v>5.2877721542757534</v>
      </c>
      <c r="U59" s="3">
        <v>23.039290688940493</v>
      </c>
      <c r="V59" s="3">
        <v>15.878657103292733</v>
      </c>
      <c r="W59" s="3">
        <v>16.57581178776784</v>
      </c>
      <c r="X59" s="3">
        <v>136.45477934127297</v>
      </c>
      <c r="Y59" s="3">
        <v>19.281571136676774</v>
      </c>
      <c r="Z59" s="3">
        <v>16.656895879058585</v>
      </c>
      <c r="AA59" s="3">
        <v>136.34609212048275</v>
      </c>
      <c r="AB59" s="3">
        <v>19.242553685565746</v>
      </c>
      <c r="AC59" s="3">
        <v>16.62929432277592</v>
      </c>
      <c r="AD59" s="5">
        <v>969.59967823911711</v>
      </c>
      <c r="AE59" s="5">
        <v>173.67816620199909</v>
      </c>
      <c r="AF59" s="5">
        <v>211.43802645741016</v>
      </c>
      <c r="AG59" s="3">
        <v>480.10044251157086</v>
      </c>
      <c r="AH59" s="3">
        <v>98.544164995420729</v>
      </c>
      <c r="AI59" s="3">
        <v>114.16218562793972</v>
      </c>
      <c r="AJ59" s="3">
        <v>1.8838810499946912</v>
      </c>
      <c r="AK59" s="3">
        <v>1.9692383763095285</v>
      </c>
      <c r="AL59" s="3">
        <v>1.9508460715442921</v>
      </c>
      <c r="AM59" s="3">
        <v>1.2448017742442461</v>
      </c>
      <c r="AN59" s="3">
        <v>1.2499288574204694</v>
      </c>
      <c r="AO59" s="3">
        <v>1.2497380825176272</v>
      </c>
      <c r="AP59" s="3">
        <v>0.61891261563675914</v>
      </c>
      <c r="AQ59" s="3">
        <v>0.61808113577885393</v>
      </c>
      <c r="AR59" s="3">
        <v>0.61793879377810823</v>
      </c>
      <c r="AS59" s="3">
        <v>0.62574397557055439</v>
      </c>
      <c r="AT59" s="3">
        <v>0.61794724044334826</v>
      </c>
      <c r="AU59" s="3">
        <v>0.61731863718232016</v>
      </c>
      <c r="AV59" s="3">
        <v>0.62001494759838049</v>
      </c>
      <c r="AW59" s="3">
        <v>0.76838718335931555</v>
      </c>
      <c r="AX59" s="3">
        <v>0.7732846213318173</v>
      </c>
      <c r="AY59" s="3">
        <v>0.62001494759838049</v>
      </c>
      <c r="AZ59" s="3">
        <v>0.76838718335931555</v>
      </c>
      <c r="BA59" s="3">
        <v>0.7732846213318173</v>
      </c>
    </row>
    <row r="60" spans="1:53" x14ac:dyDescent="0.3">
      <c r="A60" s="3">
        <v>59</v>
      </c>
      <c r="B60" s="3">
        <v>210.8</v>
      </c>
      <c r="C60" s="3">
        <v>49.6</v>
      </c>
      <c r="D60" s="3">
        <v>37.700000000000003</v>
      </c>
      <c r="E60" s="3">
        <v>23.8</v>
      </c>
      <c r="F60" s="3">
        <v>537.23973072288584</v>
      </c>
      <c r="G60" s="3">
        <v>116.94020488646376</v>
      </c>
      <c r="H60" s="3">
        <v>115.55160307198237</v>
      </c>
      <c r="I60" s="3">
        <v>240.41766116319914</v>
      </c>
      <c r="J60" s="3">
        <v>55.022872137941881</v>
      </c>
      <c r="K60" s="3">
        <v>43.202917566304301</v>
      </c>
      <c r="L60" s="3">
        <v>471.70355199999995</v>
      </c>
      <c r="M60" s="3">
        <v>145.214834</v>
      </c>
      <c r="N60" s="3">
        <v>103.869299</v>
      </c>
      <c r="O60" s="3">
        <v>338.11040000000003</v>
      </c>
      <c r="P60" s="3">
        <v>107.62</v>
      </c>
      <c r="Q60" s="3">
        <v>75.524000000000001</v>
      </c>
      <c r="R60" s="3">
        <v>8.2043765251359329</v>
      </c>
      <c r="S60" s="3">
        <v>6.0154407106848637</v>
      </c>
      <c r="T60" s="3">
        <v>5.7447689561642665</v>
      </c>
      <c r="U60" s="3">
        <v>23.782342367819602</v>
      </c>
      <c r="V60" s="3">
        <v>16.606916516365068</v>
      </c>
      <c r="W60" s="3">
        <v>16.890309524668236</v>
      </c>
      <c r="X60" s="3">
        <v>210.81799146464664</v>
      </c>
      <c r="Y60" s="3">
        <v>49.71477592614017</v>
      </c>
      <c r="Z60" s="3">
        <v>37.830501309595412</v>
      </c>
      <c r="AA60" s="3">
        <v>210.80908456032972</v>
      </c>
      <c r="AB60" s="3">
        <v>49.660997766270611</v>
      </c>
      <c r="AC60" s="3">
        <v>37.76991327383697</v>
      </c>
      <c r="AD60" s="5">
        <v>1026.1328936624286</v>
      </c>
      <c r="AE60" s="5">
        <v>195.64534736709987</v>
      </c>
      <c r="AF60" s="5">
        <v>215.49747849635622</v>
      </c>
      <c r="AG60" s="3">
        <v>550.28227855059401</v>
      </c>
      <c r="AH60" s="3">
        <v>119.28124731462802</v>
      </c>
      <c r="AI60" s="3">
        <v>118.4248556125936</v>
      </c>
      <c r="AJ60" s="3">
        <v>1.9419405249973456</v>
      </c>
      <c r="AK60" s="3">
        <v>1.9845700069979793</v>
      </c>
      <c r="AL60" s="3">
        <v>1.9748916381503479</v>
      </c>
      <c r="AM60" s="3">
        <v>1.2489603548488493</v>
      </c>
      <c r="AN60" s="3">
        <v>1.2499857714671312</v>
      </c>
      <c r="AO60" s="3">
        <v>1.2499476099940046</v>
      </c>
      <c r="AP60" s="3">
        <v>0.61769856528462141</v>
      </c>
      <c r="AQ60" s="3">
        <v>0.61801598071202724</v>
      </c>
      <c r="AR60" s="3">
        <v>0.6180703521316312</v>
      </c>
      <c r="AS60" s="3">
        <v>0.61510300208804414</v>
      </c>
      <c r="AT60" s="3">
        <v>0.61806712450710621</v>
      </c>
      <c r="AU60" s="3">
        <v>0.61830724163450612</v>
      </c>
      <c r="AV60" s="3">
        <v>0.52895059240326636</v>
      </c>
      <c r="AW60" s="3">
        <v>0.68855642785810001</v>
      </c>
      <c r="AX60" s="3">
        <v>0.71585876599852849</v>
      </c>
      <c r="AY60" s="3">
        <v>0.52895059240326636</v>
      </c>
      <c r="AZ60" s="3">
        <v>0.68855642785810001</v>
      </c>
      <c r="BA60" s="3">
        <v>0.71585876599852849</v>
      </c>
    </row>
    <row r="61" spans="1:53" x14ac:dyDescent="0.3">
      <c r="A61" s="3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  <c r="F61" s="3">
        <v>586.76781150602005</v>
      </c>
      <c r="G61" s="3">
        <v>111.35814342052463</v>
      </c>
      <c r="H61" s="3">
        <v>90.186122150387646</v>
      </c>
      <c r="I61" s="3">
        <v>258.7835322326398</v>
      </c>
      <c r="J61" s="3">
        <v>40.504574427588381</v>
      </c>
      <c r="K61" s="3">
        <v>17.940583513260862</v>
      </c>
      <c r="L61" s="3">
        <v>519.40977899999996</v>
      </c>
      <c r="M61" s="3">
        <v>136.75041599999997</v>
      </c>
      <c r="N61" s="3">
        <v>75.102512999999988</v>
      </c>
      <c r="O61" s="3">
        <v>387.78879999999998</v>
      </c>
      <c r="P61" s="3">
        <v>87.64</v>
      </c>
      <c r="Q61" s="3">
        <v>46.838399999999993</v>
      </c>
      <c r="R61" s="3">
        <v>8.6321859308645159</v>
      </c>
      <c r="S61" s="3">
        <v>5.7905665476197203</v>
      </c>
      <c r="T61" s="3">
        <v>4.5279219826249175</v>
      </c>
      <c r="U61" s="3">
        <v>24.376309215065824</v>
      </c>
      <c r="V61" s="3">
        <v>16.66992347643783</v>
      </c>
      <c r="W61" s="3">
        <v>15.742262019893801</v>
      </c>
      <c r="X61" s="3">
        <v>210.7117195928146</v>
      </c>
      <c r="Y61" s="3">
        <v>29.547879167451303</v>
      </c>
      <c r="Z61" s="3">
        <v>9.361987823578211</v>
      </c>
      <c r="AA61" s="3">
        <v>210.70589458359018</v>
      </c>
      <c r="AB61" s="3">
        <v>29.524552651781423</v>
      </c>
      <c r="AC61" s="3">
        <v>9.3320349251221462</v>
      </c>
      <c r="AD61" s="5">
        <v>1073.5714718546571</v>
      </c>
      <c r="AE61" s="5">
        <v>194.01747126206203</v>
      </c>
      <c r="AF61" s="5">
        <v>190.51105716380039</v>
      </c>
      <c r="AG61" s="3">
        <v>599.8083307299097</v>
      </c>
      <c r="AH61" s="3">
        <v>113.84457884456315</v>
      </c>
      <c r="AI61" s="3">
        <v>93.039018464702707</v>
      </c>
      <c r="AJ61" s="3">
        <v>1.9709702624986729</v>
      </c>
      <c r="AK61" s="3">
        <v>1.9895455586802213</v>
      </c>
      <c r="AL61" s="3">
        <v>1.8317731887071766</v>
      </c>
      <c r="AM61" s="3">
        <v>1.2497920709697699</v>
      </c>
      <c r="AN61" s="3">
        <v>1.2499967615070717</v>
      </c>
      <c r="AO61" s="3">
        <v>1.2404279200682575</v>
      </c>
      <c r="AP61" s="3">
        <v>0.61816213567826084</v>
      </c>
      <c r="AQ61" s="3">
        <v>0.61804086687383386</v>
      </c>
      <c r="AR61" s="3">
        <v>0.61745209888721209</v>
      </c>
      <c r="AS61" s="3">
        <v>0.61915555769952502</v>
      </c>
      <c r="AT61" s="3">
        <v>0.61801846592071841</v>
      </c>
      <c r="AU61" s="3">
        <v>0.60881273128998847</v>
      </c>
      <c r="AV61" s="3">
        <v>0.50166383269054227</v>
      </c>
      <c r="AW61" s="3">
        <v>0.71476802374657045</v>
      </c>
      <c r="AX61" s="3">
        <v>0.85493955811421229</v>
      </c>
      <c r="AY61" s="3">
        <v>0.50166383269054227</v>
      </c>
      <c r="AZ61" s="3">
        <v>0.71476802374657045</v>
      </c>
      <c r="BA61" s="3">
        <v>0.85493955811421229</v>
      </c>
    </row>
    <row r="62" spans="1:53" x14ac:dyDescent="0.3">
      <c r="A62" s="3">
        <v>61</v>
      </c>
      <c r="B62" s="3">
        <v>53.5</v>
      </c>
      <c r="C62" s="3">
        <v>2</v>
      </c>
      <c r="D62" s="3">
        <v>21.4</v>
      </c>
      <c r="E62" s="3">
        <v>8.1</v>
      </c>
      <c r="F62" s="3">
        <v>464.23746805421399</v>
      </c>
      <c r="G62" s="3">
        <v>79.950700394367232</v>
      </c>
      <c r="H62" s="3">
        <v>84.530285505271337</v>
      </c>
      <c r="I62" s="3">
        <v>105.25670644652797</v>
      </c>
      <c r="J62" s="3">
        <v>10.100914885517676</v>
      </c>
      <c r="K62" s="3">
        <v>24.988116702652171</v>
      </c>
      <c r="L62" s="3">
        <v>386.18045299999994</v>
      </c>
      <c r="M62" s="3">
        <v>98.782657999999998</v>
      </c>
      <c r="N62" s="3">
        <v>72.101139999999987</v>
      </c>
      <c r="O62" s="3">
        <v>285.22719999999998</v>
      </c>
      <c r="P62" s="3">
        <v>60.980000000000004</v>
      </c>
      <c r="Q62" s="3">
        <v>44.137599999999999</v>
      </c>
      <c r="R62" s="3">
        <v>7.4325560262477675</v>
      </c>
      <c r="S62" s="3">
        <v>3.0093737996078338</v>
      </c>
      <c r="T62" s="3">
        <v>4.8745597150777726</v>
      </c>
      <c r="U62" s="3">
        <v>23.48072902595462</v>
      </c>
      <c r="V62" s="3">
        <v>14.02908596171021</v>
      </c>
      <c r="W62" s="3">
        <v>15.657200537942847</v>
      </c>
      <c r="X62" s="3">
        <v>53.511725434252746</v>
      </c>
      <c r="Y62" s="3">
        <v>2.0780082821374046</v>
      </c>
      <c r="Z62" s="3">
        <v>21.610757255628833</v>
      </c>
      <c r="AA62" s="3">
        <v>53.505897453347337</v>
      </c>
      <c r="AB62" s="3">
        <v>2.0406179746670547</v>
      </c>
      <c r="AC62" s="3">
        <v>21.518124728263032</v>
      </c>
      <c r="AD62" s="5">
        <v>956.2624022012352</v>
      </c>
      <c r="AE62" s="5">
        <v>165.14859608085854</v>
      </c>
      <c r="AF62" s="5">
        <v>181.60006503523525</v>
      </c>
      <c r="AG62" s="3">
        <v>477.62853807130261</v>
      </c>
      <c r="AH62" s="3">
        <v>82.500273702317173</v>
      </c>
      <c r="AI62" s="3">
        <v>87.18852087133169</v>
      </c>
      <c r="AJ62" s="3">
        <v>1.9854625863114232</v>
      </c>
      <c r="AK62" s="3">
        <v>1.3244527333044713</v>
      </c>
      <c r="AL62" s="3">
        <v>1.9020439322671088</v>
      </c>
      <c r="AM62" s="3">
        <v>1.2499584141915405</v>
      </c>
      <c r="AN62" s="3">
        <v>0.88211991112997201</v>
      </c>
      <c r="AO62" s="3">
        <v>1.2480630390757383</v>
      </c>
      <c r="AP62" s="3">
        <v>0.61798504485512806</v>
      </c>
      <c r="AQ62" s="3">
        <v>0.53629717442913916</v>
      </c>
      <c r="AR62" s="3">
        <v>0.61825621156965294</v>
      </c>
      <c r="AS62" s="3">
        <v>0.61760588408619232</v>
      </c>
      <c r="AT62" s="3">
        <v>0.4837116323411822</v>
      </c>
      <c r="AU62" s="3">
        <v>0.62150235929273479</v>
      </c>
      <c r="AV62" s="3">
        <v>0.60165775321197612</v>
      </c>
      <c r="AW62" s="3">
        <v>1.0849809704200952</v>
      </c>
      <c r="AX62" s="3">
        <v>0.79837948958472316</v>
      </c>
      <c r="AY62" s="3">
        <v>0.60165775321197612</v>
      </c>
      <c r="AZ62" s="3">
        <v>1.0849809704200952</v>
      </c>
      <c r="BA62" s="3">
        <v>0.79837948958472316</v>
      </c>
    </row>
    <row r="63" spans="1:53" x14ac:dyDescent="0.3">
      <c r="A63" s="3">
        <v>62</v>
      </c>
      <c r="B63" s="3">
        <v>261.3</v>
      </c>
      <c r="C63" s="3">
        <v>42.7</v>
      </c>
      <c r="D63" s="3">
        <v>54.7</v>
      </c>
      <c r="E63" s="3">
        <v>24.2</v>
      </c>
      <c r="F63" s="3">
        <v>586.26622763794978</v>
      </c>
      <c r="G63" s="3">
        <v>98.665490276057056</v>
      </c>
      <c r="H63" s="3">
        <v>113.87119985368994</v>
      </c>
      <c r="I63" s="3">
        <v>282.35134128930559</v>
      </c>
      <c r="J63" s="3">
        <v>44.720182977103541</v>
      </c>
      <c r="K63" s="3">
        <v>59.697623340530441</v>
      </c>
      <c r="L63" s="3">
        <v>508.22593099999995</v>
      </c>
      <c r="M63" s="3">
        <v>117.63276700000002</v>
      </c>
      <c r="N63" s="3">
        <v>98.111857999999984</v>
      </c>
      <c r="O63" s="3">
        <v>414.78480000000002</v>
      </c>
      <c r="P63" s="3">
        <v>91.36</v>
      </c>
      <c r="Q63" s="3">
        <v>79.031199999999998</v>
      </c>
      <c r="R63" s="3">
        <v>8.538691583025674</v>
      </c>
      <c r="S63" s="3">
        <v>4.957948440077713</v>
      </c>
      <c r="T63" s="3">
        <v>5.9516875954590445</v>
      </c>
      <c r="U63" s="3">
        <v>24.350252393290262</v>
      </c>
      <c r="V63" s="3">
        <v>14.977467689602747</v>
      </c>
      <c r="W63" s="3">
        <v>16.527624139782212</v>
      </c>
      <c r="X63" s="3">
        <v>261.34463351165527</v>
      </c>
      <c r="Y63" s="3">
        <v>43.246089007692404</v>
      </c>
      <c r="Z63" s="3">
        <v>54.803688157675616</v>
      </c>
      <c r="AA63" s="3">
        <v>261.32282859122279</v>
      </c>
      <c r="AB63" s="3">
        <v>43.079867857534111</v>
      </c>
      <c r="AC63" s="3">
        <v>54.754901315541737</v>
      </c>
      <c r="AD63" s="5">
        <v>1065.4176260529243</v>
      </c>
      <c r="AE63" s="5">
        <v>181.57286242857759</v>
      </c>
      <c r="AF63" s="5">
        <v>207.40684369797071</v>
      </c>
      <c r="AG63" s="3">
        <v>599.03437815843517</v>
      </c>
      <c r="AH63" s="3">
        <v>101.03650298465467</v>
      </c>
      <c r="AI63" s="3">
        <v>116.35159434974348</v>
      </c>
      <c r="AJ63" s="3">
        <v>1.9927312931557117</v>
      </c>
      <c r="AK63" s="3">
        <v>1.6620308763920888</v>
      </c>
      <c r="AL63" s="3">
        <v>1.951004231657266</v>
      </c>
      <c r="AM63" s="3">
        <v>1.2499916828383082</v>
      </c>
      <c r="AN63" s="3">
        <v>1.1764239816916604</v>
      </c>
      <c r="AO63" s="3">
        <v>1.2496126078138232</v>
      </c>
      <c r="AP63" s="3">
        <v>0.61805268421967308</v>
      </c>
      <c r="AQ63" s="3">
        <v>0.6509157320890826</v>
      </c>
      <c r="AR63" s="3">
        <v>0.6179491188419628</v>
      </c>
      <c r="AS63" s="3">
        <v>0.61819755345716587</v>
      </c>
      <c r="AT63" s="3">
        <v>0.6739853974621427</v>
      </c>
      <c r="AU63" s="3">
        <v>0.61671202269617154</v>
      </c>
      <c r="AV63" s="3">
        <v>0.50902512039175563</v>
      </c>
      <c r="AW63" s="3">
        <v>0.7974643244903814</v>
      </c>
      <c r="AX63" s="3">
        <v>0.68867535847752648</v>
      </c>
      <c r="AY63" s="3">
        <v>0.50902512039175563</v>
      </c>
      <c r="AZ63" s="3">
        <v>0.7974643244903814</v>
      </c>
      <c r="BA63" s="3">
        <v>0.68867535847752648</v>
      </c>
    </row>
    <row r="64" spans="1:53" x14ac:dyDescent="0.3">
      <c r="A64" s="3">
        <v>63</v>
      </c>
      <c r="B64" s="3">
        <v>239.3</v>
      </c>
      <c r="C64" s="3">
        <v>15.5</v>
      </c>
      <c r="D64" s="3">
        <v>27.3</v>
      </c>
      <c r="E64" s="3">
        <v>15.7</v>
      </c>
      <c r="F64" s="3">
        <v>649.68635934656481</v>
      </c>
      <c r="G64" s="3">
        <v>84.565843193239928</v>
      </c>
      <c r="H64" s="3">
        <v>107.00983989758295</v>
      </c>
      <c r="I64" s="3">
        <v>295.77026825786112</v>
      </c>
      <c r="J64" s="3">
        <v>24.444036595420709</v>
      </c>
      <c r="K64" s="3">
        <v>39.239524668106085</v>
      </c>
      <c r="L64" s="3">
        <v>594.19931399999996</v>
      </c>
      <c r="M64" s="3">
        <v>105.386944</v>
      </c>
      <c r="N64" s="3">
        <v>91.107631999999995</v>
      </c>
      <c r="O64" s="3">
        <v>460.85120000000001</v>
      </c>
      <c r="P64" s="3">
        <v>60.019999999999996</v>
      </c>
      <c r="Q64" s="3">
        <v>69.832799999999992</v>
      </c>
      <c r="R64" s="3">
        <v>8.893194628124597</v>
      </c>
      <c r="S64" s="3">
        <v>4.7240193999562861</v>
      </c>
      <c r="T64" s="3">
        <v>5.687561740374532</v>
      </c>
      <c r="U64" s="3">
        <v>24.95791990954654</v>
      </c>
      <c r="V64" s="3">
        <v>14.7228141756074</v>
      </c>
      <c r="W64" s="3">
        <v>16.528986014016684</v>
      </c>
      <c r="X64" s="3">
        <v>239.30947527325733</v>
      </c>
      <c r="Y64" s="3">
        <v>15.554649480517988</v>
      </c>
      <c r="Z64" s="3">
        <v>27.343627209353805</v>
      </c>
      <c r="AA64" s="3">
        <v>239.30476058397477</v>
      </c>
      <c r="AB64" s="3">
        <v>15.528197692896745</v>
      </c>
      <c r="AC64" s="3">
        <v>27.322319475093035</v>
      </c>
      <c r="AD64" s="5">
        <v>1135.2058624960266</v>
      </c>
      <c r="AE64" s="5">
        <v>168.18396912354677</v>
      </c>
      <c r="AF64" s="5">
        <v>201.70767136471105</v>
      </c>
      <c r="AG64" s="3">
        <v>662.88127095969617</v>
      </c>
      <c r="AH64" s="3">
        <v>86.943596407824174</v>
      </c>
      <c r="AI64" s="3">
        <v>109.57300136657001</v>
      </c>
      <c r="AJ64" s="3">
        <v>1.9963656465778559</v>
      </c>
      <c r="AK64" s="3">
        <v>1.7859662358024866</v>
      </c>
      <c r="AL64" s="3">
        <v>1.9712485600838179</v>
      </c>
      <c r="AM64" s="3">
        <v>1.2499983365676617</v>
      </c>
      <c r="AN64" s="3">
        <v>1.2348540537977564</v>
      </c>
      <c r="AO64" s="3">
        <v>1.2499213415673436</v>
      </c>
      <c r="AP64" s="3">
        <v>0.6180268477983849</v>
      </c>
      <c r="AQ64" s="3">
        <v>0.60571731606651791</v>
      </c>
      <c r="AR64" s="3">
        <v>0.61806640595321038</v>
      </c>
      <c r="AS64" s="3">
        <v>0.61797151890606317</v>
      </c>
      <c r="AT64" s="3">
        <v>0.59665343243685565</v>
      </c>
      <c r="AU64" s="3">
        <v>0.61853242569950795</v>
      </c>
      <c r="AV64" s="3">
        <v>0.48706533709531613</v>
      </c>
      <c r="AW64" s="3">
        <v>0.81724704579233798</v>
      </c>
      <c r="AX64" s="3">
        <v>0.72274255181715308</v>
      </c>
      <c r="AY64" s="3">
        <v>0.48706533709531613</v>
      </c>
      <c r="AZ64" s="3">
        <v>0.81724704579233798</v>
      </c>
      <c r="BA64" s="3">
        <v>0.72274255181715308</v>
      </c>
    </row>
    <row r="65" spans="1:53" x14ac:dyDescent="0.3">
      <c r="A65" s="3">
        <v>64</v>
      </c>
      <c r="B65" s="3">
        <v>102.7</v>
      </c>
      <c r="C65" s="3">
        <v>29.6</v>
      </c>
      <c r="D65" s="3">
        <v>8.4</v>
      </c>
      <c r="E65" s="3">
        <v>14</v>
      </c>
      <c r="F65" s="3">
        <v>557.48045154259535</v>
      </c>
      <c r="G65" s="3">
        <v>88.79609023526794</v>
      </c>
      <c r="H65" s="3">
        <v>83.306887928308072</v>
      </c>
      <c r="I65" s="3">
        <v>161.85405365157223</v>
      </c>
      <c r="J65" s="3">
        <v>34.488807319084145</v>
      </c>
      <c r="K65" s="3">
        <v>16.247904933621218</v>
      </c>
      <c r="L65" s="3">
        <v>502.61572599999994</v>
      </c>
      <c r="M65" s="3">
        <v>100.72627199999999</v>
      </c>
      <c r="N65" s="3">
        <v>70.222369</v>
      </c>
      <c r="O65" s="3">
        <v>351.904</v>
      </c>
      <c r="P65" s="3">
        <v>65.72</v>
      </c>
      <c r="Q65" s="3">
        <v>49.0944</v>
      </c>
      <c r="R65" s="3">
        <v>8.1890899681843514</v>
      </c>
      <c r="S65" s="3">
        <v>5.2773821213125292</v>
      </c>
      <c r="T65" s="3">
        <v>4.403256401999081</v>
      </c>
      <c r="U65" s="3">
        <v>24.598148044571744</v>
      </c>
      <c r="V65" s="3">
        <v>15.166025701815936</v>
      </c>
      <c r="W65" s="3">
        <v>15.351420517062616</v>
      </c>
      <c r="X65" s="3">
        <v>102.71033871810513</v>
      </c>
      <c r="Y65" s="3">
        <v>29.738468487172664</v>
      </c>
      <c r="Z65" s="3">
        <v>8.4837699781753226</v>
      </c>
      <c r="AA65" s="3">
        <v>102.70519632202233</v>
      </c>
      <c r="AB65" s="3">
        <v>29.674501446632092</v>
      </c>
      <c r="AC65" s="3">
        <v>8.4437486358463012</v>
      </c>
      <c r="AD65" s="5">
        <v>1057.2905403479099</v>
      </c>
      <c r="AE65" s="5">
        <v>171.02529673913187</v>
      </c>
      <c r="AF65" s="5">
        <v>178.01525777975985</v>
      </c>
      <c r="AG65" s="3">
        <v>571.42784181715842</v>
      </c>
      <c r="AH65" s="3">
        <v>91.078406600718836</v>
      </c>
      <c r="AI65" s="3">
        <v>85.879812301264508</v>
      </c>
      <c r="AJ65" s="3">
        <v>1.9981828220877942</v>
      </c>
      <c r="AK65" s="3">
        <v>1.8902979177242893</v>
      </c>
      <c r="AL65" s="3">
        <v>1.799250304002499</v>
      </c>
      <c r="AM65" s="3">
        <v>1.2499996673135323</v>
      </c>
      <c r="AN65" s="3">
        <v>1.2469704371296133</v>
      </c>
      <c r="AO65" s="3">
        <v>1.2349886914929911</v>
      </c>
      <c r="AP65" s="3">
        <v>0.61803671636269764</v>
      </c>
      <c r="AQ65" s="3">
        <v>0.622774625003647</v>
      </c>
      <c r="AR65" s="3">
        <v>0.61695597711376238</v>
      </c>
      <c r="AS65" s="3">
        <v>0.61805785102825306</v>
      </c>
      <c r="AT65" s="3">
        <v>0.62630716461194524</v>
      </c>
      <c r="AU65" s="3">
        <v>0.60486272688211529</v>
      </c>
      <c r="AV65" s="3">
        <v>0.54211114437783348</v>
      </c>
      <c r="AW65" s="3">
        <v>0.75303136503967683</v>
      </c>
      <c r="AX65" s="3">
        <v>0.87017012887626299</v>
      </c>
      <c r="AY65" s="3">
        <v>0.54211114437783348</v>
      </c>
      <c r="AZ65" s="3">
        <v>0.75303136503967683</v>
      </c>
      <c r="BA65" s="3">
        <v>0.87017012887626299</v>
      </c>
    </row>
    <row r="66" spans="1:53" x14ac:dyDescent="0.3">
      <c r="A66" s="3">
        <v>65</v>
      </c>
      <c r="B66" s="3">
        <v>131.1</v>
      </c>
      <c r="C66" s="3">
        <v>42.8</v>
      </c>
      <c r="D66" s="3">
        <v>28.9</v>
      </c>
      <c r="E66" s="3">
        <v>18</v>
      </c>
      <c r="F66" s="3">
        <v>521.3363160798167</v>
      </c>
      <c r="G66" s="3">
        <v>104.95726316468756</v>
      </c>
      <c r="H66" s="3">
        <v>87.214821549815639</v>
      </c>
      <c r="I66" s="3">
        <v>163.47081073031444</v>
      </c>
      <c r="J66" s="3">
        <v>49.697761463816825</v>
      </c>
      <c r="K66" s="3">
        <v>32.149580986724246</v>
      </c>
      <c r="L66" s="3">
        <v>458.13059899999996</v>
      </c>
      <c r="M66" s="3">
        <v>110.61806499999999</v>
      </c>
      <c r="N66" s="3">
        <v>73.620290999999995</v>
      </c>
      <c r="O66" s="3">
        <v>335.30880000000002</v>
      </c>
      <c r="P66" s="3">
        <v>95.48</v>
      </c>
      <c r="Q66" s="3">
        <v>55.583199999999998</v>
      </c>
      <c r="R66" s="3">
        <v>8.1515963780433953</v>
      </c>
      <c r="S66" s="3">
        <v>5.8674909511127629</v>
      </c>
      <c r="T66" s="3">
        <v>5.1251441559180186</v>
      </c>
      <c r="U66" s="3">
        <v>24.554478826427051</v>
      </c>
      <c r="V66" s="3">
        <v>15.8893586640405</v>
      </c>
      <c r="W66" s="3">
        <v>15.644978008768479</v>
      </c>
      <c r="X66" s="3">
        <v>131.12376192330962</v>
      </c>
      <c r="Y66" s="3">
        <v>42.877547108076634</v>
      </c>
      <c r="Z66" s="3">
        <v>29.127608553799604</v>
      </c>
      <c r="AA66" s="3">
        <v>131.11202441094073</v>
      </c>
      <c r="AB66" s="3">
        <v>42.840421023509698</v>
      </c>
      <c r="AC66" s="3">
        <v>29.028949083265648</v>
      </c>
      <c r="AD66" s="5">
        <v>1020.1718252602202</v>
      </c>
      <c r="AE66" s="5">
        <v>186.61455894563881</v>
      </c>
      <c r="AF66" s="5">
        <v>178.59239212746598</v>
      </c>
      <c r="AG66" s="3">
        <v>535.16050190770659</v>
      </c>
      <c r="AH66" s="3">
        <v>107.20215892703391</v>
      </c>
      <c r="AI66" s="3">
        <v>89.62619764525202</v>
      </c>
      <c r="AJ66" s="3">
        <v>1.9990914110397968</v>
      </c>
      <c r="AK66" s="3">
        <v>1.9449573395685043</v>
      </c>
      <c r="AL66" s="3">
        <v>1.8965364365930126</v>
      </c>
      <c r="AM66" s="3">
        <v>1.2499999334627065</v>
      </c>
      <c r="AN66" s="3">
        <v>1.2493940869176485</v>
      </c>
      <c r="AO66" s="3">
        <v>1.246997208092478</v>
      </c>
      <c r="AP66" s="3">
        <v>0.61803294689626864</v>
      </c>
      <c r="AQ66" s="3">
        <v>0.61622851663563116</v>
      </c>
      <c r="AR66" s="3">
        <v>0.61844602644790647</v>
      </c>
      <c r="AS66" s="3">
        <v>0.61802487430502806</v>
      </c>
      <c r="AT66" s="3">
        <v>0.6148899784630224</v>
      </c>
      <c r="AU66" s="3">
        <v>0.62310254874132465</v>
      </c>
      <c r="AV66" s="3">
        <v>0.53975325342318281</v>
      </c>
      <c r="AW66" s="3">
        <v>0.69765868972381573</v>
      </c>
      <c r="AX66" s="3">
        <v>0.77134500281329421</v>
      </c>
      <c r="AY66" s="3">
        <v>0.53975325342318281</v>
      </c>
      <c r="AZ66" s="3">
        <v>0.69765868972381573</v>
      </c>
      <c r="BA66" s="3">
        <v>0.77134500281329421</v>
      </c>
    </row>
    <row r="67" spans="1:53" x14ac:dyDescent="0.3">
      <c r="A67" s="3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  <c r="F67" s="3">
        <v>433.93542125587169</v>
      </c>
      <c r="G67" s="3">
        <v>82.770084215281287</v>
      </c>
      <c r="H67" s="3">
        <v>61.950375084870942</v>
      </c>
      <c r="I67" s="3">
        <v>101.69416214606289</v>
      </c>
      <c r="J67" s="3">
        <v>19.239552292763367</v>
      </c>
      <c r="K67" s="3">
        <v>7.3299161973448497</v>
      </c>
      <c r="L67" s="3">
        <v>364.90277499999991</v>
      </c>
      <c r="M67" s="3">
        <v>101.05614</v>
      </c>
      <c r="N67" s="3">
        <v>51.340067999999988</v>
      </c>
      <c r="O67" s="3">
        <v>236.32079999999999</v>
      </c>
      <c r="P67" s="3">
        <v>62.039999999999992</v>
      </c>
      <c r="Q67" s="3">
        <v>27.160799999999998</v>
      </c>
      <c r="R67" s="3">
        <v>7.4947450558146178</v>
      </c>
      <c r="S67" s="3">
        <v>4.577010780604315</v>
      </c>
      <c r="T67" s="3">
        <v>1.9446971467093812</v>
      </c>
      <c r="U67" s="3">
        <v>23.877689565738901</v>
      </c>
      <c r="V67" s="3">
        <v>14.94150133139161</v>
      </c>
      <c r="W67" s="3">
        <v>12.410621891356957</v>
      </c>
      <c r="X67" s="3">
        <v>69.01870924724777</v>
      </c>
      <c r="Y67" s="3">
        <v>9.3550933260902305</v>
      </c>
      <c r="Z67" s="3">
        <v>0.97904486346944053</v>
      </c>
      <c r="AA67" s="3">
        <v>69.009443796327261</v>
      </c>
      <c r="AB67" s="3">
        <v>9.3283508292954043</v>
      </c>
      <c r="AC67" s="3">
        <v>0.94128280663118657</v>
      </c>
      <c r="AD67" s="5">
        <v>926.85883080415795</v>
      </c>
      <c r="AE67" s="5">
        <v>166.22351365154069</v>
      </c>
      <c r="AF67" s="5">
        <v>151.07770233157186</v>
      </c>
      <c r="AG67" s="3">
        <v>447.41561992213565</v>
      </c>
      <c r="AH67" s="3">
        <v>85.10337353514366</v>
      </c>
      <c r="AI67" s="3">
        <v>64.275292126923489</v>
      </c>
      <c r="AJ67" s="3">
        <v>1.9995446898884275</v>
      </c>
      <c r="AK67" s="3">
        <v>1.8168060394162548</v>
      </c>
      <c r="AL67" s="3">
        <v>1.1129980068852343</v>
      </c>
      <c r="AM67" s="3">
        <v>1.2499999866925404</v>
      </c>
      <c r="AN67" s="3">
        <v>1.2403172154529862</v>
      </c>
      <c r="AO67" s="3">
        <v>0.61177128999672226</v>
      </c>
      <c r="AP67" s="3">
        <v>0.61803438670282496</v>
      </c>
      <c r="AQ67" s="3">
        <v>0.6181550927949041</v>
      </c>
      <c r="AR67" s="3">
        <v>0.46489187090830519</v>
      </c>
      <c r="AS67" s="3">
        <v>0.6180374701772624</v>
      </c>
      <c r="AT67" s="3">
        <v>0.6100819905974697</v>
      </c>
      <c r="AU67" s="3">
        <v>0.43088982360753952</v>
      </c>
      <c r="AV67" s="3">
        <v>0.59070169304420717</v>
      </c>
      <c r="AW67" s="3">
        <v>0.84947953523179853</v>
      </c>
      <c r="AX67" s="3">
        <v>1.2526991884441234</v>
      </c>
      <c r="AY67" s="3">
        <v>0.59070169304420717</v>
      </c>
      <c r="AZ67" s="3">
        <v>0.84947953523179853</v>
      </c>
      <c r="BA67" s="3">
        <v>1.2526991884441234</v>
      </c>
    </row>
    <row r="68" spans="1:53" x14ac:dyDescent="0.3">
      <c r="A68" s="3">
        <v>67</v>
      </c>
      <c r="B68" s="3">
        <v>31.5</v>
      </c>
      <c r="C68" s="3">
        <v>24.6</v>
      </c>
      <c r="D68" s="3">
        <v>2.2000000000000002</v>
      </c>
      <c r="E68" s="3">
        <v>9.5</v>
      </c>
      <c r="F68" s="3">
        <v>335.25479487911014</v>
      </c>
      <c r="G68" s="3">
        <v>82.539058950696898</v>
      </c>
      <c r="H68" s="3">
        <v>45.565262559409661</v>
      </c>
      <c r="I68" s="3">
        <v>51.83883242921258</v>
      </c>
      <c r="J68" s="3">
        <v>28.447910458552677</v>
      </c>
      <c r="K68" s="3">
        <v>3.6659832394689702</v>
      </c>
      <c r="L68" s="3">
        <v>280.637721</v>
      </c>
      <c r="M68" s="3">
        <v>99.816588999999993</v>
      </c>
      <c r="N68" s="3">
        <v>35.620359000000001</v>
      </c>
      <c r="O68" s="3">
        <v>142.2792</v>
      </c>
      <c r="P68" s="3">
        <v>73.62</v>
      </c>
      <c r="Q68" s="3">
        <v>14.958399999999997</v>
      </c>
      <c r="R68" s="3">
        <v>6.4478855681574343</v>
      </c>
      <c r="S68" s="3">
        <v>5.0335507551800429</v>
      </c>
      <c r="T68" s="3">
        <v>1.5663362190480228</v>
      </c>
      <c r="U68" s="3">
        <v>22.552139198422708</v>
      </c>
      <c r="V68" s="3">
        <v>15.155947508051606</v>
      </c>
      <c r="W68" s="3">
        <v>10.716954873449838</v>
      </c>
      <c r="X68" s="3">
        <v>31.53495588813491</v>
      </c>
      <c r="Y68" s="3">
        <v>24.81087982449688</v>
      </c>
      <c r="Z68" s="3">
        <v>2.9185880315170474</v>
      </c>
      <c r="AA68" s="3">
        <v>31.517791202612187</v>
      </c>
      <c r="AB68" s="3">
        <v>24.718165867267164</v>
      </c>
      <c r="AC68" s="3">
        <v>2.7704421155577421</v>
      </c>
      <c r="AD68" s="5">
        <v>810.89226826946549</v>
      </c>
      <c r="AE68" s="5">
        <v>164.37675676045743</v>
      </c>
      <c r="AF68" s="5">
        <v>129.24069831538651</v>
      </c>
      <c r="AG68" s="3">
        <v>347.87061885572513</v>
      </c>
      <c r="AH68" s="3">
        <v>84.777172528551858</v>
      </c>
      <c r="AI68" s="3">
        <v>47.649494925693915</v>
      </c>
      <c r="AJ68" s="3">
        <v>1.9979360401671848</v>
      </c>
      <c r="AK68" s="3">
        <v>1.9011038888613387</v>
      </c>
      <c r="AL68" s="3">
        <v>0.91246258235947586</v>
      </c>
      <c r="AM68" s="3">
        <v>1.2499998528404834</v>
      </c>
      <c r="AN68" s="3">
        <v>1.2480588913461341</v>
      </c>
      <c r="AO68" s="3">
        <v>0.78948317430126491</v>
      </c>
      <c r="AP68" s="3">
        <v>0.61803383664408706</v>
      </c>
      <c r="AQ68" s="3">
        <v>0.61798772189438067</v>
      </c>
      <c r="AR68" s="3">
        <v>0.59549579876185865</v>
      </c>
      <c r="AS68" s="3">
        <v>0.61803137097884897</v>
      </c>
      <c r="AT68" s="3">
        <v>0.62106583212657929</v>
      </c>
      <c r="AU68" s="3">
        <v>0.54180786272673198</v>
      </c>
      <c r="AV68" s="3">
        <v>0.67878782632344081</v>
      </c>
      <c r="AW68" s="3">
        <v>0.78184672843393244</v>
      </c>
      <c r="AX68" s="3">
        <v>1.2299230156479823</v>
      </c>
      <c r="AY68" s="3">
        <v>0.67878782632344081</v>
      </c>
      <c r="AZ68" s="3">
        <v>0.78184672843393244</v>
      </c>
      <c r="BA68" s="3">
        <v>1.2299230156479823</v>
      </c>
    </row>
    <row r="69" spans="1:53" x14ac:dyDescent="0.3">
      <c r="A69" s="3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  <c r="F69" s="3">
        <v>373.97835641537711</v>
      </c>
      <c r="G69" s="3">
        <v>72.27734126548782</v>
      </c>
      <c r="H69" s="3">
        <v>42.095683791586758</v>
      </c>
      <c r="I69" s="3">
        <v>149.66776648584252</v>
      </c>
      <c r="J69" s="3">
        <v>20.189582091710534</v>
      </c>
      <c r="K69" s="3">
        <v>10.933196647893794</v>
      </c>
      <c r="L69" s="3">
        <v>305.00472099999996</v>
      </c>
      <c r="M69" s="3">
        <v>91.515084999999999</v>
      </c>
      <c r="N69" s="3">
        <v>28.698850999999991</v>
      </c>
      <c r="O69" s="3">
        <v>211.35760000000002</v>
      </c>
      <c r="P69" s="3">
        <v>60.519999999999996</v>
      </c>
      <c r="Q69" s="3">
        <v>18.086399999999998</v>
      </c>
      <c r="R69" s="3">
        <v>7.5157841080487335</v>
      </c>
      <c r="S69" s="3">
        <v>4.6875689514985464</v>
      </c>
      <c r="T69" s="3">
        <v>2.9489222079094342</v>
      </c>
      <c r="U69" s="3">
        <v>22.978341239523925</v>
      </c>
      <c r="V69" s="3">
        <v>14.798906655867814</v>
      </c>
      <c r="W69" s="3">
        <v>10.895951619050095</v>
      </c>
      <c r="X69" s="3">
        <v>139.373453892763</v>
      </c>
      <c r="Y69" s="3">
        <v>14.591538610841734</v>
      </c>
      <c r="Z69" s="3">
        <v>10.661374805661332</v>
      </c>
      <c r="AA69" s="3">
        <v>139.33814721572998</v>
      </c>
      <c r="AB69" s="3">
        <v>14.548135860129252</v>
      </c>
      <c r="AC69" s="3">
        <v>10.510911079943901</v>
      </c>
      <c r="AD69" s="5">
        <v>821.17640154474702</v>
      </c>
      <c r="AE69" s="5">
        <v>152.72382551090044</v>
      </c>
      <c r="AF69" s="5">
        <v>118.8780399182953</v>
      </c>
      <c r="AG69" s="3">
        <v>385.28167356844415</v>
      </c>
      <c r="AH69" s="3">
        <v>74.446513584760908</v>
      </c>
      <c r="AI69" s="3">
        <v>43.893280982072156</v>
      </c>
      <c r="AJ69" s="3">
        <v>1.9989680200827971</v>
      </c>
      <c r="AK69" s="3">
        <v>1.895528724374262</v>
      </c>
      <c r="AL69" s="3">
        <v>1.326202580301312</v>
      </c>
      <c r="AM69" s="3">
        <v>1.2499999705680966</v>
      </c>
      <c r="AN69" s="3">
        <v>1.2489016038803842</v>
      </c>
      <c r="AO69" s="3">
        <v>1.1517998882947373</v>
      </c>
      <c r="AP69" s="3">
        <v>0.61803404684914909</v>
      </c>
      <c r="AQ69" s="3">
        <v>0.61803673539330228</v>
      </c>
      <c r="AR69" s="3">
        <v>0.62645315564175386</v>
      </c>
      <c r="AS69" s="3">
        <v>0.61803498865107731</v>
      </c>
      <c r="AT69" s="3">
        <v>0.61572813982453634</v>
      </c>
      <c r="AU69" s="3">
        <v>0.64155396549521226</v>
      </c>
      <c r="AV69" s="3">
        <v>0.57620797349686037</v>
      </c>
      <c r="AW69" s="3">
        <v>0.82032303914249738</v>
      </c>
      <c r="AX69" s="3">
        <v>0.99744026854496948</v>
      </c>
      <c r="AY69" s="3">
        <v>0.57620797349686037</v>
      </c>
      <c r="AZ69" s="3">
        <v>0.82032303914249738</v>
      </c>
      <c r="BA69" s="3">
        <v>0.99744026854496948</v>
      </c>
    </row>
    <row r="70" spans="1:53" x14ac:dyDescent="0.3">
      <c r="A70" s="3">
        <v>69</v>
      </c>
      <c r="B70" s="3">
        <v>237.4</v>
      </c>
      <c r="C70" s="3">
        <v>27.5</v>
      </c>
      <c r="D70" s="3">
        <v>11</v>
      </c>
      <c r="E70" s="3">
        <v>18.899999999999999</v>
      </c>
      <c r="F70" s="3">
        <v>499.18484949076401</v>
      </c>
      <c r="G70" s="3">
        <v>78.094138885841474</v>
      </c>
      <c r="H70" s="3">
        <v>40.466978654110733</v>
      </c>
      <c r="I70" s="3">
        <v>267.33355329716852</v>
      </c>
      <c r="J70" s="3">
        <v>31.537916418342107</v>
      </c>
      <c r="K70" s="3">
        <v>13.186639329578759</v>
      </c>
      <c r="L70" s="3">
        <v>422.74989900000003</v>
      </c>
      <c r="M70" s="3">
        <v>96.314871999999994</v>
      </c>
      <c r="N70" s="3">
        <v>27.877377999999993</v>
      </c>
      <c r="O70" s="3">
        <v>347.22399999999999</v>
      </c>
      <c r="P70" s="3">
        <v>56.54</v>
      </c>
      <c r="Q70" s="3">
        <v>18.106400000000001</v>
      </c>
      <c r="R70" s="3">
        <v>8.4760601253950618</v>
      </c>
      <c r="S70" s="3">
        <v>5.1892135852719443</v>
      </c>
      <c r="T70" s="3">
        <v>3.5774641559621445</v>
      </c>
      <c r="U70" s="3">
        <v>23.852419473794711</v>
      </c>
      <c r="V70" s="3">
        <v>15.153311329366776</v>
      </c>
      <c r="W70" s="3">
        <v>11.114656568038447</v>
      </c>
      <c r="X70" s="3">
        <v>237.41762133740602</v>
      </c>
      <c r="Y70" s="3">
        <v>27.646271208047597</v>
      </c>
      <c r="Z70" s="3">
        <v>11.189949761093699</v>
      </c>
      <c r="AA70" s="3">
        <v>237.40889121895947</v>
      </c>
      <c r="AB70" s="3">
        <v>27.579123259292555</v>
      </c>
      <c r="AC70" s="3">
        <v>11.106284282867477</v>
      </c>
      <c r="AD70" s="5">
        <v>927.92429234992255</v>
      </c>
      <c r="AE70" s="5">
        <v>155.92491739594996</v>
      </c>
      <c r="AF70" s="5">
        <v>110.9641176196825</v>
      </c>
      <c r="AG70" s="3">
        <v>509.83528404714866</v>
      </c>
      <c r="AH70" s="3">
        <v>80.14163459148088</v>
      </c>
      <c r="AI70" s="3">
        <v>42.037236630949749</v>
      </c>
      <c r="AJ70" s="3">
        <v>1.9994840100413986</v>
      </c>
      <c r="AK70" s="3">
        <v>1.943677590748667</v>
      </c>
      <c r="AL70" s="3">
        <v>1.552298131788322</v>
      </c>
      <c r="AM70" s="3">
        <v>1.2499999941136193</v>
      </c>
      <c r="AN70" s="3">
        <v>1.2497792530720668</v>
      </c>
      <c r="AO70" s="3">
        <v>1.2262732062204835</v>
      </c>
      <c r="AP70" s="3">
        <v>0.61803396655795517</v>
      </c>
      <c r="AQ70" s="3">
        <v>0.61803293796056047</v>
      </c>
      <c r="AR70" s="3">
        <v>0.61466366867973288</v>
      </c>
      <c r="AS70" s="3">
        <v>0.61803360682186459</v>
      </c>
      <c r="AT70" s="3">
        <v>0.6189096039792773</v>
      </c>
      <c r="AU70" s="3">
        <v>0.6046565914769505</v>
      </c>
      <c r="AV70" s="3">
        <v>0.50775368568215429</v>
      </c>
      <c r="AW70" s="3">
        <v>0.76148391343071553</v>
      </c>
      <c r="AX70" s="3">
        <v>0.91827600124733633</v>
      </c>
      <c r="AY70" s="3">
        <v>0.50775368568215429</v>
      </c>
      <c r="AZ70" s="3">
        <v>0.76148391343071553</v>
      </c>
      <c r="BA70" s="3">
        <v>0.91827600124733633</v>
      </c>
    </row>
    <row r="71" spans="1:53" x14ac:dyDescent="0.3">
      <c r="A71" s="3">
        <v>70</v>
      </c>
      <c r="B71" s="3">
        <v>216.8</v>
      </c>
      <c r="C71" s="3">
        <v>43.9</v>
      </c>
      <c r="D71" s="3">
        <v>27.2</v>
      </c>
      <c r="E71" s="3">
        <v>22.3</v>
      </c>
      <c r="F71" s="3">
        <v>566.22939464353476</v>
      </c>
      <c r="G71" s="3">
        <v>98.565897220089028</v>
      </c>
      <c r="H71" s="3">
        <v>55.526885057877507</v>
      </c>
      <c r="I71" s="3">
        <v>270.26671065943373</v>
      </c>
      <c r="J71" s="3">
        <v>50.20758328366842</v>
      </c>
      <c r="K71" s="3">
        <v>29.83732786591575</v>
      </c>
      <c r="L71" s="3">
        <v>500.64237699999995</v>
      </c>
      <c r="M71" s="3">
        <v>104.22339599999999</v>
      </c>
      <c r="N71" s="3">
        <v>45.725912999999991</v>
      </c>
      <c r="O71" s="3">
        <v>416.19200000000001</v>
      </c>
      <c r="P71" s="3">
        <v>83.86</v>
      </c>
      <c r="Q71" s="3">
        <v>37.947199999999995</v>
      </c>
      <c r="R71" s="3">
        <v>8.7693993197235152</v>
      </c>
      <c r="S71" s="3">
        <v>5.8575997541899039</v>
      </c>
      <c r="T71" s="3">
        <v>4.7342026356868097</v>
      </c>
      <c r="U71" s="3">
        <v>24.460910848601259</v>
      </c>
      <c r="V71" s="3">
        <v>15.904563383574548</v>
      </c>
      <c r="W71" s="3">
        <v>12.19494222773271</v>
      </c>
      <c r="X71" s="3">
        <v>216.81042024335716</v>
      </c>
      <c r="Y71" s="3">
        <v>43.982928995853143</v>
      </c>
      <c r="Z71" s="3">
        <v>27.382615717634327</v>
      </c>
      <c r="AA71" s="3">
        <v>216.8052376008018</v>
      </c>
      <c r="AB71" s="3">
        <v>43.943358932172764</v>
      </c>
      <c r="AC71" s="3">
        <v>27.301163098176136</v>
      </c>
      <c r="AD71" s="5">
        <v>997.08821106388973</v>
      </c>
      <c r="AE71" s="5">
        <v>175.01670408698587</v>
      </c>
      <c r="AF71" s="5">
        <v>120.50932872818255</v>
      </c>
      <c r="AG71" s="3">
        <v>577.30798663790847</v>
      </c>
      <c r="AH71" s="3">
        <v>100.56869327501053</v>
      </c>
      <c r="AI71" s="3">
        <v>56.92481508408811</v>
      </c>
      <c r="AJ71" s="3">
        <v>1.9997420050206993</v>
      </c>
      <c r="AK71" s="3">
        <v>1.9716850172891347</v>
      </c>
      <c r="AL71" s="3">
        <v>1.7718095826234221</v>
      </c>
      <c r="AM71" s="3">
        <v>1.2499999988227239</v>
      </c>
      <c r="AN71" s="3">
        <v>1.2499558503211645</v>
      </c>
      <c r="AO71" s="3">
        <v>1.2452534007490168</v>
      </c>
      <c r="AP71" s="3">
        <v>0.61803399722646168</v>
      </c>
      <c r="AQ71" s="3">
        <v>0.61803439011594896</v>
      </c>
      <c r="AR71" s="3">
        <v>0.61932402150584409</v>
      </c>
      <c r="AS71" s="3">
        <v>0.61803413463345558</v>
      </c>
      <c r="AT71" s="3">
        <v>0.61769970536639263</v>
      </c>
      <c r="AU71" s="3">
        <v>0.62317898431117957</v>
      </c>
      <c r="AV71" s="3">
        <v>0.49335261873016045</v>
      </c>
      <c r="AW71" s="3">
        <v>0.69780627718999266</v>
      </c>
      <c r="AX71" s="3">
        <v>0.79200170243116697</v>
      </c>
      <c r="AY71" s="3">
        <v>0.49335261873016045</v>
      </c>
      <c r="AZ71" s="3">
        <v>0.69780627718999266</v>
      </c>
      <c r="BA71" s="3">
        <v>0.79200170243116697</v>
      </c>
    </row>
    <row r="72" spans="1:53" x14ac:dyDescent="0.3">
      <c r="A72" s="3">
        <v>71</v>
      </c>
      <c r="B72" s="3">
        <v>199.1</v>
      </c>
      <c r="C72" s="3">
        <v>30.6</v>
      </c>
      <c r="D72" s="3">
        <v>38.700000000000003</v>
      </c>
      <c r="E72" s="3">
        <v>18.3</v>
      </c>
      <c r="F72" s="3">
        <v>595.46057625047433</v>
      </c>
      <c r="G72" s="3">
        <v>99.596128054062319</v>
      </c>
      <c r="H72" s="3">
        <v>77.568819540514255</v>
      </c>
      <c r="I72" s="3">
        <v>253.15334213188675</v>
      </c>
      <c r="J72" s="3">
        <v>40.641516656733685</v>
      </c>
      <c r="K72" s="3">
        <v>44.667465573183151</v>
      </c>
      <c r="L72" s="3">
        <v>534.12587999999994</v>
      </c>
      <c r="M72" s="3">
        <v>109.51305099999999</v>
      </c>
      <c r="N72" s="3">
        <v>67.308082999999996</v>
      </c>
      <c r="O72" s="3">
        <v>444.7328</v>
      </c>
      <c r="P72" s="3">
        <v>82.14</v>
      </c>
      <c r="Q72" s="3">
        <v>61.183199999999999</v>
      </c>
      <c r="R72" s="3">
        <v>8.8015669389595566</v>
      </c>
      <c r="S72" s="3">
        <v>5.7640399106342972</v>
      </c>
      <c r="T72" s="3">
        <v>5.5495206543104603</v>
      </c>
      <c r="U72" s="3">
        <v>24.862535889951161</v>
      </c>
      <c r="V72" s="3">
        <v>16.144650715817974</v>
      </c>
      <c r="W72" s="3">
        <v>13.411793382221905</v>
      </c>
      <c r="X72" s="3">
        <v>199.1113993671492</v>
      </c>
      <c r="Y72" s="3">
        <v>30.653783185655602</v>
      </c>
      <c r="Z72" s="3">
        <v>38.783660681635872</v>
      </c>
      <c r="AA72" s="3">
        <v>199.10573249243518</v>
      </c>
      <c r="AB72" s="3">
        <v>30.627658931080472</v>
      </c>
      <c r="AC72" s="3">
        <v>38.743781053531926</v>
      </c>
      <c r="AD72" s="5">
        <v>1037.5479023753639</v>
      </c>
      <c r="AE72" s="5">
        <v>177.77091907626652</v>
      </c>
      <c r="AF72" s="5">
        <v>140.03586253216019</v>
      </c>
      <c r="AG72" s="3">
        <v>607.31839218481787</v>
      </c>
      <c r="AH72" s="3">
        <v>101.71280498982989</v>
      </c>
      <c r="AI72" s="3">
        <v>78.951922763748968</v>
      </c>
      <c r="AJ72" s="3">
        <v>1.9998710025103497</v>
      </c>
      <c r="AK72" s="3">
        <v>1.9836440526815249</v>
      </c>
      <c r="AL72" s="3">
        <v>1.8854697197366324</v>
      </c>
      <c r="AM72" s="3">
        <v>1.2499999997645448</v>
      </c>
      <c r="AN72" s="3">
        <v>1.2499909434462202</v>
      </c>
      <c r="AO72" s="3">
        <v>1.2490506762015794</v>
      </c>
      <c r="AP72" s="3">
        <v>0.6180339855121344</v>
      </c>
      <c r="AQ72" s="3">
        <v>0.61803383525144306</v>
      </c>
      <c r="AR72" s="3">
        <v>0.61754163263076767</v>
      </c>
      <c r="AS72" s="3">
        <v>0.618033933027338</v>
      </c>
      <c r="AT72" s="3">
        <v>0.61815985314652644</v>
      </c>
      <c r="AU72" s="3">
        <v>0.61607493261700863</v>
      </c>
      <c r="AV72" s="3">
        <v>0.49489096733623272</v>
      </c>
      <c r="AW72" s="3">
        <v>0.71383554536349625</v>
      </c>
      <c r="AX72" s="3">
        <v>0.71894699821136665</v>
      </c>
      <c r="AY72" s="3">
        <v>0.49489096733623272</v>
      </c>
      <c r="AZ72" s="3">
        <v>0.71383554536349625</v>
      </c>
      <c r="BA72" s="3">
        <v>0.71894699821136665</v>
      </c>
    </row>
    <row r="73" spans="1:53" x14ac:dyDescent="0.3">
      <c r="A73" s="3">
        <v>72</v>
      </c>
      <c r="B73" s="3">
        <v>109.8</v>
      </c>
      <c r="C73" s="3">
        <v>14.3</v>
      </c>
      <c r="D73" s="3">
        <v>31.7</v>
      </c>
      <c r="E73" s="3">
        <v>12.4</v>
      </c>
      <c r="F73" s="3">
        <v>526.62240337533194</v>
      </c>
      <c r="G73" s="3">
        <v>84.017289637843618</v>
      </c>
      <c r="H73" s="3">
        <v>85.998173678359976</v>
      </c>
      <c r="I73" s="3">
        <v>160.43066842637734</v>
      </c>
      <c r="J73" s="3">
        <v>22.42830333134674</v>
      </c>
      <c r="K73" s="3">
        <v>40.633493114636629</v>
      </c>
      <c r="L73" s="3">
        <v>475.57033499999994</v>
      </c>
      <c r="M73" s="3">
        <v>99.984521999999998</v>
      </c>
      <c r="N73" s="3">
        <v>78.709773999999996</v>
      </c>
      <c r="O73" s="3">
        <v>358.58640000000003</v>
      </c>
      <c r="P73" s="3">
        <v>75.5</v>
      </c>
      <c r="Q73" s="3">
        <v>67.088000000000008</v>
      </c>
      <c r="R73" s="3">
        <v>8.2192873046592538</v>
      </c>
      <c r="S73" s="3">
        <v>4.9658755015195801</v>
      </c>
      <c r="T73" s="3">
        <v>5.6761249426074194</v>
      </c>
      <c r="U73" s="3">
        <v>24.588689241036359</v>
      </c>
      <c r="V73" s="3">
        <v>15.575980109920241</v>
      </c>
      <c r="W73" s="3">
        <v>14.18575138666076</v>
      </c>
      <c r="X73" s="3">
        <v>109.81240009249402</v>
      </c>
      <c r="Y73" s="3">
        <v>14.37540617569948</v>
      </c>
      <c r="Z73" s="3">
        <v>31.76055664538276</v>
      </c>
      <c r="AA73" s="3">
        <v>109.80623890309725</v>
      </c>
      <c r="AB73" s="3">
        <v>14.339212415274989</v>
      </c>
      <c r="AC73" s="3">
        <v>31.731254859307423</v>
      </c>
      <c r="AD73" s="5">
        <v>982.27031176145442</v>
      </c>
      <c r="AE73" s="5">
        <v>163.78692858759069</v>
      </c>
      <c r="AF73" s="5">
        <v>149.45565481025545</v>
      </c>
      <c r="AG73" s="3">
        <v>539.2389534531959</v>
      </c>
      <c r="AH73" s="3">
        <v>86.221814141813624</v>
      </c>
      <c r="AI73" s="3">
        <v>87.527439973963439</v>
      </c>
      <c r="AJ73" s="3">
        <v>1.9999355009648441</v>
      </c>
      <c r="AK73" s="3">
        <v>1.9345532660752951</v>
      </c>
      <c r="AL73" s="3">
        <v>1.940970557631482</v>
      </c>
      <c r="AM73" s="3">
        <v>1.249999999952909</v>
      </c>
      <c r="AN73" s="3">
        <v>1.2492133246079331</v>
      </c>
      <c r="AO73" s="3">
        <v>1.2498100044930964</v>
      </c>
      <c r="AP73" s="3">
        <v>0.6180339899866093</v>
      </c>
      <c r="AQ73" s="3">
        <v>0.61801687917279868</v>
      </c>
      <c r="AR73" s="3">
        <v>0.61822210920839871</v>
      </c>
      <c r="AS73" s="3">
        <v>0.61803401003401837</v>
      </c>
      <c r="AT73" s="3">
        <v>0.61673590688937951</v>
      </c>
      <c r="AU73" s="3">
        <v>0.61878199685909308</v>
      </c>
      <c r="AV73" s="3">
        <v>0.53919978650335221</v>
      </c>
      <c r="AW73" s="3">
        <v>0.80154910862494211</v>
      </c>
      <c r="AX73" s="3">
        <v>0.71662690942986318</v>
      </c>
      <c r="AY73" s="3">
        <v>0.53919978650335221</v>
      </c>
      <c r="AZ73" s="3">
        <v>0.80154910862494211</v>
      </c>
      <c r="BA73" s="3">
        <v>0.71662690942986318</v>
      </c>
    </row>
    <row r="74" spans="1:53" x14ac:dyDescent="0.3">
      <c r="A74" s="3">
        <v>73</v>
      </c>
      <c r="B74" s="3">
        <v>26.8</v>
      </c>
      <c r="C74" s="3">
        <v>33</v>
      </c>
      <c r="D74" s="3">
        <v>19.3</v>
      </c>
      <c r="E74" s="3">
        <v>8.8000000000000007</v>
      </c>
      <c r="F74" s="3">
        <v>395.43568236273234</v>
      </c>
      <c r="G74" s="3">
        <v>91.812102746490524</v>
      </c>
      <c r="H74" s="3">
        <v>79.498721574851984</v>
      </c>
      <c r="I74" s="3">
        <v>58.886133685275468</v>
      </c>
      <c r="J74" s="3">
        <v>37.485660666269347</v>
      </c>
      <c r="K74" s="3">
        <v>27.426698622927326</v>
      </c>
      <c r="L74" s="3">
        <v>355.99329099999994</v>
      </c>
      <c r="M74" s="3">
        <v>116.847015</v>
      </c>
      <c r="N74" s="3">
        <v>74.138013999999984</v>
      </c>
      <c r="O74" s="3">
        <v>211.1848</v>
      </c>
      <c r="P74" s="3">
        <v>86.28</v>
      </c>
      <c r="Q74" s="3">
        <v>58.127200000000002</v>
      </c>
      <c r="R74" s="3">
        <v>6.5761168093805127</v>
      </c>
      <c r="S74" s="3">
        <v>5.4828577620743122</v>
      </c>
      <c r="T74" s="3">
        <v>5.2305550729538073</v>
      </c>
      <c r="U74" s="3">
        <v>22.959353280345901</v>
      </c>
      <c r="V74" s="3">
        <v>15.957291649402674</v>
      </c>
      <c r="W74" s="3">
        <v>14.308706205239449</v>
      </c>
      <c r="X74" s="3">
        <v>26.822259340891488</v>
      </c>
      <c r="Y74" s="3">
        <v>33.148144582356778</v>
      </c>
      <c r="Z74" s="3">
        <v>19.372970209616746</v>
      </c>
      <c r="AA74" s="3">
        <v>26.811255558556155</v>
      </c>
      <c r="AB74" s="3">
        <v>33.080183653073789</v>
      </c>
      <c r="AC74" s="3">
        <v>19.337900316568678</v>
      </c>
      <c r="AD74" s="5">
        <v>852.78758397035551</v>
      </c>
      <c r="AE74" s="5">
        <v>170.72784111472114</v>
      </c>
      <c r="AF74" s="5">
        <v>144.97672436934039</v>
      </c>
      <c r="AG74" s="3">
        <v>408.09952066669194</v>
      </c>
      <c r="AH74" s="3">
        <v>93.96802946588258</v>
      </c>
      <c r="AI74" s="3">
        <v>81.19124634548804</v>
      </c>
      <c r="AJ74" s="3">
        <v>1.9952668443748389</v>
      </c>
      <c r="AK74" s="3">
        <v>1.9659162650000996</v>
      </c>
      <c r="AL74" s="3">
        <v>1.9494172792926996</v>
      </c>
      <c r="AM74" s="3">
        <v>1.2499984848464696</v>
      </c>
      <c r="AN74" s="3">
        <v>1.2498425966655529</v>
      </c>
      <c r="AO74" s="3">
        <v>1.2498975753315849</v>
      </c>
      <c r="AP74" s="3">
        <v>0.61803398555694</v>
      </c>
      <c r="AQ74" s="3">
        <v>0.61804052406045162</v>
      </c>
      <c r="AR74" s="3">
        <v>0.61796162315373315</v>
      </c>
      <c r="AS74" s="3">
        <v>0.61802553985272257</v>
      </c>
      <c r="AT74" s="3">
        <v>0.61852950199675683</v>
      </c>
      <c r="AU74" s="3">
        <v>0.61757907051138661</v>
      </c>
      <c r="AV74" s="3">
        <v>0.6798115619990619</v>
      </c>
      <c r="AW74" s="3">
        <v>0.73739701627540921</v>
      </c>
      <c r="AX74" s="3">
        <v>0.76819618280558621</v>
      </c>
      <c r="AY74" s="3">
        <v>0.6798115619990619</v>
      </c>
      <c r="AZ74" s="3">
        <v>0.73739701627540921</v>
      </c>
      <c r="BA74" s="3">
        <v>0.76819618280558621</v>
      </c>
    </row>
    <row r="75" spans="1:53" x14ac:dyDescent="0.3">
      <c r="A75" s="3">
        <v>74</v>
      </c>
      <c r="B75" s="3">
        <v>129.4</v>
      </c>
      <c r="C75" s="3">
        <v>5.7</v>
      </c>
      <c r="D75" s="3">
        <v>31.3</v>
      </c>
      <c r="E75" s="3">
        <v>11</v>
      </c>
      <c r="F75" s="3">
        <v>406.20497765391258</v>
      </c>
      <c r="G75" s="3">
        <v>69.968471922543372</v>
      </c>
      <c r="H75" s="3">
        <v>86.949105102396388</v>
      </c>
      <c r="I75" s="3">
        <v>141.17722673705509</v>
      </c>
      <c r="J75" s="3">
        <v>13.19713213325387</v>
      </c>
      <c r="K75" s="3">
        <v>36.785339724585469</v>
      </c>
      <c r="L75" s="3">
        <v>362.20679799999994</v>
      </c>
      <c r="M75" s="3">
        <v>95.581924999999998</v>
      </c>
      <c r="N75" s="3">
        <v>81.996589999999998</v>
      </c>
      <c r="O75" s="3">
        <v>228.0136</v>
      </c>
      <c r="P75" s="3">
        <v>52.44</v>
      </c>
      <c r="Q75" s="3">
        <v>62.651200000000003</v>
      </c>
      <c r="R75" s="3">
        <v>7.4933551058190062</v>
      </c>
      <c r="S75" s="3">
        <v>3.9336092796702298</v>
      </c>
      <c r="T75" s="3">
        <v>5.5358401267276305</v>
      </c>
      <c r="U75" s="3">
        <v>23.230391006343524</v>
      </c>
      <c r="V75" s="3">
        <v>14.506299494362644</v>
      </c>
      <c r="W75" s="3">
        <v>14.890583061737667</v>
      </c>
      <c r="X75" s="3">
        <v>129.4852594600892</v>
      </c>
      <c r="Y75" s="3">
        <v>5.7701298771447789</v>
      </c>
      <c r="Z75" s="3">
        <v>31.414296319888958</v>
      </c>
      <c r="AA75" s="3">
        <v>129.4445454052258</v>
      </c>
      <c r="AB75" s="3">
        <v>5.7364111072819179</v>
      </c>
      <c r="AC75" s="3">
        <v>31.360715273572314</v>
      </c>
      <c r="AD75" s="5">
        <v>846.506022333548</v>
      </c>
      <c r="AE75" s="5">
        <v>149.26442957737473</v>
      </c>
      <c r="AF75" s="5">
        <v>153.21040781740416</v>
      </c>
      <c r="AG75" s="3">
        <v>417.96993846239752</v>
      </c>
      <c r="AH75" s="3">
        <v>72.145430850062894</v>
      </c>
      <c r="AI75" s="3">
        <v>88.710880863882096</v>
      </c>
      <c r="AJ75" s="3">
        <v>1.997633422181659</v>
      </c>
      <c r="AK75" s="3">
        <v>1.6631391106837459</v>
      </c>
      <c r="AL75" s="3">
        <v>1.9727973938497172</v>
      </c>
      <c r="AM75" s="3">
        <v>1.2499996969692939</v>
      </c>
      <c r="AN75" s="3">
        <v>1.1921241984582722</v>
      </c>
      <c r="AO75" s="3">
        <v>1.2499793553713023</v>
      </c>
      <c r="AP75" s="3">
        <v>0.61803398996949499</v>
      </c>
      <c r="AQ75" s="3">
        <v>0.61104516508065621</v>
      </c>
      <c r="AR75" s="3">
        <v>0.61806163106771095</v>
      </c>
      <c r="AS75" s="3">
        <v>0.61803721595829875</v>
      </c>
      <c r="AT75" s="3">
        <v>0.58112042863042512</v>
      </c>
      <c r="AU75" s="3">
        <v>0.61820640487274803</v>
      </c>
      <c r="AV75" s="3">
        <v>0.58204909918278436</v>
      </c>
      <c r="AW75" s="3">
        <v>0.92725215105968561</v>
      </c>
      <c r="AX75" s="3">
        <v>0.73267553456142809</v>
      </c>
      <c r="AY75" s="3">
        <v>0.58204909918278436</v>
      </c>
      <c r="AZ75" s="3">
        <v>0.92725215105968561</v>
      </c>
      <c r="BA75" s="3">
        <v>0.73267553456142809</v>
      </c>
    </row>
    <row r="76" spans="1:53" x14ac:dyDescent="0.3">
      <c r="A76" s="3">
        <v>75</v>
      </c>
      <c r="B76" s="3">
        <v>213.4</v>
      </c>
      <c r="C76" s="3">
        <v>24.6</v>
      </c>
      <c r="D76" s="3">
        <v>13.1</v>
      </c>
      <c r="E76" s="3">
        <v>17</v>
      </c>
      <c r="F76" s="3">
        <v>497.74348435773879</v>
      </c>
      <c r="G76" s="3">
        <v>73.577930345780359</v>
      </c>
      <c r="H76" s="3">
        <v>73.96437357167747</v>
      </c>
      <c r="I76" s="3">
        <v>241.63544534741104</v>
      </c>
      <c r="J76" s="3">
        <v>27.239426426650777</v>
      </c>
      <c r="K76" s="3">
        <v>20.457067944917092</v>
      </c>
      <c r="L76" s="3">
        <v>439.01488599999993</v>
      </c>
      <c r="M76" s="3">
        <v>90.498272999999983</v>
      </c>
      <c r="N76" s="3">
        <v>69.203473999999986</v>
      </c>
      <c r="O76" s="3">
        <v>324.40480000000002</v>
      </c>
      <c r="P76" s="3">
        <v>56.400000000000006</v>
      </c>
      <c r="Q76" s="3">
        <v>45.675200000000004</v>
      </c>
      <c r="R76" s="3">
        <v>8.3605103811952546</v>
      </c>
      <c r="S76" s="3">
        <v>4.7761901548064092</v>
      </c>
      <c r="T76" s="3">
        <v>4.7869482808981578</v>
      </c>
      <c r="U76" s="3">
        <v>23.947481143942472</v>
      </c>
      <c r="V76" s="3">
        <v>14.807786038428432</v>
      </c>
      <c r="W76" s="3">
        <v>14.48507867959724</v>
      </c>
      <c r="X76" s="3">
        <v>213.41894150915206</v>
      </c>
      <c r="Y76" s="3">
        <v>24.902292713311429</v>
      </c>
      <c r="Z76" s="3">
        <v>13.173715225473627</v>
      </c>
      <c r="AA76" s="3">
        <v>213.40956428591664</v>
      </c>
      <c r="AB76" s="3">
        <v>24.778918758258747</v>
      </c>
      <c r="AC76" s="3">
        <v>13.138330959303214</v>
      </c>
      <c r="AD76" s="5">
        <v>925.22387967096131</v>
      </c>
      <c r="AE76" s="5">
        <v>150.11592375650491</v>
      </c>
      <c r="AF76" s="5">
        <v>141.93408271321482</v>
      </c>
      <c r="AG76" s="3">
        <v>508.9493778188853</v>
      </c>
      <c r="AH76" s="3">
        <v>75.614523385704615</v>
      </c>
      <c r="AI76" s="3">
        <v>75.828065423882961</v>
      </c>
      <c r="AJ76" s="3">
        <v>1.9988167110908295</v>
      </c>
      <c r="AK76" s="3">
        <v>1.8242704244950843</v>
      </c>
      <c r="AL76" s="3">
        <v>1.9135958340974231</v>
      </c>
      <c r="AM76" s="3">
        <v>1.2499999393938588</v>
      </c>
      <c r="AN76" s="3">
        <v>1.2384202879471913</v>
      </c>
      <c r="AO76" s="3">
        <v>1.2485657554759526</v>
      </c>
      <c r="AP76" s="3">
        <v>0.6180339882840491</v>
      </c>
      <c r="AQ76" s="3">
        <v>0.6207150494923811</v>
      </c>
      <c r="AR76" s="3">
        <v>0.61798366545398775</v>
      </c>
      <c r="AS76" s="3">
        <v>0.618032756068432</v>
      </c>
      <c r="AT76" s="3">
        <v>0.63244158199843625</v>
      </c>
      <c r="AU76" s="3">
        <v>0.61595066012699651</v>
      </c>
      <c r="AV76" s="3">
        <v>0.51672106524038797</v>
      </c>
      <c r="AW76" s="3">
        <v>0.80517851318229861</v>
      </c>
      <c r="AX76" s="3">
        <v>0.81758866190405666</v>
      </c>
      <c r="AY76" s="3">
        <v>0.51672106524038797</v>
      </c>
      <c r="AZ76" s="3">
        <v>0.80517851318229861</v>
      </c>
      <c r="BA76" s="3">
        <v>0.81758866190405666</v>
      </c>
    </row>
    <row r="77" spans="1:53" x14ac:dyDescent="0.3">
      <c r="A77" s="3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  <c r="F77" s="3">
        <v>365.32043905041712</v>
      </c>
      <c r="G77" s="3">
        <v>95.20455124204625</v>
      </c>
      <c r="H77" s="3">
        <v>141.17506150017422</v>
      </c>
      <c r="I77" s="3">
        <v>65.227089069482219</v>
      </c>
      <c r="J77" s="3">
        <v>49.147885285330162</v>
      </c>
      <c r="K77" s="3">
        <v>93.49141358898342</v>
      </c>
      <c r="L77" s="3">
        <v>298.70411699999994</v>
      </c>
      <c r="M77" s="3">
        <v>103.162942</v>
      </c>
      <c r="N77" s="3">
        <v>134.64237900000001</v>
      </c>
      <c r="O77" s="3">
        <v>197.31280000000001</v>
      </c>
      <c r="P77" s="3">
        <v>81.680000000000007</v>
      </c>
      <c r="Q77" s="3">
        <v>112.69680000000001</v>
      </c>
      <c r="R77" s="3">
        <v>6.1715177744071301</v>
      </c>
      <c r="S77" s="3">
        <v>5.6878241640241081</v>
      </c>
      <c r="T77" s="3">
        <v>6.4078999945387318</v>
      </c>
      <c r="U77" s="3">
        <v>21.985298537083004</v>
      </c>
      <c r="V77" s="3">
        <v>15.623576932844291</v>
      </c>
      <c r="W77" s="3">
        <v>16.08118362585726</v>
      </c>
      <c r="X77" s="3">
        <v>16.911578419116573</v>
      </c>
      <c r="Y77" s="3">
        <v>43.791233241909922</v>
      </c>
      <c r="Z77" s="3">
        <v>89.559502706539988</v>
      </c>
      <c r="AA77" s="3">
        <v>16.905823174029809</v>
      </c>
      <c r="AB77" s="3">
        <v>43.748023508452633</v>
      </c>
      <c r="AC77" s="3">
        <v>89.486875955490291</v>
      </c>
      <c r="AD77" s="5">
        <v>794.91744372244546</v>
      </c>
      <c r="AE77" s="5">
        <v>169.93194215934489</v>
      </c>
      <c r="AF77" s="5">
        <v>208.75186135586654</v>
      </c>
      <c r="AG77" s="3">
        <v>376.78155633640802</v>
      </c>
      <c r="AH77" s="3">
        <v>97.16754224222052</v>
      </c>
      <c r="AI77" s="3">
        <v>143.01853926548483</v>
      </c>
      <c r="AJ77" s="3">
        <v>1.9653609008108153</v>
      </c>
      <c r="AK77" s="3">
        <v>1.9119751583596325</v>
      </c>
      <c r="AL77" s="3">
        <v>1.9567978998769573</v>
      </c>
      <c r="AM77" s="3">
        <v>1.2497860874634041</v>
      </c>
      <c r="AN77" s="3">
        <v>1.2476840572653483</v>
      </c>
      <c r="AO77" s="3">
        <v>1.2497131510951904</v>
      </c>
      <c r="AP77" s="3">
        <v>0.61803120717176407</v>
      </c>
      <c r="AQ77" s="3">
        <v>0.61701160874218741</v>
      </c>
      <c r="AR77" s="3">
        <v>0.6180532111363507</v>
      </c>
      <c r="AS77" s="3">
        <v>0.61759198977898522</v>
      </c>
      <c r="AT77" s="3">
        <v>0.61257933841847079</v>
      </c>
      <c r="AU77" s="3">
        <v>0.61883077539100761</v>
      </c>
      <c r="AV77" s="3">
        <v>0.72311353306733972</v>
      </c>
      <c r="AW77" s="3">
        <v>0.71134349392353102</v>
      </c>
      <c r="AX77" s="3">
        <v>0.6524060276877649</v>
      </c>
      <c r="AY77" s="3">
        <v>0.72311353306733972</v>
      </c>
      <c r="AZ77" s="3">
        <v>0.71134349392353102</v>
      </c>
      <c r="BA77" s="3">
        <v>0.6524060276877649</v>
      </c>
    </row>
    <row r="78" spans="1:53" x14ac:dyDescent="0.3">
      <c r="A78" s="3">
        <v>77</v>
      </c>
      <c r="B78" s="3">
        <v>27.5</v>
      </c>
      <c r="C78" s="3">
        <v>1.6</v>
      </c>
      <c r="D78" s="3">
        <v>20.7</v>
      </c>
      <c r="E78" s="3">
        <v>6.9</v>
      </c>
      <c r="F78" s="3">
        <v>283.224307335292</v>
      </c>
      <c r="G78" s="3">
        <v>68.243185869432367</v>
      </c>
      <c r="H78" s="3">
        <v>119.52254305012195</v>
      </c>
      <c r="I78" s="3">
        <v>40.545417813896442</v>
      </c>
      <c r="J78" s="3">
        <v>11.429577057066032</v>
      </c>
      <c r="K78" s="3">
        <v>39.398282717796683</v>
      </c>
      <c r="L78" s="3">
        <v>213.16896599999995</v>
      </c>
      <c r="M78" s="3">
        <v>78.903400999999988</v>
      </c>
      <c r="N78" s="3">
        <v>110.396649</v>
      </c>
      <c r="O78" s="3">
        <v>142.4144</v>
      </c>
      <c r="P78" s="3">
        <v>46.000000000000007</v>
      </c>
      <c r="Q78" s="3">
        <v>85.816800000000001</v>
      </c>
      <c r="R78" s="3">
        <v>5.7827931144353784</v>
      </c>
      <c r="S78" s="3">
        <v>2.7451332948553788</v>
      </c>
      <c r="T78" s="3">
        <v>5.593293698086816</v>
      </c>
      <c r="U78" s="3">
        <v>20.90242483433893</v>
      </c>
      <c r="V78" s="3">
        <v>12.968865175521168</v>
      </c>
      <c r="W78" s="3">
        <v>15.895080600957131</v>
      </c>
      <c r="X78" s="3">
        <v>27.628789114724334</v>
      </c>
      <c r="Y78" s="3">
        <v>1.6540059061925492</v>
      </c>
      <c r="Z78" s="3">
        <v>20.727156349170919</v>
      </c>
      <c r="AA78" s="3">
        <v>27.568848434357303</v>
      </c>
      <c r="AB78" s="3">
        <v>1.6277789978878783</v>
      </c>
      <c r="AC78" s="3">
        <v>20.713776096948866</v>
      </c>
      <c r="AD78" s="5">
        <v>695.94322884885071</v>
      </c>
      <c r="AE78" s="5">
        <v>144.49516099889468</v>
      </c>
      <c r="AF78" s="5">
        <v>196.23869189168857</v>
      </c>
      <c r="AG78" s="3">
        <v>293.9247935114953</v>
      </c>
      <c r="AH78" s="3">
        <v>70.307828030704442</v>
      </c>
      <c r="AI78" s="3">
        <v>121.82937895001885</v>
      </c>
      <c r="AJ78" s="3">
        <v>1.9785936789669436</v>
      </c>
      <c r="AK78" s="3">
        <v>1.2298385421061253</v>
      </c>
      <c r="AL78" s="3">
        <v>1.9624760984339669</v>
      </c>
      <c r="AM78" s="3">
        <v>1.2499561497886709</v>
      </c>
      <c r="AN78" s="3">
        <v>0.80020784733584804</v>
      </c>
      <c r="AO78" s="3">
        <v>1.2499106374292603</v>
      </c>
      <c r="AP78" s="3">
        <v>0.61803504955332489</v>
      </c>
      <c r="AQ78" s="3">
        <v>0.51459086283626065</v>
      </c>
      <c r="AR78" s="3">
        <v>0.61802645196375827</v>
      </c>
      <c r="AS78" s="3">
        <v>0.61819648056243326</v>
      </c>
      <c r="AT78" s="3">
        <v>0.46731772321238935</v>
      </c>
      <c r="AU78" s="3">
        <v>0.61763306099834081</v>
      </c>
      <c r="AV78" s="3">
        <v>0.73232106160816823</v>
      </c>
      <c r="AW78" s="3">
        <v>1.1236851496900992</v>
      </c>
      <c r="AX78" s="3">
        <v>0.74123584619561622</v>
      </c>
      <c r="AY78" s="3">
        <v>0.73232106160816823</v>
      </c>
      <c r="AZ78" s="3">
        <v>1.1236851496900992</v>
      </c>
      <c r="BA78" s="3">
        <v>0.74123584619561622</v>
      </c>
    </row>
    <row r="79" spans="1:53" x14ac:dyDescent="0.3">
      <c r="A79" s="3">
        <v>78</v>
      </c>
      <c r="B79" s="3">
        <v>120.5</v>
      </c>
      <c r="C79" s="3">
        <v>28.5</v>
      </c>
      <c r="D79" s="3">
        <v>14.2</v>
      </c>
      <c r="E79" s="3">
        <v>14.2</v>
      </c>
      <c r="F79" s="3">
        <v>318.75701513470437</v>
      </c>
      <c r="G79" s="3">
        <v>76.270230108602647</v>
      </c>
      <c r="H79" s="3">
        <v>97.865780135085359</v>
      </c>
      <c r="I79" s="3">
        <v>128.60908356277929</v>
      </c>
      <c r="J79" s="3">
        <v>30.785915411413207</v>
      </c>
      <c r="K79" s="3">
        <v>22.079656543559338</v>
      </c>
      <c r="L79" s="3">
        <v>256.80041599999998</v>
      </c>
      <c r="M79" s="3">
        <v>86.966309999999993</v>
      </c>
      <c r="N79" s="3">
        <v>87.748180999999988</v>
      </c>
      <c r="O79" s="3">
        <v>189.17840000000001</v>
      </c>
      <c r="P79" s="3">
        <v>70.44</v>
      </c>
      <c r="Q79" s="3">
        <v>61.633600000000001</v>
      </c>
      <c r="R79" s="3">
        <v>7.1047669987048607</v>
      </c>
      <c r="S79" s="3">
        <v>4.4479574052167568</v>
      </c>
      <c r="T79" s="3">
        <v>4.8905594438419415</v>
      </c>
      <c r="U79" s="3">
        <v>21.513589620401856</v>
      </c>
      <c r="V79" s="3">
        <v>13.724996227691541</v>
      </c>
      <c r="W79" s="3">
        <v>15.369306445372921</v>
      </c>
      <c r="X79" s="3">
        <v>120.58297711502711</v>
      </c>
      <c r="Y79" s="3">
        <v>29.101828706182904</v>
      </c>
      <c r="Z79" s="3">
        <v>14.307632633216818</v>
      </c>
      <c r="AA79" s="3">
        <v>120.5433743909944</v>
      </c>
      <c r="AB79" s="3">
        <v>28.934362750203345</v>
      </c>
      <c r="AC79" s="3">
        <v>14.256911889580483</v>
      </c>
      <c r="AD79" s="5">
        <v>705.71616635909402</v>
      </c>
      <c r="AE79" s="5">
        <v>150.00546290547885</v>
      </c>
      <c r="AF79" s="5">
        <v>179.21641254579907</v>
      </c>
      <c r="AG79" s="3">
        <v>328.33621465083411</v>
      </c>
      <c r="AH79" s="3">
        <v>78.215141971008734</v>
      </c>
      <c r="AI79" s="3">
        <v>100.34638000330396</v>
      </c>
      <c r="AJ79" s="3">
        <v>1.9892968394493131</v>
      </c>
      <c r="AK79" s="3">
        <v>1.6115733055955914</v>
      </c>
      <c r="AL79" s="3">
        <v>1.9228123832524826</v>
      </c>
      <c r="AM79" s="3">
        <v>1.2499912299577343</v>
      </c>
      <c r="AN79" s="3">
        <v>1.1600409218719521</v>
      </c>
      <c r="AO79" s="3">
        <v>1.2491570225625861</v>
      </c>
      <c r="AP79" s="3">
        <v>0.6180335835593056</v>
      </c>
      <c r="AQ79" s="3">
        <v>0.66024430960631642</v>
      </c>
      <c r="AR79" s="3">
        <v>0.61801845438463765</v>
      </c>
      <c r="AS79" s="3">
        <v>0.6179719286328148</v>
      </c>
      <c r="AT79" s="3">
        <v>0.68151045567060053</v>
      </c>
      <c r="AU79" s="3">
        <v>0.61688540477903386</v>
      </c>
      <c r="AV79" s="3">
        <v>0.60322918875130649</v>
      </c>
      <c r="AW79" s="3">
        <v>0.84882393866058026</v>
      </c>
      <c r="AX79" s="3">
        <v>0.81059419994313975</v>
      </c>
      <c r="AY79" s="3">
        <v>0.60322918875130649</v>
      </c>
      <c r="AZ79" s="3">
        <v>0.84882393866058026</v>
      </c>
      <c r="BA79" s="3">
        <v>0.81059419994313975</v>
      </c>
    </row>
    <row r="80" spans="1:53" x14ac:dyDescent="0.3">
      <c r="A80" s="3">
        <v>79</v>
      </c>
      <c r="B80" s="3">
        <v>5.4</v>
      </c>
      <c r="C80" s="3">
        <v>29.9</v>
      </c>
      <c r="D80" s="3">
        <v>9.4</v>
      </c>
      <c r="E80" s="3">
        <v>5.3</v>
      </c>
      <c r="F80" s="3">
        <v>228.52991059429306</v>
      </c>
      <c r="G80" s="3">
        <v>83.289161076021855</v>
      </c>
      <c r="H80" s="3">
        <v>77.906046094559755</v>
      </c>
      <c r="I80" s="3">
        <v>31.121816712555862</v>
      </c>
      <c r="J80" s="3">
        <v>36.057183082282641</v>
      </c>
      <c r="K80" s="3">
        <v>13.815931308711868</v>
      </c>
      <c r="L80" s="3">
        <v>182.00729799999996</v>
      </c>
      <c r="M80" s="3">
        <v>99.737999000000002</v>
      </c>
      <c r="N80" s="3">
        <v>68.553100999999998</v>
      </c>
      <c r="O80" s="3">
        <v>91.250399999999999</v>
      </c>
      <c r="P80" s="3">
        <v>74.180000000000007</v>
      </c>
      <c r="Q80" s="3">
        <v>44.682399999999994</v>
      </c>
      <c r="R80" s="3">
        <v>4.5283057530521731</v>
      </c>
      <c r="S80" s="3">
        <v>5.1770414424833433</v>
      </c>
      <c r="T80" s="3">
        <v>4.1969334668127356</v>
      </c>
      <c r="U80" s="3">
        <v>18.897270649891716</v>
      </c>
      <c r="V80" s="3">
        <v>14.377855462549874</v>
      </c>
      <c r="W80" s="3">
        <v>14.536154845574295</v>
      </c>
      <c r="X80" s="3">
        <v>5.4203115008963723</v>
      </c>
      <c r="Y80" s="3">
        <v>29.979109345957273</v>
      </c>
      <c r="Z80" s="3">
        <v>9.5487419468616466</v>
      </c>
      <c r="AA80" s="3">
        <v>5.4102632840764162</v>
      </c>
      <c r="AB80" s="3">
        <v>29.941412171273736</v>
      </c>
      <c r="AC80" s="3">
        <v>9.4806092153551162</v>
      </c>
      <c r="AD80" s="5">
        <v>598.8341944779562</v>
      </c>
      <c r="AE80" s="5">
        <v>156.0390560256912</v>
      </c>
      <c r="AF80" s="5">
        <v>160.10243886439326</v>
      </c>
      <c r="AG80" s="3">
        <v>237.56876388872666</v>
      </c>
      <c r="AH80" s="3">
        <v>85.206457279168831</v>
      </c>
      <c r="AI80" s="3">
        <v>80.355605767858421</v>
      </c>
      <c r="AJ80" s="3">
        <v>1.6550528940797173</v>
      </c>
      <c r="AK80" s="3">
        <v>1.8032578265055665</v>
      </c>
      <c r="AL80" s="3">
        <v>1.8088160858693574</v>
      </c>
      <c r="AM80" s="3">
        <v>1.1827927332517971</v>
      </c>
      <c r="AN80" s="3">
        <v>1.2320078627881226</v>
      </c>
      <c r="AO80" s="3">
        <v>1.2407361274108215</v>
      </c>
      <c r="AP80" s="3">
        <v>0.60943789852009311</v>
      </c>
      <c r="AQ80" s="3">
        <v>0.60232099199141054</v>
      </c>
      <c r="AR80" s="3">
        <v>0.61751025528793324</v>
      </c>
      <c r="AS80" s="3">
        <v>0.57693515383868121</v>
      </c>
      <c r="AT80" s="3">
        <v>0.5947011471360184</v>
      </c>
      <c r="AU80" s="3">
        <v>0.60969321545562261</v>
      </c>
      <c r="AV80" s="3">
        <v>0.89467787940483312</v>
      </c>
      <c r="AW80" s="3">
        <v>0.76148120648249451</v>
      </c>
      <c r="AX80" s="3">
        <v>0.88199226568983047</v>
      </c>
      <c r="AY80" s="3">
        <v>0.89467787940483312</v>
      </c>
      <c r="AZ80" s="3">
        <v>0.76148120648249451</v>
      </c>
      <c r="BA80" s="3">
        <v>0.88199226568983047</v>
      </c>
    </row>
    <row r="81" spans="1:53" x14ac:dyDescent="0.3">
      <c r="A81" s="3">
        <v>80</v>
      </c>
      <c r="B81" s="3">
        <v>116</v>
      </c>
      <c r="C81" s="3">
        <v>7.7</v>
      </c>
      <c r="D81" s="3">
        <v>23.1</v>
      </c>
      <c r="E81" s="3">
        <v>11</v>
      </c>
      <c r="F81" s="3">
        <v>275.97093741600514</v>
      </c>
      <c r="G81" s="3">
        <v>66.002412753215296</v>
      </c>
      <c r="H81" s="3">
        <v>77.63423226619183</v>
      </c>
      <c r="I81" s="3">
        <v>122.22436334251117</v>
      </c>
      <c r="J81" s="3">
        <v>14.911436616456529</v>
      </c>
      <c r="K81" s="3">
        <v>25.863186261742374</v>
      </c>
      <c r="L81" s="3">
        <v>228.18132799999998</v>
      </c>
      <c r="M81" s="3">
        <v>84.424521999999996</v>
      </c>
      <c r="N81" s="3">
        <v>67.404756999999989</v>
      </c>
      <c r="O81" s="3">
        <v>168.56</v>
      </c>
      <c r="P81" s="3">
        <v>43.7</v>
      </c>
      <c r="Q81" s="3">
        <v>38.3232</v>
      </c>
      <c r="R81" s="3">
        <v>6.5649124923272337</v>
      </c>
      <c r="S81" s="3">
        <v>4.1120369058529755</v>
      </c>
      <c r="T81" s="3">
        <v>4.8186060042528425</v>
      </c>
      <c r="U81" s="3">
        <v>19.871406711019738</v>
      </c>
      <c r="V81" s="3">
        <v>13.54350469889954</v>
      </c>
      <c r="W81" s="3">
        <v>14.768756493987185</v>
      </c>
      <c r="X81" s="3">
        <v>116.31564415108132</v>
      </c>
      <c r="Y81" s="3">
        <v>7.7769725540614676</v>
      </c>
      <c r="Z81" s="3">
        <v>23.307490542251276</v>
      </c>
      <c r="AA81" s="3">
        <v>116.18768026828437</v>
      </c>
      <c r="AB81" s="3">
        <v>7.7400751332814366</v>
      </c>
      <c r="AC81" s="3">
        <v>23.216489192264248</v>
      </c>
      <c r="AD81" s="5">
        <v>619.55752746785902</v>
      </c>
      <c r="AE81" s="5">
        <v>138.91268285157724</v>
      </c>
      <c r="AF81" s="5">
        <v>157.72956691444526</v>
      </c>
      <c r="AG81" s="3">
        <v>283.9864839438244</v>
      </c>
      <c r="AH81" s="3">
        <v>67.950063742982152</v>
      </c>
      <c r="AI81" s="3">
        <v>79.919993744805538</v>
      </c>
      <c r="AJ81" s="3">
        <v>1.8275264469558414</v>
      </c>
      <c r="AK81" s="3">
        <v>1.6872478118258054</v>
      </c>
      <c r="AL81" s="3">
        <v>1.8945552468734914</v>
      </c>
      <c r="AM81" s="3">
        <v>1.2365585466503595</v>
      </c>
      <c r="AN81" s="3">
        <v>1.2251218361192473</v>
      </c>
      <c r="AO81" s="3">
        <v>1.2481375894390603</v>
      </c>
      <c r="AP81" s="3">
        <v>0.62133493993121314</v>
      </c>
      <c r="AQ81" s="3">
        <v>0.62232285833984791</v>
      </c>
      <c r="AR81" s="3">
        <v>0.61823406561687066</v>
      </c>
      <c r="AS81" s="3">
        <v>0.63414148487065758</v>
      </c>
      <c r="AT81" s="3">
        <v>0.60951065661910542</v>
      </c>
      <c r="AU81" s="3">
        <v>0.62119892530096188</v>
      </c>
      <c r="AV81" s="3">
        <v>0.65486679211327181</v>
      </c>
      <c r="AW81" s="3">
        <v>0.89326096198792815</v>
      </c>
      <c r="AX81" s="3">
        <v>0.79827359550973798</v>
      </c>
      <c r="AY81" s="3">
        <v>0.65486679211327181</v>
      </c>
      <c r="AZ81" s="3">
        <v>0.89326096198792815</v>
      </c>
      <c r="BA81" s="3">
        <v>0.79827359550973798</v>
      </c>
    </row>
    <row r="82" spans="1:53" x14ac:dyDescent="0.3">
      <c r="A82" s="3">
        <v>81</v>
      </c>
      <c r="B82" s="3">
        <v>76.400000000000006</v>
      </c>
      <c r="C82" s="3">
        <v>26.7</v>
      </c>
      <c r="D82" s="3">
        <v>22.3</v>
      </c>
      <c r="E82" s="3">
        <v>11.8</v>
      </c>
      <c r="F82" s="3">
        <v>269.57965619120358</v>
      </c>
      <c r="G82" s="3">
        <v>72.901688927250703</v>
      </c>
      <c r="H82" s="3">
        <v>76.643962586334283</v>
      </c>
      <c r="I82" s="3">
        <v>100.84487266850223</v>
      </c>
      <c r="J82" s="3">
        <v>29.682287323291305</v>
      </c>
      <c r="K82" s="3">
        <v>27.472637252348477</v>
      </c>
      <c r="L82" s="3">
        <v>211.02063299999998</v>
      </c>
      <c r="M82" s="3">
        <v>81.434658999999996</v>
      </c>
      <c r="N82" s="3">
        <v>67.942127999999997</v>
      </c>
      <c r="O82" s="3">
        <v>173.97199999999998</v>
      </c>
      <c r="P82" s="3">
        <v>66.359999999999985</v>
      </c>
      <c r="Q82" s="3">
        <v>42.611199999999997</v>
      </c>
      <c r="R82" s="3">
        <v>6.9619476931033688</v>
      </c>
      <c r="S82" s="3">
        <v>4.9294783277473941</v>
      </c>
      <c r="T82" s="3">
        <v>5.0320290801672103</v>
      </c>
      <c r="U82" s="3">
        <v>20.233108064988265</v>
      </c>
      <c r="V82" s="3">
        <v>14.119467324525836</v>
      </c>
      <c r="W82" s="3">
        <v>14.919591873655822</v>
      </c>
      <c r="X82" s="3">
        <v>76.421041000264424</v>
      </c>
      <c r="Y82" s="3">
        <v>26.94326230189376</v>
      </c>
      <c r="Z82" s="3">
        <v>22.396871100113632</v>
      </c>
      <c r="AA82" s="3">
        <v>76.410643943214353</v>
      </c>
      <c r="AB82" s="3">
        <v>26.839042219499643</v>
      </c>
      <c r="AC82" s="3">
        <v>22.351090288850891</v>
      </c>
      <c r="AD82" s="5">
        <v>597.38370389117733</v>
      </c>
      <c r="AE82" s="5">
        <v>143.51117704316744</v>
      </c>
      <c r="AF82" s="5">
        <v>154.93422739787792</v>
      </c>
      <c r="AG82" s="3">
        <v>277.20876856200289</v>
      </c>
      <c r="AH82" s="3">
        <v>74.747950854720841</v>
      </c>
      <c r="AI82" s="3">
        <v>78.811969529338455</v>
      </c>
      <c r="AJ82" s="3">
        <v>1.9137629922819204</v>
      </c>
      <c r="AK82" s="3">
        <v>1.8388280352026063</v>
      </c>
      <c r="AL82" s="3">
        <v>1.9357152601492773</v>
      </c>
      <c r="AM82" s="3">
        <v>1.2473117093300718</v>
      </c>
      <c r="AN82" s="3">
        <v>1.2450227743966376</v>
      </c>
      <c r="AO82" s="3">
        <v>1.249613142600722</v>
      </c>
      <c r="AP82" s="3">
        <v>0.61677570461932196</v>
      </c>
      <c r="AQ82" s="3">
        <v>0.61640011428714103</v>
      </c>
      <c r="AR82" s="3">
        <v>0.61795751216414163</v>
      </c>
      <c r="AS82" s="3">
        <v>0.61194211716564872</v>
      </c>
      <c r="AT82" s="3">
        <v>0.62129797389078267</v>
      </c>
      <c r="AU82" s="3">
        <v>0.6167765896061651</v>
      </c>
      <c r="AV82" s="3">
        <v>0.61658774900443991</v>
      </c>
      <c r="AW82" s="3">
        <v>0.78641738824611629</v>
      </c>
      <c r="AX82" s="3">
        <v>0.77693326688623565</v>
      </c>
      <c r="AY82" s="3">
        <v>0.61658774900443991</v>
      </c>
      <c r="AZ82" s="3">
        <v>0.78641738824611629</v>
      </c>
      <c r="BA82" s="3">
        <v>0.77693326688623565</v>
      </c>
    </row>
    <row r="83" spans="1:53" x14ac:dyDescent="0.3">
      <c r="A83" s="3">
        <v>82</v>
      </c>
      <c r="B83" s="3">
        <v>239.8</v>
      </c>
      <c r="C83" s="3">
        <v>4.0999999999999996</v>
      </c>
      <c r="D83" s="3">
        <v>36.9</v>
      </c>
      <c r="E83" s="3">
        <v>12.3</v>
      </c>
      <c r="F83" s="3">
        <v>428.50575933384255</v>
      </c>
      <c r="G83" s="3">
        <v>55.131182249075493</v>
      </c>
      <c r="H83" s="3">
        <v>90.550773810433995</v>
      </c>
      <c r="I83" s="3">
        <v>259.96897453370048</v>
      </c>
      <c r="J83" s="3">
        <v>10.036457464658261</v>
      </c>
      <c r="K83" s="3">
        <v>42.394527450469695</v>
      </c>
      <c r="L83" s="3">
        <v>385.52617499999997</v>
      </c>
      <c r="M83" s="3">
        <v>69.328911999999988</v>
      </c>
      <c r="N83" s="3">
        <v>73.94166899999999</v>
      </c>
      <c r="O83" s="3">
        <v>328.56640000000004</v>
      </c>
      <c r="P83" s="3">
        <v>42.68</v>
      </c>
      <c r="Q83" s="3">
        <v>60.626400000000004</v>
      </c>
      <c r="R83" s="3">
        <v>8.2645843198347606</v>
      </c>
      <c r="S83" s="3">
        <v>3.3827783048092197</v>
      </c>
      <c r="T83" s="3">
        <v>5.6210231831133655</v>
      </c>
      <c r="U83" s="3">
        <v>21.666291694584029</v>
      </c>
      <c r="V83" s="3">
        <v>12.706560833330931</v>
      </c>
      <c r="W83" s="3">
        <v>15.54388504997114</v>
      </c>
      <c r="X83" s="3">
        <v>239.83167723041049</v>
      </c>
      <c r="Y83" s="3">
        <v>4.1849090693268449</v>
      </c>
      <c r="Z83" s="3">
        <v>37.000414224339565</v>
      </c>
      <c r="AA83" s="3">
        <v>239.8160956687523</v>
      </c>
      <c r="AB83" s="3">
        <v>4.1445013393561787</v>
      </c>
      <c r="AC83" s="3">
        <v>36.952963654843963</v>
      </c>
      <c r="AD83" s="5">
        <v>742.13781513307754</v>
      </c>
      <c r="AE83" s="5">
        <v>124.77803432444065</v>
      </c>
      <c r="AF83" s="5">
        <v>167.18363641897938</v>
      </c>
      <c r="AG83" s="3">
        <v>435.81620005456449</v>
      </c>
      <c r="AH83" s="3">
        <v>56.954782929171905</v>
      </c>
      <c r="AI83" s="3">
        <v>92.628478092862778</v>
      </c>
      <c r="AJ83" s="3">
        <v>1.9568814961409602</v>
      </c>
      <c r="AK83" s="3">
        <v>1.4789823630953038</v>
      </c>
      <c r="AL83" s="3">
        <v>1.9672340291886392</v>
      </c>
      <c r="AM83" s="3">
        <v>1.2494623418660145</v>
      </c>
      <c r="AN83" s="3">
        <v>1.1202696512915233</v>
      </c>
      <c r="AO83" s="3">
        <v>1.2499226188090806</v>
      </c>
      <c r="AP83" s="3">
        <v>0.61851498457261578</v>
      </c>
      <c r="AQ83" s="3">
        <v>0.59769324802302626</v>
      </c>
      <c r="AR83" s="3">
        <v>0.61806320158474426</v>
      </c>
      <c r="AS83" s="3">
        <v>0.62036967044346825</v>
      </c>
      <c r="AT83" s="3">
        <v>0.5508798052341527</v>
      </c>
      <c r="AU83" s="3">
        <v>0.61851449724223906</v>
      </c>
      <c r="AV83" s="3">
        <v>0.51919457729953611</v>
      </c>
      <c r="AW83" s="3">
        <v>0.99005002604157955</v>
      </c>
      <c r="AX83" s="3">
        <v>0.71903349389718696</v>
      </c>
      <c r="AY83" s="3">
        <v>0.51919457729953611</v>
      </c>
      <c r="AZ83" s="3">
        <v>0.99005002604157955</v>
      </c>
      <c r="BA83" s="3">
        <v>0.71903349389718696</v>
      </c>
    </row>
    <row r="84" spans="1:53" x14ac:dyDescent="0.3">
      <c r="A84" s="3">
        <v>83</v>
      </c>
      <c r="B84" s="3">
        <v>75.3</v>
      </c>
      <c r="C84" s="3">
        <v>20.3</v>
      </c>
      <c r="D84" s="3">
        <v>32.5</v>
      </c>
      <c r="E84" s="3">
        <v>11.3</v>
      </c>
      <c r="F84" s="3">
        <v>375.25403153368978</v>
      </c>
      <c r="G84" s="3">
        <v>58.891827574352845</v>
      </c>
      <c r="H84" s="3">
        <v>95.885541667303784</v>
      </c>
      <c r="I84" s="3">
        <v>127.29379490674009</v>
      </c>
      <c r="J84" s="3">
        <v>22.307291492931654</v>
      </c>
      <c r="K84" s="3">
        <v>40.978905490093936</v>
      </c>
      <c r="L84" s="3">
        <v>341.932975</v>
      </c>
      <c r="M84" s="3">
        <v>72.969994999999997</v>
      </c>
      <c r="N84" s="3">
        <v>81.823833999999991</v>
      </c>
      <c r="O84" s="3">
        <v>271.74</v>
      </c>
      <c r="P84" s="3">
        <v>43.400000000000006</v>
      </c>
      <c r="Q84" s="3">
        <v>67.657600000000002</v>
      </c>
      <c r="R84" s="3">
        <v>7.6273138627397525</v>
      </c>
      <c r="S84" s="3">
        <v>4.3637322079714291</v>
      </c>
      <c r="T84" s="3">
        <v>5.7296493625810383</v>
      </c>
      <c r="U84" s="3">
        <v>21.654513490473072</v>
      </c>
      <c r="V84" s="3">
        <v>13.175869552712486</v>
      </c>
      <c r="W84" s="3">
        <v>15.916348129312604</v>
      </c>
      <c r="X84" s="3">
        <v>75.310316439140649</v>
      </c>
      <c r="Y84" s="3">
        <v>20.673976665063559</v>
      </c>
      <c r="Z84" s="3">
        <v>32.563290475532774</v>
      </c>
      <c r="AA84" s="3">
        <v>75.305185299892671</v>
      </c>
      <c r="AB84" s="3">
        <v>20.531717432504927</v>
      </c>
      <c r="AC84" s="3">
        <v>32.532719974588716</v>
      </c>
      <c r="AD84" s="5">
        <v>699.36102836962868</v>
      </c>
      <c r="AE84" s="5">
        <v>125.22540176582709</v>
      </c>
      <c r="AF84" s="5">
        <v>173.08412055380012</v>
      </c>
      <c r="AG84" s="3">
        <v>383.46859040953558</v>
      </c>
      <c r="AH84" s="3">
        <v>60.573113230225275</v>
      </c>
      <c r="AI84" s="3">
        <v>97.99822499045284</v>
      </c>
      <c r="AJ84" s="3">
        <v>1.978440459982524</v>
      </c>
      <c r="AK84" s="3">
        <v>1.7222421624323057</v>
      </c>
      <c r="AL84" s="3">
        <v>1.9821135754013421</v>
      </c>
      <c r="AM84" s="3">
        <v>1.2498924683732029</v>
      </c>
      <c r="AN84" s="3">
        <v>1.2240148541766289</v>
      </c>
      <c r="AO84" s="3">
        <v>1.249984436119334</v>
      </c>
      <c r="AP84" s="3">
        <v>0.61785031929380596</v>
      </c>
      <c r="AQ84" s="3">
        <v>0.6259021119130953</v>
      </c>
      <c r="AR84" s="3">
        <v>0.61802283059101648</v>
      </c>
      <c r="AS84" s="3">
        <v>0.61714312372081448</v>
      </c>
      <c r="AT84" s="3">
        <v>0.64467161693838426</v>
      </c>
      <c r="AU84" s="3">
        <v>0.61784964247164031</v>
      </c>
      <c r="AV84" s="3">
        <v>0.57710643911462733</v>
      </c>
      <c r="AW84" s="3">
        <v>0.84466210801495256</v>
      </c>
      <c r="AX84" s="3">
        <v>0.71416203083089025</v>
      </c>
      <c r="AY84" s="3">
        <v>0.57710643911462733</v>
      </c>
      <c r="AZ84" s="3">
        <v>0.84466210801495256</v>
      </c>
      <c r="BA84" s="3">
        <v>0.71416203083089025</v>
      </c>
    </row>
    <row r="85" spans="1:53" x14ac:dyDescent="0.3">
      <c r="A85" s="3">
        <v>84</v>
      </c>
      <c r="B85" s="3">
        <v>68.400000000000006</v>
      </c>
      <c r="C85" s="3">
        <v>44.5</v>
      </c>
      <c r="D85" s="3">
        <v>35.6</v>
      </c>
      <c r="E85" s="3">
        <v>13.6</v>
      </c>
      <c r="F85" s="3">
        <v>331.07782207358287</v>
      </c>
      <c r="G85" s="3">
        <v>85.724279302046995</v>
      </c>
      <c r="H85" s="3">
        <v>102.71987916711265</v>
      </c>
      <c r="I85" s="3">
        <v>93.858758981348018</v>
      </c>
      <c r="J85" s="3">
        <v>48.961458298586329</v>
      </c>
      <c r="K85" s="3">
        <v>43.795781098018793</v>
      </c>
      <c r="L85" s="3">
        <v>293.57637799999998</v>
      </c>
      <c r="M85" s="3">
        <v>90.685293000000001</v>
      </c>
      <c r="N85" s="3">
        <v>91.206067999999988</v>
      </c>
      <c r="O85" s="3">
        <v>216.41040000000001</v>
      </c>
      <c r="P85" s="3">
        <v>75.16</v>
      </c>
      <c r="Q85" s="3">
        <v>73.200800000000001</v>
      </c>
      <c r="R85" s="3">
        <v>7.2762983697244064</v>
      </c>
      <c r="S85" s="3">
        <v>5.5409820723607659</v>
      </c>
      <c r="T85" s="3">
        <v>5.8642053828904004</v>
      </c>
      <c r="U85" s="3">
        <v>21.548983617006961</v>
      </c>
      <c r="V85" s="3">
        <v>14.336184831342184</v>
      </c>
      <c r="W85" s="3">
        <v>16.30542414130807</v>
      </c>
      <c r="X85" s="3">
        <v>68.43212941566631</v>
      </c>
      <c r="Y85" s="3">
        <v>44.607879628780715</v>
      </c>
      <c r="Z85" s="3">
        <v>35.671299640338788</v>
      </c>
      <c r="AA85" s="3">
        <v>68.41632809058072</v>
      </c>
      <c r="AB85" s="3">
        <v>44.55738757762667</v>
      </c>
      <c r="AC85" s="3">
        <v>35.637001165120523</v>
      </c>
      <c r="AD85" s="5">
        <v>656.49018172417209</v>
      </c>
      <c r="AE85" s="5">
        <v>149.80159144359015</v>
      </c>
      <c r="AF85" s="5">
        <v>181.14581651103228</v>
      </c>
      <c r="AG85" s="3">
        <v>339.55324065062928</v>
      </c>
      <c r="AH85" s="3">
        <v>87.331659122672875</v>
      </c>
      <c r="AI85" s="3">
        <v>104.8952094349942</v>
      </c>
      <c r="AJ85" s="3">
        <v>1.9892190848699762</v>
      </c>
      <c r="AK85" s="3">
        <v>1.8609846922896707</v>
      </c>
      <c r="AL85" s="3">
        <v>1.990248020949547</v>
      </c>
      <c r="AM85" s="3">
        <v>1.2499784936746392</v>
      </c>
      <c r="AN85" s="3">
        <v>1.2448029706180819</v>
      </c>
      <c r="AO85" s="3">
        <v>1.2499968686219276</v>
      </c>
      <c r="AP85" s="3">
        <v>0.61810415220395765</v>
      </c>
      <c r="AQ85" s="3">
        <v>0.61504317675271702</v>
      </c>
      <c r="AR85" s="3">
        <v>0.61803825081097963</v>
      </c>
      <c r="AS85" s="3">
        <v>0.61837445636743171</v>
      </c>
      <c r="AT85" s="3">
        <v>0.60802410547529762</v>
      </c>
      <c r="AU85" s="3">
        <v>0.61810416088362607</v>
      </c>
      <c r="AV85" s="3">
        <v>0.60265726122675234</v>
      </c>
      <c r="AW85" s="3">
        <v>0.72148716074424246</v>
      </c>
      <c r="AX85" s="3">
        <v>0.70370048859555778</v>
      </c>
      <c r="AY85" s="3">
        <v>0.60265726122675234</v>
      </c>
      <c r="AZ85" s="3">
        <v>0.72148716074424246</v>
      </c>
      <c r="BA85" s="3">
        <v>0.70370048859555778</v>
      </c>
    </row>
    <row r="86" spans="1:53" x14ac:dyDescent="0.3">
      <c r="A86" s="3">
        <v>85</v>
      </c>
      <c r="B86" s="3">
        <v>213.5</v>
      </c>
      <c r="C86" s="3">
        <v>43</v>
      </c>
      <c r="D86" s="3">
        <v>33.799999999999997</v>
      </c>
      <c r="E86" s="3">
        <v>21.7</v>
      </c>
      <c r="F86" s="3">
        <v>445.25447545150803</v>
      </c>
      <c r="G86" s="3">
        <v>103.00699551143289</v>
      </c>
      <c r="H86" s="3">
        <v>105.70391541697884</v>
      </c>
      <c r="I86" s="3">
        <v>232.2717517962696</v>
      </c>
      <c r="J86" s="3">
        <v>52.792291659717264</v>
      </c>
      <c r="K86" s="3">
        <v>42.559156219603757</v>
      </c>
      <c r="L86" s="3">
        <v>418.36815999999999</v>
      </c>
      <c r="M86" s="3">
        <v>111.21413899999999</v>
      </c>
      <c r="N86" s="3">
        <v>96.538346999999987</v>
      </c>
      <c r="O86" s="3">
        <v>333.44479999999999</v>
      </c>
      <c r="P86" s="3">
        <v>84.34</v>
      </c>
      <c r="Q86" s="3">
        <v>74.830399999999997</v>
      </c>
      <c r="R86" s="3">
        <v>8.2741561805584425</v>
      </c>
      <c r="S86" s="3">
        <v>5.9775929446378688</v>
      </c>
      <c r="T86" s="3">
        <v>5.8661429556451328</v>
      </c>
      <c r="U86" s="3">
        <v>22.602823726274249</v>
      </c>
      <c r="V86" s="3">
        <v>15.23014798076731</v>
      </c>
      <c r="W86" s="3">
        <v>16.56480011553543</v>
      </c>
      <c r="X86" s="3">
        <v>213.53524495909815</v>
      </c>
      <c r="Y86" s="3">
        <v>43.053069677932875</v>
      </c>
      <c r="Z86" s="3">
        <v>33.86549423319498</v>
      </c>
      <c r="AA86" s="3">
        <v>213.51794267093243</v>
      </c>
      <c r="AB86" s="3">
        <v>43.027288174814196</v>
      </c>
      <c r="AC86" s="3">
        <v>33.833887276290213</v>
      </c>
      <c r="AD86" s="5">
        <v>765.5402404611159</v>
      </c>
      <c r="AE86" s="5">
        <v>168.96762124421647</v>
      </c>
      <c r="AF86" s="5">
        <v>186.12486774233417</v>
      </c>
      <c r="AG86" s="3">
        <v>453.60039903792767</v>
      </c>
      <c r="AH86" s="3">
        <v>104.75280837791401</v>
      </c>
      <c r="AI86" s="3">
        <v>107.97211390546752</v>
      </c>
      <c r="AJ86" s="3">
        <v>1.9946095424349881</v>
      </c>
      <c r="AK86" s="3">
        <v>1.9303082403511678</v>
      </c>
      <c r="AL86" s="3">
        <v>1.993964781300869</v>
      </c>
      <c r="AM86" s="3">
        <v>1.2499956987349279</v>
      </c>
      <c r="AN86" s="3">
        <v>1.2489605936637109</v>
      </c>
      <c r="AO86" s="3">
        <v>1.2499993279709978</v>
      </c>
      <c r="AP86" s="3">
        <v>0.61800718985730207</v>
      </c>
      <c r="AQ86" s="3">
        <v>0.61917849280698201</v>
      </c>
      <c r="AR86" s="3">
        <v>0.61803236077145196</v>
      </c>
      <c r="AS86" s="3">
        <v>0.6179039690508823</v>
      </c>
      <c r="AT86" s="3">
        <v>0.6218812115542216</v>
      </c>
      <c r="AU86" s="3">
        <v>0.61800667329658066</v>
      </c>
      <c r="AV86" s="3">
        <v>0.52287146041579213</v>
      </c>
      <c r="AW86" s="3">
        <v>0.68775577316949765</v>
      </c>
      <c r="AX86" s="3">
        <v>0.70566749579389243</v>
      </c>
      <c r="AY86" s="3">
        <v>0.52287146041579213</v>
      </c>
      <c r="AZ86" s="3">
        <v>0.68775577316949765</v>
      </c>
      <c r="BA86" s="3">
        <v>0.70566749579389243</v>
      </c>
    </row>
    <row r="87" spans="1:53" x14ac:dyDescent="0.3">
      <c r="A87" s="3">
        <v>86</v>
      </c>
      <c r="B87" s="3">
        <v>193.2</v>
      </c>
      <c r="C87" s="3">
        <v>18.399999999999999</v>
      </c>
      <c r="D87" s="3">
        <v>65.7</v>
      </c>
      <c r="E87" s="3">
        <v>15.2</v>
      </c>
      <c r="F87" s="3">
        <v>504.8781328160556</v>
      </c>
      <c r="G87" s="3">
        <v>90.504896858003008</v>
      </c>
      <c r="H87" s="3">
        <v>139.69274079188517</v>
      </c>
      <c r="I87" s="3">
        <v>239.6543503592539</v>
      </c>
      <c r="J87" s="3">
        <v>28.958458331943454</v>
      </c>
      <c r="K87" s="3">
        <v>74.211831243920756</v>
      </c>
      <c r="L87" s="3">
        <v>472.41042799999997</v>
      </c>
      <c r="M87" s="3">
        <v>101.21746899999999</v>
      </c>
      <c r="N87" s="3">
        <v>130.55915099999999</v>
      </c>
      <c r="O87" s="3">
        <v>362.18880000000001</v>
      </c>
      <c r="P87" s="3">
        <v>83.079999999999984</v>
      </c>
      <c r="Q87" s="3">
        <v>105.816</v>
      </c>
      <c r="R87" s="3">
        <v>8.5733883940017943</v>
      </c>
      <c r="S87" s="3">
        <v>5.3033878424700873</v>
      </c>
      <c r="T87" s="3">
        <v>6.5315561077486182</v>
      </c>
      <c r="U87" s="3">
        <v>23.345984902797817</v>
      </c>
      <c r="V87" s="3">
        <v>15.096469049228787</v>
      </c>
      <c r="W87" s="3">
        <v>17.43693901791891</v>
      </c>
      <c r="X87" s="3">
        <v>193.21157218582769</v>
      </c>
      <c r="Y87" s="3">
        <v>18.45488104353176</v>
      </c>
      <c r="Z87" s="3">
        <v>65.768746487644819</v>
      </c>
      <c r="AA87" s="3">
        <v>193.20582023548045</v>
      </c>
      <c r="AB87" s="3">
        <v>18.428231177913712</v>
      </c>
      <c r="AC87" s="3">
        <v>65.735628891124747</v>
      </c>
      <c r="AD87" s="5">
        <v>836.9400439362189</v>
      </c>
      <c r="AE87" s="5">
        <v>160.48426699820902</v>
      </c>
      <c r="AF87" s="5">
        <v>222.21173407410055</v>
      </c>
      <c r="AG87" s="3">
        <v>513.94391810864249</v>
      </c>
      <c r="AH87" s="3">
        <v>92.471421152357976</v>
      </c>
      <c r="AI87" s="3">
        <v>142.04781392160243</v>
      </c>
      <c r="AJ87" s="3">
        <v>1.9973047712174941</v>
      </c>
      <c r="AK87" s="3">
        <v>1.9399311453403567</v>
      </c>
      <c r="AL87" s="3">
        <v>1.9969804256144497</v>
      </c>
      <c r="AM87" s="3">
        <v>1.2499991397469856</v>
      </c>
      <c r="AN87" s="3">
        <v>1.2496910793309051</v>
      </c>
      <c r="AO87" s="3">
        <v>1.2499998655941942</v>
      </c>
      <c r="AP87" s="3">
        <v>0.61804422518554669</v>
      </c>
      <c r="AQ87" s="3">
        <v>0.61759616403610285</v>
      </c>
      <c r="AR87" s="3">
        <v>0.61803461058295273</v>
      </c>
      <c r="AS87" s="3">
        <v>0.61808365584678926</v>
      </c>
      <c r="AT87" s="3">
        <v>0.61632620631880886</v>
      </c>
      <c r="AU87" s="3">
        <v>0.61804442249930913</v>
      </c>
      <c r="AV87" s="3">
        <v>0.50583986096776146</v>
      </c>
      <c r="AW87" s="3">
        <v>0.7648437818477094</v>
      </c>
      <c r="AX87" s="3">
        <v>0.64469928136595267</v>
      </c>
      <c r="AY87" s="3">
        <v>0.50583986096776146</v>
      </c>
      <c r="AZ87" s="3">
        <v>0.7648437818477094</v>
      </c>
      <c r="BA87" s="3">
        <v>0.64469928136595267</v>
      </c>
    </row>
    <row r="88" spans="1:53" x14ac:dyDescent="0.3">
      <c r="A88" s="3">
        <v>87</v>
      </c>
      <c r="B88" s="3">
        <v>76.3</v>
      </c>
      <c r="C88" s="3">
        <v>27.5</v>
      </c>
      <c r="D88" s="3">
        <v>16</v>
      </c>
      <c r="E88" s="3">
        <v>12</v>
      </c>
      <c r="F88" s="3">
        <v>429.71469297123889</v>
      </c>
      <c r="G88" s="3">
        <v>90.853427800602105</v>
      </c>
      <c r="H88" s="3">
        <v>113.78491855431962</v>
      </c>
      <c r="I88" s="3">
        <v>124.23087007185077</v>
      </c>
      <c r="J88" s="3">
        <v>33.291691666388694</v>
      </c>
      <c r="K88" s="3">
        <v>30.842366248784153</v>
      </c>
      <c r="L88" s="3">
        <v>397.99891599999995</v>
      </c>
      <c r="M88" s="3">
        <v>116.52908699999999</v>
      </c>
      <c r="N88" s="3">
        <v>104.767833</v>
      </c>
      <c r="O88" s="3">
        <v>283.8544</v>
      </c>
      <c r="P88" s="3">
        <v>91.039999999999992</v>
      </c>
      <c r="Q88" s="3">
        <v>75.277600000000007</v>
      </c>
      <c r="R88" s="3">
        <v>7.7640282958911291</v>
      </c>
      <c r="S88" s="3">
        <v>5.4355411416605612</v>
      </c>
      <c r="T88" s="3">
        <v>5.3852111653392285</v>
      </c>
      <c r="U88" s="3">
        <v>23.011460860528665</v>
      </c>
      <c r="V88" s="3">
        <v>15.391361244055556</v>
      </c>
      <c r="W88" s="3">
        <v>16.722139936574909</v>
      </c>
      <c r="X88" s="3">
        <v>76.31277389973458</v>
      </c>
      <c r="Y88" s="3">
        <v>27.619303946169225</v>
      </c>
      <c r="Z88" s="3">
        <v>16.036619978081074</v>
      </c>
      <c r="AA88" s="3">
        <v>76.306428195352993</v>
      </c>
      <c r="AB88" s="3">
        <v>27.56352196946456</v>
      </c>
      <c r="AC88" s="3">
        <v>16.018660719033207</v>
      </c>
      <c r="AD88" s="5">
        <v>780.07988272825276</v>
      </c>
      <c r="AE88" s="5">
        <v>162.45064482341397</v>
      </c>
      <c r="AF88" s="5">
        <v>202.85705061022284</v>
      </c>
      <c r="AG88" s="3">
        <v>439.71322964420483</v>
      </c>
      <c r="AH88" s="3">
        <v>92.887168962789474</v>
      </c>
      <c r="AI88" s="3">
        <v>116.44297247668996</v>
      </c>
      <c r="AJ88" s="3">
        <v>1.9986521497422776</v>
      </c>
      <c r="AK88" s="3">
        <v>1.9658788012317143</v>
      </c>
      <c r="AL88" s="3">
        <v>1.9577280088288587</v>
      </c>
      <c r="AM88" s="3">
        <v>1.2499998279493971</v>
      </c>
      <c r="AN88" s="3">
        <v>1.2499371481621711</v>
      </c>
      <c r="AO88" s="3">
        <v>1.2496645104909363</v>
      </c>
      <c r="AP88" s="3">
        <v>0.61803007880413563</v>
      </c>
      <c r="AQ88" s="3">
        <v>0.61820126650608398</v>
      </c>
      <c r="AR88" s="3">
        <v>0.61802852820092002</v>
      </c>
      <c r="AS88" s="3">
        <v>0.61801501818930193</v>
      </c>
      <c r="AT88" s="3">
        <v>0.61868059991381141</v>
      </c>
      <c r="AU88" s="3">
        <v>0.61739600426768071</v>
      </c>
      <c r="AV88" s="3">
        <v>0.57198973719262736</v>
      </c>
      <c r="AW88" s="3">
        <v>0.74484013624227918</v>
      </c>
      <c r="AX88" s="3">
        <v>0.76775896190830339</v>
      </c>
      <c r="AY88" s="3">
        <v>0.57198973719262736</v>
      </c>
      <c r="AZ88" s="3">
        <v>0.74484013624227918</v>
      </c>
      <c r="BA88" s="3">
        <v>0.76775896190830339</v>
      </c>
    </row>
    <row r="89" spans="1:53" x14ac:dyDescent="0.3">
      <c r="A89" s="3">
        <v>88</v>
      </c>
      <c r="B89" s="3">
        <v>110.7</v>
      </c>
      <c r="C89" s="3">
        <v>40.6</v>
      </c>
      <c r="D89" s="3">
        <v>63.2</v>
      </c>
      <c r="E89" s="3">
        <v>16</v>
      </c>
      <c r="F89" s="3">
        <v>411.50028507986718</v>
      </c>
      <c r="G89" s="3">
        <v>104.19739946042148</v>
      </c>
      <c r="H89" s="3">
        <v>142.84944298802372</v>
      </c>
      <c r="I89" s="3">
        <v>135.54617401437017</v>
      </c>
      <c r="J89" s="3">
        <v>47.258338333277742</v>
      </c>
      <c r="K89" s="3">
        <v>69.368473249756832</v>
      </c>
      <c r="L89" s="3">
        <v>361.08701099999996</v>
      </c>
      <c r="M89" s="3">
        <v>137.39182099999999</v>
      </c>
      <c r="N89" s="3">
        <v>132.196235</v>
      </c>
      <c r="O89" s="3">
        <v>272.14799999999997</v>
      </c>
      <c r="P89" s="3">
        <v>93.94</v>
      </c>
      <c r="Q89" s="3">
        <v>103.75280000000001</v>
      </c>
      <c r="R89" s="3">
        <v>7.8124351580710432</v>
      </c>
      <c r="S89" s="3">
        <v>5.8779845232719117</v>
      </c>
      <c r="T89" s="3">
        <v>6.3003887672885028</v>
      </c>
      <c r="U89" s="3">
        <v>23.115992528137525</v>
      </c>
      <c r="V89" s="3">
        <v>16.016857061852132</v>
      </c>
      <c r="W89" s="3">
        <v>17.524016250412739</v>
      </c>
      <c r="X89" s="3">
        <v>110.73172074622295</v>
      </c>
      <c r="Y89" s="3">
        <v>40.683003246172895</v>
      </c>
      <c r="Z89" s="3">
        <v>63.334868169221586</v>
      </c>
      <c r="AA89" s="3">
        <v>110.71611729716139</v>
      </c>
      <c r="AB89" s="3">
        <v>40.643382409180134</v>
      </c>
      <c r="AC89" s="3">
        <v>63.272385462910989</v>
      </c>
      <c r="AD89" s="5">
        <v>766.66637699772582</v>
      </c>
      <c r="AE89" s="5">
        <v>177.20416488766318</v>
      </c>
      <c r="AF89" s="5">
        <v>233.7817666670777</v>
      </c>
      <c r="AG89" s="3">
        <v>421.62420645885487</v>
      </c>
      <c r="AH89" s="3">
        <v>106.28114705880904</v>
      </c>
      <c r="AI89" s="3">
        <v>145.537615459786</v>
      </c>
      <c r="AJ89" s="3">
        <v>1.9993260746286341</v>
      </c>
      <c r="AK89" s="3">
        <v>1.9826418719554155</v>
      </c>
      <c r="AL89" s="3">
        <v>1.9788607646178038</v>
      </c>
      <c r="AM89" s="3">
        <v>1.2499999655898795</v>
      </c>
      <c r="AN89" s="3">
        <v>1.2499874281054941</v>
      </c>
      <c r="AO89" s="3">
        <v>1.2499329020981684</v>
      </c>
      <c r="AP89" s="3">
        <v>0.61803548221988958</v>
      </c>
      <c r="AQ89" s="3">
        <v>0.61797010093735427</v>
      </c>
      <c r="AR89" s="3">
        <v>0.61803607450104492</v>
      </c>
      <c r="AS89" s="3">
        <v>0.61804123494421337</v>
      </c>
      <c r="AT89" s="3">
        <v>0.61778707013891043</v>
      </c>
      <c r="AU89" s="3">
        <v>0.61827777325707389</v>
      </c>
      <c r="AV89" s="3">
        <v>0.56169200379361084</v>
      </c>
      <c r="AW89" s="3">
        <v>0.7002065324414406</v>
      </c>
      <c r="AX89" s="3">
        <v>0.66669939540521395</v>
      </c>
      <c r="AY89" s="3">
        <v>0.56169200379361084</v>
      </c>
      <c r="AZ89" s="3">
        <v>0.7002065324414406</v>
      </c>
      <c r="BA89" s="3">
        <v>0.66669939540521395</v>
      </c>
    </row>
    <row r="90" spans="1:53" x14ac:dyDescent="0.3">
      <c r="A90" s="3">
        <v>89</v>
      </c>
      <c r="B90" s="3">
        <v>88.3</v>
      </c>
      <c r="C90" s="3">
        <v>25.5</v>
      </c>
      <c r="D90" s="3">
        <v>73.400000000000006</v>
      </c>
      <c r="E90" s="3">
        <v>12.9</v>
      </c>
      <c r="F90" s="3">
        <v>376.35019955590701</v>
      </c>
      <c r="G90" s="3">
        <v>98.438179622295024</v>
      </c>
      <c r="H90" s="3">
        <v>173.39461009161661</v>
      </c>
      <c r="I90" s="3">
        <v>115.40923480287404</v>
      </c>
      <c r="J90" s="3">
        <v>34.951667666655553</v>
      </c>
      <c r="K90" s="3">
        <v>87.273694649951381</v>
      </c>
      <c r="L90" s="3">
        <v>332.20193799999998</v>
      </c>
      <c r="M90" s="3">
        <v>123.629115</v>
      </c>
      <c r="N90" s="3">
        <v>162.11377199999998</v>
      </c>
      <c r="O90" s="3">
        <v>223.91919999999999</v>
      </c>
      <c r="P90" s="3">
        <v>77.400000000000006</v>
      </c>
      <c r="Q90" s="3">
        <v>131.27120000000002</v>
      </c>
      <c r="R90" s="3">
        <v>7.6057141708383327</v>
      </c>
      <c r="S90" s="3">
        <v>5.5898722614731451</v>
      </c>
      <c r="T90" s="3">
        <v>6.8160794425358713</v>
      </c>
      <c r="U90" s="3">
        <v>22.973534130119937</v>
      </c>
      <c r="V90" s="3">
        <v>16.052164101646085</v>
      </c>
      <c r="W90" s="3">
        <v>18.315136935950662</v>
      </c>
      <c r="X90" s="3">
        <v>88.322078618813919</v>
      </c>
      <c r="Y90" s="3">
        <v>25.557893148045963</v>
      </c>
      <c r="Z90" s="3">
        <v>73.43797379822459</v>
      </c>
      <c r="AA90" s="3">
        <v>88.311164091692859</v>
      </c>
      <c r="AB90" s="3">
        <v>25.529837648051213</v>
      </c>
      <c r="AC90" s="3">
        <v>73.419373121297866</v>
      </c>
      <c r="AD90" s="5">
        <v>732.98700811294043</v>
      </c>
      <c r="AE90" s="5">
        <v>174.51034702206411</v>
      </c>
      <c r="AF90" s="5">
        <v>269.98624954202597</v>
      </c>
      <c r="AG90" s="3">
        <v>386.43333549945328</v>
      </c>
      <c r="AH90" s="3">
        <v>100.65211979756857</v>
      </c>
      <c r="AI90" s="3">
        <v>176.3106348093348</v>
      </c>
      <c r="AJ90" s="3">
        <v>1.9996630159169937</v>
      </c>
      <c r="AK90" s="3">
        <v>1.9852241894121923</v>
      </c>
      <c r="AL90" s="3">
        <v>1.9894299610423232</v>
      </c>
      <c r="AM90" s="3">
        <v>1.2499999931179759</v>
      </c>
      <c r="AN90" s="3">
        <v>1.2499945833006902</v>
      </c>
      <c r="AO90" s="3">
        <v>1.2499865804196335</v>
      </c>
      <c r="AP90" s="3">
        <v>0.61803341829564451</v>
      </c>
      <c r="AQ90" s="3">
        <v>0.61805838592709184</v>
      </c>
      <c r="AR90" s="3">
        <v>0.61803319206487461</v>
      </c>
      <c r="AS90" s="3">
        <v>0.61803122096234941</v>
      </c>
      <c r="AT90" s="3">
        <v>0.61811411585547416</v>
      </c>
      <c r="AU90" s="3">
        <v>0.61794088538163094</v>
      </c>
      <c r="AV90" s="3">
        <v>0.5766463786215259</v>
      </c>
      <c r="AW90" s="3">
        <v>0.73329114904079851</v>
      </c>
      <c r="AX90" s="3">
        <v>0.62351700876647331</v>
      </c>
      <c r="AY90" s="3">
        <v>0.5766463786215259</v>
      </c>
      <c r="AZ90" s="3">
        <v>0.73329114904079851</v>
      </c>
      <c r="BA90" s="3">
        <v>0.62351700876647331</v>
      </c>
    </row>
    <row r="91" spans="1:53" x14ac:dyDescent="0.3">
      <c r="A91" s="3">
        <v>90</v>
      </c>
      <c r="B91" s="3">
        <v>109.8</v>
      </c>
      <c r="C91" s="3">
        <v>47.8</v>
      </c>
      <c r="D91" s="3">
        <v>51.4</v>
      </c>
      <c r="E91" s="3">
        <v>16.7</v>
      </c>
      <c r="F91" s="3">
        <v>373.24513968913493</v>
      </c>
      <c r="G91" s="3">
        <v>116.70672573560651</v>
      </c>
      <c r="H91" s="3">
        <v>172.77622706413163</v>
      </c>
      <c r="I91" s="3">
        <v>132.88184696057482</v>
      </c>
      <c r="J91" s="3">
        <v>54.790333533331108</v>
      </c>
      <c r="K91" s="3">
        <v>68.854738929990276</v>
      </c>
      <c r="L91" s="3">
        <v>334.29416499999996</v>
      </c>
      <c r="M91" s="3">
        <v>133.42701</v>
      </c>
      <c r="N91" s="3">
        <v>160.69133600000001</v>
      </c>
      <c r="O91" s="3">
        <v>219.11279999999999</v>
      </c>
      <c r="P91" s="3">
        <v>103.96</v>
      </c>
      <c r="Q91" s="3">
        <v>121.648</v>
      </c>
      <c r="R91" s="3">
        <v>7.7409461974107634</v>
      </c>
      <c r="S91" s="3">
        <v>6.1029745440866687</v>
      </c>
      <c r="T91" s="3">
        <v>6.6660699494754683</v>
      </c>
      <c r="U91" s="3">
        <v>23.077487833171379</v>
      </c>
      <c r="V91" s="3">
        <v>16.708756920814277</v>
      </c>
      <c r="W91" s="3">
        <v>18.591747721221651</v>
      </c>
      <c r="X91" s="3">
        <v>109.82752634643491</v>
      </c>
      <c r="Y91" s="3">
        <v>47.889101486943758</v>
      </c>
      <c r="Z91" s="3">
        <v>51.432921605291213</v>
      </c>
      <c r="AA91" s="3">
        <v>109.81395694230504</v>
      </c>
      <c r="AB91" s="3">
        <v>47.846676907322134</v>
      </c>
      <c r="AC91" s="3">
        <v>51.416740464634266</v>
      </c>
      <c r="AD91" s="5">
        <v>726.16614754971692</v>
      </c>
      <c r="AE91" s="5">
        <v>194.54512523553547</v>
      </c>
      <c r="AF91" s="5">
        <v>278.43046940768443</v>
      </c>
      <c r="AG91" s="3">
        <v>383.04963200819964</v>
      </c>
      <c r="AH91" s="3">
        <v>118.9717964496615</v>
      </c>
      <c r="AI91" s="3">
        <v>176.07044546898561</v>
      </c>
      <c r="AJ91" s="3">
        <v>1.9998315076681661</v>
      </c>
      <c r="AK91" s="3">
        <v>1.992541601907434</v>
      </c>
      <c r="AL91" s="3">
        <v>1.9946806679923839</v>
      </c>
      <c r="AM91" s="3">
        <v>1.2499999986235952</v>
      </c>
      <c r="AN91" s="3">
        <v>1.2499989166184164</v>
      </c>
      <c r="AO91" s="3">
        <v>1.2499973160770301</v>
      </c>
      <c r="AP91" s="3">
        <v>0.61803420664410635</v>
      </c>
      <c r="AQ91" s="3">
        <v>0.61802466999794481</v>
      </c>
      <c r="AR91" s="3">
        <v>0.61803429305664404</v>
      </c>
      <c r="AS91" s="3">
        <v>0.61803504595247194</v>
      </c>
      <c r="AT91" s="3">
        <v>0.61800338253665765</v>
      </c>
      <c r="AU91" s="3">
        <v>0.61806955266875629</v>
      </c>
      <c r="AV91" s="3">
        <v>0.56372640988894007</v>
      </c>
      <c r="AW91" s="3">
        <v>0.68142647555672942</v>
      </c>
      <c r="AX91" s="3">
        <v>0.64184140544883905</v>
      </c>
      <c r="AY91" s="3">
        <v>0.56372640988894007</v>
      </c>
      <c r="AZ91" s="3">
        <v>0.68142647555672942</v>
      </c>
      <c r="BA91" s="3">
        <v>0.64184140544883905</v>
      </c>
    </row>
    <row r="92" spans="1:53" x14ac:dyDescent="0.3">
      <c r="A92" s="3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  <c r="F92" s="3">
        <v>395.57159778239446</v>
      </c>
      <c r="G92" s="3">
        <v>86.594708014924564</v>
      </c>
      <c r="H92" s="3">
        <v>130.24335894489215</v>
      </c>
      <c r="I92" s="3">
        <v>160.87636939211498</v>
      </c>
      <c r="J92" s="3">
        <v>15.858066706666223</v>
      </c>
      <c r="K92" s="3">
        <v>23.070947785998058</v>
      </c>
      <c r="L92" s="3">
        <v>343.18785399999996</v>
      </c>
      <c r="M92" s="3">
        <v>106.972488</v>
      </c>
      <c r="N92" s="3">
        <v>117.80739899999999</v>
      </c>
      <c r="O92" s="3">
        <v>255.8792</v>
      </c>
      <c r="P92" s="3">
        <v>73.239999999999995</v>
      </c>
      <c r="Q92" s="3">
        <v>80.215199999999996</v>
      </c>
      <c r="R92" s="3">
        <v>7.9964545824934969</v>
      </c>
      <c r="S92" s="3">
        <v>4.030425022751249</v>
      </c>
      <c r="T92" s="3">
        <v>4.8964423799493977</v>
      </c>
      <c r="U92" s="3">
        <v>23.362066370066294</v>
      </c>
      <c r="V92" s="3">
        <v>14.956240741768003</v>
      </c>
      <c r="W92" s="3">
        <v>17.103412577136531</v>
      </c>
      <c r="X92" s="3">
        <v>134.32225634340324</v>
      </c>
      <c r="Y92" s="3">
        <v>4.9496139031303779</v>
      </c>
      <c r="Z92" s="3">
        <v>9.3463538767340726</v>
      </c>
      <c r="AA92" s="3">
        <v>134.31125477638665</v>
      </c>
      <c r="AB92" s="3">
        <v>4.9254599716058092</v>
      </c>
      <c r="AC92" s="3">
        <v>9.3237341439582622</v>
      </c>
      <c r="AD92" s="5">
        <v>744.93051035315693</v>
      </c>
      <c r="AE92" s="5">
        <v>168.49229841564673</v>
      </c>
      <c r="AF92" s="5">
        <v>243.43118362233088</v>
      </c>
      <c r="AG92" s="3">
        <v>405.15699232400959</v>
      </c>
      <c r="AH92" s="3">
        <v>89.025764039501269</v>
      </c>
      <c r="AI92" s="3">
        <v>133.80060595765596</v>
      </c>
      <c r="AJ92" s="3">
        <v>1.999915753831921</v>
      </c>
      <c r="AK92" s="3">
        <v>1.6209597021023177</v>
      </c>
      <c r="AL92" s="3">
        <v>1.8416677036281945</v>
      </c>
      <c r="AM92" s="3">
        <v>1.2499999997247191</v>
      </c>
      <c r="AN92" s="3">
        <v>1.1637061968243128</v>
      </c>
      <c r="AO92" s="3">
        <v>1.2404378612848626</v>
      </c>
      <c r="AP92" s="3">
        <v>0.61803390552172321</v>
      </c>
      <c r="AQ92" s="3">
        <v>0.60590945523761408</v>
      </c>
      <c r="AR92" s="3">
        <v>0.61746584661086801</v>
      </c>
      <c r="AS92" s="3">
        <v>0.61803358493470728</v>
      </c>
      <c r="AT92" s="3">
        <v>0.56854950061120491</v>
      </c>
      <c r="AU92" s="3">
        <v>0.608900844155015</v>
      </c>
      <c r="AV92" s="3">
        <v>0.54442330936172201</v>
      </c>
      <c r="AW92" s="3">
        <v>0.93214203297165699</v>
      </c>
      <c r="AX92" s="3">
        <v>0.83273434994930551</v>
      </c>
      <c r="AY92" s="3">
        <v>0.54442330936172201</v>
      </c>
      <c r="AZ92" s="3">
        <v>0.93214203297165699</v>
      </c>
      <c r="BA92" s="3">
        <v>0.83273434994930551</v>
      </c>
    </row>
    <row r="93" spans="1:53" x14ac:dyDescent="0.3">
      <c r="A93" s="3">
        <v>92</v>
      </c>
      <c r="B93" s="3">
        <v>28.6</v>
      </c>
      <c r="C93" s="3">
        <v>1.5</v>
      </c>
      <c r="D93" s="3">
        <v>33</v>
      </c>
      <c r="E93" s="3">
        <v>7.3</v>
      </c>
      <c r="F93" s="3">
        <v>305.50011844767613</v>
      </c>
      <c r="G93" s="3">
        <v>62.116295610447189</v>
      </c>
      <c r="H93" s="3">
        <v>124.1703512614245</v>
      </c>
      <c r="I93" s="3">
        <v>60.775273878423</v>
      </c>
      <c r="J93" s="3">
        <v>4.671613341333245</v>
      </c>
      <c r="K93" s="3">
        <v>37.614189557199609</v>
      </c>
      <c r="L93" s="3">
        <v>246.10171099999997</v>
      </c>
      <c r="M93" s="3">
        <v>89.281925000000001</v>
      </c>
      <c r="N93" s="3">
        <v>107.73563999999999</v>
      </c>
      <c r="O93" s="3">
        <v>167.7808</v>
      </c>
      <c r="P93" s="3">
        <v>48.419999999999995</v>
      </c>
      <c r="Q93" s="3">
        <v>72.938400000000001</v>
      </c>
      <c r="R93" s="3">
        <v>6.5519885508232054</v>
      </c>
      <c r="S93" s="3">
        <v>2.0176351172086644</v>
      </c>
      <c r="T93" s="3">
        <v>5.4550845134462396</v>
      </c>
      <c r="U93" s="3">
        <v>22.043059813878841</v>
      </c>
      <c r="V93" s="3">
        <v>12.370457701522566</v>
      </c>
      <c r="W93" s="3">
        <v>17.179237623175705</v>
      </c>
      <c r="X93" s="3">
        <v>28.618271881101897</v>
      </c>
      <c r="Y93" s="3">
        <v>1.8355878616674997</v>
      </c>
      <c r="Z93" s="3">
        <v>33.211035397558902</v>
      </c>
      <c r="AA93" s="3">
        <v>28.609220923796126</v>
      </c>
      <c r="AB93" s="3">
        <v>1.7024140721091843</v>
      </c>
      <c r="AC93" s="3">
        <v>33.11821746064178</v>
      </c>
      <c r="AD93" s="5">
        <v>655.00939576908979</v>
      </c>
      <c r="AE93" s="5">
        <v>143.18456973557645</v>
      </c>
      <c r="AF93" s="5">
        <v>237.70040966898677</v>
      </c>
      <c r="AG93" s="3">
        <v>315.08925671745322</v>
      </c>
      <c r="AH93" s="3">
        <v>64.450721452644842</v>
      </c>
      <c r="AI93" s="3">
        <v>127.6113157995277</v>
      </c>
      <c r="AJ93" s="3">
        <v>1.9966781660136168</v>
      </c>
      <c r="AK93" s="3">
        <v>1.0696616303694411</v>
      </c>
      <c r="AL93" s="3">
        <v>1.9194734837765495</v>
      </c>
      <c r="AM93" s="3">
        <v>1.2499993839333177</v>
      </c>
      <c r="AN93" s="3">
        <v>0.76037468662384788</v>
      </c>
      <c r="AO93" s="3">
        <v>1.2480875040009387</v>
      </c>
      <c r="AP93" s="3">
        <v>0.6180340197685279</v>
      </c>
      <c r="AQ93" s="3">
        <v>0.51128738368545812</v>
      </c>
      <c r="AR93" s="3">
        <v>0.61825107592715345</v>
      </c>
      <c r="AS93" s="3">
        <v>0.6180300344000963</v>
      </c>
      <c r="AT93" s="3">
        <v>0.47228598969945818</v>
      </c>
      <c r="AU93" s="3">
        <v>0.6215416278804381</v>
      </c>
      <c r="AV93" s="3">
        <v>0.67468703999636981</v>
      </c>
      <c r="AW93" s="3">
        <v>1.2017505213732249</v>
      </c>
      <c r="AX93" s="3">
        <v>0.74675258867271821</v>
      </c>
      <c r="AY93" s="3">
        <v>0.67468703999636981</v>
      </c>
      <c r="AZ93" s="3">
        <v>1.2017505213732249</v>
      </c>
      <c r="BA93" s="3">
        <v>0.74675258867271821</v>
      </c>
    </row>
    <row r="94" spans="1:53" x14ac:dyDescent="0.3">
      <c r="A94" s="3">
        <v>93</v>
      </c>
      <c r="B94" s="3">
        <v>217.7</v>
      </c>
      <c r="C94" s="3">
        <v>33.5</v>
      </c>
      <c r="D94" s="3">
        <v>59</v>
      </c>
      <c r="E94" s="3">
        <v>19.399999999999999</v>
      </c>
      <c r="F94" s="3">
        <v>431.55008291337327</v>
      </c>
      <c r="G94" s="3">
        <v>76.981406927313031</v>
      </c>
      <c r="H94" s="3">
        <v>145.91924588299713</v>
      </c>
      <c r="I94" s="3">
        <v>229.85505477568458</v>
      </c>
      <c r="J94" s="3">
        <v>34.434322668266645</v>
      </c>
      <c r="K94" s="3">
        <v>66.522837911439922</v>
      </c>
      <c r="L94" s="3">
        <v>380.99457899999993</v>
      </c>
      <c r="M94" s="3">
        <v>96.113641999999984</v>
      </c>
      <c r="N94" s="3">
        <v>132.53256399999998</v>
      </c>
      <c r="O94" s="3">
        <v>306.9248</v>
      </c>
      <c r="P94" s="3">
        <v>66.02</v>
      </c>
      <c r="Q94" s="3">
        <v>93.250399999999999</v>
      </c>
      <c r="R94" s="3">
        <v>8.0039133885697833</v>
      </c>
      <c r="S94" s="3">
        <v>4.3185994857144863</v>
      </c>
      <c r="T94" s="3">
        <v>6.2595712492842157</v>
      </c>
      <c r="U94" s="3">
        <v>23.017565819343574</v>
      </c>
      <c r="V94" s="3">
        <v>13.407911600049076</v>
      </c>
      <c r="W94" s="3">
        <v>17.820927542446285</v>
      </c>
      <c r="X94" s="3">
        <v>217.78033865150198</v>
      </c>
      <c r="Y94" s="3">
        <v>34.07662307390963</v>
      </c>
      <c r="Z94" s="3">
        <v>59.07000637120062</v>
      </c>
      <c r="AA94" s="3">
        <v>217.74186311502197</v>
      </c>
      <c r="AB94" s="3">
        <v>33.923382347282683</v>
      </c>
      <c r="AC94" s="3">
        <v>59.036370812697271</v>
      </c>
      <c r="AD94" s="5">
        <v>768.49505285972919</v>
      </c>
      <c r="AE94" s="5">
        <v>153.90339141029173</v>
      </c>
      <c r="AF94" s="5">
        <v>258.88142239499035</v>
      </c>
      <c r="AG94" s="3">
        <v>440.50175010394014</v>
      </c>
      <c r="AH94" s="3">
        <v>79.073542191530464</v>
      </c>
      <c r="AI94" s="3">
        <v>149.23482675798405</v>
      </c>
      <c r="AJ94" s="3">
        <v>1.9983390830068084</v>
      </c>
      <c r="AK94" s="3">
        <v>1.5335999032820471</v>
      </c>
      <c r="AL94" s="3">
        <v>1.9597292373303596</v>
      </c>
      <c r="AM94" s="3">
        <v>1.2499998767866636</v>
      </c>
      <c r="AN94" s="3">
        <v>1.1520748841669171</v>
      </c>
      <c r="AO94" s="3">
        <v>1.2496175008000334</v>
      </c>
      <c r="AP94" s="3">
        <v>0.61803397690183148</v>
      </c>
      <c r="AQ94" s="3">
        <v>0.66168751936384362</v>
      </c>
      <c r="AR94" s="3">
        <v>0.61795107995034981</v>
      </c>
      <c r="AS94" s="3">
        <v>0.61803549918080591</v>
      </c>
      <c r="AT94" s="3">
        <v>0.67921516464017628</v>
      </c>
      <c r="AU94" s="3">
        <v>0.61669708798805012</v>
      </c>
      <c r="AV94" s="3">
        <v>0.54315018802898818</v>
      </c>
      <c r="AW94" s="3">
        <v>0.85596512400331948</v>
      </c>
      <c r="AX94" s="3">
        <v>0.66644052646053897</v>
      </c>
      <c r="AY94" s="3">
        <v>0.54315018802898818</v>
      </c>
      <c r="AZ94" s="3">
        <v>0.85596512400331948</v>
      </c>
      <c r="BA94" s="3">
        <v>0.66644052646053897</v>
      </c>
    </row>
    <row r="95" spans="1:53" x14ac:dyDescent="0.3">
      <c r="A95" s="3">
        <v>94</v>
      </c>
      <c r="B95" s="3">
        <v>250.9</v>
      </c>
      <c r="C95" s="3">
        <v>36.5</v>
      </c>
      <c r="D95" s="3">
        <v>72.3</v>
      </c>
      <c r="E95" s="3">
        <v>22.2</v>
      </c>
      <c r="F95" s="3">
        <v>552.98505803936132</v>
      </c>
      <c r="G95" s="3">
        <v>90.386984849119116</v>
      </c>
      <c r="H95" s="3">
        <v>174.44347211809799</v>
      </c>
      <c r="I95" s="3">
        <v>296.87101095513691</v>
      </c>
      <c r="J95" s="3">
        <v>43.386864533653331</v>
      </c>
      <c r="K95" s="3">
        <v>85.604567582287984</v>
      </c>
      <c r="L95" s="3">
        <v>504.57246099999998</v>
      </c>
      <c r="M95" s="3">
        <v>102.17578499999999</v>
      </c>
      <c r="N95" s="3">
        <v>157.63737799999998</v>
      </c>
      <c r="O95" s="3">
        <v>420.82479999999998</v>
      </c>
      <c r="P95" s="3">
        <v>60.44</v>
      </c>
      <c r="Q95" s="3">
        <v>121.58879999999999</v>
      </c>
      <c r="R95" s="3">
        <v>8.7266198088002902</v>
      </c>
      <c r="S95" s="3">
        <v>5.3247520548742404</v>
      </c>
      <c r="T95" s="3">
        <v>6.7846526288784048</v>
      </c>
      <c r="U95" s="3">
        <v>23.939107108847235</v>
      </c>
      <c r="V95" s="3">
        <v>14.323641540627706</v>
      </c>
      <c r="W95" s="3">
        <v>18.537566163121745</v>
      </c>
      <c r="X95" s="3">
        <v>250.91134917448969</v>
      </c>
      <c r="Y95" s="3">
        <v>36.568349666806263</v>
      </c>
      <c r="Z95" s="3">
        <v>72.340604186150756</v>
      </c>
      <c r="AA95" s="3">
        <v>250.90570797463531</v>
      </c>
      <c r="AB95" s="3">
        <v>36.535538237058304</v>
      </c>
      <c r="AC95" s="3">
        <v>72.320734371353737</v>
      </c>
      <c r="AD95" s="5">
        <v>897.12473508996004</v>
      </c>
      <c r="AE95" s="5">
        <v>165.91681013230362</v>
      </c>
      <c r="AF95" s="5">
        <v>289.99246006773006</v>
      </c>
      <c r="AG95" s="3">
        <v>562.38177462303804</v>
      </c>
      <c r="AH95" s="3">
        <v>92.41343789607177</v>
      </c>
      <c r="AI95" s="3">
        <v>177.82495798977016</v>
      </c>
      <c r="AJ95" s="3">
        <v>1.9991695415034041</v>
      </c>
      <c r="AK95" s="3">
        <v>1.7661244128658296</v>
      </c>
      <c r="AL95" s="3">
        <v>1.9798640937346987</v>
      </c>
      <c r="AM95" s="3">
        <v>1.2499999753573328</v>
      </c>
      <c r="AN95" s="3">
        <v>1.2304149649722631</v>
      </c>
      <c r="AO95" s="3">
        <v>1.2499235001600064</v>
      </c>
      <c r="AP95" s="3">
        <v>0.61803399327545239</v>
      </c>
      <c r="AQ95" s="3">
        <v>0.60179786412430636</v>
      </c>
      <c r="AR95" s="3">
        <v>0.61806565871613817</v>
      </c>
      <c r="AS95" s="3">
        <v>0.61803341181716309</v>
      </c>
      <c r="AT95" s="3">
        <v>0.5955161371169021</v>
      </c>
      <c r="AU95" s="3">
        <v>0.61854506167528955</v>
      </c>
      <c r="AV95" s="3">
        <v>0.4941523315604181</v>
      </c>
      <c r="AW95" s="3">
        <v>0.74380351614338402</v>
      </c>
      <c r="AX95" s="3">
        <v>0.6247202565773593</v>
      </c>
      <c r="AY95" s="3">
        <v>0.4941523315604181</v>
      </c>
      <c r="AZ95" s="3">
        <v>0.74380351614338402</v>
      </c>
      <c r="BA95" s="3">
        <v>0.6247202565773593</v>
      </c>
    </row>
    <row r="96" spans="1:53" x14ac:dyDescent="0.3">
      <c r="A96" s="3">
        <v>95</v>
      </c>
      <c r="B96" s="3">
        <v>107.4</v>
      </c>
      <c r="C96" s="3">
        <v>14</v>
      </c>
      <c r="D96" s="3">
        <v>10.9</v>
      </c>
      <c r="E96" s="3">
        <v>11.5</v>
      </c>
      <c r="F96" s="3">
        <v>494.48954062755286</v>
      </c>
      <c r="G96" s="3">
        <v>77.270889394383374</v>
      </c>
      <c r="H96" s="3">
        <v>133.01043048266857</v>
      </c>
      <c r="I96" s="3">
        <v>166.7742021910274</v>
      </c>
      <c r="J96" s="3">
        <v>22.677372906730668</v>
      </c>
      <c r="K96" s="3">
        <v>28.020913516457597</v>
      </c>
      <c r="L96" s="3">
        <v>450.21231599999999</v>
      </c>
      <c r="M96" s="3">
        <v>75.513745999999998</v>
      </c>
      <c r="N96" s="3">
        <v>112.61072799999999</v>
      </c>
      <c r="O96" s="3">
        <v>342.4896</v>
      </c>
      <c r="P96" s="3">
        <v>56.899999999999991</v>
      </c>
      <c r="Q96" s="3">
        <v>82.647999999999996</v>
      </c>
      <c r="R96" s="3">
        <v>8.1672081055948809</v>
      </c>
      <c r="S96" s="3">
        <v>4.7689581515649548</v>
      </c>
      <c r="T96" s="3">
        <v>5.1026238407864604</v>
      </c>
      <c r="U96" s="3">
        <v>23.827845869152554</v>
      </c>
      <c r="V96" s="3">
        <v>14.097970562117425</v>
      </c>
      <c r="W96" s="3">
        <v>17.218815719732493</v>
      </c>
      <c r="X96" s="3">
        <v>107.40986538293626</v>
      </c>
      <c r="Y96" s="3">
        <v>14.063990417340921</v>
      </c>
      <c r="Z96" s="3">
        <v>10.933404326798081</v>
      </c>
      <c r="AA96" s="3">
        <v>107.4049572544284</v>
      </c>
      <c r="AB96" s="3">
        <v>14.033081439575051</v>
      </c>
      <c r="AC96" s="3">
        <v>10.916990451579435</v>
      </c>
      <c r="AD96" s="5">
        <v>861.78897377258568</v>
      </c>
      <c r="AE96" s="5">
        <v>153.51885087058528</v>
      </c>
      <c r="AF96" s="5">
        <v>254.75362012156017</v>
      </c>
      <c r="AG96" s="3">
        <v>505.0639664516749</v>
      </c>
      <c r="AH96" s="3">
        <v>79.346168609074226</v>
      </c>
      <c r="AI96" s="3">
        <v>136.64123365877941</v>
      </c>
      <c r="AJ96" s="3">
        <v>1.9995847702825058</v>
      </c>
      <c r="AK96" s="3">
        <v>1.8222521438076968</v>
      </c>
      <c r="AL96" s="3">
        <v>1.8768905162268994</v>
      </c>
      <c r="AM96" s="3">
        <v>1.2499999950714666</v>
      </c>
      <c r="AN96" s="3">
        <v>1.2451711110288981</v>
      </c>
      <c r="AO96" s="3">
        <v>1.245688395341249</v>
      </c>
      <c r="AP96" s="3">
        <v>0.61803398702128565</v>
      </c>
      <c r="AQ96" s="3">
        <v>0.62427688614433885</v>
      </c>
      <c r="AR96" s="3">
        <v>0.61783644911729008</v>
      </c>
      <c r="AS96" s="3">
        <v>0.61803420911866769</v>
      </c>
      <c r="AT96" s="3">
        <v>0.62530718182737177</v>
      </c>
      <c r="AU96" s="3">
        <v>0.61299921877165531</v>
      </c>
      <c r="AV96" s="3">
        <v>0.54070908302401421</v>
      </c>
      <c r="AW96" s="3">
        <v>0.81303561719940509</v>
      </c>
      <c r="AX96" s="3">
        <v>0.80759171256532558</v>
      </c>
      <c r="AY96" s="3">
        <v>0.54070908302401421</v>
      </c>
      <c r="AZ96" s="3">
        <v>0.81303561719940509</v>
      </c>
      <c r="BA96" s="3">
        <v>0.80759171256532558</v>
      </c>
    </row>
    <row r="97" spans="1:53" x14ac:dyDescent="0.3">
      <c r="A97" s="3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  <c r="F97" s="3">
        <v>509.44267843928696</v>
      </c>
      <c r="G97" s="3">
        <v>85.689622576068359</v>
      </c>
      <c r="H97" s="3">
        <v>146.007301337868</v>
      </c>
      <c r="I97" s="3">
        <v>196.6548404382055</v>
      </c>
      <c r="J97" s="3">
        <v>36.135474581346138</v>
      </c>
      <c r="K97" s="3">
        <v>58.504182703291519</v>
      </c>
      <c r="L97" s="3">
        <v>465.53076099999998</v>
      </c>
      <c r="M97" s="3">
        <v>92.273542999999989</v>
      </c>
      <c r="N97" s="3">
        <v>125.68035099999997</v>
      </c>
      <c r="O97" s="3">
        <v>365.0872</v>
      </c>
      <c r="P97" s="3">
        <v>82</v>
      </c>
      <c r="Q97" s="3">
        <v>98.211999999999989</v>
      </c>
      <c r="R97" s="3">
        <v>8.3624722422143716</v>
      </c>
      <c r="S97" s="3">
        <v>5.3607403812188483</v>
      </c>
      <c r="T97" s="3">
        <v>6.0094528751788374</v>
      </c>
      <c r="U97" s="3">
        <v>24.157865695298462</v>
      </c>
      <c r="V97" s="3">
        <v>14.731533570286807</v>
      </c>
      <c r="W97" s="3">
        <v>17.743455914650248</v>
      </c>
      <c r="X97" s="3">
        <v>163.32274591085422</v>
      </c>
      <c r="Y97" s="3">
        <v>31.750929814435462</v>
      </c>
      <c r="Z97" s="3">
        <v>53.086103234830261</v>
      </c>
      <c r="AA97" s="3">
        <v>163.31150430713507</v>
      </c>
      <c r="AB97" s="3">
        <v>31.681789788593495</v>
      </c>
      <c r="AC97" s="3">
        <v>53.002736991943451</v>
      </c>
      <c r="AD97" s="5">
        <v>887.97525875054475</v>
      </c>
      <c r="AE97" s="5">
        <v>160.69345137094476</v>
      </c>
      <c r="AF97" s="5">
        <v>267.12140593312648</v>
      </c>
      <c r="AG97" s="3">
        <v>520.43415561095435</v>
      </c>
      <c r="AH97" s="3">
        <v>87.706213884647553</v>
      </c>
      <c r="AI97" s="3">
        <v>149.51994290981844</v>
      </c>
      <c r="AJ97" s="3">
        <v>1.9997923851412462</v>
      </c>
      <c r="AK97" s="3">
        <v>1.9093261283976179</v>
      </c>
      <c r="AL97" s="3">
        <v>1.9384198387669334</v>
      </c>
      <c r="AM97" s="3">
        <v>1.2499999990142934</v>
      </c>
      <c r="AN97" s="3">
        <v>1.249034084755007</v>
      </c>
      <c r="AO97" s="3">
        <v>1.249137679064992</v>
      </c>
      <c r="AP97" s="3">
        <v>0.61803398941016485</v>
      </c>
      <c r="AQ97" s="3">
        <v>0.61565857913637789</v>
      </c>
      <c r="AR97" s="3">
        <v>0.61810945138837203</v>
      </c>
      <c r="AS97" s="3">
        <v>0.61803390457652518</v>
      </c>
      <c r="AT97" s="3">
        <v>0.61526708171895428</v>
      </c>
      <c r="AU97" s="3">
        <v>0.61996310225180606</v>
      </c>
      <c r="AV97" s="3">
        <v>0.52312592230082355</v>
      </c>
      <c r="AW97" s="3">
        <v>0.74517014696581874</v>
      </c>
      <c r="AX97" s="3">
        <v>0.69445492756111893</v>
      </c>
      <c r="AY97" s="3">
        <v>0.52312592230082355</v>
      </c>
      <c r="AZ97" s="3">
        <v>0.74517014696581874</v>
      </c>
      <c r="BA97" s="3">
        <v>0.69445492756111893</v>
      </c>
    </row>
    <row r="98" spans="1:53" x14ac:dyDescent="0.3">
      <c r="A98" s="3">
        <v>97</v>
      </c>
      <c r="B98" s="3">
        <v>197.6</v>
      </c>
      <c r="C98" s="3">
        <v>3.5</v>
      </c>
      <c r="D98" s="3">
        <v>5.9</v>
      </c>
      <c r="E98" s="3">
        <v>11.7</v>
      </c>
      <c r="F98" s="3">
        <v>554.20987490750088</v>
      </c>
      <c r="G98" s="3">
        <v>63.482735803247849</v>
      </c>
      <c r="H98" s="3">
        <v>108.1051109365076</v>
      </c>
      <c r="I98" s="3">
        <v>236.93096808764111</v>
      </c>
      <c r="J98" s="3">
        <v>10.727094916269227</v>
      </c>
      <c r="K98" s="3">
        <v>17.600836540658307</v>
      </c>
      <c r="L98" s="3">
        <v>507.67127199999993</v>
      </c>
      <c r="M98" s="3">
        <v>84.672105000000002</v>
      </c>
      <c r="N98" s="3">
        <v>92.782109999999989</v>
      </c>
      <c r="O98" s="3">
        <v>388.4384</v>
      </c>
      <c r="P98" s="3">
        <v>52.76</v>
      </c>
      <c r="Q98" s="3">
        <v>57.180799999999998</v>
      </c>
      <c r="R98" s="3">
        <v>8.6312336821995164</v>
      </c>
      <c r="S98" s="3">
        <v>3.3970591209829073</v>
      </c>
      <c r="T98" s="3">
        <v>4.1787335009832089</v>
      </c>
      <c r="U98" s="3">
        <v>24.612537341552539</v>
      </c>
      <c r="V98" s="3">
        <v>13.037989824724814</v>
      </c>
      <c r="W98" s="3">
        <v>15.969717082631872</v>
      </c>
      <c r="X98" s="3">
        <v>197.61507633941451</v>
      </c>
      <c r="Y98" s="3">
        <v>3.5729907191876102</v>
      </c>
      <c r="Z98" s="3">
        <v>5.9449752699777942</v>
      </c>
      <c r="AA98" s="3">
        <v>197.60759594417456</v>
      </c>
      <c r="AB98" s="3">
        <v>3.537957244596313</v>
      </c>
      <c r="AC98" s="3">
        <v>5.9230403122368855</v>
      </c>
      <c r="AD98" s="5">
        <v>944.29521191732272</v>
      </c>
      <c r="AE98" s="5">
        <v>138.62654721257454</v>
      </c>
      <c r="AF98" s="5">
        <v>230.52143268669838</v>
      </c>
      <c r="AG98" s="3">
        <v>565.60252059360073</v>
      </c>
      <c r="AH98" s="3">
        <v>65.517658590032028</v>
      </c>
      <c r="AI98" s="3">
        <v>111.62656555415808</v>
      </c>
      <c r="AJ98" s="3">
        <v>1.9998961925706231</v>
      </c>
      <c r="AK98" s="3">
        <v>1.4580777604073996</v>
      </c>
      <c r="AL98" s="3">
        <v>1.6619311807823354</v>
      </c>
      <c r="AM98" s="3">
        <v>1.2499999998028586</v>
      </c>
      <c r="AN98" s="3">
        <v>1.0760328735005562</v>
      </c>
      <c r="AO98" s="3">
        <v>1.1974878298645659</v>
      </c>
      <c r="AP98" s="3">
        <v>0.61803398849769409</v>
      </c>
      <c r="AQ98" s="3">
        <v>0.58756057907565173</v>
      </c>
      <c r="AR98" s="3">
        <v>0.61192307754308728</v>
      </c>
      <c r="AS98" s="3">
        <v>0.61803402090126269</v>
      </c>
      <c r="AT98" s="3">
        <v>0.53709614422744567</v>
      </c>
      <c r="AU98" s="3">
        <v>0.58330012031505174</v>
      </c>
      <c r="AV98" s="3">
        <v>0.50434801406332475</v>
      </c>
      <c r="AW98" s="3">
        <v>1.0019215856409165</v>
      </c>
      <c r="AX98" s="3">
        <v>0.90951660356381303</v>
      </c>
      <c r="AY98" s="3">
        <v>0.50434801406332475</v>
      </c>
      <c r="AZ98" s="3">
        <v>1.0019215856409165</v>
      </c>
      <c r="BA98" s="3">
        <v>0.90951660356381303</v>
      </c>
    </row>
    <row r="99" spans="1:53" x14ac:dyDescent="0.3">
      <c r="A99" s="3">
        <v>98</v>
      </c>
      <c r="B99" s="3">
        <v>184.9</v>
      </c>
      <c r="C99" s="3">
        <v>21</v>
      </c>
      <c r="D99" s="3">
        <v>22</v>
      </c>
      <c r="E99" s="3">
        <v>15.5</v>
      </c>
      <c r="F99" s="3">
        <v>572.8469124352506</v>
      </c>
      <c r="G99" s="3">
        <v>65.43791506227349</v>
      </c>
      <c r="H99" s="3">
        <v>97.67357765555532</v>
      </c>
      <c r="I99" s="3">
        <v>232.28619361752823</v>
      </c>
      <c r="J99" s="3">
        <v>23.145418983253844</v>
      </c>
      <c r="K99" s="3">
        <v>25.520167308131661</v>
      </c>
      <c r="L99" s="3">
        <v>536.90512899999999</v>
      </c>
      <c r="M99" s="3">
        <v>86.550344999999993</v>
      </c>
      <c r="N99" s="3">
        <v>83.065059999999988</v>
      </c>
      <c r="O99" s="3">
        <v>385.44640000000004</v>
      </c>
      <c r="P99" s="3">
        <v>50.46</v>
      </c>
      <c r="Q99" s="3">
        <v>46.938400000000001</v>
      </c>
      <c r="R99" s="3">
        <v>8.6723086112728858</v>
      </c>
      <c r="S99" s="3">
        <v>4.4033460861165858</v>
      </c>
      <c r="T99" s="3">
        <v>4.7625358537515998</v>
      </c>
      <c r="U99" s="3">
        <v>24.909845011635113</v>
      </c>
      <c r="V99" s="3">
        <v>13.474914297503275</v>
      </c>
      <c r="W99" s="3">
        <v>15.866816119463815</v>
      </c>
      <c r="X99" s="3">
        <v>184.91249281186472</v>
      </c>
      <c r="Y99" s="3">
        <v>21.411658788165319</v>
      </c>
      <c r="Z99" s="3">
        <v>22.296034022608403</v>
      </c>
      <c r="AA99" s="3">
        <v>184.90628590521808</v>
      </c>
      <c r="AB99" s="3">
        <v>21.261071671308418</v>
      </c>
      <c r="AC99" s="3">
        <v>22.174263624012756</v>
      </c>
      <c r="AD99" s="5">
        <v>978.95445864252326</v>
      </c>
      <c r="AE99" s="5">
        <v>137.57056661005373</v>
      </c>
      <c r="AF99" s="5">
        <v>215.84464638539512</v>
      </c>
      <c r="AG99" s="3">
        <v>584.84137776793898</v>
      </c>
      <c r="AH99" s="3">
        <v>67.327980676476699</v>
      </c>
      <c r="AI99" s="3">
        <v>100.93190146390987</v>
      </c>
      <c r="AJ99" s="3">
        <v>1.9999480962853116</v>
      </c>
      <c r="AK99" s="3">
        <v>1.7140433033832221</v>
      </c>
      <c r="AL99" s="3">
        <v>1.8186882504880992</v>
      </c>
      <c r="AM99" s="3">
        <v>1.2499999999605718</v>
      </c>
      <c r="AN99" s="3">
        <v>1.2151790382507615</v>
      </c>
      <c r="AO99" s="3">
        <v>1.2394808642721229</v>
      </c>
      <c r="AP99" s="3">
        <v>0.61803398884622696</v>
      </c>
      <c r="AQ99" s="3">
        <v>0.62989705909807736</v>
      </c>
      <c r="AR99" s="3">
        <v>0.62037691917309112</v>
      </c>
      <c r="AS99" s="3">
        <v>0.61803397646916536</v>
      </c>
      <c r="AT99" s="3">
        <v>0.65048223011711515</v>
      </c>
      <c r="AU99" s="3">
        <v>0.63153207304098735</v>
      </c>
      <c r="AV99" s="3">
        <v>0.50336110743393925</v>
      </c>
      <c r="AW99" s="3">
        <v>0.84452291858115336</v>
      </c>
      <c r="AX99" s="3">
        <v>0.81176401492550676</v>
      </c>
      <c r="AY99" s="3">
        <v>0.50336110743393925</v>
      </c>
      <c r="AZ99" s="3">
        <v>0.84452291858115336</v>
      </c>
      <c r="BA99" s="3">
        <v>0.81176401492550676</v>
      </c>
    </row>
    <row r="100" spans="1:53" x14ac:dyDescent="0.3">
      <c r="A100" s="3">
        <v>99</v>
      </c>
      <c r="B100" s="3">
        <v>289.7</v>
      </c>
      <c r="C100" s="3">
        <v>42.3</v>
      </c>
      <c r="D100" s="3">
        <v>51.2</v>
      </c>
      <c r="E100" s="3">
        <v>25.4</v>
      </c>
      <c r="F100" s="3">
        <v>690.69283870467541</v>
      </c>
      <c r="G100" s="3">
        <v>88.106540543591436</v>
      </c>
      <c r="H100" s="3">
        <v>119.57150435888872</v>
      </c>
      <c r="I100" s="3">
        <v>336.15723872350566</v>
      </c>
      <c r="J100" s="3">
        <v>46.929083796650765</v>
      </c>
      <c r="K100" s="3">
        <v>56.304033461626332</v>
      </c>
      <c r="L100" s="3">
        <v>639.92140299999994</v>
      </c>
      <c r="M100" s="3">
        <v>97.504554999999996</v>
      </c>
      <c r="N100" s="3">
        <v>102.40425099999999</v>
      </c>
      <c r="O100" s="3">
        <v>507.04879999999997</v>
      </c>
      <c r="P100" s="3">
        <v>75.960000000000008</v>
      </c>
      <c r="Q100" s="3">
        <v>77.950400000000002</v>
      </c>
      <c r="R100" s="3">
        <v>9.1377693492844596</v>
      </c>
      <c r="S100" s="3">
        <v>5.5061255204988662</v>
      </c>
      <c r="T100" s="3">
        <v>5.8407538735461024</v>
      </c>
      <c r="U100" s="3">
        <v>25.596721914083396</v>
      </c>
      <c r="V100" s="3">
        <v>14.524718524054853</v>
      </c>
      <c r="W100" s="3">
        <v>16.629192427616516</v>
      </c>
      <c r="X100" s="3">
        <v>289.71333955897222</v>
      </c>
      <c r="Y100" s="3">
        <v>42.40455150862379</v>
      </c>
      <c r="Z100" s="3">
        <v>51.300822575002144</v>
      </c>
      <c r="AA100" s="3">
        <v>289.70671478802836</v>
      </c>
      <c r="AB100" s="3">
        <v>42.35552823154098</v>
      </c>
      <c r="AC100" s="3">
        <v>51.253363470462254</v>
      </c>
      <c r="AD100" s="5">
        <v>1112.8992949691385</v>
      </c>
      <c r="AE100" s="5">
        <v>157.98259630681653</v>
      </c>
      <c r="AF100" s="5">
        <v>232.70298939718441</v>
      </c>
      <c r="AG100" s="3">
        <v>703.24530413819298</v>
      </c>
      <c r="AH100" s="3">
        <v>89.908071699933515</v>
      </c>
      <c r="AI100" s="3">
        <v>122.5696319631831</v>
      </c>
      <c r="AJ100" s="3">
        <v>1.9999740481426558</v>
      </c>
      <c r="AK100" s="3">
        <v>1.8568098796209376</v>
      </c>
      <c r="AL100" s="3">
        <v>1.909308412394408</v>
      </c>
      <c r="AM100" s="3">
        <v>1.2499999999921143</v>
      </c>
      <c r="AN100" s="3">
        <v>1.2430358069975154</v>
      </c>
      <c r="AO100" s="3">
        <v>1.2478961728468028</v>
      </c>
      <c r="AP100" s="3">
        <v>0.61803398871309922</v>
      </c>
      <c r="AQ100" s="3">
        <v>0.61353567970315692</v>
      </c>
      <c r="AR100" s="3">
        <v>0.61714036294118457</v>
      </c>
      <c r="AS100" s="3">
        <v>0.61803399344071619</v>
      </c>
      <c r="AT100" s="3">
        <v>0.60588351366663029</v>
      </c>
      <c r="AU100" s="3">
        <v>0.61292083419138166</v>
      </c>
      <c r="AV100" s="3">
        <v>0.47282630959657379</v>
      </c>
      <c r="AW100" s="3">
        <v>0.72621616636908359</v>
      </c>
      <c r="AX100" s="3">
        <v>0.69867025523417203</v>
      </c>
      <c r="AY100" s="3">
        <v>0.47282630959657379</v>
      </c>
      <c r="AZ100" s="3">
        <v>0.72621616636908359</v>
      </c>
      <c r="BA100" s="3">
        <v>0.69867025523417203</v>
      </c>
    </row>
    <row r="101" spans="1:53" x14ac:dyDescent="0.3">
      <c r="A101" s="3">
        <v>100</v>
      </c>
      <c r="B101" s="3">
        <v>135.19999999999999</v>
      </c>
      <c r="C101" s="3">
        <v>41.7</v>
      </c>
      <c r="D101" s="3">
        <v>45.9</v>
      </c>
      <c r="E101" s="3">
        <v>17.2</v>
      </c>
      <c r="F101" s="3">
        <v>618.68498709327275</v>
      </c>
      <c r="G101" s="3">
        <v>103.37457838051401</v>
      </c>
      <c r="H101" s="3">
        <v>129.60005305122209</v>
      </c>
      <c r="I101" s="3">
        <v>202.43144774470113</v>
      </c>
      <c r="J101" s="3">
        <v>51.085816759330157</v>
      </c>
      <c r="K101" s="3">
        <v>57.160806692325266</v>
      </c>
      <c r="L101" s="3">
        <v>553.62684799999988</v>
      </c>
      <c r="M101" s="3">
        <v>112.93298</v>
      </c>
      <c r="N101" s="3">
        <v>109.07695299999999</v>
      </c>
      <c r="O101" s="3">
        <v>418.26560000000001</v>
      </c>
      <c r="P101" s="3">
        <v>81.78</v>
      </c>
      <c r="Q101" s="3">
        <v>85.814400000000006</v>
      </c>
      <c r="R101" s="3">
        <v>8.5618629033226483</v>
      </c>
      <c r="S101" s="3">
        <v>5.9329513370043028</v>
      </c>
      <c r="T101" s="3">
        <v>6.1627666664849405</v>
      </c>
      <c r="U101" s="3">
        <v>25.384132694875582</v>
      </c>
      <c r="V101" s="3">
        <v>15.350275948048639</v>
      </c>
      <c r="W101" s="3">
        <v>17.129819059159715</v>
      </c>
      <c r="X101" s="3">
        <v>135.20855539313766</v>
      </c>
      <c r="Y101" s="3">
        <v>41.75567364367329</v>
      </c>
      <c r="Z101" s="3">
        <v>45.946467691019308</v>
      </c>
      <c r="AA101" s="3">
        <v>135.20429617168625</v>
      </c>
      <c r="AB101" s="3">
        <v>41.72866609007378</v>
      </c>
      <c r="AC101" s="3">
        <v>45.923807998523813</v>
      </c>
      <c r="AD101" s="5">
        <v>1071.0330276779348</v>
      </c>
      <c r="AE101" s="5">
        <v>174.54699890687675</v>
      </c>
      <c r="AF101" s="5">
        <v>241.57910960291551</v>
      </c>
      <c r="AG101" s="3">
        <v>632.46952339371228</v>
      </c>
      <c r="AH101" s="3">
        <v>105.27460718242932</v>
      </c>
      <c r="AI101" s="3">
        <v>132.56981792870619</v>
      </c>
      <c r="AJ101" s="3">
        <v>1.9999870240695221</v>
      </c>
      <c r="AK101" s="3">
        <v>1.9281661674675319</v>
      </c>
      <c r="AL101" s="3">
        <v>1.9545511256640542</v>
      </c>
      <c r="AM101" s="3">
        <v>1.2499999999984228</v>
      </c>
      <c r="AN101" s="3">
        <v>1.2486071605185352</v>
      </c>
      <c r="AO101" s="3">
        <v>1.2495792344614804</v>
      </c>
      <c r="AP101" s="3">
        <v>0.61803398876394955</v>
      </c>
      <c r="AQ101" s="3">
        <v>0.61975698001536617</v>
      </c>
      <c r="AR101" s="3">
        <v>0.61837551205588392</v>
      </c>
      <c r="AS101" s="3">
        <v>0.61803398695816059</v>
      </c>
      <c r="AT101" s="3">
        <v>0.62271015051064116</v>
      </c>
      <c r="AU101" s="3">
        <v>0.61999322732633688</v>
      </c>
      <c r="AV101" s="3">
        <v>0.51665227652646462</v>
      </c>
      <c r="AW101" s="3">
        <v>0.69207712217104644</v>
      </c>
      <c r="AX101" s="3">
        <v>0.6747986737832542</v>
      </c>
      <c r="AY101" s="3">
        <v>0.51665227652646462</v>
      </c>
      <c r="AZ101" s="3">
        <v>0.69207712217104644</v>
      </c>
      <c r="BA101" s="3">
        <v>0.6747986737832542</v>
      </c>
    </row>
    <row r="102" spans="1:53" x14ac:dyDescent="0.3">
      <c r="A102" s="3">
        <v>101</v>
      </c>
      <c r="B102" s="3">
        <v>222.4</v>
      </c>
      <c r="C102" s="3">
        <v>4.3</v>
      </c>
      <c r="D102" s="3">
        <v>49.8</v>
      </c>
      <c r="E102" s="3">
        <v>11.7</v>
      </c>
      <c r="F102" s="3">
        <v>655.47949096529089</v>
      </c>
      <c r="G102" s="3">
        <v>76.662204866359801</v>
      </c>
      <c r="H102" s="3">
        <v>140.52003713585546</v>
      </c>
      <c r="I102" s="3">
        <v>262.88628954894023</v>
      </c>
      <c r="J102" s="3">
        <v>14.517163351866031</v>
      </c>
      <c r="K102" s="3">
        <v>61.232161338465048</v>
      </c>
      <c r="L102" s="3">
        <v>597.30329099999994</v>
      </c>
      <c r="M102" s="3">
        <v>85.561011999999991</v>
      </c>
      <c r="N102" s="3">
        <v>124.87149299999999</v>
      </c>
      <c r="O102" s="3">
        <v>447.75040000000001</v>
      </c>
      <c r="P102" s="3">
        <v>67.3</v>
      </c>
      <c r="Q102" s="3">
        <v>100.524</v>
      </c>
      <c r="R102" s="3">
        <v>8.8292227237054863</v>
      </c>
      <c r="S102" s="3">
        <v>3.8317955575012377</v>
      </c>
      <c r="T102" s="3">
        <v>6.3731216506245838</v>
      </c>
      <c r="U102" s="3">
        <v>25.711783718276894</v>
      </c>
      <c r="V102" s="3">
        <v>13.738835781138429</v>
      </c>
      <c r="W102" s="3">
        <v>17.611870231358381</v>
      </c>
      <c r="X102" s="3">
        <v>222.41815428237456</v>
      </c>
      <c r="Y102" s="3">
        <v>4.3564899321187349</v>
      </c>
      <c r="Z102" s="3">
        <v>49.851603349411235</v>
      </c>
      <c r="AA102" s="3">
        <v>222.40916057636198</v>
      </c>
      <c r="AB102" s="3">
        <v>4.3290841972010083</v>
      </c>
      <c r="AC102" s="3">
        <v>49.826497754856653</v>
      </c>
      <c r="AD102" s="5">
        <v>1123.0278335927078</v>
      </c>
      <c r="AE102" s="5">
        <v>151.07594567408668</v>
      </c>
      <c r="AF102" s="5">
        <v>252.94300726527587</v>
      </c>
      <c r="AG102" s="3">
        <v>669.62348888551776</v>
      </c>
      <c r="AH102" s="3">
        <v>78.740388625445803</v>
      </c>
      <c r="AI102" s="3">
        <v>143.54101723805411</v>
      </c>
      <c r="AJ102" s="3">
        <v>1.9999935120347612</v>
      </c>
      <c r="AK102" s="3">
        <v>1.5409210014160171</v>
      </c>
      <c r="AL102" s="3">
        <v>1.9772283100959829</v>
      </c>
      <c r="AM102" s="3">
        <v>1.2499999999996847</v>
      </c>
      <c r="AN102" s="3">
        <v>1.1332372743302102</v>
      </c>
      <c r="AO102" s="3">
        <v>1.2499158468769476</v>
      </c>
      <c r="AP102" s="3">
        <v>0.61803398874452642</v>
      </c>
      <c r="AQ102" s="3">
        <v>0.59914370665110184</v>
      </c>
      <c r="AR102" s="3">
        <v>0.6179035659836829</v>
      </c>
      <c r="AS102" s="3">
        <v>0.61803398943427645</v>
      </c>
      <c r="AT102" s="3">
        <v>0.5550078557897159</v>
      </c>
      <c r="AU102" s="3">
        <v>0.6172865304332944</v>
      </c>
      <c r="AV102" s="3">
        <v>0.49428723270053299</v>
      </c>
      <c r="AW102" s="3">
        <v>0.9545985527699864</v>
      </c>
      <c r="AX102" s="3">
        <v>0.66011137871335568</v>
      </c>
      <c r="AY102" s="3">
        <v>0.49428723270053299</v>
      </c>
      <c r="AZ102" s="3">
        <v>0.9545985527699864</v>
      </c>
      <c r="BA102" s="3">
        <v>0.66011137871335568</v>
      </c>
    </row>
    <row r="103" spans="1:53" x14ac:dyDescent="0.3">
      <c r="A103" s="3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  <c r="F103" s="3">
        <v>755.23564367570361</v>
      </c>
      <c r="G103" s="3">
        <v>89.963543406451862</v>
      </c>
      <c r="H103" s="3">
        <v>199.26402599509882</v>
      </c>
      <c r="I103" s="3">
        <v>348.97725790978802</v>
      </c>
      <c r="J103" s="3">
        <v>39.203432670373203</v>
      </c>
      <c r="K103" s="3">
        <v>113.14643226769302</v>
      </c>
      <c r="L103" s="3">
        <v>695.30022199999985</v>
      </c>
      <c r="M103" s="3">
        <v>113.398245</v>
      </c>
      <c r="N103" s="3">
        <v>182.08641299999999</v>
      </c>
      <c r="O103" s="3">
        <v>541.08719999999994</v>
      </c>
      <c r="P103" s="3">
        <v>89.28</v>
      </c>
      <c r="Q103" s="3">
        <v>158.36320000000001</v>
      </c>
      <c r="R103" s="3">
        <v>9.2233989829041256</v>
      </c>
      <c r="S103" s="3">
        <v>5.1245359642713</v>
      </c>
      <c r="T103" s="3">
        <v>7.1633785876093974</v>
      </c>
      <c r="U103" s="3">
        <v>26.261136868043451</v>
      </c>
      <c r="V103" s="3">
        <v>14.582886366181549</v>
      </c>
      <c r="W103" s="3">
        <v>18.703626112446269</v>
      </c>
      <c r="X103" s="3">
        <v>296.41111515434568</v>
      </c>
      <c r="Y103" s="3">
        <v>36.664618051619811</v>
      </c>
      <c r="Z103" s="3">
        <v>100.94775402929524</v>
      </c>
      <c r="AA103" s="3">
        <v>296.40558886117952</v>
      </c>
      <c r="AB103" s="3">
        <v>36.524051108715497</v>
      </c>
      <c r="AC103" s="3">
        <v>100.92447309535591</v>
      </c>
      <c r="AD103" s="5">
        <v>1240.7500794982529</v>
      </c>
      <c r="AE103" s="5">
        <v>163.33922114840442</v>
      </c>
      <c r="AF103" s="5">
        <v>313.59886807286478</v>
      </c>
      <c r="AG103" s="3">
        <v>769.89530983274437</v>
      </c>
      <c r="AH103" s="3">
        <v>91.977862750316831</v>
      </c>
      <c r="AI103" s="3">
        <v>202.39882666744319</v>
      </c>
      <c r="AJ103" s="3">
        <v>1.9999967560173806</v>
      </c>
      <c r="AK103" s="3">
        <v>1.769757392672402</v>
      </c>
      <c r="AL103" s="3">
        <v>1.9886141533263713</v>
      </c>
      <c r="AM103" s="3">
        <v>1.2499999999999369</v>
      </c>
      <c r="AN103" s="3">
        <v>1.2266474417574771</v>
      </c>
      <c r="AO103" s="3">
        <v>1.2499831693753896</v>
      </c>
      <c r="AP103" s="3">
        <v>0.61803398875194548</v>
      </c>
      <c r="AQ103" s="3">
        <v>0.62533466869492216</v>
      </c>
      <c r="AR103" s="3">
        <v>0.61808380982954414</v>
      </c>
      <c r="AS103" s="3">
        <v>0.61803398848848434</v>
      </c>
      <c r="AT103" s="3">
        <v>0.64308336344504846</v>
      </c>
      <c r="AU103" s="3">
        <v>0.61831962437236498</v>
      </c>
      <c r="AV103" s="3">
        <v>0.46863589822161988</v>
      </c>
      <c r="AW103" s="3">
        <v>0.77392902048071166</v>
      </c>
      <c r="AX103" s="3">
        <v>0.59542783550533829</v>
      </c>
      <c r="AY103" s="3">
        <v>0.46863589822161988</v>
      </c>
      <c r="AZ103" s="3">
        <v>0.77392902048071166</v>
      </c>
      <c r="BA103" s="3">
        <v>0.59542783550533829</v>
      </c>
    </row>
    <row r="104" spans="1:53" x14ac:dyDescent="0.3">
      <c r="A104" s="3">
        <v>103</v>
      </c>
      <c r="B104" s="3">
        <v>280.2</v>
      </c>
      <c r="C104" s="3">
        <v>10.1</v>
      </c>
      <c r="D104" s="3">
        <v>21.4</v>
      </c>
      <c r="E104" s="3">
        <v>14.8</v>
      </c>
      <c r="F104" s="3">
        <v>808.86495057299248</v>
      </c>
      <c r="G104" s="3">
        <v>73.074480384516292</v>
      </c>
      <c r="H104" s="3">
        <v>160.88481819656917</v>
      </c>
      <c r="I104" s="3">
        <v>349.99545158195758</v>
      </c>
      <c r="J104" s="3">
        <v>17.94068653407464</v>
      </c>
      <c r="K104" s="3">
        <v>44.029286453538603</v>
      </c>
      <c r="L104" s="3">
        <v>743.66271299999994</v>
      </c>
      <c r="M104" s="3">
        <v>100.84947</v>
      </c>
      <c r="N104" s="3">
        <v>148.16635999999997</v>
      </c>
      <c r="O104" s="3">
        <v>567.30719999999997</v>
      </c>
      <c r="P104" s="3">
        <v>59.48</v>
      </c>
      <c r="Q104" s="3">
        <v>109.7824</v>
      </c>
      <c r="R104" s="3">
        <v>9.3248632270645579</v>
      </c>
      <c r="S104" s="3">
        <v>4.3623498095557345</v>
      </c>
      <c r="T104" s="3">
        <v>5.9287423570715649</v>
      </c>
      <c r="U104" s="3">
        <v>26.644413128337668</v>
      </c>
      <c r="V104" s="3">
        <v>13.978844516792455</v>
      </c>
      <c r="W104" s="3">
        <v>18.026291811984823</v>
      </c>
      <c r="X104" s="3">
        <v>280.20836369031878</v>
      </c>
      <c r="Y104" s="3">
        <v>10.16383312602985</v>
      </c>
      <c r="Z104" s="3">
        <v>21.424166788573213</v>
      </c>
      <c r="AA104" s="3">
        <v>280.20419948439326</v>
      </c>
      <c r="AB104" s="3">
        <v>10.133091499675331</v>
      </c>
      <c r="AC104" s="3">
        <v>21.412233975494381</v>
      </c>
      <c r="AD104" s="5">
        <v>1323.5422940758422</v>
      </c>
      <c r="AE104" s="5">
        <v>147.45136553402699</v>
      </c>
      <c r="AF104" s="5">
        <v>285.10416399009449</v>
      </c>
      <c r="AG104" s="3">
        <v>824.59819438645172</v>
      </c>
      <c r="AH104" s="3">
        <v>75.138170469794588</v>
      </c>
      <c r="AI104" s="3">
        <v>164.51758284074972</v>
      </c>
      <c r="AJ104" s="3">
        <v>1.9999983780086903</v>
      </c>
      <c r="AK104" s="3">
        <v>1.7522232312560793</v>
      </c>
      <c r="AL104" s="3">
        <v>1.9804644145767061</v>
      </c>
      <c r="AM104" s="3">
        <v>1.2499999999999873</v>
      </c>
      <c r="AN104" s="3">
        <v>1.2389201549052391</v>
      </c>
      <c r="AO104" s="3">
        <v>1.2499740889371647</v>
      </c>
      <c r="AP104" s="3">
        <v>0.61803398874911153</v>
      </c>
      <c r="AQ104" s="3">
        <v>0.61493622212984544</v>
      </c>
      <c r="AR104" s="3">
        <v>0.61801484017942387</v>
      </c>
      <c r="AS104" s="3">
        <v>0.6180339888497447</v>
      </c>
      <c r="AT104" s="3">
        <v>0.60216266630290549</v>
      </c>
      <c r="AU104" s="3">
        <v>0.6178517473471189</v>
      </c>
      <c r="AV104" s="3">
        <v>0.46456194654518956</v>
      </c>
      <c r="AW104" s="3">
        <v>0.8618816523398285</v>
      </c>
      <c r="AX104" s="3">
        <v>0.72052597280206099</v>
      </c>
      <c r="AY104" s="3">
        <v>0.46456194654518956</v>
      </c>
      <c r="AZ104" s="3">
        <v>0.8618816523398285</v>
      </c>
      <c r="BA104" s="3">
        <v>0.72052597280206099</v>
      </c>
    </row>
    <row r="105" spans="1:53" x14ac:dyDescent="0.3">
      <c r="A105" s="3">
        <v>104</v>
      </c>
      <c r="B105" s="3">
        <v>187.9</v>
      </c>
      <c r="C105" s="3">
        <v>17.2</v>
      </c>
      <c r="D105" s="3">
        <v>17.899999999999999</v>
      </c>
      <c r="E105" s="3">
        <v>14.7</v>
      </c>
      <c r="F105" s="3">
        <v>754.10546540109465</v>
      </c>
      <c r="G105" s="3">
        <v>68.352136269161406</v>
      </c>
      <c r="H105" s="3">
        <v>130.51937273759842</v>
      </c>
      <c r="I105" s="3">
        <v>257.89909031639149</v>
      </c>
      <c r="J105" s="3">
        <v>20.788137306814928</v>
      </c>
      <c r="K105" s="3">
        <v>26.705857290707719</v>
      </c>
      <c r="L105" s="3">
        <v>686.71059899999989</v>
      </c>
      <c r="M105" s="3">
        <v>88.989360999999988</v>
      </c>
      <c r="N105" s="3">
        <v>119.02817399999998</v>
      </c>
      <c r="O105" s="3">
        <v>510.76239999999996</v>
      </c>
      <c r="P105" s="3">
        <v>47.61999999999999</v>
      </c>
      <c r="Q105" s="3">
        <v>77.820799999999991</v>
      </c>
      <c r="R105" s="3">
        <v>8.9658551972452436</v>
      </c>
      <c r="S105" s="3">
        <v>4.5898493076417015</v>
      </c>
      <c r="T105" s="3">
        <v>5.2562976556753345</v>
      </c>
      <c r="U105" s="3">
        <v>26.551440409089555</v>
      </c>
      <c r="V105" s="3">
        <v>14.027984997253371</v>
      </c>
      <c r="W105" s="3">
        <v>17.305834162434568</v>
      </c>
      <c r="X105" s="3">
        <v>187.90884303515952</v>
      </c>
      <c r="Y105" s="3">
        <v>17.397412582361131</v>
      </c>
      <c r="Z105" s="3">
        <v>18.004496847145958</v>
      </c>
      <c r="AA105" s="3">
        <v>187.90444121992954</v>
      </c>
      <c r="AB105" s="3">
        <v>17.309811996155496</v>
      </c>
      <c r="AC105" s="3">
        <v>17.955157845486532</v>
      </c>
      <c r="AD105" s="5">
        <v>1300.8619705250533</v>
      </c>
      <c r="AE105" s="5">
        <v>141.19132470182839</v>
      </c>
      <c r="AF105" s="5">
        <v>257.6430694731776</v>
      </c>
      <c r="AG105" s="3">
        <v>770.97897500484294</v>
      </c>
      <c r="AH105" s="3">
        <v>70.330709865142552</v>
      </c>
      <c r="AI105" s="3">
        <v>134.23149845111374</v>
      </c>
      <c r="AJ105" s="3">
        <v>1.9999991890043451</v>
      </c>
      <c r="AK105" s="3">
        <v>1.8440469303001787</v>
      </c>
      <c r="AL105" s="3">
        <v>1.9623565090331061</v>
      </c>
      <c r="AM105" s="3">
        <v>1.2499999999999976</v>
      </c>
      <c r="AN105" s="3">
        <v>1.2475999251873802</v>
      </c>
      <c r="AO105" s="3">
        <v>1.2498650806273872</v>
      </c>
      <c r="AP105" s="3">
        <v>0.618033988750194</v>
      </c>
      <c r="AQ105" s="3">
        <v>0.61921723649219729</v>
      </c>
      <c r="AR105" s="3">
        <v>0.61803992152453058</v>
      </c>
      <c r="AS105" s="3">
        <v>0.61803398871175552</v>
      </c>
      <c r="AT105" s="3">
        <v>0.62375607042238645</v>
      </c>
      <c r="AU105" s="3">
        <v>0.6178068738341731</v>
      </c>
      <c r="AV105" s="3">
        <v>0.49029385497527067</v>
      </c>
      <c r="AW105" s="3">
        <v>0.82466600219548369</v>
      </c>
      <c r="AX105" s="3">
        <v>0.77776075917504794</v>
      </c>
      <c r="AY105" s="3">
        <v>0.49029385497527067</v>
      </c>
      <c r="AZ105" s="3">
        <v>0.82466600219548369</v>
      </c>
      <c r="BA105" s="3">
        <v>0.77776075917504794</v>
      </c>
    </row>
    <row r="106" spans="1:53" x14ac:dyDescent="0.3">
      <c r="A106" s="3">
        <v>105</v>
      </c>
      <c r="B106" s="3">
        <v>238.2</v>
      </c>
      <c r="C106" s="3">
        <v>34.299999999999997</v>
      </c>
      <c r="D106" s="3">
        <v>5.3</v>
      </c>
      <c r="E106" s="3">
        <v>20.7</v>
      </c>
      <c r="F106" s="3">
        <v>766.07382578076613</v>
      </c>
      <c r="G106" s="3">
        <v>82.146495388412973</v>
      </c>
      <c r="H106" s="3">
        <v>96.663560916318886</v>
      </c>
      <c r="I106" s="3">
        <v>289.7798180632783</v>
      </c>
      <c r="J106" s="3">
        <v>38.457627461362982</v>
      </c>
      <c r="K106" s="3">
        <v>10.641171458141544</v>
      </c>
      <c r="L106" s="3">
        <v>684.81450399999994</v>
      </c>
      <c r="M106" s="3">
        <v>88.838518999999991</v>
      </c>
      <c r="N106" s="3">
        <v>82.596092999999982</v>
      </c>
      <c r="O106" s="3">
        <v>515.83439999999996</v>
      </c>
      <c r="P106" s="3">
        <v>72.459999999999994</v>
      </c>
      <c r="Q106" s="3">
        <v>45.538399999999996</v>
      </c>
      <c r="R106" s="3">
        <v>9.0594527358192973</v>
      </c>
      <c r="S106" s="3">
        <v>5.3710850772285745</v>
      </c>
      <c r="T106" s="3">
        <v>3.77022588282821</v>
      </c>
      <c r="U106" s="3">
        <v>26.714262984192846</v>
      </c>
      <c r="V106" s="3">
        <v>14.757533351974592</v>
      </c>
      <c r="W106" s="3">
        <v>15.51237415050573</v>
      </c>
      <c r="X106" s="3">
        <v>238.213129642301</v>
      </c>
      <c r="Y106" s="3">
        <v>34.425644477122425</v>
      </c>
      <c r="Z106" s="3">
        <v>5.4219244743549009</v>
      </c>
      <c r="AA106" s="3">
        <v>238.2066083565997</v>
      </c>
      <c r="AB106" s="3">
        <v>34.367349820152214</v>
      </c>
      <c r="AC106" s="3">
        <v>5.3650866819245522</v>
      </c>
      <c r="AD106" s="5">
        <v>1332.0901677544005</v>
      </c>
      <c r="AE106" s="5">
        <v>153.02727880669073</v>
      </c>
      <c r="AF106" s="5">
        <v>221.95113353495879</v>
      </c>
      <c r="AG106" s="3">
        <v>783.36446137817825</v>
      </c>
      <c r="AH106" s="3">
        <v>84.03132187130592</v>
      </c>
      <c r="AI106" s="3">
        <v>100.21600280361407</v>
      </c>
      <c r="AJ106" s="3">
        <v>1.9999995945021727</v>
      </c>
      <c r="AK106" s="3">
        <v>1.9209745512174616</v>
      </c>
      <c r="AL106" s="3">
        <v>1.6347224441864956</v>
      </c>
      <c r="AM106" s="3">
        <v>1.2499999999999996</v>
      </c>
      <c r="AN106" s="3">
        <v>1.2495199494047018</v>
      </c>
      <c r="AO106" s="3">
        <v>1.1793218030650479</v>
      </c>
      <c r="AP106" s="3">
        <v>0.61803398874978055</v>
      </c>
      <c r="AQ106" s="3">
        <v>0.61758235858659372</v>
      </c>
      <c r="AR106" s="3">
        <v>0.60882153986747345</v>
      </c>
      <c r="AS106" s="3">
        <v>0.61803398876446269</v>
      </c>
      <c r="AT106" s="3">
        <v>0.61585563289867584</v>
      </c>
      <c r="AU106" s="3">
        <v>0.57542746270741507</v>
      </c>
      <c r="AV106" s="3">
        <v>0.4817541993459592</v>
      </c>
      <c r="AW106" s="3">
        <v>0.74050681008437103</v>
      </c>
      <c r="AX106" s="3">
        <v>0.94971049326361934</v>
      </c>
      <c r="AY106" s="3">
        <v>0.4817541993459592</v>
      </c>
      <c r="AZ106" s="3">
        <v>0.74050681008437103</v>
      </c>
      <c r="BA106" s="3">
        <v>0.94971049326361934</v>
      </c>
    </row>
    <row r="107" spans="1:53" x14ac:dyDescent="0.3">
      <c r="A107" s="3">
        <v>106</v>
      </c>
      <c r="B107" s="3">
        <v>137.9</v>
      </c>
      <c r="C107" s="3">
        <v>46.4</v>
      </c>
      <c r="D107" s="3">
        <v>59</v>
      </c>
      <c r="E107" s="3">
        <v>19.2</v>
      </c>
      <c r="F107" s="3">
        <v>674.15167804653629</v>
      </c>
      <c r="G107" s="3">
        <v>103.90254677188908</v>
      </c>
      <c r="H107" s="3">
        <v>126.66449264142321</v>
      </c>
      <c r="I107" s="3">
        <v>195.85596361265567</v>
      </c>
      <c r="J107" s="3">
        <v>54.091525492272595</v>
      </c>
      <c r="K107" s="3">
        <v>61.12823429162831</v>
      </c>
      <c r="L107" s="3">
        <v>601.3640079999999</v>
      </c>
      <c r="M107" s="3">
        <v>115.65270100000001</v>
      </c>
      <c r="N107" s="3">
        <v>111.41717599999998</v>
      </c>
      <c r="O107" s="3">
        <v>408.98720000000003</v>
      </c>
      <c r="P107" s="3">
        <v>83.359999999999985</v>
      </c>
      <c r="Q107" s="3">
        <v>73.246399999999994</v>
      </c>
      <c r="R107" s="3">
        <v>8.5503098791269743</v>
      </c>
      <c r="S107" s="3">
        <v>5.9857334901236392</v>
      </c>
      <c r="T107" s="3">
        <v>5.5856277970370041</v>
      </c>
      <c r="U107" s="3">
        <v>26.297939172153534</v>
      </c>
      <c r="V107" s="3">
        <v>15.643326140811883</v>
      </c>
      <c r="W107" s="3">
        <v>16.487436764310303</v>
      </c>
      <c r="X107" s="3">
        <v>137.91038580655621</v>
      </c>
      <c r="Y107" s="3">
        <v>46.46770362536391</v>
      </c>
      <c r="Z107" s="3">
        <v>59.315579883157568</v>
      </c>
      <c r="AA107" s="3">
        <v>137.90522015244673</v>
      </c>
      <c r="AB107" s="3">
        <v>46.435095255719801</v>
      </c>
      <c r="AC107" s="3">
        <v>59.188961998550312</v>
      </c>
      <c r="AD107" s="5">
        <v>1258.0498468593946</v>
      </c>
      <c r="AE107" s="5">
        <v>175.08009018457696</v>
      </c>
      <c r="AF107" s="5">
        <v>245.63791255104533</v>
      </c>
      <c r="AG107" s="3">
        <v>691.82232278105721</v>
      </c>
      <c r="AH107" s="3">
        <v>105.81911752726987</v>
      </c>
      <c r="AI107" s="3">
        <v>129.86341516584559</v>
      </c>
      <c r="AJ107" s="3">
        <v>1.9999997972500339</v>
      </c>
      <c r="AK107" s="3">
        <v>1.9603940044852659</v>
      </c>
      <c r="AL107" s="3">
        <v>1.8173537175353327</v>
      </c>
      <c r="AM107" s="3">
        <v>1.25</v>
      </c>
      <c r="AN107" s="3">
        <v>1.2499039897969233</v>
      </c>
      <c r="AO107" s="3">
        <v>1.2358643606128552</v>
      </c>
      <c r="AP107" s="3">
        <v>0.61803398874993853</v>
      </c>
      <c r="AQ107" s="3">
        <v>0.61820654428611121</v>
      </c>
      <c r="AR107" s="3">
        <v>0.62157298073120959</v>
      </c>
      <c r="AS107" s="3">
        <v>0.61803398874433035</v>
      </c>
      <c r="AT107" s="3">
        <v>0.61886716502158567</v>
      </c>
      <c r="AU107" s="3">
        <v>0.63474836108653632</v>
      </c>
      <c r="AV107" s="3">
        <v>0.51785132255186839</v>
      </c>
      <c r="AW107" s="3">
        <v>0.6863427095868494</v>
      </c>
      <c r="AX107" s="3">
        <v>0.72732789783780927</v>
      </c>
      <c r="AY107" s="3">
        <v>0.51785132255186839</v>
      </c>
      <c r="AZ107" s="3">
        <v>0.6863427095868494</v>
      </c>
      <c r="BA107" s="3">
        <v>0.72732789783780927</v>
      </c>
    </row>
    <row r="108" spans="1:53" x14ac:dyDescent="0.3">
      <c r="A108" s="3">
        <v>107</v>
      </c>
      <c r="B108" s="3">
        <v>25</v>
      </c>
      <c r="C108" s="3">
        <v>11</v>
      </c>
      <c r="D108" s="3">
        <v>29.7</v>
      </c>
      <c r="E108" s="3">
        <v>7.2</v>
      </c>
      <c r="F108" s="3">
        <v>496.90617463257536</v>
      </c>
      <c r="G108" s="3">
        <v>83.731782740322345</v>
      </c>
      <c r="H108" s="3">
        <v>118.36514484899624</v>
      </c>
      <c r="I108" s="3">
        <v>64.171192722531146</v>
      </c>
      <c r="J108" s="3">
        <v>21.81830509845452</v>
      </c>
      <c r="K108" s="3">
        <v>41.925646858325663</v>
      </c>
      <c r="L108" s="3">
        <v>419.78966799999989</v>
      </c>
      <c r="M108" s="3">
        <v>92.700941</v>
      </c>
      <c r="N108" s="3">
        <v>101.83310299999999</v>
      </c>
      <c r="O108" s="3">
        <v>234.07839999999999</v>
      </c>
      <c r="P108" s="3">
        <v>69.739999999999995</v>
      </c>
      <c r="Q108" s="3">
        <v>70.874399999999994</v>
      </c>
      <c r="R108" s="3">
        <v>6.6389997765189905</v>
      </c>
      <c r="S108" s="3">
        <v>4.7921886688478263</v>
      </c>
      <c r="T108" s="3">
        <v>5.625398164623455</v>
      </c>
      <c r="U108" s="3">
        <v>24.257227162591029</v>
      </c>
      <c r="V108" s="3">
        <v>14.912556185447878</v>
      </c>
      <c r="W108" s="3">
        <v>16.581096457256898</v>
      </c>
      <c r="X108" s="3">
        <v>25.017804950720983</v>
      </c>
      <c r="Y108" s="3">
        <v>11.051054058387681</v>
      </c>
      <c r="Z108" s="3">
        <v>29.740442878716426</v>
      </c>
      <c r="AA108" s="3">
        <v>25.008982774764977</v>
      </c>
      <c r="AB108" s="3">
        <v>11.026213641669303</v>
      </c>
      <c r="AC108" s="3">
        <v>29.720682022964425</v>
      </c>
      <c r="AD108" s="5">
        <v>1082.8896064345495</v>
      </c>
      <c r="AE108" s="5">
        <v>158.22422021850781</v>
      </c>
      <c r="AF108" s="5">
        <v>236.25604011457941</v>
      </c>
      <c r="AG108" s="3">
        <v>514.19225581471414</v>
      </c>
      <c r="AH108" s="3">
        <v>85.825415582708771</v>
      </c>
      <c r="AI108" s="3">
        <v>121.52730149181336</v>
      </c>
      <c r="AJ108" s="3">
        <v>1.9932619516259313</v>
      </c>
      <c r="AK108" s="3">
        <v>1.8693938438802991</v>
      </c>
      <c r="AL108" s="3">
        <v>1.9060448291166532</v>
      </c>
      <c r="AM108" s="3">
        <v>1.2499962733468279</v>
      </c>
      <c r="AN108" s="3">
        <v>1.2458940265209206</v>
      </c>
      <c r="AO108" s="3">
        <v>1.2471725167147802</v>
      </c>
      <c r="AP108" s="3">
        <v>0.61803397915871494</v>
      </c>
      <c r="AQ108" s="3">
        <v>0.6177952060985259</v>
      </c>
      <c r="AR108" s="3">
        <v>0.61668516391547146</v>
      </c>
      <c r="AS108" s="3">
        <v>0.61801664800849654</v>
      </c>
      <c r="AT108" s="3">
        <v>0.6130664677352986</v>
      </c>
      <c r="AU108" s="3">
        <v>0.61171235042502592</v>
      </c>
      <c r="AV108" s="3">
        <v>0.68066095764631396</v>
      </c>
      <c r="AW108" s="3">
        <v>0.82494673355990034</v>
      </c>
      <c r="AX108" s="3">
        <v>0.72571316771110905</v>
      </c>
      <c r="AY108" s="3">
        <v>0.68066095764631396</v>
      </c>
      <c r="AZ108" s="3">
        <v>0.82494673355990034</v>
      </c>
      <c r="BA108" s="3">
        <v>0.72571316771110905</v>
      </c>
    </row>
    <row r="109" spans="1:53" x14ac:dyDescent="0.3">
      <c r="A109" s="3">
        <v>108</v>
      </c>
      <c r="B109" s="3">
        <v>90.4</v>
      </c>
      <c r="C109" s="3">
        <v>0.3</v>
      </c>
      <c r="D109" s="3">
        <v>23.2</v>
      </c>
      <c r="E109" s="3">
        <v>8.6999999999999993</v>
      </c>
      <c r="F109" s="3">
        <v>438.2343222428027</v>
      </c>
      <c r="G109" s="3">
        <v>58.912247918225631</v>
      </c>
      <c r="H109" s="3">
        <v>106.05560139429737</v>
      </c>
      <c r="I109" s="3">
        <v>103.23423854450624</v>
      </c>
      <c r="J109" s="3">
        <v>4.6636610196909043</v>
      </c>
      <c r="K109" s="3">
        <v>31.585129371665133</v>
      </c>
      <c r="L109" s="3">
        <v>349.38160399999992</v>
      </c>
      <c r="M109" s="3">
        <v>78.227507000000003</v>
      </c>
      <c r="N109" s="3">
        <v>82.612387999999996</v>
      </c>
      <c r="O109" s="3">
        <v>206.49520000000001</v>
      </c>
      <c r="P109" s="3">
        <v>55.32</v>
      </c>
      <c r="Q109" s="3">
        <v>63.404799999999994</v>
      </c>
      <c r="R109" s="3">
        <v>7.1598441780057271</v>
      </c>
      <c r="S109" s="3">
        <v>0.71290266321319451</v>
      </c>
      <c r="T109" s="3">
        <v>5.3943115445216465</v>
      </c>
      <c r="U109" s="3">
        <v>23.910025997470957</v>
      </c>
      <c r="V109" s="3">
        <v>10.726072144032367</v>
      </c>
      <c r="W109" s="3">
        <v>16.409029444477785</v>
      </c>
      <c r="X109" s="3">
        <v>90.490850269651858</v>
      </c>
      <c r="Y109" s="3">
        <v>0.48448749368338451</v>
      </c>
      <c r="Z109" s="3">
        <v>23.277542359123434</v>
      </c>
      <c r="AA109" s="3">
        <v>90.447602757910389</v>
      </c>
      <c r="AB109" s="3">
        <v>0.401822926554252</v>
      </c>
      <c r="AC109" s="3">
        <v>23.240360751470476</v>
      </c>
      <c r="AD109" s="5">
        <v>1000.9979881663184</v>
      </c>
      <c r="AE109" s="5">
        <v>133.35017958805753</v>
      </c>
      <c r="AF109" s="5">
        <v>221.86685721438758</v>
      </c>
      <c r="AG109" s="3">
        <v>453.98883092019241</v>
      </c>
      <c r="AH109" s="3">
        <v>60.987733356686959</v>
      </c>
      <c r="AI109" s="3">
        <v>109.13277898416327</v>
      </c>
      <c r="AJ109" s="3">
        <v>1.9966309617539224</v>
      </c>
      <c r="AK109" s="3">
        <v>0.99293238835590081</v>
      </c>
      <c r="AL109" s="3">
        <v>1.9433647169307888</v>
      </c>
      <c r="AM109" s="3">
        <v>1.2499992546693657</v>
      </c>
      <c r="AN109" s="3">
        <v>0.38847082887912632</v>
      </c>
      <c r="AO109" s="3">
        <v>1.2494253372552198</v>
      </c>
      <c r="AP109" s="3">
        <v>0.61803399241339951</v>
      </c>
      <c r="AQ109" s="3">
        <v>0.41179725810482781</v>
      </c>
      <c r="AR109" s="3">
        <v>0.61854958996594833</v>
      </c>
      <c r="AS109" s="3">
        <v>0.61804061239470554</v>
      </c>
      <c r="AT109" s="3">
        <v>0.40000209529858272</v>
      </c>
      <c r="AU109" s="3">
        <v>0.62042220639439261</v>
      </c>
      <c r="AV109" s="3">
        <v>0.61042297540001234</v>
      </c>
      <c r="AW109" s="3">
        <v>1.5197436566073623</v>
      </c>
      <c r="AX109" s="3">
        <v>0.75092900539754859</v>
      </c>
      <c r="AY109" s="3">
        <v>0.61042297540001234</v>
      </c>
      <c r="AZ109" s="3">
        <v>1.5197436566073623</v>
      </c>
      <c r="BA109" s="3">
        <v>0.75092900539754859</v>
      </c>
    </row>
    <row r="110" spans="1:53" x14ac:dyDescent="0.3">
      <c r="A110" s="3">
        <v>109</v>
      </c>
      <c r="B110" s="3">
        <v>13.1</v>
      </c>
      <c r="C110" s="3">
        <v>0.4</v>
      </c>
      <c r="D110" s="3">
        <v>25.6</v>
      </c>
      <c r="E110" s="3">
        <v>5.3</v>
      </c>
      <c r="F110" s="3">
        <v>319.86402556996188</v>
      </c>
      <c r="G110" s="3">
        <v>41.638573542757939</v>
      </c>
      <c r="H110" s="3">
        <v>99.838920976008154</v>
      </c>
      <c r="I110" s="3">
        <v>33.74684770890125</v>
      </c>
      <c r="J110" s="3">
        <v>1.332732203938181</v>
      </c>
      <c r="K110" s="3">
        <v>31.917025874333028</v>
      </c>
      <c r="L110" s="3">
        <v>224.70187299999995</v>
      </c>
      <c r="M110" s="3">
        <v>67.690804</v>
      </c>
      <c r="N110" s="3">
        <v>80.910982999999987</v>
      </c>
      <c r="O110" s="3">
        <v>106.12639999999999</v>
      </c>
      <c r="P110" s="3">
        <v>35.019999999999996</v>
      </c>
      <c r="Q110" s="3">
        <v>62.956000000000003</v>
      </c>
      <c r="R110" s="3">
        <v>5.4365499014093963</v>
      </c>
      <c r="S110" s="3">
        <v>-0.63112966658887726</v>
      </c>
      <c r="T110" s="3">
        <v>5.4003169692941757</v>
      </c>
      <c r="U110" s="3">
        <v>21.700633028183873</v>
      </c>
      <c r="V110" s="3">
        <v>7.6645669833517394</v>
      </c>
      <c r="W110" s="3">
        <v>16.369815907067746</v>
      </c>
      <c r="X110" s="3">
        <v>13.12688436542682</v>
      </c>
      <c r="Y110" s="3">
        <v>1.2376647599600288</v>
      </c>
      <c r="Z110" s="3">
        <v>25.696983644335482</v>
      </c>
      <c r="AA110" s="3">
        <v>13.113631763125804</v>
      </c>
      <c r="AB110" s="3">
        <v>1.1567397085397855</v>
      </c>
      <c r="AC110" s="3">
        <v>25.651040489467881</v>
      </c>
      <c r="AD110" s="5">
        <v>854.83561992523721</v>
      </c>
      <c r="AE110" s="5">
        <v>112.53368798903664</v>
      </c>
      <c r="AF110" s="5">
        <v>212.16704489518622</v>
      </c>
      <c r="AG110" s="3">
        <v>334.11858092662106</v>
      </c>
      <c r="AH110" s="3">
        <v>43.524839825710352</v>
      </c>
      <c r="AI110" s="3">
        <v>102.76852806943458</v>
      </c>
      <c r="AJ110" s="3">
        <v>1.9255126180495257</v>
      </c>
      <c r="AK110" s="3">
        <v>0.57334984779131459</v>
      </c>
      <c r="AL110" s="3">
        <v>1.9657063355703883</v>
      </c>
      <c r="AM110" s="3">
        <v>1.2485697353355654</v>
      </c>
      <c r="AN110" s="3">
        <v>0.25896341269784345</v>
      </c>
      <c r="AO110" s="3">
        <v>1.2498823066784719</v>
      </c>
      <c r="AP110" s="3">
        <v>0.6179942209416841</v>
      </c>
      <c r="AQ110" s="3">
        <v>0.46134377455916808</v>
      </c>
      <c r="AR110" s="3">
        <v>0.61783710304958273</v>
      </c>
      <c r="AS110" s="3">
        <v>0.61601356742405899</v>
      </c>
      <c r="AT110" s="3">
        <v>0.44402096994993151</v>
      </c>
      <c r="AU110" s="3">
        <v>0.61710951461579056</v>
      </c>
      <c r="AV110" s="3">
        <v>0.78091289415563192</v>
      </c>
      <c r="AW110" s="3">
        <v>1.6570475309636401</v>
      </c>
      <c r="AX110" s="3">
        <v>0.74809847791490114</v>
      </c>
      <c r="AY110" s="3">
        <v>0.78091289415563192</v>
      </c>
      <c r="AZ110" s="3">
        <v>1.6570475309636401</v>
      </c>
      <c r="BA110" s="3">
        <v>0.74809847791490114</v>
      </c>
    </row>
    <row r="111" spans="1:53" x14ac:dyDescent="0.3">
      <c r="A111" s="3">
        <v>110</v>
      </c>
      <c r="B111" s="3">
        <v>255.4</v>
      </c>
      <c r="C111" s="3">
        <v>26.9</v>
      </c>
      <c r="D111" s="3">
        <v>5.5</v>
      </c>
      <c r="E111" s="3">
        <v>19.8</v>
      </c>
      <c r="F111" s="3">
        <v>479.30481789897328</v>
      </c>
      <c r="G111" s="3">
        <v>56.047001479930557</v>
      </c>
      <c r="H111" s="3">
        <v>75.387244683205708</v>
      </c>
      <c r="I111" s="3">
        <v>262.14936954178023</v>
      </c>
      <c r="J111" s="3">
        <v>27.166546440787634</v>
      </c>
      <c r="K111" s="3">
        <v>11.883405174866606</v>
      </c>
      <c r="L111" s="3">
        <v>390.58506399999999</v>
      </c>
      <c r="M111" s="3">
        <v>73.334800999999999</v>
      </c>
      <c r="N111" s="3">
        <v>60.031770999999992</v>
      </c>
      <c r="O111" s="3">
        <v>301.20400000000001</v>
      </c>
      <c r="P111" s="3">
        <v>33.92</v>
      </c>
      <c r="Q111" s="3">
        <v>35.627200000000002</v>
      </c>
      <c r="R111" s="3">
        <v>7.717450904162197</v>
      </c>
      <c r="S111" s="3">
        <v>3.0396744199722421</v>
      </c>
      <c r="T111" s="3">
        <v>3.8648748799560955</v>
      </c>
      <c r="U111" s="3">
        <v>22.903337366145539</v>
      </c>
      <c r="V111" s="3">
        <v>9.4237798732891846</v>
      </c>
      <c r="W111" s="3">
        <v>14.800600817892622</v>
      </c>
      <c r="X111" s="3">
        <v>255.55998070642482</v>
      </c>
      <c r="Y111" s="3">
        <v>27.568866835458707</v>
      </c>
      <c r="Z111" s="3">
        <v>5.5886619658164118</v>
      </c>
      <c r="AA111" s="3">
        <v>255.48702534432894</v>
      </c>
      <c r="AB111" s="3">
        <v>27.419374818791017</v>
      </c>
      <c r="AC111" s="3">
        <v>5.5464666041631139</v>
      </c>
      <c r="AD111" s="5">
        <v>974.2282084263187</v>
      </c>
      <c r="AE111" s="5">
        <v>121.5291748252609</v>
      </c>
      <c r="AF111" s="5">
        <v>183.91050748733599</v>
      </c>
      <c r="AG111" s="3">
        <v>491.65751429364002</v>
      </c>
      <c r="AH111" s="3">
        <v>57.676709390818104</v>
      </c>
      <c r="AI111" s="3">
        <v>78.16832309045725</v>
      </c>
      <c r="AJ111" s="3">
        <v>1.9627563090247628</v>
      </c>
      <c r="AK111" s="3">
        <v>1.2820671019656644</v>
      </c>
      <c r="AL111" s="3">
        <v>1.6499820840871147</v>
      </c>
      <c r="AM111" s="3">
        <v>1.249713947067113</v>
      </c>
      <c r="AN111" s="3">
        <v>1.0517912412899069</v>
      </c>
      <c r="AO111" s="3">
        <v>1.1860486001289869</v>
      </c>
      <c r="AP111" s="3">
        <v>0.61804917907431889</v>
      </c>
      <c r="AQ111" s="3">
        <v>0.68430167689816845</v>
      </c>
      <c r="AR111" s="3">
        <v>0.61008463576787342</v>
      </c>
      <c r="AS111" s="3">
        <v>0.61880668588321908</v>
      </c>
      <c r="AT111" s="3">
        <v>0.69250053678056389</v>
      </c>
      <c r="AU111" s="3">
        <v>0.57873295082468568</v>
      </c>
      <c r="AV111" s="3">
        <v>0.56430569359585103</v>
      </c>
      <c r="AW111" s="3">
        <v>1.0147801428198648</v>
      </c>
      <c r="AX111" s="3">
        <v>0.93552427673491867</v>
      </c>
      <c r="AY111" s="3">
        <v>0.56430569359585103</v>
      </c>
      <c r="AZ111" s="3">
        <v>1.0147801428198648</v>
      </c>
      <c r="BA111" s="3">
        <v>0.93552427673491867</v>
      </c>
    </row>
    <row r="112" spans="1:53" x14ac:dyDescent="0.3">
      <c r="A112" s="3">
        <v>111</v>
      </c>
      <c r="B112" s="3">
        <v>225.8</v>
      </c>
      <c r="C112" s="3">
        <v>8.1999999999999993</v>
      </c>
      <c r="D112" s="3">
        <v>56.5</v>
      </c>
      <c r="E112" s="3">
        <v>13.4</v>
      </c>
      <c r="F112" s="3">
        <v>561.31337252928131</v>
      </c>
      <c r="G112" s="3">
        <v>47.432901035951389</v>
      </c>
      <c r="H112" s="3">
        <v>109.27107127824399</v>
      </c>
      <c r="I112" s="3">
        <v>278.22987390835607</v>
      </c>
      <c r="J112" s="3">
        <v>13.633309288157527</v>
      </c>
      <c r="K112" s="3">
        <v>58.876681034973323</v>
      </c>
      <c r="L112" s="3">
        <v>471.18555300000003</v>
      </c>
      <c r="M112" s="3">
        <v>43.018447999999992</v>
      </c>
      <c r="N112" s="3">
        <v>97.898699999999991</v>
      </c>
      <c r="O112" s="3">
        <v>403.28240000000005</v>
      </c>
      <c r="P112" s="3">
        <v>24.759999999999998</v>
      </c>
      <c r="Q112" s="3">
        <v>74.027199999999993</v>
      </c>
      <c r="R112" s="3">
        <v>8.5066300133804411</v>
      </c>
      <c r="S112" s="3">
        <v>3.3200039222591045</v>
      </c>
      <c r="T112" s="3">
        <v>5.5801905901348334</v>
      </c>
      <c r="U112" s="3">
        <v>23.742319544631997</v>
      </c>
      <c r="V112" s="3">
        <v>9.6431580529015548</v>
      </c>
      <c r="W112" s="3">
        <v>15.874721292466495</v>
      </c>
      <c r="X112" s="3">
        <v>225.80968767025851</v>
      </c>
      <c r="Y112" s="3">
        <v>8.2831424746958486</v>
      </c>
      <c r="Z112" s="3">
        <v>56.809074604744922</v>
      </c>
      <c r="AA112" s="3">
        <v>225.80486879521303</v>
      </c>
      <c r="AB112" s="3">
        <v>8.2436005322020716</v>
      </c>
      <c r="AC112" s="3">
        <v>56.683919096907552</v>
      </c>
      <c r="AD112" s="5">
        <v>1045.02500810474</v>
      </c>
      <c r="AE112" s="5">
        <v>110.39344745930386</v>
      </c>
      <c r="AF112" s="5">
        <v>211.14968647359225</v>
      </c>
      <c r="AG112" s="3">
        <v>573.45436237835474</v>
      </c>
      <c r="AH112" s="3">
        <v>48.983592326773305</v>
      </c>
      <c r="AI112" s="3">
        <v>111.7733513312433</v>
      </c>
      <c r="AJ112" s="3">
        <v>1.9813781545123814</v>
      </c>
      <c r="AK112" s="3">
        <v>1.4470535086919403</v>
      </c>
      <c r="AL112" s="3">
        <v>1.8249786691192955</v>
      </c>
      <c r="AM112" s="3">
        <v>1.2499427894134225</v>
      </c>
      <c r="AN112" s="3">
        <v>1.1937855728562201</v>
      </c>
      <c r="AO112" s="3">
        <v>1.237209720025259</v>
      </c>
      <c r="AP112" s="3">
        <v>0.6180281866167362</v>
      </c>
      <c r="AQ112" s="3">
        <v>0.59258681766339805</v>
      </c>
      <c r="AR112" s="3">
        <v>0.62108536271019377</v>
      </c>
      <c r="AS112" s="3">
        <v>0.61773898558764673</v>
      </c>
      <c r="AT112" s="3">
        <v>0.5779916522435975</v>
      </c>
      <c r="AU112" s="3">
        <v>0.63341935023314644</v>
      </c>
      <c r="AV112" s="3">
        <v>0.50755526594764799</v>
      </c>
      <c r="AW112" s="3">
        <v>0.96093782061074196</v>
      </c>
      <c r="AX112" s="3">
        <v>0.72691969709069104</v>
      </c>
      <c r="AY112" s="3">
        <v>0.50755526594764799</v>
      </c>
      <c r="AZ112" s="3">
        <v>0.96093782061074196</v>
      </c>
      <c r="BA112" s="3">
        <v>0.72691969709069104</v>
      </c>
    </row>
    <row r="113" spans="1:53" x14ac:dyDescent="0.3">
      <c r="A113" s="3">
        <v>112</v>
      </c>
      <c r="B113" s="3">
        <v>241.7</v>
      </c>
      <c r="C113" s="3">
        <v>38</v>
      </c>
      <c r="D113" s="3">
        <v>23.2</v>
      </c>
      <c r="E113" s="3">
        <v>21.8</v>
      </c>
      <c r="F113" s="3">
        <v>634.61936077049688</v>
      </c>
      <c r="G113" s="3">
        <v>71.203030725165974</v>
      </c>
      <c r="H113" s="3">
        <v>99.689749894770799</v>
      </c>
      <c r="I113" s="3">
        <v>297.3459747816712</v>
      </c>
      <c r="J113" s="3">
        <v>40.726661857631505</v>
      </c>
      <c r="K113" s="3">
        <v>34.975336206994669</v>
      </c>
      <c r="L113" s="3">
        <v>555.30609000000004</v>
      </c>
      <c r="M113" s="3">
        <v>64.908770000000004</v>
      </c>
      <c r="N113" s="3">
        <v>84.787798999999993</v>
      </c>
      <c r="O113" s="3">
        <v>471.95359999999999</v>
      </c>
      <c r="P113" s="3">
        <v>59.3</v>
      </c>
      <c r="Q113" s="3">
        <v>64.6096</v>
      </c>
      <c r="R113" s="3">
        <v>8.8903492930616146</v>
      </c>
      <c r="S113" s="3">
        <v>4.9655877286300276</v>
      </c>
      <c r="T113" s="3">
        <v>5.3762285147261979</v>
      </c>
      <c r="U113" s="3">
        <v>24.481552923415034</v>
      </c>
      <c r="V113" s="3">
        <v>11.35211260204763</v>
      </c>
      <c r="W113" s="3">
        <v>15.843929312645461</v>
      </c>
      <c r="X113" s="3">
        <v>241.71095003906979</v>
      </c>
      <c r="Y113" s="3">
        <v>38.23184336160508</v>
      </c>
      <c r="Z113" s="3">
        <v>23.242152065542427</v>
      </c>
      <c r="AA113" s="3">
        <v>241.70550527723378</v>
      </c>
      <c r="AB113" s="3">
        <v>38.131667642403954</v>
      </c>
      <c r="AC113" s="3">
        <v>23.221576306583177</v>
      </c>
      <c r="AD113" s="5">
        <v>1120.4577831657598</v>
      </c>
      <c r="AE113" s="5">
        <v>130.82945423602789</v>
      </c>
      <c r="AF113" s="5">
        <v>200.75501443758944</v>
      </c>
      <c r="AG113" s="3">
        <v>647.19346833874238</v>
      </c>
      <c r="AH113" s="3">
        <v>72.636630301138752</v>
      </c>
      <c r="AI113" s="3">
        <v>102.23569468226857</v>
      </c>
      <c r="AJ113" s="3">
        <v>1.9906890772561907</v>
      </c>
      <c r="AK113" s="3">
        <v>1.7230263029125297</v>
      </c>
      <c r="AL113" s="3">
        <v>1.9028316369321101</v>
      </c>
      <c r="AM113" s="3">
        <v>1.2499885578826846</v>
      </c>
      <c r="AN113" s="3">
        <v>1.2387571089684477</v>
      </c>
      <c r="AO113" s="3">
        <v>1.2474327779173155</v>
      </c>
      <c r="AP113" s="3">
        <v>0.61803620497550149</v>
      </c>
      <c r="AQ113" s="3">
        <v>0.62790925361633554</v>
      </c>
      <c r="AR113" s="3">
        <v>0.6168706277877527</v>
      </c>
      <c r="AS113" s="3">
        <v>0.61814669047908744</v>
      </c>
      <c r="AT113" s="3">
        <v>0.6337168133068265</v>
      </c>
      <c r="AU113" s="3">
        <v>0.612177700328702</v>
      </c>
      <c r="AV113" s="3">
        <v>0.48595771538942401</v>
      </c>
      <c r="AW113" s="3">
        <v>0.77138829102583684</v>
      </c>
      <c r="AX113" s="3">
        <v>0.75129096421142316</v>
      </c>
      <c r="AY113" s="3">
        <v>0.48595771538942401</v>
      </c>
      <c r="AZ113" s="3">
        <v>0.77138829102583684</v>
      </c>
      <c r="BA113" s="3">
        <v>0.75129096421142316</v>
      </c>
    </row>
    <row r="114" spans="1:53" x14ac:dyDescent="0.3">
      <c r="A114" s="3">
        <v>113</v>
      </c>
      <c r="B114" s="3">
        <v>175.7</v>
      </c>
      <c r="C114" s="3">
        <v>15.4</v>
      </c>
      <c r="D114" s="3">
        <v>2.4</v>
      </c>
      <c r="E114" s="3">
        <v>14.1</v>
      </c>
      <c r="F114" s="3">
        <v>619.93355253934783</v>
      </c>
      <c r="G114" s="3">
        <v>65.242121507616176</v>
      </c>
      <c r="H114" s="3">
        <v>72.182824926339563</v>
      </c>
      <c r="I114" s="3">
        <v>235.16919495633422</v>
      </c>
      <c r="J114" s="3">
        <v>23.5453323715263</v>
      </c>
      <c r="K114" s="3">
        <v>9.3950672413989338</v>
      </c>
      <c r="L114" s="3">
        <v>561.47303799999986</v>
      </c>
      <c r="M114" s="3">
        <v>66.900420999999994</v>
      </c>
      <c r="N114" s="3">
        <v>58.257283999999991</v>
      </c>
      <c r="O114" s="3">
        <v>457.17439999999993</v>
      </c>
      <c r="P114" s="3">
        <v>59.26</v>
      </c>
      <c r="Q114" s="3">
        <v>37.847999999999999</v>
      </c>
      <c r="R114" s="3">
        <v>8.724917712417696</v>
      </c>
      <c r="S114" s="3">
        <v>4.7206026008715947</v>
      </c>
      <c r="T114" s="3">
        <v>3.025960143244379</v>
      </c>
      <c r="U114" s="3">
        <v>24.75402033392508</v>
      </c>
      <c r="V114" s="3">
        <v>11.816057591057689</v>
      </c>
      <c r="W114" s="3">
        <v>13.55061218747027</v>
      </c>
      <c r="X114" s="3">
        <v>175.71023705120348</v>
      </c>
      <c r="Y114" s="3">
        <v>15.461377040508719</v>
      </c>
      <c r="Z114" s="3">
        <v>2.4971169773853683</v>
      </c>
      <c r="AA114" s="3">
        <v>175.70514497499684</v>
      </c>
      <c r="AB114" s="3">
        <v>15.431740656880008</v>
      </c>
      <c r="AC114" s="3">
        <v>2.4510796682788158</v>
      </c>
      <c r="AD114" s="5">
        <v>1117.8889333072111</v>
      </c>
      <c r="AE114" s="5">
        <v>125.41401907667574</v>
      </c>
      <c r="AF114" s="5">
        <v>171.21417198477667</v>
      </c>
      <c r="AG114" s="3">
        <v>633.33489020196589</v>
      </c>
      <c r="AH114" s="3">
        <v>66.761853848475468</v>
      </c>
      <c r="AI114" s="3">
        <v>74.691552989149571</v>
      </c>
      <c r="AJ114" s="3">
        <v>1.9953445386280948</v>
      </c>
      <c r="AK114" s="3">
        <v>1.8155538948072207</v>
      </c>
      <c r="AL114" s="3">
        <v>1.3326324266599143</v>
      </c>
      <c r="AM114" s="3">
        <v>1.2499977115765368</v>
      </c>
      <c r="AN114" s="3">
        <v>1.2472985946108028</v>
      </c>
      <c r="AO114" s="3">
        <v>0.94829234367126092</v>
      </c>
      <c r="AP114" s="3">
        <v>0.61803314222819938</v>
      </c>
      <c r="AQ114" s="3">
        <v>0.61427700204472258</v>
      </c>
      <c r="AR114" s="3">
        <v>0.55455593649226753</v>
      </c>
      <c r="AS114" s="3">
        <v>0.61799094351818518</v>
      </c>
      <c r="AT114" s="3">
        <v>0.61131081506673779</v>
      </c>
      <c r="AU114" s="3">
        <v>0.50123539831874286</v>
      </c>
      <c r="AV114" s="3">
        <v>0.50145601474585533</v>
      </c>
      <c r="AW114" s="3">
        <v>0.81017295296395542</v>
      </c>
      <c r="AX114" s="3">
        <v>1.0647656167488144</v>
      </c>
      <c r="AY114" s="3">
        <v>0.50145601474585533</v>
      </c>
      <c r="AZ114" s="3">
        <v>0.81017295296395542</v>
      </c>
      <c r="BA114" s="3">
        <v>1.0647656167488144</v>
      </c>
    </row>
    <row r="115" spans="1:53" x14ac:dyDescent="0.3">
      <c r="A115" s="3">
        <v>114</v>
      </c>
      <c r="B115" s="3">
        <v>209.6</v>
      </c>
      <c r="C115" s="3">
        <v>20.6</v>
      </c>
      <c r="D115" s="3">
        <v>10.7</v>
      </c>
      <c r="E115" s="3">
        <v>15.9</v>
      </c>
      <c r="F115" s="3">
        <v>643.55348677754341</v>
      </c>
      <c r="G115" s="3">
        <v>66.26948505533133</v>
      </c>
      <c r="H115" s="3">
        <v>61.227977448437684</v>
      </c>
      <c r="I115" s="3">
        <v>256.63383899126683</v>
      </c>
      <c r="J115" s="3">
        <v>25.309066474305261</v>
      </c>
      <c r="K115" s="3">
        <v>12.579013448279786</v>
      </c>
      <c r="L115" s="3">
        <v>591.99565699999994</v>
      </c>
      <c r="M115" s="3">
        <v>82.617227999999997</v>
      </c>
      <c r="N115" s="3">
        <v>48.750641999999985</v>
      </c>
      <c r="O115" s="3">
        <v>450.8048</v>
      </c>
      <c r="P115" s="3">
        <v>57.56</v>
      </c>
      <c r="Q115" s="3">
        <v>32.695999999999998</v>
      </c>
      <c r="R115" s="3">
        <v>8.8351680374139647</v>
      </c>
      <c r="S115" s="3">
        <v>4.9135321161441734</v>
      </c>
      <c r="T115" s="3">
        <v>3.5806277987656121</v>
      </c>
      <c r="U115" s="3">
        <v>25.148417219586953</v>
      </c>
      <c r="V115" s="3">
        <v>12.478137148641686</v>
      </c>
      <c r="W115" s="3">
        <v>13.210733491444076</v>
      </c>
      <c r="X115" s="3">
        <v>209.61402837480813</v>
      </c>
      <c r="Y115" s="3">
        <v>20.73918754638699</v>
      </c>
      <c r="Z115" s="3">
        <v>11.200288468593758</v>
      </c>
      <c r="AA115" s="3">
        <v>209.60706393702299</v>
      </c>
      <c r="AB115" s="3">
        <v>20.674932228339401</v>
      </c>
      <c r="AC115" s="3">
        <v>11.037739284758846</v>
      </c>
      <c r="AD115" s="5">
        <v>1149.6287966698326</v>
      </c>
      <c r="AE115" s="5">
        <v>126.06019906413761</v>
      </c>
      <c r="AF115" s="5">
        <v>154.67338346263165</v>
      </c>
      <c r="AG115" s="3">
        <v>657.43539562384763</v>
      </c>
      <c r="AH115" s="3">
        <v>67.807759580842216</v>
      </c>
      <c r="AI115" s="3">
        <v>63.514903615982007</v>
      </c>
      <c r="AJ115" s="3">
        <v>1.9976722693140474</v>
      </c>
      <c r="AK115" s="3">
        <v>1.8915324329616605</v>
      </c>
      <c r="AL115" s="3">
        <v>1.548661370308178</v>
      </c>
      <c r="AM115" s="3">
        <v>1.2499995423153074</v>
      </c>
      <c r="AN115" s="3">
        <v>1.249426085826975</v>
      </c>
      <c r="AO115" s="3">
        <v>1.1849103177348406</v>
      </c>
      <c r="AP115" s="3">
        <v>0.61803431209257942</v>
      </c>
      <c r="AQ115" s="3">
        <v>0.61947216015757645</v>
      </c>
      <c r="AR115" s="3">
        <v>0.64303943465818791</v>
      </c>
      <c r="AS115" s="3">
        <v>0.61805043100277446</v>
      </c>
      <c r="AT115" s="3">
        <v>0.62051110657440212</v>
      </c>
      <c r="AU115" s="3">
        <v>0.66003199843877358</v>
      </c>
      <c r="AV115" s="3">
        <v>0.49377470272587209</v>
      </c>
      <c r="AW115" s="3">
        <v>0.78909452364457133</v>
      </c>
      <c r="AX115" s="3">
        <v>0.94190659216568196</v>
      </c>
      <c r="AY115" s="3">
        <v>0.49377470272587209</v>
      </c>
      <c r="AZ115" s="3">
        <v>0.78909452364457133</v>
      </c>
      <c r="BA115" s="3">
        <v>0.94190659216568196</v>
      </c>
    </row>
    <row r="116" spans="1:53" x14ac:dyDescent="0.3">
      <c r="A116" s="3">
        <v>115</v>
      </c>
      <c r="B116" s="3">
        <v>78.2</v>
      </c>
      <c r="C116" s="3">
        <v>46.8</v>
      </c>
      <c r="D116" s="3">
        <v>34.5</v>
      </c>
      <c r="E116" s="3">
        <v>14.6</v>
      </c>
      <c r="F116" s="3">
        <v>528.68744074428037</v>
      </c>
      <c r="G116" s="3">
        <v>93.188639538731934</v>
      </c>
      <c r="H116" s="3">
        <v>77.359584213906373</v>
      </c>
      <c r="I116" s="3">
        <v>129.52676779825339</v>
      </c>
      <c r="J116" s="3">
        <v>51.861813294861051</v>
      </c>
      <c r="K116" s="3">
        <v>37.015802689655956</v>
      </c>
      <c r="L116" s="3">
        <v>491.05575799999991</v>
      </c>
      <c r="M116" s="3">
        <v>108.86108299999999</v>
      </c>
      <c r="N116" s="3">
        <v>65.613634999999988</v>
      </c>
      <c r="O116" s="3">
        <v>319.41919999999999</v>
      </c>
      <c r="P116" s="3">
        <v>91.199999999999989</v>
      </c>
      <c r="Q116" s="3">
        <v>46.795199999999994</v>
      </c>
      <c r="R116" s="3">
        <v>7.8933368625168514</v>
      </c>
      <c r="S116" s="3">
        <v>5.8112960493812711</v>
      </c>
      <c r="T116" s="3">
        <v>4.9732104435435591</v>
      </c>
      <c r="U116" s="3">
        <v>24.47800342322083</v>
      </c>
      <c r="V116" s="3">
        <v>13.828392921836951</v>
      </c>
      <c r="W116" s="3">
        <v>14.109546117192576</v>
      </c>
      <c r="X116" s="3">
        <v>78.211786113436986</v>
      </c>
      <c r="Y116" s="3">
        <v>46.907576910552905</v>
      </c>
      <c r="Z116" s="3">
        <v>34.682477909551388</v>
      </c>
      <c r="AA116" s="3">
        <v>78.205928186500657</v>
      </c>
      <c r="AB116" s="3">
        <v>46.85701271898958</v>
      </c>
      <c r="AC116" s="3">
        <v>34.601727418773478</v>
      </c>
      <c r="AD116" s="5">
        <v>1044.9187339921036</v>
      </c>
      <c r="AE116" s="5">
        <v>152.80356949920298</v>
      </c>
      <c r="AF116" s="5">
        <v>164.56429368889013</v>
      </c>
      <c r="AG116" s="3">
        <v>543.07702643768334</v>
      </c>
      <c r="AH116" s="3">
        <v>94.747326616680624</v>
      </c>
      <c r="AI116" s="3">
        <v>79.411819053270847</v>
      </c>
      <c r="AJ116" s="3">
        <v>1.9988359733570475</v>
      </c>
      <c r="AK116" s="3">
        <v>1.945680116382114</v>
      </c>
      <c r="AL116" s="3">
        <v>1.7733228997250405</v>
      </c>
      <c r="AM116" s="3">
        <v>1.2499999084630615</v>
      </c>
      <c r="AN116" s="3">
        <v>1.2498852170966077</v>
      </c>
      <c r="AO116" s="3">
        <v>1.2369820313051008</v>
      </c>
      <c r="AP116" s="3">
        <v>0.61803386524400394</v>
      </c>
      <c r="AQ116" s="3">
        <v>0.6174851439883321</v>
      </c>
      <c r="AR116" s="3">
        <v>0.60862811864784028</v>
      </c>
      <c r="AS116" s="3">
        <v>0.61802770843195631</v>
      </c>
      <c r="AT116" s="3">
        <v>0.61708925743759746</v>
      </c>
      <c r="AU116" s="3">
        <v>0.60239765807313328</v>
      </c>
      <c r="AV116" s="3">
        <v>0.56630797295984059</v>
      </c>
      <c r="AW116" s="3">
        <v>0.70012280855995135</v>
      </c>
      <c r="AX116" s="3">
        <v>0.77510593845009645</v>
      </c>
      <c r="AY116" s="3">
        <v>0.56630797295984059</v>
      </c>
      <c r="AZ116" s="3">
        <v>0.70012280855995135</v>
      </c>
      <c r="BA116" s="3">
        <v>0.77510593845009645</v>
      </c>
    </row>
    <row r="117" spans="1:53" x14ac:dyDescent="0.3">
      <c r="A117" s="3">
        <v>116</v>
      </c>
      <c r="B117" s="3">
        <v>75.099999999999994</v>
      </c>
      <c r="C117" s="3">
        <v>35</v>
      </c>
      <c r="D117" s="3">
        <v>52.7</v>
      </c>
      <c r="E117" s="3">
        <v>12.6</v>
      </c>
      <c r="F117" s="3">
        <v>445.18120852099628</v>
      </c>
      <c r="G117" s="3">
        <v>100.23204767711235</v>
      </c>
      <c r="H117" s="3">
        <v>106.85170894973446</v>
      </c>
      <c r="I117" s="3">
        <v>101.00535355965067</v>
      </c>
      <c r="J117" s="3">
        <v>45.372362658972207</v>
      </c>
      <c r="K117" s="3">
        <v>60.103160537931196</v>
      </c>
      <c r="L117" s="3">
        <v>388.79147599999999</v>
      </c>
      <c r="M117" s="3">
        <v>120.938174</v>
      </c>
      <c r="N117" s="3">
        <v>97.982474999999994</v>
      </c>
      <c r="O117" s="3">
        <v>235.4272</v>
      </c>
      <c r="P117" s="3">
        <v>84.68</v>
      </c>
      <c r="Q117" s="3">
        <v>77.770399999999995</v>
      </c>
      <c r="R117" s="3">
        <v>7.4761553037768298</v>
      </c>
      <c r="S117" s="3">
        <v>5.8798664812419226</v>
      </c>
      <c r="T117" s="3">
        <v>5.95389963296474</v>
      </c>
      <c r="U117" s="3">
        <v>23.901223297346753</v>
      </c>
      <c r="V117" s="3">
        <v>14.618062398958974</v>
      </c>
      <c r="W117" s="3">
        <v>15.252252349301379</v>
      </c>
      <c r="X117" s="3">
        <v>75.13097441055865</v>
      </c>
      <c r="Y117" s="3">
        <v>35.050599526556951</v>
      </c>
      <c r="Z117" s="3">
        <v>52.767235970826945</v>
      </c>
      <c r="AA117" s="3">
        <v>75.115731991665442</v>
      </c>
      <c r="AB117" s="3">
        <v>35.025983737699569</v>
      </c>
      <c r="AC117" s="3">
        <v>52.734865823490154</v>
      </c>
      <c r="AD117" s="5">
        <v>953.76841764540961</v>
      </c>
      <c r="AE117" s="5">
        <v>163.49197382985162</v>
      </c>
      <c r="AF117" s="5">
        <v>191.08152464174719</v>
      </c>
      <c r="AG117" s="3">
        <v>459.11344810071182</v>
      </c>
      <c r="AH117" s="3">
        <v>101.99647714995155</v>
      </c>
      <c r="AI117" s="3">
        <v>108.85263575892691</v>
      </c>
      <c r="AJ117" s="3">
        <v>1.9994176868334752</v>
      </c>
      <c r="AK117" s="3">
        <v>1.9719281762255025</v>
      </c>
      <c r="AL117" s="3">
        <v>1.8866349931327933</v>
      </c>
      <c r="AM117" s="3">
        <v>1.2499999816926124</v>
      </c>
      <c r="AN117" s="3">
        <v>1.2499770183093299</v>
      </c>
      <c r="AO117" s="3">
        <v>1.2473964062574199</v>
      </c>
      <c r="AP117" s="3">
        <v>0.61803403592495088</v>
      </c>
      <c r="AQ117" s="3">
        <v>0.61824369992053385</v>
      </c>
      <c r="AR117" s="3">
        <v>0.62164771857933632</v>
      </c>
      <c r="AS117" s="3">
        <v>0.61803638762716395</v>
      </c>
      <c r="AT117" s="3">
        <v>0.61839473683202417</v>
      </c>
      <c r="AU117" s="3">
        <v>0.6240648159494131</v>
      </c>
      <c r="AV117" s="3">
        <v>0.59146463887386014</v>
      </c>
      <c r="AW117" s="3">
        <v>0.70115545248672195</v>
      </c>
      <c r="AX117" s="3">
        <v>0.68505188417309637</v>
      </c>
      <c r="AY117" s="3">
        <v>0.59146463887386014</v>
      </c>
      <c r="AZ117" s="3">
        <v>0.70115545248672195</v>
      </c>
      <c r="BA117" s="3">
        <v>0.68505188417309637</v>
      </c>
    </row>
    <row r="118" spans="1:53" x14ac:dyDescent="0.3">
      <c r="A118" s="3">
        <v>117</v>
      </c>
      <c r="B118" s="3">
        <v>139.19999999999999</v>
      </c>
      <c r="C118" s="3">
        <v>14.3</v>
      </c>
      <c r="D118" s="3">
        <v>25.6</v>
      </c>
      <c r="E118" s="3">
        <v>12.2</v>
      </c>
      <c r="F118" s="3">
        <v>450.82684596469738</v>
      </c>
      <c r="G118" s="3">
        <v>84.462433373978641</v>
      </c>
      <c r="H118" s="3">
        <v>100.39619626481411</v>
      </c>
      <c r="I118" s="3">
        <v>159.40107071193012</v>
      </c>
      <c r="J118" s="3">
        <v>23.374472531794442</v>
      </c>
      <c r="K118" s="3">
        <v>37.620632107586239</v>
      </c>
      <c r="L118" s="3">
        <v>384.78888899999993</v>
      </c>
      <c r="M118" s="3">
        <v>103.14665999999998</v>
      </c>
      <c r="N118" s="3">
        <v>87.540563999999989</v>
      </c>
      <c r="O118" s="3">
        <v>257.68560000000002</v>
      </c>
      <c r="P118" s="3">
        <v>75.739999999999995</v>
      </c>
      <c r="Q118" s="3">
        <v>71.9512</v>
      </c>
      <c r="R118" s="3">
        <v>7.9263738694110515</v>
      </c>
      <c r="S118" s="3">
        <v>5.0122061297626308</v>
      </c>
      <c r="T118" s="3">
        <v>5.6241522046714127</v>
      </c>
      <c r="U118" s="3">
        <v>24.056890385777724</v>
      </c>
      <c r="V118" s="3">
        <v>14.354709456433042</v>
      </c>
      <c r="W118" s="3">
        <v>15.444394230926621</v>
      </c>
      <c r="X118" s="3">
        <v>139.23220364060842</v>
      </c>
      <c r="Y118" s="3">
        <v>14.36657683316699</v>
      </c>
      <c r="Z118" s="3">
        <v>25.645234757195379</v>
      </c>
      <c r="AA118" s="3">
        <v>139.21636859841971</v>
      </c>
      <c r="AB118" s="3">
        <v>14.334458059333095</v>
      </c>
      <c r="AC118" s="3">
        <v>25.623154637525396</v>
      </c>
      <c r="AD118" s="5">
        <v>941.22044338023261</v>
      </c>
      <c r="AE118" s="5">
        <v>151.77981471627635</v>
      </c>
      <c r="AF118" s="5">
        <v>186.27976909245953</v>
      </c>
      <c r="AG118" s="3">
        <v>463.8422324859514</v>
      </c>
      <c r="AH118" s="3">
        <v>86.422400649869488</v>
      </c>
      <c r="AI118" s="3">
        <v>102.57043689516649</v>
      </c>
      <c r="AJ118" s="3">
        <v>1.999708843415926</v>
      </c>
      <c r="AK118" s="3">
        <v>1.9286953278472838</v>
      </c>
      <c r="AL118" s="3">
        <v>1.9373414736713905</v>
      </c>
      <c r="AM118" s="3">
        <v>1.2499999963385224</v>
      </c>
      <c r="AN118" s="3">
        <v>1.2492105395805551</v>
      </c>
      <c r="AO118" s="3">
        <v>1.249476520478912</v>
      </c>
      <c r="AP118" s="3">
        <v>0.61803397073062738</v>
      </c>
      <c r="AQ118" s="3">
        <v>0.61793673283549888</v>
      </c>
      <c r="AR118" s="3">
        <v>0.61665673645949903</v>
      </c>
      <c r="AS118" s="3">
        <v>0.61803307246167138</v>
      </c>
      <c r="AT118" s="3">
        <v>0.61664657872428985</v>
      </c>
      <c r="AU118" s="3">
        <v>0.61572543218088394</v>
      </c>
      <c r="AV118" s="3">
        <v>0.55006453229228958</v>
      </c>
      <c r="AW118" s="3">
        <v>0.79774508076190975</v>
      </c>
      <c r="AX118" s="3">
        <v>0.72833534154756552</v>
      </c>
      <c r="AY118" s="3">
        <v>0.55006453229228958</v>
      </c>
      <c r="AZ118" s="3">
        <v>0.79774508076190975</v>
      </c>
      <c r="BA118" s="3">
        <v>0.72833534154756552</v>
      </c>
    </row>
    <row r="119" spans="1:53" x14ac:dyDescent="0.3">
      <c r="A119" s="3">
        <v>118</v>
      </c>
      <c r="B119" s="3">
        <v>76.400000000000006</v>
      </c>
      <c r="C119" s="3">
        <v>0.8</v>
      </c>
      <c r="D119" s="3">
        <v>14.8</v>
      </c>
      <c r="E119" s="3">
        <v>9.4</v>
      </c>
      <c r="F119" s="3">
        <v>391.97879217528816</v>
      </c>
      <c r="G119" s="3">
        <v>59.923703361785044</v>
      </c>
      <c r="H119" s="3">
        <v>85.077337385369873</v>
      </c>
      <c r="I119" s="3">
        <v>108.28021414238603</v>
      </c>
      <c r="J119" s="3">
        <v>5.4748945063588881</v>
      </c>
      <c r="K119" s="3">
        <v>22.324126421517249</v>
      </c>
      <c r="L119" s="3">
        <v>317.31645900000001</v>
      </c>
      <c r="M119" s="3">
        <v>85.078277999999997</v>
      </c>
      <c r="N119" s="3">
        <v>73.34893799999999</v>
      </c>
      <c r="O119" s="3">
        <v>203.84719999999999</v>
      </c>
      <c r="P119" s="3">
        <v>58.459999999999994</v>
      </c>
      <c r="Q119" s="3">
        <v>56.584000000000003</v>
      </c>
      <c r="R119" s="3">
        <v>7.5065322439368956</v>
      </c>
      <c r="S119" s="3">
        <v>1.7817389005908426</v>
      </c>
      <c r="T119" s="3">
        <v>4.9442880626386341</v>
      </c>
      <c r="U119" s="3">
        <v>23.581495004794657</v>
      </c>
      <c r="V119" s="3">
        <v>11.260624013832224</v>
      </c>
      <c r="W119" s="3">
        <v>15.050142565511367</v>
      </c>
      <c r="X119" s="3">
        <v>76.417638898823171</v>
      </c>
      <c r="Y119" s="3">
        <v>0.94822213331895056</v>
      </c>
      <c r="Z119" s="3">
        <v>14.888824983041255</v>
      </c>
      <c r="AA119" s="3">
        <v>76.408898927283971</v>
      </c>
      <c r="AB119" s="3">
        <v>0.88020811472821225</v>
      </c>
      <c r="AC119" s="3">
        <v>14.846514821830949</v>
      </c>
      <c r="AD119" s="5">
        <v>867.86889680194929</v>
      </c>
      <c r="AE119" s="5">
        <v>128.43110210278977</v>
      </c>
      <c r="AF119" s="5">
        <v>171.44199006413891</v>
      </c>
      <c r="AG119" s="3">
        <v>404.38598799152339</v>
      </c>
      <c r="AH119" s="3">
        <v>61.909865545943404</v>
      </c>
      <c r="AI119" s="3">
        <v>87.328251477839075</v>
      </c>
      <c r="AJ119" s="3">
        <v>1.9998541905119627</v>
      </c>
      <c r="AK119" s="3">
        <v>1.1122038749574306</v>
      </c>
      <c r="AL119" s="3">
        <v>1.9168518196629694</v>
      </c>
      <c r="AM119" s="3">
        <v>1.2499999992677044</v>
      </c>
      <c r="AN119" s="3">
        <v>0.57952206188047173</v>
      </c>
      <c r="AO119" s="3">
        <v>1.2492840513346528</v>
      </c>
      <c r="AP119" s="3">
        <v>0.61803399563264261</v>
      </c>
      <c r="AQ119" s="3">
        <v>0.45679917779555973</v>
      </c>
      <c r="AR119" s="3">
        <v>0.61854838152368241</v>
      </c>
      <c r="AS119" s="3">
        <v>0.61803433874103053</v>
      </c>
      <c r="AT119" s="3">
        <v>0.42684047778507972</v>
      </c>
      <c r="AU119" s="3">
        <v>0.61789015717421192</v>
      </c>
      <c r="AV119" s="3">
        <v>0.58514707105814523</v>
      </c>
      <c r="AW119" s="3">
        <v>1.2849630768198461</v>
      </c>
      <c r="AX119" s="3">
        <v>0.80187539160816468</v>
      </c>
      <c r="AY119" s="3">
        <v>0.58514707105814523</v>
      </c>
      <c r="AZ119" s="3">
        <v>1.2849630768198461</v>
      </c>
      <c r="BA119" s="3">
        <v>0.80187539160816468</v>
      </c>
    </row>
    <row r="120" spans="1:53" x14ac:dyDescent="0.3">
      <c r="A120" s="3">
        <v>119</v>
      </c>
      <c r="B120" s="3">
        <v>125.7</v>
      </c>
      <c r="C120" s="3">
        <v>36.9</v>
      </c>
      <c r="D120" s="3">
        <v>79.2</v>
      </c>
      <c r="E120" s="3">
        <v>15.9</v>
      </c>
      <c r="F120" s="3">
        <v>400.08515452270166</v>
      </c>
      <c r="G120" s="3">
        <v>78.84659235324952</v>
      </c>
      <c r="H120" s="3">
        <v>138.75413616975891</v>
      </c>
      <c r="I120" s="3">
        <v>147.3560428284772</v>
      </c>
      <c r="J120" s="3">
        <v>37.994978901271779</v>
      </c>
      <c r="K120" s="3">
        <v>83.664825284303447</v>
      </c>
      <c r="L120" s="3">
        <v>327.15059199999996</v>
      </c>
      <c r="M120" s="3">
        <v>108.19224199999999</v>
      </c>
      <c r="N120" s="3">
        <v>130.261899</v>
      </c>
      <c r="O120" s="3">
        <v>237.87360000000001</v>
      </c>
      <c r="P120" s="3">
        <v>66.959999999999994</v>
      </c>
      <c r="Q120" s="3">
        <v>108.67920000000001</v>
      </c>
      <c r="R120" s="3">
        <v>7.8365110131709601</v>
      </c>
      <c r="S120" s="3">
        <v>4.3209071112828186</v>
      </c>
      <c r="T120" s="3">
        <v>6.3496915238758334</v>
      </c>
      <c r="U120" s="3">
        <v>23.69909411943193</v>
      </c>
      <c r="V120" s="3">
        <v>12.616710762112263</v>
      </c>
      <c r="W120" s="3">
        <v>16.412090351229473</v>
      </c>
      <c r="X120" s="3">
        <v>125.73167859600063</v>
      </c>
      <c r="Y120" s="3">
        <v>37.62501129664571</v>
      </c>
      <c r="Z120" s="3">
        <v>79.343770496421598</v>
      </c>
      <c r="AA120" s="3">
        <v>125.71609603042621</v>
      </c>
      <c r="AB120" s="3">
        <v>37.486797126232652</v>
      </c>
      <c r="AC120" s="3">
        <v>79.277656561922626</v>
      </c>
      <c r="AD120" s="5">
        <v>855.48784423095515</v>
      </c>
      <c r="AE120" s="5">
        <v>144.8972533653197</v>
      </c>
      <c r="AF120" s="5">
        <v>223.36495486889737</v>
      </c>
      <c r="AG120" s="3">
        <v>411.64407432562797</v>
      </c>
      <c r="AH120" s="3">
        <v>80.676885749883979</v>
      </c>
      <c r="AI120" s="3">
        <v>140.95039880914416</v>
      </c>
      <c r="AJ120" s="3">
        <v>1.9999270952439079</v>
      </c>
      <c r="AK120" s="3">
        <v>1.5554783365927158</v>
      </c>
      <c r="AL120" s="3">
        <v>1.9584257777702336</v>
      </c>
      <c r="AM120" s="3">
        <v>1.2499999998535409</v>
      </c>
      <c r="AN120" s="3">
        <v>1.1159044026650304</v>
      </c>
      <c r="AO120" s="3">
        <v>1.2498568102669305</v>
      </c>
      <c r="AP120" s="3">
        <v>0.6180339861209192</v>
      </c>
      <c r="AQ120" s="3">
        <v>0.68643641157805368</v>
      </c>
      <c r="AR120" s="3">
        <v>0.61783757063759304</v>
      </c>
      <c r="AS120" s="3">
        <v>0.6180338550652057</v>
      </c>
      <c r="AT120" s="3">
        <v>0.70084900381261983</v>
      </c>
      <c r="AU120" s="3">
        <v>0.61808893240723928</v>
      </c>
      <c r="AV120" s="3">
        <v>0.55584991748679102</v>
      </c>
      <c r="AW120" s="3">
        <v>0.87144243687727008</v>
      </c>
      <c r="AX120" s="3">
        <v>0.65767680663791528</v>
      </c>
      <c r="AY120" s="3">
        <v>0.55584991748679102</v>
      </c>
      <c r="AZ120" s="3">
        <v>0.87144243687727008</v>
      </c>
      <c r="BA120" s="3">
        <v>0.65767680663791528</v>
      </c>
    </row>
    <row r="121" spans="1:53" x14ac:dyDescent="0.3">
      <c r="A121" s="3">
        <v>120</v>
      </c>
      <c r="B121" s="3">
        <v>19.399999999999999</v>
      </c>
      <c r="C121" s="3">
        <v>16</v>
      </c>
      <c r="D121" s="3">
        <v>22.3</v>
      </c>
      <c r="E121" s="3">
        <v>6.6</v>
      </c>
      <c r="F121" s="3">
        <v>299.4596081658911</v>
      </c>
      <c r="G121" s="3">
        <v>71.192614647274667</v>
      </c>
      <c r="H121" s="3">
        <v>119.42789531883123</v>
      </c>
      <c r="I121" s="3">
        <v>48.87120856569544</v>
      </c>
      <c r="J121" s="3">
        <v>23.598995780254356</v>
      </c>
      <c r="K121" s="3">
        <v>39.032965056860689</v>
      </c>
      <c r="L121" s="3">
        <v>223.746184</v>
      </c>
      <c r="M121" s="3">
        <v>84.765675999999985</v>
      </c>
      <c r="N121" s="3">
        <v>112.22448499999999</v>
      </c>
      <c r="O121" s="3">
        <v>152.3912</v>
      </c>
      <c r="P121" s="3">
        <v>47.199999999999996</v>
      </c>
      <c r="Q121" s="3">
        <v>80.677599999999998</v>
      </c>
      <c r="R121" s="3">
        <v>6.0998774713376669</v>
      </c>
      <c r="S121" s="3">
        <v>4.5009515667529083</v>
      </c>
      <c r="T121" s="3">
        <v>5.6444632880164063</v>
      </c>
      <c r="U121" s="3">
        <v>21.924548361614828</v>
      </c>
      <c r="V121" s="3">
        <v>12.865957331929593</v>
      </c>
      <c r="W121" s="3">
        <v>16.234258959449651</v>
      </c>
      <c r="X121" s="3">
        <v>19.41949596252168</v>
      </c>
      <c r="Y121" s="3">
        <v>16.062305278408957</v>
      </c>
      <c r="Z121" s="3">
        <v>22.33054600227771</v>
      </c>
      <c r="AA121" s="3">
        <v>19.409845147949579</v>
      </c>
      <c r="AB121" s="3">
        <v>16.032269059208136</v>
      </c>
      <c r="AC121" s="3">
        <v>22.315522617363623</v>
      </c>
      <c r="AD121" s="5">
        <v>738.77666150693824</v>
      </c>
      <c r="AE121" s="5">
        <v>137.84358093500657</v>
      </c>
      <c r="AF121" s="5">
        <v>210.12678984256354</v>
      </c>
      <c r="AG121" s="3">
        <v>310.47631639091071</v>
      </c>
      <c r="AH121" s="3">
        <v>73.047172998755315</v>
      </c>
      <c r="AI121" s="3">
        <v>121.96698280889412</v>
      </c>
      <c r="AJ121" s="3">
        <v>1.9793127224402414</v>
      </c>
      <c r="AK121" s="3">
        <v>1.7369769643179918</v>
      </c>
      <c r="AL121" s="3">
        <v>1.9676505255976484</v>
      </c>
      <c r="AM121" s="3">
        <v>1.249938716475655</v>
      </c>
      <c r="AN121" s="3">
        <v>1.2228454179051036</v>
      </c>
      <c r="AO121" s="3">
        <v>1.2499569867662961</v>
      </c>
      <c r="AP121" s="3">
        <v>0.61803350635555354</v>
      </c>
      <c r="AQ121" s="3">
        <v>0.59296151628524307</v>
      </c>
      <c r="AR121" s="3">
        <v>0.6181089593985577</v>
      </c>
      <c r="AS121" s="3">
        <v>0.61787119078814545</v>
      </c>
      <c r="AT121" s="3">
        <v>0.58736786887374115</v>
      </c>
      <c r="AU121" s="3">
        <v>0.61796194617343192</v>
      </c>
      <c r="AV121" s="3">
        <v>0.7193915880208378</v>
      </c>
      <c r="AW121" s="3">
        <v>0.83578190856169854</v>
      </c>
      <c r="AX121" s="3">
        <v>0.73475423022468889</v>
      </c>
      <c r="AY121" s="3">
        <v>0.7193915880208378</v>
      </c>
      <c r="AZ121" s="3">
        <v>0.83578190856169854</v>
      </c>
      <c r="BA121" s="3">
        <v>0.73475423022468889</v>
      </c>
    </row>
    <row r="122" spans="1:53" x14ac:dyDescent="0.3">
      <c r="A122" s="3">
        <v>121</v>
      </c>
      <c r="B122" s="3">
        <v>141.30000000000001</v>
      </c>
      <c r="C122" s="3">
        <v>26.8</v>
      </c>
      <c r="D122" s="3">
        <v>46.2</v>
      </c>
      <c r="E122" s="3">
        <v>15.5</v>
      </c>
      <c r="F122" s="3">
        <v>350.92172571612377</v>
      </c>
      <c r="G122" s="3">
        <v>76.634830253092261</v>
      </c>
      <c r="H122" s="3">
        <v>129.79952672318186</v>
      </c>
      <c r="I122" s="3">
        <v>151.07424171313909</v>
      </c>
      <c r="J122" s="3">
        <v>31.519799156050873</v>
      </c>
      <c r="K122" s="3">
        <v>54.006593011372139</v>
      </c>
      <c r="L122" s="3">
        <v>288.72217699999999</v>
      </c>
      <c r="M122" s="3">
        <v>80.282449999999997</v>
      </c>
      <c r="N122" s="3">
        <v>120.69824899999999</v>
      </c>
      <c r="O122" s="3">
        <v>214.69440000000003</v>
      </c>
      <c r="P122" s="3">
        <v>59.019999999999996</v>
      </c>
      <c r="Q122" s="3">
        <v>91.288800000000009</v>
      </c>
      <c r="R122" s="3">
        <v>7.3908362782255486</v>
      </c>
      <c r="S122" s="3">
        <v>5.088782514217975</v>
      </c>
      <c r="T122" s="3">
        <v>6.090765113294256</v>
      </c>
      <c r="U122" s="3">
        <v>22.490523978982345</v>
      </c>
      <c r="V122" s="3">
        <v>13.581167753060486</v>
      </c>
      <c r="W122" s="3">
        <v>16.820386965647415</v>
      </c>
      <c r="X122" s="3">
        <v>141.41405371748851</v>
      </c>
      <c r="Y122" s="3">
        <v>26.934681547496577</v>
      </c>
      <c r="Z122" s="3">
        <v>46.300682441689794</v>
      </c>
      <c r="AA122" s="3">
        <v>141.36050384168172</v>
      </c>
      <c r="AB122" s="3">
        <v>26.872328465418377</v>
      </c>
      <c r="AC122" s="3">
        <v>46.253043593401109</v>
      </c>
      <c r="AD122" s="5">
        <v>762.53464633429121</v>
      </c>
      <c r="AE122" s="5">
        <v>142.71217307398229</v>
      </c>
      <c r="AF122" s="5">
        <v>222.89486432738232</v>
      </c>
      <c r="AG122" s="3">
        <v>360.83990871783305</v>
      </c>
      <c r="AH122" s="3">
        <v>78.452151373926768</v>
      </c>
      <c r="AI122" s="3">
        <v>132.4436806250321</v>
      </c>
      <c r="AJ122" s="3">
        <v>1.9896563612195877</v>
      </c>
      <c r="AK122" s="3">
        <v>1.8637875760514127</v>
      </c>
      <c r="AL122" s="3">
        <v>1.9837281852086008</v>
      </c>
      <c r="AM122" s="3">
        <v>1.249987743295131</v>
      </c>
      <c r="AN122" s="3">
        <v>1.2445675684369086</v>
      </c>
      <c r="AO122" s="3">
        <v>1.249991397260406</v>
      </c>
      <c r="AP122" s="3">
        <v>0.61803417300819219</v>
      </c>
      <c r="AQ122" s="3">
        <v>0.62776155312321569</v>
      </c>
      <c r="AR122" s="3">
        <v>0.61800535383704258</v>
      </c>
      <c r="AS122" s="3">
        <v>0.61809617829516472</v>
      </c>
      <c r="AT122" s="3">
        <v>0.62996492389514425</v>
      </c>
      <c r="AU122" s="3">
        <v>0.61806150419075478</v>
      </c>
      <c r="AV122" s="3">
        <v>0.58732838264957055</v>
      </c>
      <c r="AW122" s="3">
        <v>0.76878619861656583</v>
      </c>
      <c r="AX122" s="3">
        <v>0.68501813818709945</v>
      </c>
      <c r="AY122" s="3">
        <v>0.58732838264957055</v>
      </c>
      <c r="AZ122" s="3">
        <v>0.76878619861656583</v>
      </c>
      <c r="BA122" s="3">
        <v>0.68501813818709945</v>
      </c>
    </row>
    <row r="123" spans="1:53" x14ac:dyDescent="0.3">
      <c r="A123" s="3">
        <v>122</v>
      </c>
      <c r="B123" s="3">
        <v>18.8</v>
      </c>
      <c r="C123" s="3">
        <v>21.7</v>
      </c>
      <c r="D123" s="3">
        <v>50.4</v>
      </c>
      <c r="E123" s="3">
        <v>7</v>
      </c>
      <c r="F123" s="3">
        <v>264.44520800128663</v>
      </c>
      <c r="G123" s="3">
        <v>75.344381177164578</v>
      </c>
      <c r="H123" s="3">
        <v>141.2596687062273</v>
      </c>
      <c r="I123" s="3">
        <v>49.014848342627815</v>
      </c>
      <c r="J123" s="3">
        <v>28.003959831210175</v>
      </c>
      <c r="K123" s="3">
        <v>61.201318602274426</v>
      </c>
      <c r="L123" s="3">
        <v>212.07008399999998</v>
      </c>
      <c r="M123" s="3">
        <v>80.453400999999985</v>
      </c>
      <c r="N123" s="3">
        <v>128.688672</v>
      </c>
      <c r="O123" s="3">
        <v>137.71520000000001</v>
      </c>
      <c r="P123" s="3">
        <v>69.52</v>
      </c>
      <c r="Q123" s="3">
        <v>103.2552</v>
      </c>
      <c r="R123" s="3">
        <v>5.8901913811261233</v>
      </c>
      <c r="S123" s="3">
        <v>5.112825266233604</v>
      </c>
      <c r="T123" s="3">
        <v>6.3562972203950254</v>
      </c>
      <c r="U123" s="3">
        <v>20.92627605302178</v>
      </c>
      <c r="V123" s="3">
        <v>13.942246462994802</v>
      </c>
      <c r="W123" s="3">
        <v>17.376300747595256</v>
      </c>
      <c r="X123" s="3">
        <v>18.817371479264338</v>
      </c>
      <c r="Y123" s="3">
        <v>21.784933821891904</v>
      </c>
      <c r="Z123" s="3">
        <v>50.451228791789688</v>
      </c>
      <c r="AA123" s="3">
        <v>18.808765132766013</v>
      </c>
      <c r="AB123" s="3">
        <v>21.744448666529767</v>
      </c>
      <c r="AC123" s="3">
        <v>50.426314103380392</v>
      </c>
      <c r="AD123" s="5">
        <v>660.01265060926437</v>
      </c>
      <c r="AE123" s="5">
        <v>141.70615475097938</v>
      </c>
      <c r="AF123" s="5">
        <v>237.83149239135884</v>
      </c>
      <c r="AG123" s="3">
        <v>273.95234637711457</v>
      </c>
      <c r="AH123" s="3">
        <v>77.174048235177139</v>
      </c>
      <c r="AI123" s="3">
        <v>144.05182469526557</v>
      </c>
      <c r="AJ123" s="3">
        <v>1.9715444402348967</v>
      </c>
      <c r="AK123" s="3">
        <v>1.9188572598222686</v>
      </c>
      <c r="AL123" s="3">
        <v>1.9918221831870118</v>
      </c>
      <c r="AM123" s="3">
        <v>1.2499148245934695</v>
      </c>
      <c r="AN123" s="3">
        <v>1.2488941090794918</v>
      </c>
      <c r="AO123" s="3">
        <v>1.2499982794407107</v>
      </c>
      <c r="AP123" s="3">
        <v>0.61803318265600182</v>
      </c>
      <c r="AQ123" s="3">
        <v>0.61434049887242614</v>
      </c>
      <c r="AR123" s="3">
        <v>0.61804492650690868</v>
      </c>
      <c r="AS123" s="3">
        <v>0.61780324442467005</v>
      </c>
      <c r="AT123" s="3">
        <v>0.61344617268117463</v>
      </c>
      <c r="AU123" s="3">
        <v>0.61802347829456372</v>
      </c>
      <c r="AV123" s="3">
        <v>0.73231840730445641</v>
      </c>
      <c r="AW123" s="3">
        <v>0.7710267921742342</v>
      </c>
      <c r="AX123" s="3">
        <v>0.66208229692982257</v>
      </c>
      <c r="AY123" s="3">
        <v>0.73231840730445641</v>
      </c>
      <c r="AZ123" s="3">
        <v>0.7710267921742342</v>
      </c>
      <c r="BA123" s="3">
        <v>0.66208229692982257</v>
      </c>
    </row>
    <row r="124" spans="1:53" x14ac:dyDescent="0.3">
      <c r="A124" s="3">
        <v>123</v>
      </c>
      <c r="B124" s="3">
        <v>224</v>
      </c>
      <c r="C124" s="3">
        <v>2.4</v>
      </c>
      <c r="D124" s="3">
        <v>15.6</v>
      </c>
      <c r="E124" s="3">
        <v>11.6</v>
      </c>
      <c r="F124" s="3">
        <v>409.1116456009006</v>
      </c>
      <c r="G124" s="3">
        <v>55.141066824015198</v>
      </c>
      <c r="H124" s="3">
        <v>114.4817680943591</v>
      </c>
      <c r="I124" s="3">
        <v>233.80296966852558</v>
      </c>
      <c r="J124" s="3">
        <v>8.0007919662420353</v>
      </c>
      <c r="K124" s="3">
        <v>27.840263720454885</v>
      </c>
      <c r="L124" s="3">
        <v>356.072318</v>
      </c>
      <c r="M124" s="3">
        <v>73.514455999999996</v>
      </c>
      <c r="N124" s="3">
        <v>102.67025599999997</v>
      </c>
      <c r="O124" s="3">
        <v>290.33839999999998</v>
      </c>
      <c r="P124" s="3">
        <v>41.1</v>
      </c>
      <c r="Q124" s="3">
        <v>67.288799999999995</v>
      </c>
      <c r="R124" s="3">
        <v>7.7677226043054883</v>
      </c>
      <c r="S124" s="3">
        <v>2.9205988438473414</v>
      </c>
      <c r="T124" s="3">
        <v>5.2897898024135017</v>
      </c>
      <c r="U124" s="3">
        <v>22.152666894272464</v>
      </c>
      <c r="V124" s="3">
        <v>12.029265907749743</v>
      </c>
      <c r="W124" s="3">
        <v>16.648311512331695</v>
      </c>
      <c r="X124" s="3">
        <v>224.11727524673628</v>
      </c>
      <c r="Y124" s="3">
        <v>2.5029444847713092</v>
      </c>
      <c r="Z124" s="3">
        <v>15.647213257502111</v>
      </c>
      <c r="AA124" s="3">
        <v>224.06231689696381</v>
      </c>
      <c r="AB124" s="3">
        <v>2.4543609467714473</v>
      </c>
      <c r="AC124" s="3">
        <v>15.624189031700274</v>
      </c>
      <c r="AD124" s="5">
        <v>779.0022719194327</v>
      </c>
      <c r="AE124" s="5">
        <v>121.56019754948669</v>
      </c>
      <c r="AF124" s="5">
        <v>215.59164938633472</v>
      </c>
      <c r="AG124" s="3">
        <v>417.71356184522364</v>
      </c>
      <c r="AH124" s="3">
        <v>56.970292838711465</v>
      </c>
      <c r="AI124" s="3">
        <v>117.46002208431806</v>
      </c>
      <c r="AJ124" s="3">
        <v>1.9857722201174484</v>
      </c>
      <c r="AK124" s="3">
        <v>1.3406452381049934</v>
      </c>
      <c r="AL124" s="3">
        <v>1.951753923173813</v>
      </c>
      <c r="AM124" s="3">
        <v>1.249982964918694</v>
      </c>
      <c r="AN124" s="3">
        <v>0.9485846099036962</v>
      </c>
      <c r="AO124" s="3">
        <v>1.2495899209091623</v>
      </c>
      <c r="AP124" s="3">
        <v>0.61803429665051723</v>
      </c>
      <c r="AQ124" s="3">
        <v>0.55533512610263247</v>
      </c>
      <c r="AR124" s="3">
        <v>0.61802290028703988</v>
      </c>
      <c r="AS124" s="3">
        <v>0.61812213781016623</v>
      </c>
      <c r="AT124" s="3">
        <v>0.50091691371960068</v>
      </c>
      <c r="AU124" s="3">
        <v>0.61729411165277392</v>
      </c>
      <c r="AV124" s="3">
        <v>0.55850097889157735</v>
      </c>
      <c r="AW124" s="3">
        <v>1.0706863651376577</v>
      </c>
      <c r="AX124" s="3">
        <v>0.77588949451702671</v>
      </c>
      <c r="AY124" s="3">
        <v>0.55850097889157735</v>
      </c>
      <c r="AZ124" s="3">
        <v>1.0706863651376577</v>
      </c>
      <c r="BA124" s="3">
        <v>0.77588949451702671</v>
      </c>
    </row>
    <row r="125" spans="1:53" x14ac:dyDescent="0.3">
      <c r="A125" s="3">
        <v>124</v>
      </c>
      <c r="B125" s="3">
        <v>123.1</v>
      </c>
      <c r="C125" s="3">
        <v>34.6</v>
      </c>
      <c r="D125" s="3">
        <v>12.4</v>
      </c>
      <c r="E125" s="3">
        <v>15.2</v>
      </c>
      <c r="F125" s="3">
        <v>409.47815192063035</v>
      </c>
      <c r="G125" s="3">
        <v>73.198746776810637</v>
      </c>
      <c r="H125" s="3">
        <v>92.537237666051368</v>
      </c>
      <c r="I125" s="3">
        <v>169.8605939337051</v>
      </c>
      <c r="J125" s="3">
        <v>36.200158393248408</v>
      </c>
      <c r="K125" s="3">
        <v>17.968052744090976</v>
      </c>
      <c r="L125" s="3">
        <v>363.36223899999993</v>
      </c>
      <c r="M125" s="3">
        <v>87.631782999999999</v>
      </c>
      <c r="N125" s="3">
        <v>82.527973999999986</v>
      </c>
      <c r="O125" s="3">
        <v>294.78880000000004</v>
      </c>
      <c r="P125" s="3">
        <v>65.14</v>
      </c>
      <c r="Q125" s="3">
        <v>49.883199999999995</v>
      </c>
      <c r="R125" s="3">
        <v>7.9200860749126036</v>
      </c>
      <c r="S125" s="3">
        <v>4.7120932196026155</v>
      </c>
      <c r="T125" s="3">
        <v>4.6336123935763922</v>
      </c>
      <c r="U125" s="3">
        <v>22.535130548608379</v>
      </c>
      <c r="V125" s="3">
        <v>13.167266408263474</v>
      </c>
      <c r="W125" s="3">
        <v>15.836345682476347</v>
      </c>
      <c r="X125" s="3">
        <v>123.11103181563399</v>
      </c>
      <c r="Y125" s="3">
        <v>35.09970572482063</v>
      </c>
      <c r="Z125" s="3">
        <v>12.537762198775424</v>
      </c>
      <c r="AA125" s="3">
        <v>123.10554785471658</v>
      </c>
      <c r="AB125" s="3">
        <v>34.937440119351614</v>
      </c>
      <c r="AC125" s="3">
        <v>12.474077634051136</v>
      </c>
      <c r="AD125" s="5">
        <v>778.16021793155028</v>
      </c>
      <c r="AE125" s="5">
        <v>136.81953435689672</v>
      </c>
      <c r="AF125" s="5">
        <v>193.69024512760456</v>
      </c>
      <c r="AG125" s="3">
        <v>418.46809217434395</v>
      </c>
      <c r="AH125" s="3">
        <v>74.884080392436289</v>
      </c>
      <c r="AI125" s="3">
        <v>95.456778134142937</v>
      </c>
      <c r="AJ125" s="3">
        <v>1.9928861100384161</v>
      </c>
      <c r="AK125" s="3">
        <v>1.6693347891119654</v>
      </c>
      <c r="AL125" s="3">
        <v>1.8921337359947106</v>
      </c>
      <c r="AM125" s="3">
        <v>1.2499965929837389</v>
      </c>
      <c r="AN125" s="3">
        <v>1.1897168913113263</v>
      </c>
      <c r="AO125" s="3">
        <v>1.2478885535455368</v>
      </c>
      <c r="AP125" s="3">
        <v>0.61803387114234465</v>
      </c>
      <c r="AQ125" s="3">
        <v>0.64294825160049385</v>
      </c>
      <c r="AR125" s="3">
        <v>0.6179733145915639</v>
      </c>
      <c r="AS125" s="3">
        <v>0.61800032063915644</v>
      </c>
      <c r="AT125" s="3">
        <v>0.66625896524875594</v>
      </c>
      <c r="AU125" s="3">
        <v>0.61564715025604833</v>
      </c>
      <c r="AV125" s="3">
        <v>0.54944917780029967</v>
      </c>
      <c r="AW125" s="3">
        <v>0.81345483892340598</v>
      </c>
      <c r="AX125" s="3">
        <v>0.83715461183366091</v>
      </c>
      <c r="AY125" s="3">
        <v>0.54944917780029967</v>
      </c>
      <c r="AZ125" s="3">
        <v>0.81345483892340598</v>
      </c>
      <c r="BA125" s="3">
        <v>0.83715461183366091</v>
      </c>
    </row>
    <row r="126" spans="1:53" x14ac:dyDescent="0.3">
      <c r="A126" s="3">
        <v>125</v>
      </c>
      <c r="B126" s="3">
        <v>229.5</v>
      </c>
      <c r="C126" s="3">
        <v>32.299999999999997</v>
      </c>
      <c r="D126" s="3">
        <v>74.2</v>
      </c>
      <c r="E126" s="3">
        <v>19.7</v>
      </c>
      <c r="F126" s="3">
        <v>516.13470634444116</v>
      </c>
      <c r="G126" s="3">
        <v>83.53912274376745</v>
      </c>
      <c r="H126" s="3">
        <v>138.97606636623595</v>
      </c>
      <c r="I126" s="3">
        <v>263.47211878674102</v>
      </c>
      <c r="J126" s="3">
        <v>39.540031678649683</v>
      </c>
      <c r="K126" s="3">
        <v>77.793610548818194</v>
      </c>
      <c r="L126" s="3">
        <v>469.06508799999995</v>
      </c>
      <c r="M126" s="3">
        <v>94.83911999999998</v>
      </c>
      <c r="N126" s="3">
        <v>122.651781</v>
      </c>
      <c r="O126" s="3">
        <v>388.06079999999997</v>
      </c>
      <c r="P126" s="3">
        <v>67.52</v>
      </c>
      <c r="Q126" s="3">
        <v>98.142400000000009</v>
      </c>
      <c r="R126" s="3">
        <v>8.6039374594656408</v>
      </c>
      <c r="S126" s="3">
        <v>5.3599045180696567</v>
      </c>
      <c r="T126" s="3">
        <v>6.1602091076038912</v>
      </c>
      <c r="U126" s="3">
        <v>23.464007468387305</v>
      </c>
      <c r="V126" s="3">
        <v>14.008880356839391</v>
      </c>
      <c r="W126" s="3">
        <v>16.975840696154414</v>
      </c>
      <c r="X126" s="3">
        <v>229.51990271048541</v>
      </c>
      <c r="Y126" s="3">
        <v>32.36648988208303</v>
      </c>
      <c r="Z126" s="3">
        <v>74.366248140311967</v>
      </c>
      <c r="AA126" s="3">
        <v>229.510051823353</v>
      </c>
      <c r="AB126" s="3">
        <v>32.334542371493455</v>
      </c>
      <c r="AC126" s="3">
        <v>74.291080802173454</v>
      </c>
      <c r="AD126" s="5">
        <v>883.85213775168984</v>
      </c>
      <c r="AE126" s="5">
        <v>147.35105597739687</v>
      </c>
      <c r="AF126" s="5">
        <v>237.07343279741593</v>
      </c>
      <c r="AG126" s="3">
        <v>525.40162568667586</v>
      </c>
      <c r="AH126" s="3">
        <v>85.251041048410286</v>
      </c>
      <c r="AI126" s="3">
        <v>141.69813512887225</v>
      </c>
      <c r="AJ126" s="3">
        <v>1.996443055019208</v>
      </c>
      <c r="AK126" s="3">
        <v>1.8331025988455885</v>
      </c>
      <c r="AL126" s="3">
        <v>1.9460665090176568</v>
      </c>
      <c r="AM126" s="3">
        <v>1.2499993185967477</v>
      </c>
      <c r="AN126" s="3">
        <v>1.2379432814023428</v>
      </c>
      <c r="AO126" s="3">
        <v>1.2495777107091073</v>
      </c>
      <c r="AP126" s="3">
        <v>0.61803403367198495</v>
      </c>
      <c r="AQ126" s="3">
        <v>0.60866189725305586</v>
      </c>
      <c r="AR126" s="3">
        <v>0.61805716508522068</v>
      </c>
      <c r="AS126" s="3">
        <v>0.61804684909145835</v>
      </c>
      <c r="AT126" s="3">
        <v>0.60014592650190324</v>
      </c>
      <c r="AU126" s="3">
        <v>0.61894702679445812</v>
      </c>
      <c r="AV126" s="3">
        <v>0.50200051139180191</v>
      </c>
      <c r="AW126" s="3">
        <v>0.74310418912942655</v>
      </c>
      <c r="AX126" s="3">
        <v>0.67373638654365076</v>
      </c>
      <c r="AY126" s="3">
        <v>0.50200051139180191</v>
      </c>
      <c r="AZ126" s="3">
        <v>0.74310418912942655</v>
      </c>
      <c r="BA126" s="3">
        <v>0.67373638654365076</v>
      </c>
    </row>
    <row r="127" spans="1:53" x14ac:dyDescent="0.3">
      <c r="A127" s="3">
        <v>126</v>
      </c>
      <c r="B127" s="3">
        <v>87.2</v>
      </c>
      <c r="C127" s="3">
        <v>11.8</v>
      </c>
      <c r="D127" s="3">
        <v>25.9</v>
      </c>
      <c r="E127" s="3">
        <v>10.6</v>
      </c>
      <c r="F127" s="3">
        <v>448.49429444110876</v>
      </c>
      <c r="G127" s="3">
        <v>70.277385920637215</v>
      </c>
      <c r="H127" s="3">
        <v>123.18324645636517</v>
      </c>
      <c r="I127" s="3">
        <v>139.89442375734819</v>
      </c>
      <c r="J127" s="3">
        <v>19.708006335729937</v>
      </c>
      <c r="K127" s="3">
        <v>41.458722109763642</v>
      </c>
      <c r="L127" s="3">
        <v>413.26317099999994</v>
      </c>
      <c r="M127" s="3">
        <v>80.00427599999999</v>
      </c>
      <c r="N127" s="3">
        <v>109.13267399999998</v>
      </c>
      <c r="O127" s="3">
        <v>317.59999999999997</v>
      </c>
      <c r="P127" s="3">
        <v>53.379999999999995</v>
      </c>
      <c r="Q127" s="3">
        <v>78.253600000000006</v>
      </c>
      <c r="R127" s="3">
        <v>7.9097793147011899</v>
      </c>
      <c r="S127" s="3">
        <v>4.6120613386994815</v>
      </c>
      <c r="T127" s="3">
        <v>5.7183266117470488</v>
      </c>
      <c r="U127" s="3">
        <v>23.239410305624776</v>
      </c>
      <c r="V127" s="3">
        <v>13.675203816943133</v>
      </c>
      <c r="W127" s="3">
        <v>16.834915525629022</v>
      </c>
      <c r="X127" s="3">
        <v>87.210774937713509</v>
      </c>
      <c r="Y127" s="3">
        <v>11.871702084392634</v>
      </c>
      <c r="Z127" s="3">
        <v>25.932524027911917</v>
      </c>
      <c r="AA127" s="3">
        <v>87.20541688212549</v>
      </c>
      <c r="AB127" s="3">
        <v>11.837219503728031</v>
      </c>
      <c r="AC127" s="3">
        <v>25.916547287737032</v>
      </c>
      <c r="AD127" s="5">
        <v>830.42809424972825</v>
      </c>
      <c r="AE127" s="5">
        <v>135.70697475524244</v>
      </c>
      <c r="AF127" s="5">
        <v>225.25419979123944</v>
      </c>
      <c r="AG127" s="3">
        <v>458.71505236948468</v>
      </c>
      <c r="AH127" s="3">
        <v>72.081589228543635</v>
      </c>
      <c r="AI127" s="3">
        <v>126.09571223111331</v>
      </c>
      <c r="AJ127" s="3">
        <v>1.9982215008468973</v>
      </c>
      <c r="AK127" s="3">
        <v>1.822131076226492</v>
      </c>
      <c r="AL127" s="3">
        <v>1.9674052480944244</v>
      </c>
      <c r="AM127" s="3">
        <v>1.2499998637193497</v>
      </c>
      <c r="AN127" s="3">
        <v>1.2448492114617</v>
      </c>
      <c r="AO127" s="3">
        <v>1.2499131659228477</v>
      </c>
      <c r="AP127" s="3">
        <v>0.61803397159118378</v>
      </c>
      <c r="AQ127" s="3">
        <v>0.6215347278142257</v>
      </c>
      <c r="AR127" s="3">
        <v>0.61802513119630687</v>
      </c>
      <c r="AS127" s="3">
        <v>0.61802907657556683</v>
      </c>
      <c r="AT127" s="3">
        <v>0.62148043779152373</v>
      </c>
      <c r="AU127" s="3">
        <v>0.61767335124761147</v>
      </c>
      <c r="AV127" s="3">
        <v>0.55976348203374426</v>
      </c>
      <c r="AW127" s="3">
        <v>0.83334400978685264</v>
      </c>
      <c r="AX127" s="3">
        <v>0.72372387585776876</v>
      </c>
      <c r="AY127" s="3">
        <v>0.55976348203374426</v>
      </c>
      <c r="AZ127" s="3">
        <v>0.83334400978685264</v>
      </c>
      <c r="BA127" s="3">
        <v>0.72372387585776876</v>
      </c>
    </row>
    <row r="128" spans="1:53" x14ac:dyDescent="0.3">
      <c r="A128" s="3">
        <v>127</v>
      </c>
      <c r="B128" s="3">
        <v>7.8</v>
      </c>
      <c r="C128" s="3">
        <v>38.9</v>
      </c>
      <c r="D128" s="3">
        <v>50.6</v>
      </c>
      <c r="E128" s="3">
        <v>6.6</v>
      </c>
      <c r="F128" s="3">
        <v>321.7460061087761</v>
      </c>
      <c r="G128" s="3">
        <v>88.094170144446053</v>
      </c>
      <c r="H128" s="3">
        <v>136.82827251945562</v>
      </c>
      <c r="I128" s="3">
        <v>35.77888475146964</v>
      </c>
      <c r="J128" s="3">
        <v>42.84160126714599</v>
      </c>
      <c r="K128" s="3">
        <v>58.89174442195273</v>
      </c>
      <c r="L128" s="3">
        <v>280.46041599999995</v>
      </c>
      <c r="M128" s="3">
        <v>99.317118999999991</v>
      </c>
      <c r="N128" s="3">
        <v>121.55748799999998</v>
      </c>
      <c r="O128" s="3">
        <v>169.3296</v>
      </c>
      <c r="P128" s="3">
        <v>86.12</v>
      </c>
      <c r="Q128" s="3">
        <v>95.5304</v>
      </c>
      <c r="R128" s="3">
        <v>5.2180354595760221</v>
      </c>
      <c r="S128" s="3">
        <v>5.505818786104193</v>
      </c>
      <c r="T128" s="3">
        <v>6.2112822209922394</v>
      </c>
      <c r="U128" s="3">
        <v>20.645651978195371</v>
      </c>
      <c r="V128" s="3">
        <v>14.601157304178907</v>
      </c>
      <c r="W128" s="3">
        <v>17.391883996796636</v>
      </c>
      <c r="X128" s="3">
        <v>7.8278673325666368</v>
      </c>
      <c r="Y128" s="3">
        <v>39.073952951802063</v>
      </c>
      <c r="Z128" s="3">
        <v>50.687927473394403</v>
      </c>
      <c r="AA128" s="3">
        <v>7.814131412682908</v>
      </c>
      <c r="AB128" s="3">
        <v>38.995513030834694</v>
      </c>
      <c r="AC128" s="3">
        <v>50.646012472132014</v>
      </c>
      <c r="AD128" s="5">
        <v>706.10400758057017</v>
      </c>
      <c r="AE128" s="5">
        <v>153.01550859660969</v>
      </c>
      <c r="AF128" s="5">
        <v>240.01544912529724</v>
      </c>
      <c r="AG128" s="3">
        <v>332.1605241628049</v>
      </c>
      <c r="AH128" s="3">
        <v>89.869380542206414</v>
      </c>
      <c r="AI128" s="3">
        <v>139.76313319716772</v>
      </c>
      <c r="AJ128" s="3">
        <v>1.7889746792226839</v>
      </c>
      <c r="AK128" s="3">
        <v>1.9106475259386348</v>
      </c>
      <c r="AL128" s="3">
        <v>1.9836623579216803</v>
      </c>
      <c r="AM128" s="3">
        <v>1.2297580612980656</v>
      </c>
      <c r="AN128" s="3">
        <v>1.2489698387198394</v>
      </c>
      <c r="AO128" s="3">
        <v>1.2499826331742812</v>
      </c>
      <c r="AP128" s="3">
        <v>0.61641354146519656</v>
      </c>
      <c r="AQ128" s="3">
        <v>0.61669971222080799</v>
      </c>
      <c r="AR128" s="3">
        <v>0.61803737205282916</v>
      </c>
      <c r="AS128" s="3">
        <v>0.60161729951197607</v>
      </c>
      <c r="AT128" s="3">
        <v>0.6167202939555031</v>
      </c>
      <c r="AU128" s="3">
        <v>0.61817177010827462</v>
      </c>
      <c r="AV128" s="3">
        <v>0.83103217701452903</v>
      </c>
      <c r="AW128" s="3">
        <v>0.73085371153077638</v>
      </c>
      <c r="AX128" s="3">
        <v>0.67333251591261378</v>
      </c>
      <c r="AY128" s="3">
        <v>0.83103217701452903</v>
      </c>
      <c r="AZ128" s="3">
        <v>0.73085371153077638</v>
      </c>
      <c r="BA128" s="3">
        <v>0.67333251591261378</v>
      </c>
    </row>
    <row r="129" spans="1:53" x14ac:dyDescent="0.3">
      <c r="A129" s="3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  <c r="F129" s="3">
        <v>305.42220427614325</v>
      </c>
      <c r="G129" s="3">
        <v>61.66591910111223</v>
      </c>
      <c r="H129" s="3">
        <v>104.97979076361894</v>
      </c>
      <c r="I129" s="3">
        <v>87.355776950293929</v>
      </c>
      <c r="J129" s="3">
        <v>8.5683202534291976</v>
      </c>
      <c r="K129" s="3">
        <v>20.978348884390545</v>
      </c>
      <c r="L129" s="3">
        <v>274.31048999999996</v>
      </c>
      <c r="M129" s="3">
        <v>82.723367999999994</v>
      </c>
      <c r="N129" s="3">
        <v>88.360731999999999</v>
      </c>
      <c r="O129" s="3">
        <v>165.84399999999999</v>
      </c>
      <c r="P129" s="3">
        <v>49.8</v>
      </c>
      <c r="Q129" s="3">
        <v>64.911199999999994</v>
      </c>
      <c r="R129" s="3">
        <v>6.4717376987028779</v>
      </c>
      <c r="S129" s="3" t="e">
        <v>#NUM!</v>
      </c>
      <c r="T129" s="3">
        <v>4.7037163724518907</v>
      </c>
      <c r="U129" s="3">
        <v>20.901045097428767</v>
      </c>
      <c r="V129" s="3" t="e">
        <v>#NUM!</v>
      </c>
      <c r="W129" s="3">
        <v>16.132710681492306</v>
      </c>
      <c r="X129" s="3">
        <v>80.442063527686571</v>
      </c>
      <c r="Y129" s="3">
        <v>6.013380548388856E-2</v>
      </c>
      <c r="Z129" s="3">
        <v>9.2470031474952759</v>
      </c>
      <c r="AA129" s="3">
        <v>80.337906208889578</v>
      </c>
      <c r="AB129" s="3">
        <v>3.1059363041099609E-2</v>
      </c>
      <c r="AC129" s="3">
        <v>9.2240866290193537</v>
      </c>
      <c r="AD129" s="5">
        <v>673.96032877078312</v>
      </c>
      <c r="AE129" s="5">
        <v>128.67019265711303</v>
      </c>
      <c r="AF129" s="5">
        <v>211.02813077497271</v>
      </c>
      <c r="AG129" s="3">
        <v>315.07295907799744</v>
      </c>
      <c r="AH129" s="3">
        <v>63.547248402428529</v>
      </c>
      <c r="AI129" s="3">
        <v>108.02745924359598</v>
      </c>
      <c r="AJ129" s="3">
        <v>1.8944872314887347</v>
      </c>
      <c r="AK129" s="3">
        <v>0.95532376296931742</v>
      </c>
      <c r="AL129" s="3">
        <v>1.8330137528539194</v>
      </c>
      <c r="AM129" s="3">
        <v>1.245951612259613</v>
      </c>
      <c r="AN129" s="3">
        <v>0.24979396774396789</v>
      </c>
      <c r="AO129" s="3">
        <v>1.2399446908902227</v>
      </c>
      <c r="AP129" s="3">
        <v>0.61865356503605562</v>
      </c>
      <c r="AQ129" s="3">
        <v>0.38216077883514354</v>
      </c>
      <c r="AR129" s="3">
        <v>0.61742352692965141</v>
      </c>
      <c r="AS129" s="3">
        <v>0.62436888032159721</v>
      </c>
      <c r="AT129" s="3">
        <v>0.3821577729610427</v>
      </c>
      <c r="AU129" s="3">
        <v>0.6084965301713795</v>
      </c>
      <c r="AV129" s="3">
        <v>0.66537843013965958</v>
      </c>
      <c r="AW129" s="3">
        <v>0.2192561134592329</v>
      </c>
      <c r="AX129" s="3">
        <v>0.84356737122810421</v>
      </c>
      <c r="AY129" s="3">
        <v>0.66537843013965958</v>
      </c>
      <c r="AZ129" s="3">
        <v>0.2192561134592329</v>
      </c>
      <c r="BA129" s="3">
        <v>0.84356737122810421</v>
      </c>
    </row>
    <row r="130" spans="1:53" x14ac:dyDescent="0.3">
      <c r="A130" s="3">
        <v>129</v>
      </c>
      <c r="B130" s="3">
        <v>220.3</v>
      </c>
      <c r="C130" s="3">
        <v>49</v>
      </c>
      <c r="D130" s="3">
        <v>3.2</v>
      </c>
      <c r="E130" s="3">
        <v>24.7</v>
      </c>
      <c r="F130" s="3">
        <v>434.09554299330028</v>
      </c>
      <c r="G130" s="3">
        <v>92.166143370778556</v>
      </c>
      <c r="H130" s="3">
        <v>76.685853534533251</v>
      </c>
      <c r="I130" s="3">
        <v>237.77115539005879</v>
      </c>
      <c r="J130" s="3">
        <v>50.713664050685843</v>
      </c>
      <c r="K130" s="3">
        <v>7.3956697768781092</v>
      </c>
      <c r="L130" s="3">
        <v>385.96396700000003</v>
      </c>
      <c r="M130" s="3">
        <v>112.915222</v>
      </c>
      <c r="N130" s="3">
        <v>63.217187999999993</v>
      </c>
      <c r="O130" s="3">
        <v>290.06319999999999</v>
      </c>
      <c r="P130" s="3">
        <v>79.42</v>
      </c>
      <c r="Q130" s="3">
        <v>32.5304</v>
      </c>
      <c r="R130" s="3">
        <v>7.9836853332894488</v>
      </c>
      <c r="S130" s="3" t="e">
        <v>#NUM!</v>
      </c>
      <c r="T130" s="3">
        <v>3.0446373587864373</v>
      </c>
      <c r="U130" s="3">
        <v>22.115826331751315</v>
      </c>
      <c r="V130" s="3" t="e">
        <v>#NUM!</v>
      </c>
      <c r="W130" s="3">
        <v>14.069319354999525</v>
      </c>
      <c r="X130" s="3">
        <v>220.33014152160763</v>
      </c>
      <c r="Y130" s="3">
        <v>49.9765114599264</v>
      </c>
      <c r="Z130" s="3">
        <v>3.4128202375201591</v>
      </c>
      <c r="AA130" s="3">
        <v>220.3153208981341</v>
      </c>
      <c r="AB130" s="3">
        <v>49.975754938500771</v>
      </c>
      <c r="AC130" s="3">
        <v>3.319342148320291</v>
      </c>
      <c r="AD130" s="5">
        <v>787.03082448656642</v>
      </c>
      <c r="AE130" s="5">
        <v>157.19830375537117</v>
      </c>
      <c r="AF130" s="5">
        <v>180.65279868636659</v>
      </c>
      <c r="AG130" s="3">
        <v>443.09022593256361</v>
      </c>
      <c r="AH130" s="3">
        <v>93.934690271103221</v>
      </c>
      <c r="AI130" s="3">
        <v>79.586948985500115</v>
      </c>
      <c r="AJ130" s="3">
        <v>1.9472436157443673</v>
      </c>
      <c r="AK130" s="3">
        <v>1.4776064298852265</v>
      </c>
      <c r="AL130" s="3">
        <v>1.3892144523839112</v>
      </c>
      <c r="AM130" s="3">
        <v>1.2491903224519225</v>
      </c>
      <c r="AN130" s="3">
        <v>1.0499587935258963</v>
      </c>
      <c r="AO130" s="3">
        <v>1.0460924201833892</v>
      </c>
      <c r="AP130" s="3">
        <v>0.61779742225305945</v>
      </c>
      <c r="AQ130" s="3">
        <v>0.72350483048924186</v>
      </c>
      <c r="AR130" s="3">
        <v>0.58008609744642614</v>
      </c>
      <c r="AS130" s="3">
        <v>0.61562371214721689</v>
      </c>
      <c r="AT130" s="3">
        <v>0.72350640233565477</v>
      </c>
      <c r="AU130" s="3">
        <v>0.53007265693662675</v>
      </c>
      <c r="AV130" s="3">
        <v>0.53954948268240643</v>
      </c>
      <c r="AW130" s="3">
        <v>0.52493338399720402</v>
      </c>
      <c r="AX130" s="3">
        <v>1.045516807598988</v>
      </c>
      <c r="AY130" s="3">
        <v>0.53954948268240643</v>
      </c>
      <c r="AZ130" s="3">
        <v>0.52493338399720402</v>
      </c>
      <c r="BA130" s="3">
        <v>1.045516807598988</v>
      </c>
    </row>
    <row r="131" spans="1:53" x14ac:dyDescent="0.3">
      <c r="A131" s="3">
        <v>130</v>
      </c>
      <c r="B131" s="3">
        <v>59.6</v>
      </c>
      <c r="C131" s="3">
        <v>12</v>
      </c>
      <c r="D131" s="3">
        <v>43.1</v>
      </c>
      <c r="E131" s="3">
        <v>9.6999999999999993</v>
      </c>
      <c r="F131" s="3">
        <v>363.46688009531022</v>
      </c>
      <c r="G131" s="3">
        <v>76.516300359544985</v>
      </c>
      <c r="H131" s="3">
        <v>96.780097474173274</v>
      </c>
      <c r="I131" s="3">
        <v>107.15423107801176</v>
      </c>
      <c r="J131" s="3">
        <v>22.142732810137169</v>
      </c>
      <c r="K131" s="3">
        <v>44.579133955375625</v>
      </c>
      <c r="L131" s="3">
        <v>315.29218500000002</v>
      </c>
      <c r="M131" s="3">
        <v>87.218660999999997</v>
      </c>
      <c r="N131" s="3">
        <v>85.893183999999991</v>
      </c>
      <c r="O131" s="3">
        <v>222.33680000000001</v>
      </c>
      <c r="P131" s="3">
        <v>64.739999999999995</v>
      </c>
      <c r="Q131" s="3">
        <v>59.261600000000001</v>
      </c>
      <c r="R131" s="3">
        <v>7.281129707387084</v>
      </c>
      <c r="S131" s="3" t="e">
        <v>#NUM!</v>
      </c>
      <c r="T131" s="3">
        <v>4.9813779406242773</v>
      </c>
      <c r="U131" s="3">
        <v>21.780316639472353</v>
      </c>
      <c r="V131" s="3" t="e">
        <v>#NUM!</v>
      </c>
      <c r="W131" s="3">
        <v>15.018978481109322</v>
      </c>
      <c r="X131" s="3">
        <v>59.611219308047509</v>
      </c>
      <c r="Y131" s="3">
        <v>12.04764036195335</v>
      </c>
      <c r="Z131" s="3">
        <v>43.522810080397186</v>
      </c>
      <c r="AA131" s="3">
        <v>59.605641677113248</v>
      </c>
      <c r="AB131" s="3">
        <v>12.024401787762828</v>
      </c>
      <c r="AC131" s="3">
        <v>43.373562355241774</v>
      </c>
      <c r="AD131" s="5">
        <v>721.41139900492908</v>
      </c>
      <c r="AE131" s="5">
        <v>144.18749011185614</v>
      </c>
      <c r="AF131" s="5">
        <v>195.01029082091659</v>
      </c>
      <c r="AG131" s="3">
        <v>372.91210343439519</v>
      </c>
      <c r="AH131" s="3">
        <v>78.4218564793551</v>
      </c>
      <c r="AI131" s="3">
        <v>99.376471321594948</v>
      </c>
      <c r="AJ131" s="3">
        <v>1.9736151519264002</v>
      </c>
      <c r="AK131" s="3">
        <v>1.6480852616532009</v>
      </c>
      <c r="AL131" s="3">
        <v>1.6944267659372545</v>
      </c>
      <c r="AM131" s="3">
        <v>1.2498380644902702</v>
      </c>
      <c r="AN131" s="3">
        <v>1.2075130065285129</v>
      </c>
      <c r="AO131" s="3">
        <v>1.2092184835992021</v>
      </c>
      <c r="AP131" s="3">
        <v>0.61812436232425749</v>
      </c>
      <c r="AQ131" s="3">
        <v>0.58013736217953216</v>
      </c>
      <c r="AR131" s="3">
        <v>0.632876905642071</v>
      </c>
      <c r="AS131" s="3">
        <v>0.61895600593998867</v>
      </c>
      <c r="AT131" s="3">
        <v>0.57745517430892845</v>
      </c>
      <c r="AU131" s="3">
        <v>0.65356372077010805</v>
      </c>
      <c r="AV131" s="3">
        <v>0.60338521790545263</v>
      </c>
      <c r="AW131" s="3">
        <v>0.76584435709236698</v>
      </c>
      <c r="AX131" s="3">
        <v>0.78474575880588149</v>
      </c>
      <c r="AY131" s="3">
        <v>0.60338521790545263</v>
      </c>
      <c r="AZ131" s="3">
        <v>0.76584435709236698</v>
      </c>
      <c r="BA131" s="3">
        <v>0.78474575880588149</v>
      </c>
    </row>
    <row r="132" spans="1:53" x14ac:dyDescent="0.3">
      <c r="A132" s="3">
        <v>131</v>
      </c>
      <c r="B132" s="3">
        <v>0.7</v>
      </c>
      <c r="C132" s="3">
        <v>39.6</v>
      </c>
      <c r="D132" s="3">
        <v>8.6999999999999993</v>
      </c>
      <c r="E132" s="3">
        <v>1.6</v>
      </c>
      <c r="F132" s="3">
        <v>255.12681606671711</v>
      </c>
      <c r="G132" s="3">
        <v>93.161410251681488</v>
      </c>
      <c r="H132" s="3">
        <v>76.446068231921288</v>
      </c>
      <c r="I132" s="3">
        <v>22.130846215602354</v>
      </c>
      <c r="J132" s="3">
        <v>44.028546562027437</v>
      </c>
      <c r="K132" s="3">
        <v>17.615826791075122</v>
      </c>
      <c r="L132" s="3">
        <v>194.40408399999998</v>
      </c>
      <c r="M132" s="3">
        <v>47.86</v>
      </c>
      <c r="N132" s="3">
        <v>60.095672999999991</v>
      </c>
      <c r="O132" s="3">
        <v>133.09119999999999</v>
      </c>
      <c r="P132" s="3">
        <v>39.6</v>
      </c>
      <c r="Q132" s="3">
        <v>37.699199999999998</v>
      </c>
      <c r="R132" s="3">
        <v>2.5557769390161011</v>
      </c>
      <c r="S132" s="3" t="e">
        <v>#NUM!</v>
      </c>
      <c r="T132" s="3">
        <v>4.1558742019102493</v>
      </c>
      <c r="U132" s="3">
        <v>17.06757836763915</v>
      </c>
      <c r="V132" s="3" t="e">
        <v>#NUM!</v>
      </c>
      <c r="W132" s="3">
        <v>14.178505810547996</v>
      </c>
      <c r="X132" s="3">
        <v>0.74025037711143571</v>
      </c>
      <c r="Y132" s="3">
        <v>39.771849175385057</v>
      </c>
      <c r="Z132" s="3">
        <v>8.7543208899159506</v>
      </c>
      <c r="AA132" s="3">
        <v>0.72054041277934799</v>
      </c>
      <c r="AB132" s="3">
        <v>39.694166201986768</v>
      </c>
      <c r="AC132" s="3">
        <v>8.728012106923444</v>
      </c>
      <c r="AD132" s="5">
        <v>607.332259346412</v>
      </c>
      <c r="AE132" s="5">
        <v>160.84674355949022</v>
      </c>
      <c r="AF132" s="5">
        <v>172.68345448889309</v>
      </c>
      <c r="AG132" s="3">
        <v>264.38867712500007</v>
      </c>
      <c r="AH132" s="3">
        <v>95.052626509790187</v>
      </c>
      <c r="AI132" s="3">
        <v>78.969776761890259</v>
      </c>
      <c r="AJ132" s="3">
        <v>1.1174493405643942</v>
      </c>
      <c r="AK132" s="3">
        <v>1.8236792285001053</v>
      </c>
      <c r="AL132" s="3">
        <v>1.6716929823516304</v>
      </c>
      <c r="AM132" s="3">
        <v>0.54527952317934059</v>
      </c>
      <c r="AN132" s="3">
        <v>1.2415025987882038</v>
      </c>
      <c r="AO132" s="3">
        <v>1.2289368841393606</v>
      </c>
      <c r="AP132" s="3">
        <v>0.44827957452543482</v>
      </c>
      <c r="AQ132" s="3">
        <v>0.63285637308144538</v>
      </c>
      <c r="AR132" s="3">
        <v>0.61156756271150281</v>
      </c>
      <c r="AS132" s="3">
        <v>0.42109877560126813</v>
      </c>
      <c r="AT132" s="3">
        <v>0.63393238208508162</v>
      </c>
      <c r="AU132" s="3">
        <v>0.59369338569086882</v>
      </c>
      <c r="AV132" s="3">
        <v>1.2549564891574152</v>
      </c>
      <c r="AW132" s="3">
        <v>0.70889169005651587</v>
      </c>
      <c r="AX132" s="3">
        <v>0.88420177978948145</v>
      </c>
      <c r="AY132" s="3">
        <v>1.2549564891574152</v>
      </c>
      <c r="AZ132" s="3">
        <v>0.70889169005651587</v>
      </c>
      <c r="BA132" s="3">
        <v>0.88420177978948145</v>
      </c>
    </row>
    <row r="133" spans="1:53" x14ac:dyDescent="0.3">
      <c r="A133" s="3">
        <v>132</v>
      </c>
      <c r="B133" s="3">
        <v>265.2</v>
      </c>
      <c r="C133" s="3">
        <v>2.9</v>
      </c>
      <c r="D133" s="3">
        <v>43</v>
      </c>
      <c r="E133" s="3">
        <v>12.7</v>
      </c>
      <c r="F133" s="3">
        <v>443.78877124670197</v>
      </c>
      <c r="G133" s="3">
        <v>68.112987176177043</v>
      </c>
      <c r="H133" s="3">
        <v>96.512247762344899</v>
      </c>
      <c r="I133" s="3">
        <v>269.62616924312044</v>
      </c>
      <c r="J133" s="3">
        <v>11.705709312405489</v>
      </c>
      <c r="K133" s="3">
        <v>46.523165358215024</v>
      </c>
      <c r="L133" s="3">
        <v>391.02386599999994</v>
      </c>
      <c r="M133" s="3">
        <v>79.857923</v>
      </c>
      <c r="N133" s="3">
        <v>82.019861999999989</v>
      </c>
      <c r="O133" s="3">
        <v>334.66079999999999</v>
      </c>
      <c r="P133" s="3">
        <v>63.26</v>
      </c>
      <c r="Q133" s="3">
        <v>64.427199999999999</v>
      </c>
      <c r="R133" s="3">
        <v>6.6027950339181478</v>
      </c>
      <c r="S133" s="3" t="e">
        <v>#NUM!</v>
      </c>
      <c r="T133" s="3">
        <v>5.423549796457662</v>
      </c>
      <c r="U133" s="3">
        <v>19.234546952423027</v>
      </c>
      <c r="V133" s="3" t="e">
        <v>#NUM!</v>
      </c>
      <c r="W133" s="3">
        <v>15.104004764131959</v>
      </c>
      <c r="X133" s="3">
        <v>265.97154531565201</v>
      </c>
      <c r="Y133" s="3">
        <v>2.9591410134349112</v>
      </c>
      <c r="Z133" s="3">
        <v>43.222136904079221</v>
      </c>
      <c r="AA133" s="3">
        <v>265.83434375255308</v>
      </c>
      <c r="AB133" s="3">
        <v>2.9305293797859617</v>
      </c>
      <c r="AC133" s="3">
        <v>43.12527545432949</v>
      </c>
      <c r="AD133" s="5">
        <v>775.90351975233716</v>
      </c>
      <c r="AE133" s="5">
        <v>138.15545006440883</v>
      </c>
      <c r="AF133" s="5">
        <v>188.20889785333816</v>
      </c>
      <c r="AG133" s="3">
        <v>452.15102646402818</v>
      </c>
      <c r="AH133" s="3">
        <v>70.112356774664846</v>
      </c>
      <c r="AI133" s="3">
        <v>98.84006465712045</v>
      </c>
      <c r="AJ133" s="3">
        <v>1.5587246702821971</v>
      </c>
      <c r="AK133" s="3">
        <v>1.3519412476846506</v>
      </c>
      <c r="AL133" s="3">
        <v>1.8356623853821477</v>
      </c>
      <c r="AM133" s="3">
        <v>1.1090559046358681</v>
      </c>
      <c r="AN133" s="3">
        <v>1.013730231663843</v>
      </c>
      <c r="AO133" s="3">
        <v>1.2457873763679665</v>
      </c>
      <c r="AP133" s="3">
        <v>0.69047442053974628</v>
      </c>
      <c r="AQ133" s="3">
        <v>0.56683176204961272</v>
      </c>
      <c r="AR133" s="3">
        <v>0.62051385442222629</v>
      </c>
      <c r="AS133" s="3">
        <v>0.70368085397645863</v>
      </c>
      <c r="AT133" s="3">
        <v>0.51350029162507926</v>
      </c>
      <c r="AU133" s="3">
        <v>0.62747325659403919</v>
      </c>
      <c r="AV133" s="3">
        <v>0.70404274841068704</v>
      </c>
      <c r="AW133" s="3">
        <v>1.0208703995208555</v>
      </c>
      <c r="AX133" s="3">
        <v>0.73657015888306931</v>
      </c>
      <c r="AY133" s="3">
        <v>0.70404274841068704</v>
      </c>
      <c r="AZ133" s="3">
        <v>1.0208703995208555</v>
      </c>
      <c r="BA133" s="3">
        <v>0.73657015888306931</v>
      </c>
    </row>
    <row r="134" spans="1:53" x14ac:dyDescent="0.3">
      <c r="A134" s="3">
        <v>133</v>
      </c>
      <c r="B134" s="3">
        <v>8.4</v>
      </c>
      <c r="C134" s="3">
        <v>27.2</v>
      </c>
      <c r="D134" s="3">
        <v>2.1</v>
      </c>
      <c r="E134" s="3">
        <v>5.7</v>
      </c>
      <c r="F134" s="3">
        <v>319.05213987269133</v>
      </c>
      <c r="G134" s="3">
        <v>74.879091023323923</v>
      </c>
      <c r="H134" s="3">
        <v>69.658573433641422</v>
      </c>
      <c r="I134" s="3">
        <v>62.325233848624087</v>
      </c>
      <c r="J134" s="3">
        <v>29.541141862481098</v>
      </c>
      <c r="K134" s="3">
        <v>11.404633071643005</v>
      </c>
      <c r="L134" s="3">
        <v>281.19904399999996</v>
      </c>
      <c r="M134" s="3">
        <v>99.649999999999991</v>
      </c>
      <c r="N134" s="3">
        <v>53.560863999999988</v>
      </c>
      <c r="O134" s="3">
        <v>180.64559999999997</v>
      </c>
      <c r="P134" s="3">
        <v>59.900000000000006</v>
      </c>
      <c r="Q134" s="3">
        <v>40.3416</v>
      </c>
      <c r="R134" s="3">
        <v>4.7693497194165273</v>
      </c>
      <c r="S134" s="3" t="e">
        <v>#NUM!</v>
      </c>
      <c r="T134" s="3">
        <v>2.9113572633124418</v>
      </c>
      <c r="U134" s="3">
        <v>17.515869267787689</v>
      </c>
      <c r="V134" s="3" t="e">
        <v>#NUM!</v>
      </c>
      <c r="W134" s="3">
        <v>12.825141156034945</v>
      </c>
      <c r="X134" s="3">
        <v>8.4093119738148072</v>
      </c>
      <c r="Y134" s="3">
        <v>27.657947503800965</v>
      </c>
      <c r="Z134" s="3">
        <v>2.1546781093203227</v>
      </c>
      <c r="AA134" s="3">
        <v>8.4046801695016544</v>
      </c>
      <c r="AB134" s="3">
        <v>27.499005194424441</v>
      </c>
      <c r="AC134" s="3">
        <v>2.1281688392286484</v>
      </c>
      <c r="AD134" s="5">
        <v>660.85448834247995</v>
      </c>
      <c r="AE134" s="5">
        <v>143.37442270692495</v>
      </c>
      <c r="AF134" s="5">
        <v>160.36418752372458</v>
      </c>
      <c r="AG134" s="3">
        <v>328.11905693317243</v>
      </c>
      <c r="AH134" s="3">
        <v>76.776922920336091</v>
      </c>
      <c r="AI134" s="3">
        <v>71.990479971966678</v>
      </c>
      <c r="AJ134" s="3">
        <v>1.5929883591016885</v>
      </c>
      <c r="AK134" s="3">
        <v>1.6716311405715865</v>
      </c>
      <c r="AL134" s="3">
        <v>1.2607843728760171</v>
      </c>
      <c r="AM134" s="3">
        <v>1.206815604106696</v>
      </c>
      <c r="AN134" s="3">
        <v>1.2027448058376886</v>
      </c>
      <c r="AO134" s="3">
        <v>0.89921972616243806</v>
      </c>
      <c r="AP134" s="3">
        <v>0.59057354646617499</v>
      </c>
      <c r="AQ134" s="3">
        <v>0.6382306133851986</v>
      </c>
      <c r="AR134" s="3">
        <v>0.54041220298057879</v>
      </c>
      <c r="AS134" s="3">
        <v>0.575236269709685</v>
      </c>
      <c r="AT134" s="3">
        <v>0.66071183705268255</v>
      </c>
      <c r="AU134" s="3">
        <v>0.48562931084702537</v>
      </c>
      <c r="AV134" s="3">
        <v>0.8645601878543232</v>
      </c>
      <c r="AW134" s="3">
        <v>0.82278002191322264</v>
      </c>
      <c r="AX134" s="3">
        <v>1.0830680620629423</v>
      </c>
      <c r="AY134" s="3">
        <v>0.8645601878543232</v>
      </c>
      <c r="AZ134" s="3">
        <v>0.82278002191322264</v>
      </c>
      <c r="BA134" s="3">
        <v>1.0830680620629423</v>
      </c>
    </row>
    <row r="135" spans="1:53" x14ac:dyDescent="0.3">
      <c r="A135" s="3">
        <v>134</v>
      </c>
      <c r="B135" s="3">
        <v>219.8</v>
      </c>
      <c r="C135" s="3">
        <v>33.5</v>
      </c>
      <c r="D135" s="3">
        <v>45.1</v>
      </c>
      <c r="E135" s="3">
        <v>19.600000000000001</v>
      </c>
      <c r="F135" s="3">
        <v>443.13649791088392</v>
      </c>
      <c r="G135" s="3">
        <v>85.915363716326738</v>
      </c>
      <c r="H135" s="3">
        <v>93.861001403548997</v>
      </c>
      <c r="I135" s="3">
        <v>232.26504676972482</v>
      </c>
      <c r="J135" s="3">
        <v>39.408228372496218</v>
      </c>
      <c r="K135" s="3">
        <v>47.380926614328601</v>
      </c>
      <c r="L135" s="3">
        <v>407.20388099999997</v>
      </c>
      <c r="M135" s="3">
        <v>98.925430000000006</v>
      </c>
      <c r="N135" s="3">
        <v>81.510233999999997</v>
      </c>
      <c r="O135" s="3">
        <v>320.46320000000003</v>
      </c>
      <c r="P135" s="3">
        <v>75.319999999999993</v>
      </c>
      <c r="Q135" s="3">
        <v>63.719200000000001</v>
      </c>
      <c r="R135" s="3">
        <v>7.3004579297361314</v>
      </c>
      <c r="S135" s="3" t="e">
        <v>#NUM!</v>
      </c>
      <c r="T135" s="3">
        <v>4.9734251518336094</v>
      </c>
      <c r="U135" s="3">
        <v>19.405413456199671</v>
      </c>
      <c r="V135" s="3" t="e">
        <v>#NUM!</v>
      </c>
      <c r="W135" s="3">
        <v>14.06899517133659</v>
      </c>
      <c r="X135" s="3">
        <v>220.02916202286642</v>
      </c>
      <c r="Y135" s="3">
        <v>33.582896888114981</v>
      </c>
      <c r="Z135" s="3">
        <v>45.637094067792596</v>
      </c>
      <c r="AA135" s="3">
        <v>219.92947088645658</v>
      </c>
      <c r="AB135" s="3">
        <v>33.543479765353496</v>
      </c>
      <c r="AC135" s="3">
        <v>45.470022950151133</v>
      </c>
      <c r="AD135" s="5">
        <v>775.51017025151896</v>
      </c>
      <c r="AE135" s="5">
        <v>154.06303809332394</v>
      </c>
      <c r="AF135" s="5">
        <v>179.94967042377445</v>
      </c>
      <c r="AG135" s="3">
        <v>451.8152101939811</v>
      </c>
      <c r="AH135" s="3">
        <v>87.78948283560652</v>
      </c>
      <c r="AI135" s="3">
        <v>96.004956569051984</v>
      </c>
      <c r="AJ135" s="3">
        <v>1.7964941795508442</v>
      </c>
      <c r="AK135" s="3">
        <v>1.8345846583831198</v>
      </c>
      <c r="AL135" s="3">
        <v>1.6302712203117697</v>
      </c>
      <c r="AM135" s="3">
        <v>1.2413631208213391</v>
      </c>
      <c r="AN135" s="3">
        <v>1.2405489080096852</v>
      </c>
      <c r="AO135" s="3">
        <v>1.1798439450715494</v>
      </c>
      <c r="AP135" s="3">
        <v>0.62870403083323623</v>
      </c>
      <c r="AQ135" s="3">
        <v>0.61041467043134057</v>
      </c>
      <c r="AR135" s="3">
        <v>0.64917688789082839</v>
      </c>
      <c r="AS135" s="3">
        <v>0.63482540316590053</v>
      </c>
      <c r="AT135" s="3">
        <v>0.60215087611429041</v>
      </c>
      <c r="AU135" s="3">
        <v>0.67311541502926364</v>
      </c>
      <c r="AV135" s="3">
        <v>0.59945852640320474</v>
      </c>
      <c r="AW135" s="3">
        <v>0.74227397416531882</v>
      </c>
      <c r="AX135" s="3">
        <v>0.79175679741865768</v>
      </c>
      <c r="AY135" s="3">
        <v>0.59945852640320474</v>
      </c>
      <c r="AZ135" s="3">
        <v>0.74227397416531882</v>
      </c>
      <c r="BA135" s="3">
        <v>0.79175679741865768</v>
      </c>
    </row>
    <row r="136" spans="1:53" x14ac:dyDescent="0.3">
      <c r="A136" s="3">
        <v>135</v>
      </c>
      <c r="B136" s="3">
        <v>36.9</v>
      </c>
      <c r="C136" s="3">
        <v>38.6</v>
      </c>
      <c r="D136" s="3">
        <v>65.599999999999994</v>
      </c>
      <c r="E136" s="3">
        <v>10.8</v>
      </c>
      <c r="F136" s="3">
        <v>347.0955485376187</v>
      </c>
      <c r="G136" s="3">
        <v>98.740754601428705</v>
      </c>
      <c r="H136" s="3">
        <v>131.30270098248428</v>
      </c>
      <c r="I136" s="3">
        <v>83.353009353944969</v>
      </c>
      <c r="J136" s="3">
        <v>46.481645674499248</v>
      </c>
      <c r="K136" s="3">
        <v>75.076185322865712</v>
      </c>
      <c r="L136" s="3">
        <v>296.02464199999991</v>
      </c>
      <c r="M136" s="3">
        <v>112.85684000000001</v>
      </c>
      <c r="N136" s="3">
        <v>122.28068699999999</v>
      </c>
      <c r="O136" s="3">
        <v>229.0872</v>
      </c>
      <c r="P136" s="3">
        <v>76.759999999999991</v>
      </c>
      <c r="Q136" s="3">
        <v>102.70399999999999</v>
      </c>
      <c r="R136" s="3">
        <v>6.5283947229409343</v>
      </c>
      <c r="S136" s="3" t="e">
        <v>#NUM!</v>
      </c>
      <c r="T136" s="3">
        <v>6.1729457566834878</v>
      </c>
      <c r="U136" s="3">
        <v>19.132542316006219</v>
      </c>
      <c r="V136" s="3" t="e">
        <v>#NUM!</v>
      </c>
      <c r="W136" s="3">
        <v>15.438771833019317</v>
      </c>
      <c r="X136" s="3">
        <v>36.911234482605664</v>
      </c>
      <c r="Y136" s="3">
        <v>38.669284902699246</v>
      </c>
      <c r="Z136" s="3">
        <v>65.651935000406937</v>
      </c>
      <c r="AA136" s="3">
        <v>36.90565151908082</v>
      </c>
      <c r="AB136" s="3">
        <v>38.635926271486213</v>
      </c>
      <c r="AC136" s="3">
        <v>65.626755123843438</v>
      </c>
      <c r="AD136" s="5">
        <v>689.02372215730009</v>
      </c>
      <c r="AE136" s="5">
        <v>168.15105645577256</v>
      </c>
      <c r="AF136" s="5">
        <v>216.9190327854393</v>
      </c>
      <c r="AG136" s="3">
        <v>356.38159897138939</v>
      </c>
      <c r="AH136" s="3">
        <v>100.67653862991739</v>
      </c>
      <c r="AI136" s="3">
        <v>133.48575581749662</v>
      </c>
      <c r="AJ136" s="3">
        <v>1.8976234888894226</v>
      </c>
      <c r="AK136" s="3">
        <v>1.916848468587657</v>
      </c>
      <c r="AL136" s="3">
        <v>1.8151336054235401</v>
      </c>
      <c r="AM136" s="3">
        <v>1.2482726144532039</v>
      </c>
      <c r="AN136" s="3">
        <v>1.2481097774512833</v>
      </c>
      <c r="AO136" s="3">
        <v>1.2359687890143043</v>
      </c>
      <c r="AP136" s="3">
        <v>0.61398509555151481</v>
      </c>
      <c r="AQ136" s="3">
        <v>0.62095807890958399</v>
      </c>
      <c r="AR136" s="3">
        <v>0.60636309382125997</v>
      </c>
      <c r="AS136" s="3">
        <v>0.61168596976301359</v>
      </c>
      <c r="AT136" s="3">
        <v>0.62416086521013581</v>
      </c>
      <c r="AU136" s="3">
        <v>0.59768739861864661</v>
      </c>
      <c r="AV136" s="3">
        <v>0.6657910717522777</v>
      </c>
      <c r="AW136" s="3">
        <v>0.70427782400973271</v>
      </c>
      <c r="AX136" s="3">
        <v>0.6706580033320575</v>
      </c>
      <c r="AY136" s="3">
        <v>0.6657910717522777</v>
      </c>
      <c r="AZ136" s="3">
        <v>0.70427782400973271</v>
      </c>
      <c r="BA136" s="3">
        <v>0.6706580033320575</v>
      </c>
    </row>
    <row r="137" spans="1:53" x14ac:dyDescent="0.3">
      <c r="A137" s="3">
        <v>136</v>
      </c>
      <c r="B137" s="3">
        <v>48.3</v>
      </c>
      <c r="C137" s="3">
        <v>47</v>
      </c>
      <c r="D137" s="3">
        <v>8.5</v>
      </c>
      <c r="E137" s="3">
        <v>11.6</v>
      </c>
      <c r="F137" s="3">
        <v>291.26688397633308</v>
      </c>
      <c r="G137" s="3">
        <v>116.11852822100009</v>
      </c>
      <c r="H137" s="3">
        <v>100.41189068773899</v>
      </c>
      <c r="I137" s="3">
        <v>64.970601870788997</v>
      </c>
      <c r="J137" s="3">
        <v>56.29632913489985</v>
      </c>
      <c r="K137" s="3">
        <v>23.515237064573142</v>
      </c>
      <c r="L137" s="3">
        <v>248.50536899999997</v>
      </c>
      <c r="M137" s="3">
        <v>125.195572</v>
      </c>
      <c r="N137" s="3">
        <v>89.025808999999981</v>
      </c>
      <c r="O137" s="3">
        <v>151.38240000000002</v>
      </c>
      <c r="P137" s="3">
        <v>106.58</v>
      </c>
      <c r="Q137" s="3">
        <v>64.549599999999998</v>
      </c>
      <c r="R137" s="3">
        <v>6.4887894498349006</v>
      </c>
      <c r="S137" s="3" t="e">
        <v>#NUM!</v>
      </c>
      <c r="T137" s="3">
        <v>4.6092444661696659</v>
      </c>
      <c r="U137" s="3">
        <v>19.183465413463502</v>
      </c>
      <c r="V137" s="3" t="e">
        <v>#NUM!</v>
      </c>
      <c r="W137" s="3">
        <v>14.491083629911724</v>
      </c>
      <c r="X137" s="3">
        <v>48.363433689221367</v>
      </c>
      <c r="Y137" s="3">
        <v>47.060724882783575</v>
      </c>
      <c r="Z137" s="3">
        <v>8.5366827442241373</v>
      </c>
      <c r="AA137" s="3">
        <v>48.332760546609322</v>
      </c>
      <c r="AB137" s="3">
        <v>47.031339374983844</v>
      </c>
      <c r="AC137" s="3">
        <v>8.5186910982401169</v>
      </c>
      <c r="AD137" s="5">
        <v>627.69757798684498</v>
      </c>
      <c r="AE137" s="5">
        <v>188.39762059478412</v>
      </c>
      <c r="AF137" s="5">
        <v>190.90643706957889</v>
      </c>
      <c r="AG137" s="3">
        <v>300.29984532277416</v>
      </c>
      <c r="AH137" s="3">
        <v>118.189063171604</v>
      </c>
      <c r="AI137" s="3">
        <v>102.8886831303635</v>
      </c>
      <c r="AJ137" s="3">
        <v>1.9487479599227797</v>
      </c>
      <c r="AK137" s="3">
        <v>1.958341510228272</v>
      </c>
      <c r="AL137" s="3">
        <v>1.7248832786590356</v>
      </c>
      <c r="AM137" s="3">
        <v>1.2496545228581479</v>
      </c>
      <c r="AN137" s="3">
        <v>1.2496219554280152</v>
      </c>
      <c r="AO137" s="3">
        <v>1.2329295238938616</v>
      </c>
      <c r="AP137" s="3">
        <v>0.6195844080321502</v>
      </c>
      <c r="AQ137" s="3">
        <v>0.61691910050671728</v>
      </c>
      <c r="AR137" s="3">
        <v>0.62151603965579783</v>
      </c>
      <c r="AS137" s="3">
        <v>0.62046826505705011</v>
      </c>
      <c r="AT137" s="3">
        <v>0.61570255582854438</v>
      </c>
      <c r="AU137" s="3">
        <v>0.61309797928683363</v>
      </c>
      <c r="AV137" s="3">
        <v>0.66021711115610127</v>
      </c>
      <c r="AW137" s="3">
        <v>0.67428274741175986</v>
      </c>
      <c r="AX137" s="3">
        <v>0.85300019063099397</v>
      </c>
      <c r="AY137" s="3">
        <v>0.66021711115610127</v>
      </c>
      <c r="AZ137" s="3">
        <v>0.67428274741175986</v>
      </c>
      <c r="BA137" s="3">
        <v>0.85300019063099397</v>
      </c>
    </row>
    <row r="138" spans="1:53" x14ac:dyDescent="0.3">
      <c r="A138" s="3">
        <v>137</v>
      </c>
      <c r="B138" s="3">
        <v>25.6</v>
      </c>
      <c r="C138" s="3">
        <v>39</v>
      </c>
      <c r="D138" s="3">
        <v>9.3000000000000007</v>
      </c>
      <c r="E138" s="3">
        <v>9.5</v>
      </c>
      <c r="F138" s="3">
        <v>229.48681878343314</v>
      </c>
      <c r="G138" s="3">
        <v>120.28296975470006</v>
      </c>
      <c r="H138" s="3">
        <v>79.588323481417291</v>
      </c>
      <c r="I138" s="3">
        <v>38.594120374157804</v>
      </c>
      <c r="J138" s="3">
        <v>50.25926582697997</v>
      </c>
      <c r="K138" s="3">
        <v>14.003047412914629</v>
      </c>
      <c r="L138" s="3">
        <v>199.47140399999995</v>
      </c>
      <c r="M138" s="3">
        <v>141.897403</v>
      </c>
      <c r="N138" s="3">
        <v>70.594519999999989</v>
      </c>
      <c r="O138" s="3">
        <v>115.3408</v>
      </c>
      <c r="P138" s="3">
        <v>110.46</v>
      </c>
      <c r="Q138" s="3">
        <v>47.757599999999996</v>
      </c>
      <c r="R138" s="3">
        <v>5.8381081314194772</v>
      </c>
      <c r="S138" s="3" t="e">
        <v>#NUM!</v>
      </c>
      <c r="T138" s="3">
        <v>4.0737121866270769</v>
      </c>
      <c r="U138" s="3">
        <v>18.589364682256321</v>
      </c>
      <c r="V138" s="3" t="e">
        <v>#NUM!</v>
      </c>
      <c r="W138" s="3">
        <v>13.82288130408859</v>
      </c>
      <c r="X138" s="3">
        <v>25.649151223554338</v>
      </c>
      <c r="Y138" s="3">
        <v>39.050443168575775</v>
      </c>
      <c r="Z138" s="3">
        <v>9.5265173384011916</v>
      </c>
      <c r="AA138" s="3">
        <v>25.625210375263897</v>
      </c>
      <c r="AB138" s="3">
        <v>39.025889919711872</v>
      </c>
      <c r="AC138" s="3">
        <v>9.4279598246509408</v>
      </c>
      <c r="AD138" s="5">
        <v>553.42864319257683</v>
      </c>
      <c r="AE138" s="5">
        <v>197.42288380048333</v>
      </c>
      <c r="AF138" s="5">
        <v>169.83253858066774</v>
      </c>
      <c r="AG138" s="3">
        <v>237.94405701700495</v>
      </c>
      <c r="AH138" s="3">
        <v>122.57228803072644</v>
      </c>
      <c r="AI138" s="3">
        <v>82.053285548833969</v>
      </c>
      <c r="AJ138" s="3">
        <v>1.9683979570663839</v>
      </c>
      <c r="AK138" s="3">
        <v>1.9787610201351562</v>
      </c>
      <c r="AL138" s="3">
        <v>1.7067690089615204</v>
      </c>
      <c r="AM138" s="3">
        <v>1.2499281437990577</v>
      </c>
      <c r="AN138" s="3">
        <v>1.2499243876873352</v>
      </c>
      <c r="AO138" s="3">
        <v>1.2370243028482288</v>
      </c>
      <c r="AP138" s="3">
        <v>0.61744234190806901</v>
      </c>
      <c r="AQ138" s="3">
        <v>0.61846013179370229</v>
      </c>
      <c r="AR138" s="3">
        <v>0.61614122946663863</v>
      </c>
      <c r="AS138" s="3">
        <v>0.61709197486313105</v>
      </c>
      <c r="AT138" s="3">
        <v>0.6189257375905034</v>
      </c>
      <c r="AU138" s="3">
        <v>0.6107497027412857</v>
      </c>
      <c r="AV138" s="3">
        <v>0.72088490964246699</v>
      </c>
      <c r="AW138" s="3">
        <v>0.68288848951121961</v>
      </c>
      <c r="AX138" s="3">
        <v>0.89608198550395202</v>
      </c>
      <c r="AY138" s="3">
        <v>0.72088490964246699</v>
      </c>
      <c r="AZ138" s="3">
        <v>0.68288848951121961</v>
      </c>
      <c r="BA138" s="3">
        <v>0.89608198550395202</v>
      </c>
    </row>
    <row r="139" spans="1:53" x14ac:dyDescent="0.3">
      <c r="A139" s="3">
        <v>138</v>
      </c>
      <c r="B139" s="3">
        <v>273.7</v>
      </c>
      <c r="C139" s="3">
        <v>28.9</v>
      </c>
      <c r="D139" s="3">
        <v>59.7</v>
      </c>
      <c r="E139" s="3">
        <v>20.8</v>
      </c>
      <c r="F139" s="3">
        <v>434.34077314840317</v>
      </c>
      <c r="G139" s="3">
        <v>113.09807882829003</v>
      </c>
      <c r="H139" s="3">
        <v>115.4118264369921</v>
      </c>
      <c r="I139" s="3">
        <v>281.41882407483155</v>
      </c>
      <c r="J139" s="3">
        <v>38.951853165395995</v>
      </c>
      <c r="K139" s="3">
        <v>62.500609482582931</v>
      </c>
      <c r="L139" s="3">
        <v>382.12946799999997</v>
      </c>
      <c r="M139" s="3">
        <v>144.141504</v>
      </c>
      <c r="N139" s="3">
        <v>104.05725699999999</v>
      </c>
      <c r="O139" s="3">
        <v>314.41839999999996</v>
      </c>
      <c r="P139" s="3">
        <v>103.66</v>
      </c>
      <c r="Q139" s="3">
        <v>82.509600000000006</v>
      </c>
      <c r="R139" s="3">
        <v>7.9472758686144243</v>
      </c>
      <c r="S139" s="3" t="e">
        <v>#NUM!</v>
      </c>
      <c r="T139" s="3">
        <v>5.718816895049387</v>
      </c>
      <c r="U139" s="3">
        <v>20.483524361851693</v>
      </c>
      <c r="V139" s="3" t="e">
        <v>#NUM!</v>
      </c>
      <c r="W139" s="3">
        <v>15.147637063669428</v>
      </c>
      <c r="X139" s="3">
        <v>273.78881262458486</v>
      </c>
      <c r="Y139" s="3">
        <v>28.960167829976136</v>
      </c>
      <c r="Z139" s="3">
        <v>59.907873977948498</v>
      </c>
      <c r="AA139" s="3">
        <v>273.74651126382065</v>
      </c>
      <c r="AB139" s="3">
        <v>28.931035937442768</v>
      </c>
      <c r="AC139" s="3">
        <v>59.817063560879326</v>
      </c>
      <c r="AD139" s="5">
        <v>739.07616215936491</v>
      </c>
      <c r="AE139" s="5">
        <v>194.91219527687707</v>
      </c>
      <c r="AF139" s="5">
        <v>202.51157288592168</v>
      </c>
      <c r="AG139" s="3">
        <v>441.95185625976274</v>
      </c>
      <c r="AH139" s="3">
        <v>115.57169605207736</v>
      </c>
      <c r="AI139" s="3">
        <v>117.72043463021666</v>
      </c>
      <c r="AJ139" s="3">
        <v>1.9841989785331919</v>
      </c>
      <c r="AK139" s="3">
        <v>1.9862917946593415</v>
      </c>
      <c r="AL139" s="3">
        <v>1.8533779803315338</v>
      </c>
      <c r="AM139" s="3">
        <v>1.2499856287598115</v>
      </c>
      <c r="AN139" s="3">
        <v>1.2499843473313468</v>
      </c>
      <c r="AO139" s="3">
        <v>1.2474048605695371</v>
      </c>
      <c r="AP139" s="3">
        <v>0.61826006039901071</v>
      </c>
      <c r="AQ139" s="3">
        <v>0.61787125882419014</v>
      </c>
      <c r="AR139" s="3">
        <v>0.61875780517648293</v>
      </c>
      <c r="AS139" s="3">
        <v>0.6183940156431974</v>
      </c>
      <c r="AT139" s="3">
        <v>0.61768991864067402</v>
      </c>
      <c r="AU139" s="3">
        <v>0.62082892101218778</v>
      </c>
      <c r="AV139" s="3">
        <v>0.54176101166073531</v>
      </c>
      <c r="AW139" s="3">
        <v>0.7151605110037812</v>
      </c>
      <c r="AX139" s="3">
        <v>0.71019695652518</v>
      </c>
      <c r="AY139" s="3">
        <v>0.54176101166073531</v>
      </c>
      <c r="AZ139" s="3">
        <v>0.7151605110037812</v>
      </c>
      <c r="BA139" s="3">
        <v>0.71019695652518</v>
      </c>
    </row>
    <row r="140" spans="1:53" x14ac:dyDescent="0.3">
      <c r="A140" s="3">
        <v>139</v>
      </c>
      <c r="B140" s="3">
        <v>43</v>
      </c>
      <c r="C140" s="3">
        <v>25.9</v>
      </c>
      <c r="D140" s="3">
        <v>20.5</v>
      </c>
      <c r="E140" s="3">
        <v>9.6</v>
      </c>
      <c r="F140" s="3">
        <v>347.03854120388218</v>
      </c>
      <c r="G140" s="3">
        <v>105.06865517980302</v>
      </c>
      <c r="H140" s="3">
        <v>101.28827850589447</v>
      </c>
      <c r="I140" s="3">
        <v>99.283764814966304</v>
      </c>
      <c r="J140" s="3">
        <v>33.690370633079198</v>
      </c>
      <c r="K140" s="3">
        <v>33.000121896516589</v>
      </c>
      <c r="L140" s="3">
        <v>309.50237599999991</v>
      </c>
      <c r="M140" s="3">
        <v>138.980345</v>
      </c>
      <c r="N140" s="3">
        <v>93.093016999999989</v>
      </c>
      <c r="O140" s="3">
        <v>226.86879999999999</v>
      </c>
      <c r="P140" s="3">
        <v>94.84</v>
      </c>
      <c r="Q140" s="3">
        <v>61.503999999999998</v>
      </c>
      <c r="R140" s="3">
        <v>6.940110463139332</v>
      </c>
      <c r="S140" s="3" t="e">
        <v>#NUM!</v>
      </c>
      <c r="T140" s="3">
        <v>5.3079516441641168</v>
      </c>
      <c r="U140" s="3">
        <v>20.148019605174916</v>
      </c>
      <c r="V140" s="3" t="e">
        <v>#NUM!</v>
      </c>
      <c r="W140" s="3">
        <v>15.138534537079906</v>
      </c>
      <c r="X140" s="3">
        <v>43.009048502457453</v>
      </c>
      <c r="Y140" s="3">
        <v>25.979465564631155</v>
      </c>
      <c r="Z140" s="3">
        <v>20.540059047691376</v>
      </c>
      <c r="AA140" s="3">
        <v>43.004545512211244</v>
      </c>
      <c r="AB140" s="3">
        <v>25.941416736078605</v>
      </c>
      <c r="AC140" s="3">
        <v>20.520469299277078</v>
      </c>
      <c r="AD140" s="5">
        <v>664.48649535928291</v>
      </c>
      <c r="AE140" s="5">
        <v>189.80096629755792</v>
      </c>
      <c r="AF140" s="5">
        <v>190.79125568716287</v>
      </c>
      <c r="AG140" s="3">
        <v>355.50715451926055</v>
      </c>
      <c r="AH140" s="3">
        <v>107.62152999165446</v>
      </c>
      <c r="AI140" s="3">
        <v>103.74091761125389</v>
      </c>
      <c r="AJ140" s="3">
        <v>1.9919153834729284</v>
      </c>
      <c r="AK140" s="3">
        <v>1.9875178909152666</v>
      </c>
      <c r="AL140" s="3">
        <v>1.9101163147640057</v>
      </c>
      <c r="AM140" s="3">
        <v>1.2499971252920568</v>
      </c>
      <c r="AN140" s="3">
        <v>1.2499944932472955</v>
      </c>
      <c r="AO140" s="3">
        <v>1.249445614613057</v>
      </c>
      <c r="AP140" s="3">
        <v>0.61794764912716194</v>
      </c>
      <c r="AQ140" s="3">
        <v>0.61809614719327644</v>
      </c>
      <c r="AR140" s="3">
        <v>0.61775741547986629</v>
      </c>
      <c r="AS140" s="3">
        <v>0.61789648836473499</v>
      </c>
      <c r="AT140" s="3">
        <v>0.61815333631398006</v>
      </c>
      <c r="AU140" s="3">
        <v>0.61686373139837802</v>
      </c>
      <c r="AV140" s="3">
        <v>0.63383792844444553</v>
      </c>
      <c r="AW140" s="3">
        <v>0.73615111319580784</v>
      </c>
      <c r="AX140" s="3">
        <v>0.75963341280707009</v>
      </c>
      <c r="AY140" s="3">
        <v>0.63383792844444553</v>
      </c>
      <c r="AZ140" s="3">
        <v>0.73615111319580784</v>
      </c>
      <c r="BA140" s="3">
        <v>0.75963341280707009</v>
      </c>
    </row>
    <row r="141" spans="1:53" x14ac:dyDescent="0.3">
      <c r="A141" s="3">
        <v>140</v>
      </c>
      <c r="B141" s="3">
        <v>184.9</v>
      </c>
      <c r="C141" s="3">
        <v>43.9</v>
      </c>
      <c r="D141" s="3">
        <v>1.7</v>
      </c>
      <c r="E141" s="3">
        <v>20.7</v>
      </c>
      <c r="F141" s="3">
        <v>427.82697884271749</v>
      </c>
      <c r="G141" s="3">
        <v>117.4480586258621</v>
      </c>
      <c r="H141" s="3">
        <v>72.60179495412612</v>
      </c>
      <c r="I141" s="3">
        <v>204.75675296299326</v>
      </c>
      <c r="J141" s="3">
        <v>50.638074126615841</v>
      </c>
      <c r="K141" s="3">
        <v>8.3000243793033182</v>
      </c>
      <c r="L141" s="3">
        <v>375.69241299999999</v>
      </c>
      <c r="M141" s="3">
        <v>148.94750199999999</v>
      </c>
      <c r="N141" s="3">
        <v>61.559141999999994</v>
      </c>
      <c r="O141" s="3">
        <v>314.76160000000004</v>
      </c>
      <c r="P141" s="3">
        <v>100.17999999999999</v>
      </c>
      <c r="Q141" s="3">
        <v>37.500800000000005</v>
      </c>
      <c r="R141" s="3">
        <v>7.995859323648812</v>
      </c>
      <c r="S141" s="3" t="e">
        <v>#NUM!</v>
      </c>
      <c r="T141" s="3">
        <v>2.6538089087278172</v>
      </c>
      <c r="U141" s="3">
        <v>21.338230822533014</v>
      </c>
      <c r="V141" s="3" t="e">
        <v>#NUM!</v>
      </c>
      <c r="W141" s="3">
        <v>12.641455880726095</v>
      </c>
      <c r="X141" s="3">
        <v>184.95493413029422</v>
      </c>
      <c r="Y141" s="3">
        <v>43.987782546141062</v>
      </c>
      <c r="Z141" s="3">
        <v>1.8085066663598894</v>
      </c>
      <c r="AA141" s="3">
        <v>184.92824568607659</v>
      </c>
      <c r="AB141" s="3">
        <v>43.945970388822786</v>
      </c>
      <c r="AC141" s="3">
        <v>1.7574172280264766</v>
      </c>
      <c r="AD141" s="5">
        <v>743.66431193212497</v>
      </c>
      <c r="AE141" s="5">
        <v>203.50295217130756</v>
      </c>
      <c r="AF141" s="5">
        <v>162.13568296909011</v>
      </c>
      <c r="AG141" s="3">
        <v>436.28151972090291</v>
      </c>
      <c r="AH141" s="3">
        <v>119.99991365877028</v>
      </c>
      <c r="AI141" s="3">
        <v>75.055906329432574</v>
      </c>
      <c r="AJ141" s="3">
        <v>1.9959576917364641</v>
      </c>
      <c r="AK141" s="3">
        <v>1.9936051673724347</v>
      </c>
      <c r="AL141" s="3">
        <v>1.2432878346193932</v>
      </c>
      <c r="AM141" s="3">
        <v>1.2499994250584114</v>
      </c>
      <c r="AN141" s="3">
        <v>1.2499988983562105</v>
      </c>
      <c r="AO141" s="3">
        <v>0.82247419097388474</v>
      </c>
      <c r="AP141" s="3">
        <v>0.61806696931107286</v>
      </c>
      <c r="AQ141" s="3">
        <v>0.61801024724924791</v>
      </c>
      <c r="AR141" s="3">
        <v>0.5202971347402866</v>
      </c>
      <c r="AS141" s="3">
        <v>0.61808651368712431</v>
      </c>
      <c r="AT141" s="3">
        <v>0.61798839636787062</v>
      </c>
      <c r="AU141" s="3">
        <v>0.47092492472804454</v>
      </c>
      <c r="AV141" s="3">
        <v>0.54220808174827551</v>
      </c>
      <c r="AW141" s="3">
        <v>0.69020643711952034</v>
      </c>
      <c r="AX141" s="3">
        <v>1.127201666119696</v>
      </c>
      <c r="AY141" s="3">
        <v>0.54220808174827551</v>
      </c>
      <c r="AZ141" s="3">
        <v>0.69020643711952034</v>
      </c>
      <c r="BA141" s="3">
        <v>1.127201666119696</v>
      </c>
    </row>
    <row r="142" spans="1:53" x14ac:dyDescent="0.3">
      <c r="A142" s="3">
        <v>141</v>
      </c>
      <c r="B142" s="3">
        <v>73.400000000000006</v>
      </c>
      <c r="C142" s="3">
        <v>17</v>
      </c>
      <c r="D142" s="3">
        <v>12.9</v>
      </c>
      <c r="E142" s="3">
        <v>10.9</v>
      </c>
      <c r="F142" s="3">
        <v>372.87888518990223</v>
      </c>
      <c r="G142" s="3">
        <v>99.213641038103461</v>
      </c>
      <c r="H142" s="3">
        <v>63.721256467888281</v>
      </c>
      <c r="I142" s="3">
        <v>114.35135059259866</v>
      </c>
      <c r="J142" s="3">
        <v>27.127614825323171</v>
      </c>
      <c r="K142" s="3">
        <v>14.560004875860663</v>
      </c>
      <c r="L142" s="3">
        <v>332.04344099999992</v>
      </c>
      <c r="M142" s="3">
        <v>121.28928999999999</v>
      </c>
      <c r="N142" s="3">
        <v>48.273624999999988</v>
      </c>
      <c r="O142" s="3">
        <v>258.93920000000003</v>
      </c>
      <c r="P142" s="3">
        <v>76.22</v>
      </c>
      <c r="Q142" s="3">
        <v>34.1952</v>
      </c>
      <c r="R142" s="3">
        <v>7.4942676650799953</v>
      </c>
      <c r="S142" s="3" t="e">
        <v>#NUM!</v>
      </c>
      <c r="T142" s="3">
        <v>3.6187508748587534</v>
      </c>
      <c r="U142" s="3">
        <v>21.366508593646884</v>
      </c>
      <c r="V142" s="3" t="e">
        <v>#NUM!</v>
      </c>
      <c r="W142" s="3">
        <v>12.670392015948503</v>
      </c>
      <c r="X142" s="3">
        <v>73.413336538787846</v>
      </c>
      <c r="Y142" s="3">
        <v>17.053777570429794</v>
      </c>
      <c r="Z142" s="3">
        <v>13.480247448499869</v>
      </c>
      <c r="AA142" s="3">
        <v>73.406713996017075</v>
      </c>
      <c r="AB142" s="3">
        <v>17.027657332926946</v>
      </c>
      <c r="AC142" s="3">
        <v>13.315639036829046</v>
      </c>
      <c r="AD142" s="5">
        <v>698.74465405584397</v>
      </c>
      <c r="AE142" s="5">
        <v>188.12490297440064</v>
      </c>
      <c r="AF142" s="5">
        <v>149.2393145934206</v>
      </c>
      <c r="AG142" s="3">
        <v>381.89762110102299</v>
      </c>
      <c r="AH142" s="3">
        <v>101.85275268991668</v>
      </c>
      <c r="AI142" s="3">
        <v>65.972540333644091</v>
      </c>
      <c r="AJ142" s="3">
        <v>1.9979784246016532</v>
      </c>
      <c r="AK142" s="3">
        <v>1.9634293137258911</v>
      </c>
      <c r="AL142" s="3">
        <v>1.5458699132868512</v>
      </c>
      <c r="AM142" s="3">
        <v>1.2499998850116822</v>
      </c>
      <c r="AN142" s="3">
        <v>1.2497963113022315</v>
      </c>
      <c r="AO142" s="3">
        <v>1.1629143160260407</v>
      </c>
      <c r="AP142" s="3">
        <v>0.61802139155326286</v>
      </c>
      <c r="AQ142" s="3">
        <v>0.61804046356019138</v>
      </c>
      <c r="AR142" s="3">
        <v>0.65771434257248385</v>
      </c>
      <c r="AS142" s="3">
        <v>0.61801392666032184</v>
      </c>
      <c r="AT142" s="3">
        <v>0.61762624841881009</v>
      </c>
      <c r="AU142" s="3">
        <v>0.67720092231179374</v>
      </c>
      <c r="AV142" s="3">
        <v>0.58616961466939177</v>
      </c>
      <c r="AW142" s="3">
        <v>0.77448921680743621</v>
      </c>
      <c r="AX142" s="3">
        <v>0.93778871196751012</v>
      </c>
      <c r="AY142" s="3">
        <v>0.58616961466939177</v>
      </c>
      <c r="AZ142" s="3">
        <v>0.77448921680743621</v>
      </c>
      <c r="BA142" s="3">
        <v>0.93778871196751012</v>
      </c>
    </row>
    <row r="143" spans="1:53" x14ac:dyDescent="0.3">
      <c r="A143" s="3">
        <v>142</v>
      </c>
      <c r="B143" s="3">
        <v>193.7</v>
      </c>
      <c r="C143" s="3">
        <v>35.4</v>
      </c>
      <c r="D143" s="3">
        <v>75.599999999999994</v>
      </c>
      <c r="E143" s="3">
        <v>19.2</v>
      </c>
      <c r="F143" s="3">
        <v>454.71521963293156</v>
      </c>
      <c r="G143" s="3">
        <v>104.84954872667242</v>
      </c>
      <c r="H143" s="3">
        <v>120.2048795275218</v>
      </c>
      <c r="I143" s="3">
        <v>216.57027011851972</v>
      </c>
      <c r="J143" s="3">
        <v>40.825522965064636</v>
      </c>
      <c r="K143" s="3">
        <v>78.512000975172128</v>
      </c>
      <c r="L143" s="3">
        <v>420.44796199999996</v>
      </c>
      <c r="M143" s="3">
        <v>122.94472999999999</v>
      </c>
      <c r="N143" s="3">
        <v>108.39152099999998</v>
      </c>
      <c r="O143" s="3">
        <v>313.59199999999998</v>
      </c>
      <c r="P143" s="3">
        <v>87.47999999999999</v>
      </c>
      <c r="Q143" s="3">
        <v>88.38</v>
      </c>
      <c r="R143" s="3">
        <v>8.2640176364449491</v>
      </c>
      <c r="S143" s="3" t="e">
        <v>#NUM!</v>
      </c>
      <c r="T143" s="3">
        <v>5.772956633128989</v>
      </c>
      <c r="U143" s="3">
        <v>22.359517445330461</v>
      </c>
      <c r="V143" s="3" t="e">
        <v>#NUM!</v>
      </c>
      <c r="W143" s="3">
        <v>14.46176989594429</v>
      </c>
      <c r="X143" s="3">
        <v>193.73293228981868</v>
      </c>
      <c r="Y143" s="3">
        <v>35.527852533404115</v>
      </c>
      <c r="Z143" s="3">
        <v>75.756443134441867</v>
      </c>
      <c r="AA143" s="3">
        <v>193.71674330322207</v>
      </c>
      <c r="AB143" s="3">
        <v>35.468389508416273</v>
      </c>
      <c r="AC143" s="3">
        <v>75.685818411182595</v>
      </c>
      <c r="AD143" s="5">
        <v>781.27187477325606</v>
      </c>
      <c r="AE143" s="5">
        <v>193.59355653112635</v>
      </c>
      <c r="AF143" s="5">
        <v>201.09480465652874</v>
      </c>
      <c r="AG143" s="3">
        <v>463.74239759954412</v>
      </c>
      <c r="AH143" s="3">
        <v>107.42077210955645</v>
      </c>
      <c r="AI143" s="3">
        <v>122.24963064202275</v>
      </c>
      <c r="AJ143" s="3">
        <v>1.9989892123008266</v>
      </c>
      <c r="AK143" s="3">
        <v>1.980872883714567</v>
      </c>
      <c r="AL143" s="3">
        <v>1.7729346853324059</v>
      </c>
      <c r="AM143" s="3">
        <v>1.2499999770023364</v>
      </c>
      <c r="AN143" s="3">
        <v>1.2499592417021241</v>
      </c>
      <c r="AO143" s="3">
        <v>1.232582863205208</v>
      </c>
      <c r="AP143" s="3">
        <v>0.61803880048830706</v>
      </c>
      <c r="AQ143" s="3">
        <v>0.61803151559571889</v>
      </c>
      <c r="AR143" s="3">
        <v>0.60324024128799791</v>
      </c>
      <c r="AS143" s="3">
        <v>0.61804165188124205</v>
      </c>
      <c r="AT143" s="3">
        <v>0.61818950016389873</v>
      </c>
      <c r="AU143" s="3">
        <v>0.59623148705498674</v>
      </c>
      <c r="AV143" s="3">
        <v>0.52464895654136046</v>
      </c>
      <c r="AW143" s="3">
        <v>0.72235045174236423</v>
      </c>
      <c r="AX143" s="3">
        <v>0.70234974422199437</v>
      </c>
      <c r="AY143" s="3">
        <v>0.52464895654136046</v>
      </c>
      <c r="AZ143" s="3">
        <v>0.72235045174236423</v>
      </c>
      <c r="BA143" s="3">
        <v>0.70234974422199437</v>
      </c>
    </row>
    <row r="144" spans="1:53" x14ac:dyDescent="0.3">
      <c r="A144" s="3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  <c r="F144" s="3">
        <v>538.80065374305207</v>
      </c>
      <c r="G144" s="3">
        <v>106.59468410867069</v>
      </c>
      <c r="H144" s="3">
        <v>122.04341566926524</v>
      </c>
      <c r="I144" s="3">
        <v>263.81405402370393</v>
      </c>
      <c r="J144" s="3">
        <v>41.36510459301293</v>
      </c>
      <c r="K144" s="3">
        <v>53.602400195034427</v>
      </c>
      <c r="L144" s="3">
        <v>511.80175899999995</v>
      </c>
      <c r="M144" s="3">
        <v>123.597223</v>
      </c>
      <c r="N144" s="3">
        <v>112.67992899999999</v>
      </c>
      <c r="O144" s="3">
        <v>403.08240000000001</v>
      </c>
      <c r="P144" s="3">
        <v>90.98</v>
      </c>
      <c r="Q144" s="3">
        <v>88.271199999999993</v>
      </c>
      <c r="R144" s="3">
        <v>8.7015047494648812</v>
      </c>
      <c r="S144" s="3" t="e">
        <v>#NUM!</v>
      </c>
      <c r="T144" s="3">
        <v>5.9441337653399771</v>
      </c>
      <c r="U144" s="3">
        <v>23.283511651151272</v>
      </c>
      <c r="V144" s="3" t="e">
        <v>#NUM!</v>
      </c>
      <c r="W144" s="3">
        <v>15.204367028843812</v>
      </c>
      <c r="X144" s="3">
        <v>220.51273996148774</v>
      </c>
      <c r="Y144" s="3">
        <v>33.265741287857473</v>
      </c>
      <c r="Z144" s="3">
        <v>37.931946251322785</v>
      </c>
      <c r="AA144" s="3">
        <v>220.50641134984778</v>
      </c>
      <c r="AB144" s="3">
        <v>33.234042887412414</v>
      </c>
      <c r="AC144" s="3">
        <v>37.916247308806405</v>
      </c>
      <c r="AD144" s="5">
        <v>877.46871883537995</v>
      </c>
      <c r="AE144" s="5">
        <v>195.99212770324147</v>
      </c>
      <c r="AF144" s="5">
        <v>206.99990036182101</v>
      </c>
      <c r="AG144" s="3">
        <v>548.41539406634581</v>
      </c>
      <c r="AH144" s="3">
        <v>109.15795639896213</v>
      </c>
      <c r="AI144" s="3">
        <v>124.34354282452503</v>
      </c>
      <c r="AJ144" s="3">
        <v>1.9994946061504133</v>
      </c>
      <c r="AK144" s="3">
        <v>1.9891294146134473</v>
      </c>
      <c r="AL144" s="3">
        <v>1.8859567814431886</v>
      </c>
      <c r="AM144" s="3">
        <v>1.2499999954004672</v>
      </c>
      <c r="AN144" s="3">
        <v>1.2499917865798114</v>
      </c>
      <c r="AO144" s="3">
        <v>1.2465165667509837</v>
      </c>
      <c r="AP144" s="3">
        <v>0.61803215083483198</v>
      </c>
      <c r="AQ144" s="3">
        <v>0.61803493338134108</v>
      </c>
      <c r="AR144" s="3">
        <v>0.62373683883754849</v>
      </c>
      <c r="AS144" s="3">
        <v>0.61803106170804312</v>
      </c>
      <c r="AT144" s="3">
        <v>0.61797394198969702</v>
      </c>
      <c r="AU144" s="3">
        <v>0.62647544845759984</v>
      </c>
      <c r="AV144" s="3">
        <v>0.49726895183129316</v>
      </c>
      <c r="AW144" s="3">
        <v>0.7130372576958619</v>
      </c>
      <c r="AX144" s="3">
        <v>0.69406653717261191</v>
      </c>
      <c r="AY144" s="3">
        <v>0.49726895183129316</v>
      </c>
      <c r="AZ144" s="3">
        <v>0.7130372576958619</v>
      </c>
      <c r="BA144" s="3">
        <v>0.69406653717261191</v>
      </c>
    </row>
    <row r="145" spans="1:53" x14ac:dyDescent="0.3">
      <c r="A145" s="3">
        <v>144</v>
      </c>
      <c r="B145" s="3">
        <v>104.6</v>
      </c>
      <c r="C145" s="3">
        <v>5.7</v>
      </c>
      <c r="D145" s="3">
        <v>34.4</v>
      </c>
      <c r="E145" s="3">
        <v>10.4</v>
      </c>
      <c r="F145" s="3">
        <v>481.76045762013644</v>
      </c>
      <c r="G145" s="3">
        <v>80.316278876069475</v>
      </c>
      <c r="H145" s="3">
        <v>119.83039096848566</v>
      </c>
      <c r="I145" s="3">
        <v>157.36281080474077</v>
      </c>
      <c r="J145" s="3">
        <v>13.973020918602586</v>
      </c>
      <c r="K145" s="3">
        <v>45.120480039006885</v>
      </c>
      <c r="L145" s="3">
        <v>430.66070000000002</v>
      </c>
      <c r="M145" s="3">
        <v>100.70301299999998</v>
      </c>
      <c r="N145" s="3">
        <v>106.25230499999998</v>
      </c>
      <c r="O145" s="3">
        <v>322.4864</v>
      </c>
      <c r="P145" s="3">
        <v>57.06</v>
      </c>
      <c r="Q145" s="3">
        <v>87.142399999999995</v>
      </c>
      <c r="R145" s="3">
        <v>8.1307454514167752</v>
      </c>
      <c r="S145" s="3" t="e">
        <v>#NUM!</v>
      </c>
      <c r="T145" s="3">
        <v>5.9157100705153436</v>
      </c>
      <c r="U145" s="3">
        <v>23.276952872551842</v>
      </c>
      <c r="V145" s="3" t="e">
        <v>#NUM!</v>
      </c>
      <c r="W145" s="3">
        <v>15.701550187454403</v>
      </c>
      <c r="X145" s="3">
        <v>104.61121012189901</v>
      </c>
      <c r="Y145" s="3">
        <v>5.769899292171214</v>
      </c>
      <c r="Z145" s="3">
        <v>34.461832294306589</v>
      </c>
      <c r="AA145" s="3">
        <v>104.60563681560497</v>
      </c>
      <c r="AB145" s="3">
        <v>5.7362486499648879</v>
      </c>
      <c r="AC145" s="3">
        <v>34.43191523533374</v>
      </c>
      <c r="AD145" s="5">
        <v>842.46030016594057</v>
      </c>
      <c r="AE145" s="5">
        <v>170.50907760360397</v>
      </c>
      <c r="AF145" s="5">
        <v>208.46547417213137</v>
      </c>
      <c r="AG145" s="3">
        <v>492.38824405140588</v>
      </c>
      <c r="AH145" s="3">
        <v>82.886331190171617</v>
      </c>
      <c r="AI145" s="3">
        <v>122.32416232798153</v>
      </c>
      <c r="AJ145" s="3">
        <v>1.9997473022537977</v>
      </c>
      <c r="AK145" s="3">
        <v>1.6747456854904197</v>
      </c>
      <c r="AL145" s="3">
        <v>1.9419502466764196</v>
      </c>
      <c r="AM145" s="3">
        <v>1.2499999990800934</v>
      </c>
      <c r="AN145" s="3">
        <v>1.1921540364411238</v>
      </c>
      <c r="AO145" s="3">
        <v>1.2493032794552534</v>
      </c>
      <c r="AP145" s="3">
        <v>0.61803469077177786</v>
      </c>
      <c r="AQ145" s="3">
        <v>0.61104725251427405</v>
      </c>
      <c r="AR145" s="3">
        <v>0.61586334439172363</v>
      </c>
      <c r="AS145" s="3">
        <v>0.61803510678241824</v>
      </c>
      <c r="AT145" s="3">
        <v>0.58130810236397235</v>
      </c>
      <c r="AU145" s="3">
        <v>0.61482597295148778</v>
      </c>
      <c r="AV145" s="3">
        <v>0.54372306831788519</v>
      </c>
      <c r="AW145" s="3">
        <v>0.91994422348582139</v>
      </c>
      <c r="AX145" s="3">
        <v>0.701039946512515</v>
      </c>
      <c r="AY145" s="3">
        <v>0.54372306831788519</v>
      </c>
      <c r="AZ145" s="3">
        <v>0.91994422348582139</v>
      </c>
      <c r="BA145" s="3">
        <v>0.701039946512515</v>
      </c>
    </row>
    <row r="146" spans="1:53" x14ac:dyDescent="0.3">
      <c r="A146" s="3">
        <v>145</v>
      </c>
      <c r="B146" s="3">
        <v>96.2</v>
      </c>
      <c r="C146" s="3">
        <v>14.8</v>
      </c>
      <c r="D146" s="3">
        <v>38.9</v>
      </c>
      <c r="E146" s="3">
        <v>11.4</v>
      </c>
      <c r="F146" s="3">
        <v>433.43232033409549</v>
      </c>
      <c r="G146" s="3">
        <v>71.021395213248624</v>
      </c>
      <c r="H146" s="3">
        <v>122.78127367793996</v>
      </c>
      <c r="I146" s="3">
        <v>127.67256216094816</v>
      </c>
      <c r="J146" s="3">
        <v>17.59460418372052</v>
      </c>
      <c r="K146" s="3">
        <v>47.924096007801374</v>
      </c>
      <c r="L146" s="3">
        <v>392.6035829999999</v>
      </c>
      <c r="M146" s="3">
        <v>86.088272999999987</v>
      </c>
      <c r="N146" s="3">
        <v>110.86480899999998</v>
      </c>
      <c r="O146" s="3">
        <v>280.17919999999998</v>
      </c>
      <c r="P146" s="3">
        <v>59.379999999999995</v>
      </c>
      <c r="Q146" s="3">
        <v>89.513599999999997</v>
      </c>
      <c r="R146" s="3">
        <v>7.8187275382383703</v>
      </c>
      <c r="S146" s="3" t="e">
        <v>#NUM!</v>
      </c>
      <c r="T146" s="3">
        <v>6.0272782788305381</v>
      </c>
      <c r="U146" s="3">
        <v>23.187991655713134</v>
      </c>
      <c r="V146" s="3" t="e">
        <v>#NUM!</v>
      </c>
      <c r="W146" s="3">
        <v>16.222234400587926</v>
      </c>
      <c r="X146" s="3">
        <v>96.223340227387553</v>
      </c>
      <c r="Y146" s="3">
        <v>15.102301141969971</v>
      </c>
      <c r="Z146" s="3">
        <v>38.967637339515363</v>
      </c>
      <c r="AA146" s="3">
        <v>96.21180853507289</v>
      </c>
      <c r="AB146" s="3">
        <v>14.978922918812271</v>
      </c>
      <c r="AC146" s="3">
        <v>38.935031751848406</v>
      </c>
      <c r="AD146" s="5">
        <v>804.62184640310772</v>
      </c>
      <c r="AE146" s="5">
        <v>158.18047212508802</v>
      </c>
      <c r="AF146" s="5">
        <v>214.19786993551108</v>
      </c>
      <c r="AG146" s="3">
        <v>444.37106634528584</v>
      </c>
      <c r="AH146" s="3">
        <v>73.409486852244399</v>
      </c>
      <c r="AI146" s="3">
        <v>125.39624468507975</v>
      </c>
      <c r="AJ146" s="3">
        <v>1.9998736467195832</v>
      </c>
      <c r="AK146" s="3">
        <v>1.7855539255724842</v>
      </c>
      <c r="AL146" s="3">
        <v>1.9705571111635987</v>
      </c>
      <c r="AM146" s="3">
        <v>1.2499999998160187</v>
      </c>
      <c r="AN146" s="3">
        <v>1.2378195545270951</v>
      </c>
      <c r="AO146" s="3">
        <v>1.24986065231855</v>
      </c>
      <c r="AP146" s="3">
        <v>0.61803372060151274</v>
      </c>
      <c r="AQ146" s="3">
        <v>0.62070205454206562</v>
      </c>
      <c r="AR146" s="3">
        <v>0.61886421489158561</v>
      </c>
      <c r="AS146" s="3">
        <v>0.61803356169976653</v>
      </c>
      <c r="AT146" s="3">
        <v>0.63131580063872317</v>
      </c>
      <c r="AU146" s="3">
        <v>0.61926170902866451</v>
      </c>
      <c r="AV146" s="3">
        <v>0.56432067227854943</v>
      </c>
      <c r="AW146" s="3">
        <v>0.85935805618964145</v>
      </c>
      <c r="AX146" s="3">
        <v>0.69116249254847517</v>
      </c>
      <c r="AY146" s="3">
        <v>0.56432067227854943</v>
      </c>
      <c r="AZ146" s="3">
        <v>0.85935805618964145</v>
      </c>
      <c r="BA146" s="3">
        <v>0.69116249254847517</v>
      </c>
    </row>
    <row r="147" spans="1:53" x14ac:dyDescent="0.3">
      <c r="A147" s="3">
        <v>146</v>
      </c>
      <c r="B147" s="3">
        <v>140.30000000000001</v>
      </c>
      <c r="C147" s="3">
        <v>1.9</v>
      </c>
      <c r="D147" s="3">
        <v>9</v>
      </c>
      <c r="E147" s="3">
        <v>10.3</v>
      </c>
      <c r="F147" s="3">
        <v>443.70262423386686</v>
      </c>
      <c r="G147" s="3">
        <v>51.614976649274034</v>
      </c>
      <c r="H147" s="3">
        <v>94.946891574557966</v>
      </c>
      <c r="I147" s="3">
        <v>165.83451243218965</v>
      </c>
      <c r="J147" s="3">
        <v>5.4189208367441042</v>
      </c>
      <c r="K147" s="3">
        <v>18.584819201560276</v>
      </c>
      <c r="L147" s="3">
        <v>393.36920799999996</v>
      </c>
      <c r="M147" s="3">
        <v>67.127190000000013</v>
      </c>
      <c r="N147" s="3">
        <v>86.405362999999994</v>
      </c>
      <c r="O147" s="3">
        <v>283.30399999999997</v>
      </c>
      <c r="P147" s="3">
        <v>34.120000000000005</v>
      </c>
      <c r="Q147" s="3">
        <v>52.910399999999996</v>
      </c>
      <c r="R147" s="3">
        <v>8.0712740024037632</v>
      </c>
      <c r="S147" s="3" t="e">
        <v>#NUM!</v>
      </c>
      <c r="T147" s="3">
        <v>4.6081358888684356</v>
      </c>
      <c r="U147" s="3">
        <v>23.49417631167892</v>
      </c>
      <c r="V147" s="3" t="e">
        <v>#NUM!</v>
      </c>
      <c r="W147" s="3">
        <v>15.175012097806562</v>
      </c>
      <c r="X147" s="3">
        <v>140.32532329228573</v>
      </c>
      <c r="Y147" s="3">
        <v>2.0420268849985264</v>
      </c>
      <c r="Z147" s="3">
        <v>9.0602879778158396</v>
      </c>
      <c r="AA147" s="3">
        <v>140.31282553667728</v>
      </c>
      <c r="AB147" s="3">
        <v>1.9770229796674319</v>
      </c>
      <c r="AC147" s="3">
        <v>9.0311061095514127</v>
      </c>
      <c r="AD147" s="5">
        <v>816.90362627519812</v>
      </c>
      <c r="AE147" s="5">
        <v>134.91339197312664</v>
      </c>
      <c r="AF147" s="5">
        <v>189.11822098375265</v>
      </c>
      <c r="AG147" s="3">
        <v>454.51779437584884</v>
      </c>
      <c r="AH147" s="3">
        <v>53.808345956646718</v>
      </c>
      <c r="AI147" s="3">
        <v>97.668534952147468</v>
      </c>
      <c r="AJ147" s="3">
        <v>1.9999368233591404</v>
      </c>
      <c r="AK147" s="3">
        <v>1.2089155535738862</v>
      </c>
      <c r="AL147" s="3">
        <v>1.8199796673602129</v>
      </c>
      <c r="AM147" s="3">
        <v>1.2499999999632037</v>
      </c>
      <c r="AN147" s="3">
        <v>0.86082288745091784</v>
      </c>
      <c r="AO147" s="3">
        <v>1.2388631339254679</v>
      </c>
      <c r="AP147" s="3">
        <v>0.61803409117347974</v>
      </c>
      <c r="AQ147" s="3">
        <v>0.53045351792087569</v>
      </c>
      <c r="AR147" s="3">
        <v>0.61701714034402266</v>
      </c>
      <c r="AS147" s="3">
        <v>0.61803415186857202</v>
      </c>
      <c r="AT147" s="3">
        <v>0.47642137547788665</v>
      </c>
      <c r="AU147" s="3">
        <v>0.60731741025039043</v>
      </c>
      <c r="AV147" s="3">
        <v>0.54133519947842401</v>
      </c>
      <c r="AW147" s="3">
        <v>1.1373346268706508</v>
      </c>
      <c r="AX147" s="3">
        <v>0.85174276274179683</v>
      </c>
      <c r="AY147" s="3">
        <v>0.54133519947842401</v>
      </c>
      <c r="AZ147" s="3">
        <v>1.1373346268706508</v>
      </c>
      <c r="BA147" s="3">
        <v>0.85174276274179683</v>
      </c>
    </row>
    <row r="148" spans="1:53" x14ac:dyDescent="0.3">
      <c r="A148" s="3">
        <v>147</v>
      </c>
      <c r="B148" s="3">
        <v>240.1</v>
      </c>
      <c r="C148" s="3">
        <v>7.3</v>
      </c>
      <c r="D148" s="3">
        <v>8.6999999999999993</v>
      </c>
      <c r="E148" s="3">
        <v>13.2</v>
      </c>
      <c r="F148" s="3">
        <v>550.69183696370681</v>
      </c>
      <c r="G148" s="3">
        <v>43.430483654491816</v>
      </c>
      <c r="H148" s="3">
        <v>75.162824102190569</v>
      </c>
      <c r="I148" s="3">
        <v>273.26690248643791</v>
      </c>
      <c r="J148" s="3">
        <v>8.3837841673488214</v>
      </c>
      <c r="K148" s="3">
        <v>12.416963840312054</v>
      </c>
      <c r="L148" s="3">
        <v>506.82300899999996</v>
      </c>
      <c r="M148" s="3">
        <v>52.169677999999998</v>
      </c>
      <c r="N148" s="3">
        <v>67.666081999999989</v>
      </c>
      <c r="O148" s="3">
        <v>381.50559999999996</v>
      </c>
      <c r="P148" s="3">
        <v>20.740000000000002</v>
      </c>
      <c r="Q148" s="3">
        <v>35.534399999999998</v>
      </c>
      <c r="R148" s="3">
        <v>8.7095651041887123</v>
      </c>
      <c r="S148" s="3" t="e">
        <v>#NUM!</v>
      </c>
      <c r="T148" s="3">
        <v>4.0065773812079124</v>
      </c>
      <c r="U148" s="3">
        <v>24.276396552570343</v>
      </c>
      <c r="V148" s="3" t="e">
        <v>#NUM!</v>
      </c>
      <c r="W148" s="3">
        <v>14.303332703905788</v>
      </c>
      <c r="X148" s="3">
        <v>240.11750389876508</v>
      </c>
      <c r="Y148" s="3">
        <v>7.8504150599057514</v>
      </c>
      <c r="Z148" s="3">
        <v>8.9162575884612458</v>
      </c>
      <c r="AA148" s="3">
        <v>240.1088300017696</v>
      </c>
      <c r="AB148" s="3">
        <v>7.6873539196578085</v>
      </c>
      <c r="AC148" s="3">
        <v>8.8215822487075304</v>
      </c>
      <c r="AD148" s="5">
        <v>927.03133094257419</v>
      </c>
      <c r="AE148" s="5">
        <v>120.74818767992144</v>
      </c>
      <c r="AF148" s="5">
        <v>167.72883408439739</v>
      </c>
      <c r="AG148" s="3">
        <v>561.49261457311559</v>
      </c>
      <c r="AH148" s="3">
        <v>45.348246310376638</v>
      </c>
      <c r="AI148" s="3">
        <v>77.762083373218815</v>
      </c>
      <c r="AJ148" s="3">
        <v>1.9999684116795702</v>
      </c>
      <c r="AK148" s="3">
        <v>1.3722215020571844</v>
      </c>
      <c r="AL148" s="3">
        <v>1.7344694330631096</v>
      </c>
      <c r="AM148" s="3">
        <v>1.2499999999926408</v>
      </c>
      <c r="AN148" s="3">
        <v>1.1461734487114283</v>
      </c>
      <c r="AO148" s="3">
        <v>1.2348658142046136</v>
      </c>
      <c r="AP148" s="3">
        <v>0.61803394962756919</v>
      </c>
      <c r="AQ148" s="3">
        <v>0.65083421290348253</v>
      </c>
      <c r="AR148" s="3">
        <v>0.61755744879589458</v>
      </c>
      <c r="AS148" s="3">
        <v>0.61803392644411059</v>
      </c>
      <c r="AT148" s="3">
        <v>0.65344312854075604</v>
      </c>
      <c r="AU148" s="3">
        <v>0.61045409178080889</v>
      </c>
      <c r="AV148" s="3">
        <v>0.49653525090467293</v>
      </c>
      <c r="AW148" s="3">
        <v>1.0131480203542558</v>
      </c>
      <c r="AX148" s="3">
        <v>0.90430088097025596</v>
      </c>
      <c r="AY148" s="3">
        <v>0.49653525090467293</v>
      </c>
      <c r="AZ148" s="3">
        <v>1.0131480203542558</v>
      </c>
      <c r="BA148" s="3">
        <v>0.90430088097025596</v>
      </c>
    </row>
    <row r="149" spans="1:53" x14ac:dyDescent="0.3">
      <c r="A149" s="3">
        <v>148</v>
      </c>
      <c r="B149" s="3">
        <v>243.2</v>
      </c>
      <c r="C149" s="3">
        <v>49</v>
      </c>
      <c r="D149" s="3">
        <v>44.3</v>
      </c>
      <c r="E149" s="3">
        <v>25.4</v>
      </c>
      <c r="F149" s="3">
        <v>628.68428587459471</v>
      </c>
      <c r="G149" s="3">
        <v>79.401338558144261</v>
      </c>
      <c r="H149" s="3">
        <v>96.913976871533393</v>
      </c>
      <c r="I149" s="3">
        <v>297.85338049728756</v>
      </c>
      <c r="J149" s="3">
        <v>50.676756833469767</v>
      </c>
      <c r="K149" s="3">
        <v>46.783392768062406</v>
      </c>
      <c r="L149" s="3">
        <v>575.1874949999999</v>
      </c>
      <c r="M149" s="3">
        <v>75.369923999999997</v>
      </c>
      <c r="N149" s="3">
        <v>82.771992999999981</v>
      </c>
      <c r="O149" s="3">
        <v>458.54719999999998</v>
      </c>
      <c r="P149" s="3">
        <v>63.400000000000006</v>
      </c>
      <c r="Q149" s="3">
        <v>61.162399999999998</v>
      </c>
      <c r="R149" s="3">
        <v>8.9777101917674962</v>
      </c>
      <c r="S149" s="3" t="e">
        <v>#NUM!</v>
      </c>
      <c r="T149" s="3">
        <v>5.3936156295342546</v>
      </c>
      <c r="U149" s="3">
        <v>24.915001392148287</v>
      </c>
      <c r="V149" s="3" t="e">
        <v>#NUM!</v>
      </c>
      <c r="W149" s="3">
        <v>15.23365084017572</v>
      </c>
      <c r="X149" s="3">
        <v>243.21030428538677</v>
      </c>
      <c r="Y149" s="3">
        <v>49.241536207536662</v>
      </c>
      <c r="Z149" s="3">
        <v>44.518985948821509</v>
      </c>
      <c r="AA149" s="3">
        <v>243.20517901085279</v>
      </c>
      <c r="AB149" s="3">
        <v>49.139862425863051</v>
      </c>
      <c r="AC149" s="3">
        <v>44.42411158139133</v>
      </c>
      <c r="AD149" s="5">
        <v>1022.7373230174906</v>
      </c>
      <c r="AE149" s="5">
        <v>150.53671816842868</v>
      </c>
      <c r="AF149" s="5">
        <v>185.34257531625479</v>
      </c>
      <c r="AG149" s="3">
        <v>640.23523535081449</v>
      </c>
      <c r="AH149" s="3">
        <v>81.066052480985149</v>
      </c>
      <c r="AI149" s="3">
        <v>99.286096472396707</v>
      </c>
      <c r="AJ149" s="3">
        <v>1.9999842058397852</v>
      </c>
      <c r="AK149" s="3">
        <v>1.68605529942916</v>
      </c>
      <c r="AL149" s="3">
        <v>1.8670927614673918</v>
      </c>
      <c r="AM149" s="3">
        <v>1.2499999999985283</v>
      </c>
      <c r="AN149" s="3">
        <v>1.2292346897193882</v>
      </c>
      <c r="AO149" s="3">
        <v>1.2469731626008311</v>
      </c>
      <c r="AP149" s="3">
        <v>0.61803400369329398</v>
      </c>
      <c r="AQ149" s="3">
        <v>0.6057543466107369</v>
      </c>
      <c r="AR149" s="3">
        <v>0.61821606443986044</v>
      </c>
      <c r="AS149" s="3">
        <v>0.6180340125485877</v>
      </c>
      <c r="AT149" s="3">
        <v>0.60479854485401363</v>
      </c>
      <c r="AU149" s="3">
        <v>0.62094287107647406</v>
      </c>
      <c r="AV149" s="3">
        <v>0.4822390660000328</v>
      </c>
      <c r="AW149" s="3">
        <v>0.76310095606571082</v>
      </c>
      <c r="AX149" s="3">
        <v>0.73980068473403926</v>
      </c>
      <c r="AY149" s="3">
        <v>0.4822390660000328</v>
      </c>
      <c r="AZ149" s="3">
        <v>0.76310095606571082</v>
      </c>
      <c r="BA149" s="3">
        <v>0.73980068473403926</v>
      </c>
    </row>
    <row r="150" spans="1:53" x14ac:dyDescent="0.3">
      <c r="A150" s="3">
        <v>149</v>
      </c>
      <c r="B150" s="3">
        <v>38</v>
      </c>
      <c r="C150" s="3">
        <v>40.299999999999997</v>
      </c>
      <c r="D150" s="3">
        <v>11.9</v>
      </c>
      <c r="E150" s="3">
        <v>10.9</v>
      </c>
      <c r="F150" s="3">
        <v>478.07900011221625</v>
      </c>
      <c r="G150" s="3">
        <v>95.880936990700974</v>
      </c>
      <c r="H150" s="3">
        <v>79.739783810073376</v>
      </c>
      <c r="I150" s="3">
        <v>97.570676099457515</v>
      </c>
      <c r="J150" s="3">
        <v>50.435351366693951</v>
      </c>
      <c r="K150" s="3">
        <v>21.256678553612481</v>
      </c>
      <c r="L150" s="3">
        <v>414.68964199999994</v>
      </c>
      <c r="M150" s="3">
        <v>92.357998999999992</v>
      </c>
      <c r="N150" s="3">
        <v>65.381497999999993</v>
      </c>
      <c r="O150" s="3">
        <v>300.66079999999999</v>
      </c>
      <c r="P150" s="3">
        <v>75.22</v>
      </c>
      <c r="Q150" s="3">
        <v>43.555999999999997</v>
      </c>
      <c r="R150" s="3">
        <v>7.2286702364333841</v>
      </c>
      <c r="S150" s="3" t="e">
        <v>#NUM!</v>
      </c>
      <c r="T150" s="3">
        <v>4.6339846519311862</v>
      </c>
      <c r="U150" s="3">
        <v>23.569587273445016</v>
      </c>
      <c r="V150" s="3" t="e">
        <v>#NUM!</v>
      </c>
      <c r="W150" s="3">
        <v>14.66345907225806</v>
      </c>
      <c r="X150" s="3">
        <v>38.010174583468412</v>
      </c>
      <c r="Y150" s="3">
        <v>40.348317081077226</v>
      </c>
      <c r="Z150" s="3">
        <v>11.953170010997709</v>
      </c>
      <c r="AA150" s="3">
        <v>38.00511341181258</v>
      </c>
      <c r="AB150" s="3">
        <v>40.324806576954622</v>
      </c>
      <c r="AC150" s="3">
        <v>11.927367801074194</v>
      </c>
      <c r="AD150" s="5">
        <v>898.0161486715881</v>
      </c>
      <c r="AE150" s="5">
        <v>166.8857866718904</v>
      </c>
      <c r="AF150" s="5">
        <v>167.75390717733026</v>
      </c>
      <c r="AG150" s="3">
        <v>490.71467647112615</v>
      </c>
      <c r="AH150" s="3">
        <v>97.622355433329147</v>
      </c>
      <c r="AI150" s="3">
        <v>82.105872093173474</v>
      </c>
      <c r="AJ150" s="3">
        <v>1.999491651486452</v>
      </c>
      <c r="AK150" s="3">
        <v>1.8427117229092784</v>
      </c>
      <c r="AL150" s="3">
        <v>1.8409958032233527</v>
      </c>
      <c r="AM150" s="3">
        <v>1.2499999943969091</v>
      </c>
      <c r="AN150" s="3">
        <v>1.2458469361698263</v>
      </c>
      <c r="AO150" s="3">
        <v>1.2467887920017577</v>
      </c>
      <c r="AP150" s="3">
        <v>0.61803398304095336</v>
      </c>
      <c r="AQ150" s="3">
        <v>0.62276026349257552</v>
      </c>
      <c r="AR150" s="3">
        <v>0.61787236477868435</v>
      </c>
      <c r="AS150" s="3">
        <v>0.61803388399560799</v>
      </c>
      <c r="AT150" s="3">
        <v>0.62313113444180512</v>
      </c>
      <c r="AU150" s="3">
        <v>0.61368198569247812</v>
      </c>
      <c r="AV150" s="3">
        <v>0.62777866464262411</v>
      </c>
      <c r="AW150" s="3">
        <v>0.70639248238312979</v>
      </c>
      <c r="AX150" s="3">
        <v>0.83132358877560586</v>
      </c>
      <c r="AY150" s="3">
        <v>0.62777866464262411</v>
      </c>
      <c r="AZ150" s="3">
        <v>0.70639248238312979</v>
      </c>
      <c r="BA150" s="3">
        <v>0.83132358877560586</v>
      </c>
    </row>
    <row r="151" spans="1:53" x14ac:dyDescent="0.3">
      <c r="A151" s="3">
        <v>150</v>
      </c>
      <c r="B151" s="3">
        <v>44.7</v>
      </c>
      <c r="C151" s="3">
        <v>25.8</v>
      </c>
      <c r="D151" s="3">
        <v>20.6</v>
      </c>
      <c r="E151" s="3">
        <v>10.1</v>
      </c>
      <c r="F151" s="3">
        <v>379.35530007855135</v>
      </c>
      <c r="G151" s="3">
        <v>92.91665589349067</v>
      </c>
      <c r="H151" s="3">
        <v>76.417848667051359</v>
      </c>
      <c r="I151" s="3">
        <v>64.214135219891503</v>
      </c>
      <c r="J151" s="3">
        <v>35.887070273338793</v>
      </c>
      <c r="K151" s="3">
        <v>24.851335710722498</v>
      </c>
      <c r="L151" s="3">
        <v>322.67666399999996</v>
      </c>
      <c r="M151" s="3">
        <v>97.237435999999988</v>
      </c>
      <c r="N151" s="3">
        <v>62.319922999999996</v>
      </c>
      <c r="O151" s="3">
        <v>206.91359999999997</v>
      </c>
      <c r="P151" s="3">
        <v>83.759999999999991</v>
      </c>
      <c r="Q151" s="3">
        <v>45.5672</v>
      </c>
      <c r="R151" s="3">
        <v>6.6914415961928775</v>
      </c>
      <c r="S151" s="3" t="e">
        <v>#NUM!</v>
      </c>
      <c r="T151" s="3">
        <v>4.87888493656801</v>
      </c>
      <c r="U151" s="3">
        <v>22.655643320375535</v>
      </c>
      <c r="V151" s="3" t="e">
        <v>#NUM!</v>
      </c>
      <c r="W151" s="3">
        <v>14.756058333601985</v>
      </c>
      <c r="X151" s="3">
        <v>44.761712891284859</v>
      </c>
      <c r="Y151" s="3">
        <v>25.858345348669577</v>
      </c>
      <c r="Z151" s="3">
        <v>20.772972434289343</v>
      </c>
      <c r="AA151" s="3">
        <v>44.731842985317272</v>
      </c>
      <c r="AB151" s="3">
        <v>25.830066285400182</v>
      </c>
      <c r="AC151" s="3">
        <v>20.694859612243512</v>
      </c>
      <c r="AD151" s="5">
        <v>799.83856025788521</v>
      </c>
      <c r="AE151" s="5">
        <v>166.13365976918877</v>
      </c>
      <c r="AF151" s="5">
        <v>161.66365919022138</v>
      </c>
      <c r="AG151" s="3">
        <v>391.68767536049609</v>
      </c>
      <c r="AH151" s="3">
        <v>94.829429522310448</v>
      </c>
      <c r="AI151" s="3">
        <v>78.657618932318286</v>
      </c>
      <c r="AJ151" s="3">
        <v>1.9996147847030448</v>
      </c>
      <c r="AK151" s="3">
        <v>1.915614161768985</v>
      </c>
      <c r="AL151" s="3">
        <v>1.9042533871697265</v>
      </c>
      <c r="AM151" s="3">
        <v>1.2499999986828114</v>
      </c>
      <c r="AN151" s="3">
        <v>1.2491668891836394</v>
      </c>
      <c r="AO151" s="3">
        <v>1.2493241253051659</v>
      </c>
      <c r="AP151" s="3">
        <v>0.61803399093050659</v>
      </c>
      <c r="AQ151" s="3">
        <v>0.6162339648427666</v>
      </c>
      <c r="AR151" s="3">
        <v>0.61809552105073895</v>
      </c>
      <c r="AS151" s="3">
        <v>0.61803402220344739</v>
      </c>
      <c r="AT151" s="3">
        <v>0.61608065323814754</v>
      </c>
      <c r="AU151" s="3">
        <v>0.61959946651493236</v>
      </c>
      <c r="AV151" s="3">
        <v>0.65600250488984779</v>
      </c>
      <c r="AW151" s="3">
        <v>0.73392442255435231</v>
      </c>
      <c r="AX151" s="3">
        <v>0.79543971438806649</v>
      </c>
      <c r="AY151" s="3">
        <v>0.65600250488984779</v>
      </c>
      <c r="AZ151" s="3">
        <v>0.73392442255435231</v>
      </c>
      <c r="BA151" s="3">
        <v>0.79543971438806649</v>
      </c>
    </row>
    <row r="152" spans="1:53" x14ac:dyDescent="0.3">
      <c r="A152" s="3">
        <v>151</v>
      </c>
      <c r="B152" s="3">
        <v>280.7</v>
      </c>
      <c r="C152" s="3">
        <v>13.9</v>
      </c>
      <c r="D152" s="3">
        <v>37</v>
      </c>
      <c r="E152" s="3">
        <v>16.100000000000001</v>
      </c>
      <c r="F152" s="3">
        <v>546.24871005498585</v>
      </c>
      <c r="G152" s="3">
        <v>78.941659125443465</v>
      </c>
      <c r="H152" s="3">
        <v>90.492494066935947</v>
      </c>
      <c r="I152" s="3">
        <v>293.54282704397826</v>
      </c>
      <c r="J152" s="3">
        <v>21.077414054667759</v>
      </c>
      <c r="K152" s="3">
        <v>41.9702671421445</v>
      </c>
      <c r="L152" s="3">
        <v>495.25583099999994</v>
      </c>
      <c r="M152" s="3">
        <v>99.899332999999999</v>
      </c>
      <c r="N152" s="3">
        <v>76.047399999999996</v>
      </c>
      <c r="O152" s="3">
        <v>373.73119999999994</v>
      </c>
      <c r="P152" s="3">
        <v>82.960000000000008</v>
      </c>
      <c r="Q152" s="3">
        <v>63.212800000000001</v>
      </c>
      <c r="R152" s="3">
        <v>8.3138631218449888</v>
      </c>
      <c r="S152" s="3" t="e">
        <v>#NUM!</v>
      </c>
      <c r="T152" s="3">
        <v>5.5624718872714283</v>
      </c>
      <c r="U152" s="3">
        <v>23.761801139668268</v>
      </c>
      <c r="V152" s="3" t="e">
        <v>#NUM!</v>
      </c>
      <c r="W152" s="3">
        <v>15.415764579525812</v>
      </c>
      <c r="X152" s="3">
        <v>280.75289694018812</v>
      </c>
      <c r="Y152" s="3">
        <v>13.988157470729064</v>
      </c>
      <c r="Z152" s="3">
        <v>37.107420743399182</v>
      </c>
      <c r="AA152" s="3">
        <v>280.72718464330364</v>
      </c>
      <c r="AB152" s="3">
        <v>13.946159414339171</v>
      </c>
      <c r="AC152" s="3">
        <v>37.056960947670071</v>
      </c>
      <c r="AD152" s="5">
        <v>953.28137810254771</v>
      </c>
      <c r="AE152" s="5">
        <v>153.60119895289108</v>
      </c>
      <c r="AF152" s="5">
        <v>172.94239148985537</v>
      </c>
      <c r="AG152" s="3">
        <v>557.6650113546018</v>
      </c>
      <c r="AH152" s="3">
        <v>80.954532671277519</v>
      </c>
      <c r="AI152" s="3">
        <v>92.619335739029623</v>
      </c>
      <c r="AJ152" s="3">
        <v>1.9998073923515225</v>
      </c>
      <c r="AK152" s="3">
        <v>1.8957685735071341</v>
      </c>
      <c r="AL152" s="3">
        <v>1.9515154408237336</v>
      </c>
      <c r="AM152" s="3">
        <v>1.2499999997365623</v>
      </c>
      <c r="AN152" s="3">
        <v>1.248874742683034</v>
      </c>
      <c r="AO152" s="3">
        <v>1.2498648158235834</v>
      </c>
      <c r="AP152" s="3">
        <v>0.61803398791697528</v>
      </c>
      <c r="AQ152" s="3">
        <v>0.6186995362497093</v>
      </c>
      <c r="AR152" s="3">
        <v>0.61801048639399403</v>
      </c>
      <c r="AS152" s="3">
        <v>0.61803397597177512</v>
      </c>
      <c r="AT152" s="3">
        <v>0.61731084188330998</v>
      </c>
      <c r="AU152" s="3">
        <v>0.61743646499159444</v>
      </c>
      <c r="AV152" s="3">
        <v>0.52065643077045476</v>
      </c>
      <c r="AW152" s="3">
        <v>0.81091822626636523</v>
      </c>
      <c r="AX152" s="3">
        <v>0.72432246613556117</v>
      </c>
      <c r="AY152" s="3">
        <v>0.52065643077045476</v>
      </c>
      <c r="AZ152" s="3">
        <v>0.81091822626636523</v>
      </c>
      <c r="BA152" s="3">
        <v>0.72432246613556117</v>
      </c>
    </row>
    <row r="153" spans="1:53" x14ac:dyDescent="0.3">
      <c r="A153" s="3">
        <v>152</v>
      </c>
      <c r="B153" s="3">
        <v>121</v>
      </c>
      <c r="C153" s="3">
        <v>8.4</v>
      </c>
      <c r="D153" s="3">
        <v>48.7</v>
      </c>
      <c r="E153" s="3">
        <v>11.6</v>
      </c>
      <c r="F153" s="3">
        <v>503.37409703849005</v>
      </c>
      <c r="G153" s="3">
        <v>63.659161387810421</v>
      </c>
      <c r="H153" s="3">
        <v>112.04474584685516</v>
      </c>
      <c r="I153" s="3">
        <v>179.70856540879566</v>
      </c>
      <c r="J153" s="3">
        <v>12.615482810933553</v>
      </c>
      <c r="K153" s="3">
        <v>57.094053428428907</v>
      </c>
      <c r="L153" s="3">
        <v>451.17292699999996</v>
      </c>
      <c r="M153" s="3">
        <v>99.926911000000004</v>
      </c>
      <c r="N153" s="3">
        <v>100.87433899999999</v>
      </c>
      <c r="O153" s="3">
        <v>313.71999999999997</v>
      </c>
      <c r="P153" s="3">
        <v>56.4</v>
      </c>
      <c r="Q153" s="3">
        <v>80.886400000000009</v>
      </c>
      <c r="R153" s="3">
        <v>8.1213357943347368</v>
      </c>
      <c r="S153" s="3" t="e">
        <v>#NUM!</v>
      </c>
      <c r="T153" s="3">
        <v>6.1106677849971156</v>
      </c>
      <c r="U153" s="3">
        <v>23.805231457331356</v>
      </c>
      <c r="V153" s="3" t="e">
        <v>#NUM!</v>
      </c>
      <c r="W153" s="3">
        <v>16.218290693709193</v>
      </c>
      <c r="X153" s="3">
        <v>121.00882603506268</v>
      </c>
      <c r="Y153" s="3">
        <v>8.5516239764472282</v>
      </c>
      <c r="Z153" s="3">
        <v>48.763119485012588</v>
      </c>
      <c r="AA153" s="3">
        <v>121.00443298276625</v>
      </c>
      <c r="AB153" s="3">
        <v>8.48225762614865</v>
      </c>
      <c r="AC153" s="3">
        <v>48.732631145073285</v>
      </c>
      <c r="AD153" s="5">
        <v>922.61089357455319</v>
      </c>
      <c r="AE153" s="5">
        <v>137.56269757815872</v>
      </c>
      <c r="AF153" s="5">
        <v>194.12663704922386</v>
      </c>
      <c r="AG153" s="3">
        <v>515.32871115931198</v>
      </c>
      <c r="AH153" s="3">
        <v>65.643499019648246</v>
      </c>
      <c r="AI153" s="3">
        <v>114.1917603700614</v>
      </c>
      <c r="AJ153" s="3">
        <v>1.9999036961448531</v>
      </c>
      <c r="AK153" s="3">
        <v>1.761510310714157</v>
      </c>
      <c r="AL153" s="3">
        <v>1.9756988398770252</v>
      </c>
      <c r="AM153" s="3">
        <v>1.2499999999473124</v>
      </c>
      <c r="AN153" s="3">
        <v>1.2347793717161291</v>
      </c>
      <c r="AO153" s="3">
        <v>1.2499729631381138</v>
      </c>
      <c r="AP153" s="3">
        <v>0.61803398906804174</v>
      </c>
      <c r="AQ153" s="3">
        <v>0.61671507986513707</v>
      </c>
      <c r="AR153" s="3">
        <v>0.61804296598142916</v>
      </c>
      <c r="AS153" s="3">
        <v>0.61803399363070233</v>
      </c>
      <c r="AT153" s="3">
        <v>0.60530998469036301</v>
      </c>
      <c r="AU153" s="3">
        <v>0.61826230550683947</v>
      </c>
      <c r="AV153" s="3">
        <v>0.53941230496676362</v>
      </c>
      <c r="AW153" s="3">
        <v>0.89662283121102671</v>
      </c>
      <c r="AX153" s="3">
        <v>0.67701759697279784</v>
      </c>
      <c r="AY153" s="3">
        <v>0.53941230496676362</v>
      </c>
      <c r="AZ153" s="3">
        <v>0.89662283121102671</v>
      </c>
      <c r="BA153" s="3">
        <v>0.67701759697279784</v>
      </c>
    </row>
    <row r="154" spans="1:53" x14ac:dyDescent="0.3">
      <c r="A154" s="3">
        <v>153</v>
      </c>
      <c r="B154" s="3">
        <v>197.6</v>
      </c>
      <c r="C154" s="3">
        <v>23.3</v>
      </c>
      <c r="D154" s="3">
        <v>14.2</v>
      </c>
      <c r="E154" s="3">
        <v>16.600000000000001</v>
      </c>
      <c r="F154" s="3">
        <v>549.961867926943</v>
      </c>
      <c r="G154" s="3">
        <v>67.861412971467288</v>
      </c>
      <c r="H154" s="3">
        <v>92.631322092798612</v>
      </c>
      <c r="I154" s="3">
        <v>233.54171308175913</v>
      </c>
      <c r="J154" s="3">
        <v>25.823096562186713</v>
      </c>
      <c r="K154" s="3">
        <v>25.61881068568578</v>
      </c>
      <c r="L154" s="3">
        <v>485.17352399999993</v>
      </c>
      <c r="M154" s="3">
        <v>93.415429999999986</v>
      </c>
      <c r="N154" s="3">
        <v>83.788490999999993</v>
      </c>
      <c r="O154" s="3">
        <v>380.90719999999999</v>
      </c>
      <c r="P154" s="3">
        <v>52.16</v>
      </c>
      <c r="Q154" s="3">
        <v>61.189599999999999</v>
      </c>
      <c r="R154" s="3">
        <v>8.5347791030476632</v>
      </c>
      <c r="S154" s="3" t="e">
        <v>#NUM!</v>
      </c>
      <c r="T154" s="3">
        <v>5.0975090786060608</v>
      </c>
      <c r="U154" s="3">
        <v>24.33042995117885</v>
      </c>
      <c r="V154" s="3" t="e">
        <v>#NUM!</v>
      </c>
      <c r="W154" s="3">
        <v>15.62787451957457</v>
      </c>
      <c r="X154" s="3">
        <v>197.6202414684056</v>
      </c>
      <c r="Y154" s="3">
        <v>23.526211098507144</v>
      </c>
      <c r="Z154" s="3">
        <v>14.248768003685981</v>
      </c>
      <c r="AA154" s="3">
        <v>197.61022457811552</v>
      </c>
      <c r="AB154" s="3">
        <v>23.428438852321531</v>
      </c>
      <c r="AC154" s="3">
        <v>14.225008687445282</v>
      </c>
      <c r="AD154" s="5">
        <v>973.4201930808681</v>
      </c>
      <c r="AE154" s="5">
        <v>138.9759792661045</v>
      </c>
      <c r="AF154" s="5">
        <v>177.44039319995125</v>
      </c>
      <c r="AG154" s="3">
        <v>561.99242620087318</v>
      </c>
      <c r="AH154" s="3">
        <v>69.716963297605758</v>
      </c>
      <c r="AI154" s="3">
        <v>94.945768113299692</v>
      </c>
      <c r="AJ154" s="3">
        <v>1.9999518480724265</v>
      </c>
      <c r="AK154" s="3">
        <v>1.871288692955368</v>
      </c>
      <c r="AL154" s="3">
        <v>1.9294237539740118</v>
      </c>
      <c r="AM154" s="3">
        <v>1.2499999999894624</v>
      </c>
      <c r="AN154" s="3">
        <v>1.2469471552908635</v>
      </c>
      <c r="AO154" s="3">
        <v>1.2491694877043569</v>
      </c>
      <c r="AP154" s="3">
        <v>0.61803398862837355</v>
      </c>
      <c r="AQ154" s="3">
        <v>0.61853814651754024</v>
      </c>
      <c r="AR154" s="3">
        <v>0.61801214697264184</v>
      </c>
      <c r="AS154" s="3">
        <v>0.6180339868855923</v>
      </c>
      <c r="AT154" s="3">
        <v>0.6228978759379159</v>
      </c>
      <c r="AU154" s="3">
        <v>0.6166460402044236</v>
      </c>
      <c r="AV154" s="3">
        <v>0.50923392886310681</v>
      </c>
      <c r="AW154" s="3">
        <v>0.80174342134875065</v>
      </c>
      <c r="AX154" s="3">
        <v>0.79132872517629416</v>
      </c>
      <c r="AY154" s="3">
        <v>0.50923392886310681</v>
      </c>
      <c r="AZ154" s="3">
        <v>0.80174342134875065</v>
      </c>
      <c r="BA154" s="3">
        <v>0.79132872517629416</v>
      </c>
    </row>
    <row r="155" spans="1:53" x14ac:dyDescent="0.3">
      <c r="A155" s="3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  <c r="F155" s="3">
        <v>556.27330754886009</v>
      </c>
      <c r="G155" s="3">
        <v>87.202989080027095</v>
      </c>
      <c r="H155" s="3">
        <v>102.54192546495902</v>
      </c>
      <c r="I155" s="3">
        <v>218.00834261635185</v>
      </c>
      <c r="J155" s="3">
        <v>44.864619312437348</v>
      </c>
      <c r="K155" s="3">
        <v>42.823762137137159</v>
      </c>
      <c r="L155" s="3">
        <v>482.30922999999996</v>
      </c>
      <c r="M155" s="3">
        <v>96.453220999999999</v>
      </c>
      <c r="N155" s="3">
        <v>91.140092999999993</v>
      </c>
      <c r="O155" s="3">
        <v>394.05119999999999</v>
      </c>
      <c r="P155" s="3">
        <v>67.06</v>
      </c>
      <c r="Q155" s="3">
        <v>71.744</v>
      </c>
      <c r="R155" s="3">
        <v>8.5573280465491397</v>
      </c>
      <c r="S155" s="3" t="e">
        <v>#NUM!</v>
      </c>
      <c r="T155" s="3">
        <v>5.6686637258963888</v>
      </c>
      <c r="U155" s="3">
        <v>24.607760366273158</v>
      </c>
      <c r="V155" s="3" t="e">
        <v>#NUM!</v>
      </c>
      <c r="W155" s="3">
        <v>16.131959710113623</v>
      </c>
      <c r="X155" s="3">
        <v>171.31249248942365</v>
      </c>
      <c r="Y155" s="3">
        <v>39.796057009241096</v>
      </c>
      <c r="Z155" s="3">
        <v>37.849264710064041</v>
      </c>
      <c r="AA155" s="3">
        <v>171.30628582212785</v>
      </c>
      <c r="AB155" s="3">
        <v>39.750651502207262</v>
      </c>
      <c r="AC155" s="3">
        <v>37.780775398918784</v>
      </c>
      <c r="AD155" s="5">
        <v>989.84555089728065</v>
      </c>
      <c r="AE155" s="5">
        <v>156.56440277124182</v>
      </c>
      <c r="AF155" s="5">
        <v>186.90899056304858</v>
      </c>
      <c r="AG155" s="3">
        <v>568.68865554211789</v>
      </c>
      <c r="AH155" s="3">
        <v>88.997337511470676</v>
      </c>
      <c r="AI155" s="3">
        <v>104.83679647787969</v>
      </c>
      <c r="AJ155" s="3">
        <v>1.999975924036212</v>
      </c>
      <c r="AK155" s="3">
        <v>1.9352881399993769</v>
      </c>
      <c r="AL155" s="3">
        <v>1.9641804793652078</v>
      </c>
      <c r="AM155" s="3">
        <v>1.2499999999978926</v>
      </c>
      <c r="AN155" s="3">
        <v>1.2493894286634539</v>
      </c>
      <c r="AO155" s="3">
        <v>1.2498338910313507</v>
      </c>
      <c r="AP155" s="3">
        <v>0.61803398879631188</v>
      </c>
      <c r="AQ155" s="3">
        <v>0.61784147760192176</v>
      </c>
      <c r="AR155" s="3">
        <v>0.61804233167773037</v>
      </c>
      <c r="AS155" s="3">
        <v>0.61803398946199506</v>
      </c>
      <c r="AT155" s="3">
        <v>0.61618166900308535</v>
      </c>
      <c r="AU155" s="3">
        <v>0.61856448502554606</v>
      </c>
      <c r="AV155" s="3">
        <v>0.51024752666868878</v>
      </c>
      <c r="AW155" s="3">
        <v>0.71941978622365554</v>
      </c>
      <c r="AX155" s="3">
        <v>0.72127199715187162</v>
      </c>
      <c r="AY155" s="3">
        <v>0.51024752666868878</v>
      </c>
      <c r="AZ155" s="3">
        <v>0.71941978622365554</v>
      </c>
      <c r="BA155" s="3">
        <v>0.72127199715187162</v>
      </c>
    </row>
    <row r="156" spans="1:53" x14ac:dyDescent="0.3">
      <c r="A156" s="3">
        <v>155</v>
      </c>
      <c r="B156" s="3">
        <v>187.8</v>
      </c>
      <c r="C156" s="3">
        <v>21.1</v>
      </c>
      <c r="D156" s="3">
        <v>9.5</v>
      </c>
      <c r="E156" s="3">
        <v>15.6</v>
      </c>
      <c r="F156" s="3">
        <v>577.19131528420212</v>
      </c>
      <c r="G156" s="3">
        <v>82.142092356018964</v>
      </c>
      <c r="H156" s="3">
        <v>81.279347825471305</v>
      </c>
      <c r="I156" s="3">
        <v>231.40166852327039</v>
      </c>
      <c r="J156" s="3">
        <v>30.072923862487471</v>
      </c>
      <c r="K156" s="3">
        <v>18.064752427427432</v>
      </c>
      <c r="L156" s="3">
        <v>520.94579899999997</v>
      </c>
      <c r="M156" s="3">
        <v>85.146206000000006</v>
      </c>
      <c r="N156" s="3">
        <v>71.89804199999999</v>
      </c>
      <c r="O156" s="3">
        <v>387.85199999999998</v>
      </c>
      <c r="P156" s="3">
        <v>63.940000000000005</v>
      </c>
      <c r="Q156" s="3">
        <v>47.751199999999997</v>
      </c>
      <c r="R156" s="3">
        <v>8.6583087853938174</v>
      </c>
      <c r="S156" s="3" t="e">
        <v>#NUM!</v>
      </c>
      <c r="T156" s="3">
        <v>4.5187572889650509</v>
      </c>
      <c r="U156" s="3">
        <v>24.921585859792689</v>
      </c>
      <c r="V156" s="3" t="e">
        <v>#NUM!</v>
      </c>
      <c r="W156" s="3">
        <v>15.156859566697394</v>
      </c>
      <c r="X156" s="3">
        <v>187.8143833159757</v>
      </c>
      <c r="Y156" s="3">
        <v>21.159107164515451</v>
      </c>
      <c r="Z156" s="3">
        <v>9.5619589977156743</v>
      </c>
      <c r="AA156" s="3">
        <v>187.80724401312909</v>
      </c>
      <c r="AB156" s="3">
        <v>21.130487320425452</v>
      </c>
      <c r="AC156" s="3">
        <v>9.5320260099171552</v>
      </c>
      <c r="AD156" s="5">
        <v>1020.1575754043615</v>
      </c>
      <c r="AE156" s="5">
        <v>152.75444504667595</v>
      </c>
      <c r="AF156" s="5">
        <v>166.6711001431579</v>
      </c>
      <c r="AG156" s="3">
        <v>589.92360471769234</v>
      </c>
      <c r="AH156" s="3">
        <v>84.030620861908815</v>
      </c>
      <c r="AI156" s="3">
        <v>83.630809707382696</v>
      </c>
      <c r="AJ156" s="3">
        <v>1.999987962018106</v>
      </c>
      <c r="AK156" s="3">
        <v>1.9529454254947867</v>
      </c>
      <c r="AL156" s="3">
        <v>1.8325216204599688</v>
      </c>
      <c r="AM156" s="3">
        <v>1.2499999999995786</v>
      </c>
      <c r="AN156" s="3">
        <v>1.249851692251823</v>
      </c>
      <c r="AO156" s="3">
        <v>1.2413150830031496</v>
      </c>
      <c r="AP156" s="3">
        <v>0.61803398873216508</v>
      </c>
      <c r="AQ156" s="3">
        <v>0.61810738311986679</v>
      </c>
      <c r="AR156" s="3">
        <v>0.61753692965870655</v>
      </c>
      <c r="AS156" s="3">
        <v>0.61803398847789681</v>
      </c>
      <c r="AT156" s="3">
        <v>0.61865962080407899</v>
      </c>
      <c r="AU156" s="3">
        <v>0.60940856490603512</v>
      </c>
      <c r="AV156" s="3">
        <v>0.50403689328819012</v>
      </c>
      <c r="AW156" s="3">
        <v>0.75925580950194416</v>
      </c>
      <c r="AX156" s="3">
        <v>0.85384503461471528</v>
      </c>
      <c r="AY156" s="3">
        <v>0.50403689328819012</v>
      </c>
      <c r="AZ156" s="3">
        <v>0.75925580950194416</v>
      </c>
      <c r="BA156" s="3">
        <v>0.85384503461471528</v>
      </c>
    </row>
    <row r="157" spans="1:53" x14ac:dyDescent="0.3">
      <c r="A157" s="3">
        <v>156</v>
      </c>
      <c r="B157" s="3">
        <v>4.0999999999999996</v>
      </c>
      <c r="C157" s="3">
        <v>11.6</v>
      </c>
      <c r="D157" s="3">
        <v>5.7</v>
      </c>
      <c r="E157" s="3">
        <v>3.2</v>
      </c>
      <c r="F157" s="3">
        <v>408.13392069894149</v>
      </c>
      <c r="G157" s="3">
        <v>69.099464649213274</v>
      </c>
      <c r="H157" s="3">
        <v>62.595543477829914</v>
      </c>
      <c r="I157" s="3">
        <v>50.380333704654085</v>
      </c>
      <c r="J157" s="3">
        <v>17.614584772497494</v>
      </c>
      <c r="K157" s="3">
        <v>9.3129504854854872</v>
      </c>
      <c r="L157" s="3">
        <v>363.50314900000001</v>
      </c>
      <c r="M157" s="3">
        <v>71.309999999999988</v>
      </c>
      <c r="N157" s="3">
        <v>53.605059999999995</v>
      </c>
      <c r="O157" s="3">
        <v>221.12960000000001</v>
      </c>
      <c r="P157" s="3">
        <v>62.059999999999995</v>
      </c>
      <c r="Q157" s="3">
        <v>28.039200000000001</v>
      </c>
      <c r="R157" s="3">
        <v>4.8743104878677892</v>
      </c>
      <c r="S157" s="3" t="e">
        <v>#NUM!</v>
      </c>
      <c r="T157" s="3">
        <v>3.5479690904265251</v>
      </c>
      <c r="U157" s="3">
        <v>21.348255661544414</v>
      </c>
      <c r="V157" s="3" t="e">
        <v>#NUM!</v>
      </c>
      <c r="W157" s="3">
        <v>13.865953828198419</v>
      </c>
      <c r="X157" s="3">
        <v>4.1131361590040685</v>
      </c>
      <c r="Y157" s="3">
        <v>11.705667554680574</v>
      </c>
      <c r="Z157" s="3">
        <v>5.9072631817496193</v>
      </c>
      <c r="AA157" s="3">
        <v>4.1066117540564226</v>
      </c>
      <c r="AB157" s="3">
        <v>11.65585222439992</v>
      </c>
      <c r="AC157" s="3">
        <v>5.8159336843419105</v>
      </c>
      <c r="AD157" s="5">
        <v>861.94684815144853</v>
      </c>
      <c r="AE157" s="5">
        <v>140.05066525382034</v>
      </c>
      <c r="AF157" s="5">
        <v>145.85313063677432</v>
      </c>
      <c r="AG157" s="3">
        <v>421.23898127789266</v>
      </c>
      <c r="AH157" s="3">
        <v>71.018621838771494</v>
      </c>
      <c r="AI157" s="3">
        <v>64.83591266021206</v>
      </c>
      <c r="AJ157" s="3">
        <v>1.5595623265030536</v>
      </c>
      <c r="AK157" s="3">
        <v>1.8781991271430318</v>
      </c>
      <c r="AL157" s="3">
        <v>1.5964417884136806</v>
      </c>
      <c r="AM157" s="3">
        <v>1.1212650964121114</v>
      </c>
      <c r="AN157" s="3">
        <v>1.2469427837049887</v>
      </c>
      <c r="AO157" s="3">
        <v>1.1904186957257914</v>
      </c>
      <c r="AP157" s="3">
        <v>0.59711013670122703</v>
      </c>
      <c r="AQ157" s="3">
        <v>0.61789234123119474</v>
      </c>
      <c r="AR157" s="3">
        <v>0.6112332531198319</v>
      </c>
      <c r="AS157" s="3">
        <v>0.55187210640732565</v>
      </c>
      <c r="AT157" s="3">
        <v>0.61413091212663184</v>
      </c>
      <c r="AU157" s="3">
        <v>0.58421699067680799</v>
      </c>
      <c r="AV157" s="3">
        <v>0.90533587755420164</v>
      </c>
      <c r="AW157" s="3">
        <v>0.84027999948547549</v>
      </c>
      <c r="AX157" s="3">
        <v>0.96218655656147745</v>
      </c>
      <c r="AY157" s="3">
        <v>0.90533587755420164</v>
      </c>
      <c r="AZ157" s="3">
        <v>0.84027999948547549</v>
      </c>
      <c r="BA157" s="3">
        <v>0.96218655656147745</v>
      </c>
    </row>
    <row r="158" spans="1:53" x14ac:dyDescent="0.3">
      <c r="A158" s="3">
        <v>157</v>
      </c>
      <c r="B158" s="3">
        <v>93.9</v>
      </c>
      <c r="C158" s="3">
        <v>43.5</v>
      </c>
      <c r="D158" s="3">
        <v>50.5</v>
      </c>
      <c r="E158" s="3">
        <v>15.3</v>
      </c>
      <c r="F158" s="3">
        <v>379.59374448925905</v>
      </c>
      <c r="G158" s="3">
        <v>91.869625254449289</v>
      </c>
      <c r="H158" s="3">
        <v>94.316880434480936</v>
      </c>
      <c r="I158" s="3">
        <v>103.97606674093082</v>
      </c>
      <c r="J158" s="3">
        <v>47.0229169544995</v>
      </c>
      <c r="K158" s="3">
        <v>52.362590097097097</v>
      </c>
      <c r="L158" s="3">
        <v>315.32812999999999</v>
      </c>
      <c r="M158" s="3">
        <v>111.901788</v>
      </c>
      <c r="N158" s="3">
        <v>83.670528999999988</v>
      </c>
      <c r="O158" s="3">
        <v>200.96879999999999</v>
      </c>
      <c r="P158" s="3">
        <v>86.94</v>
      </c>
      <c r="Q158" s="3">
        <v>65.483199999999997</v>
      </c>
      <c r="R158" s="3">
        <v>6.4919545813613331</v>
      </c>
      <c r="S158" s="3" t="e">
        <v>#NUM!</v>
      </c>
      <c r="T158" s="3">
        <v>5.3411609724519247</v>
      </c>
      <c r="U158" s="3">
        <v>21.620834915449748</v>
      </c>
      <c r="V158" s="3" t="e">
        <v>#NUM!</v>
      </c>
      <c r="W158" s="3">
        <v>15.01473639884005</v>
      </c>
      <c r="X158" s="3">
        <v>94.278035464549774</v>
      </c>
      <c r="Y158" s="3">
        <v>43.675986097828698</v>
      </c>
      <c r="Z158" s="3">
        <v>50.797361929316899</v>
      </c>
      <c r="AA158" s="3">
        <v>94.133356468116887</v>
      </c>
      <c r="AB158" s="3">
        <v>43.596855285359361</v>
      </c>
      <c r="AC158" s="3">
        <v>50.676905141746516</v>
      </c>
      <c r="AD158" s="5">
        <v>818.70801474979089</v>
      </c>
      <c r="AE158" s="5">
        <v>161.26810236583549</v>
      </c>
      <c r="AF158" s="5">
        <v>173.14737470599525</v>
      </c>
      <c r="AG158" s="3">
        <v>391.76094016171112</v>
      </c>
      <c r="AH158" s="3">
        <v>93.717749092718364</v>
      </c>
      <c r="AI158" s="3">
        <v>96.345913506454679</v>
      </c>
      <c r="AJ158" s="3">
        <v>1.7797811562700125</v>
      </c>
      <c r="AK158" s="3">
        <v>1.9389329777605284</v>
      </c>
      <c r="AL158" s="3">
        <v>1.798179814651615</v>
      </c>
      <c r="AM158" s="3">
        <v>1.2242530192824224</v>
      </c>
      <c r="AN158" s="3">
        <v>1.2493885563828229</v>
      </c>
      <c r="AO158" s="3">
        <v>1.2380837391343424</v>
      </c>
      <c r="AP158" s="3">
        <v>0.62613089543433975</v>
      </c>
      <c r="AQ158" s="3">
        <v>0.61808809802448061</v>
      </c>
      <c r="AR158" s="3">
        <v>0.62064260284083583</v>
      </c>
      <c r="AS158" s="3">
        <v>0.64438299771690488</v>
      </c>
      <c r="AT158" s="3">
        <v>0.61952842566533939</v>
      </c>
      <c r="AU158" s="3">
        <v>0.6312266594916186</v>
      </c>
      <c r="AV158" s="3">
        <v>0.67475096508653198</v>
      </c>
      <c r="AW158" s="3">
        <v>0.72230513828273535</v>
      </c>
      <c r="AX158" s="3">
        <v>0.745051856528955</v>
      </c>
      <c r="AY158" s="3">
        <v>0.67475096508653198</v>
      </c>
      <c r="AZ158" s="3">
        <v>0.72230513828273535</v>
      </c>
      <c r="BA158" s="3">
        <v>0.745051856528955</v>
      </c>
    </row>
    <row r="159" spans="1:53" x14ac:dyDescent="0.3">
      <c r="A159" s="3">
        <v>158</v>
      </c>
      <c r="B159" s="3">
        <v>149.80000000000001</v>
      </c>
      <c r="C159" s="3">
        <v>1.3</v>
      </c>
      <c r="D159" s="3">
        <v>24.3</v>
      </c>
      <c r="E159" s="3">
        <v>10.1</v>
      </c>
      <c r="F159" s="3">
        <v>415.51562114248134</v>
      </c>
      <c r="G159" s="3">
        <v>65.608737678114494</v>
      </c>
      <c r="H159" s="3">
        <v>90.321816304136647</v>
      </c>
      <c r="I159" s="3">
        <v>170.59521334818618</v>
      </c>
      <c r="J159" s="3">
        <v>10.7045833908999</v>
      </c>
      <c r="K159" s="3">
        <v>34.772518019419422</v>
      </c>
      <c r="L159" s="3">
        <v>356.29416199999997</v>
      </c>
      <c r="M159" s="3">
        <v>86.346030999999996</v>
      </c>
      <c r="N159" s="3">
        <v>77.139863999999989</v>
      </c>
      <c r="O159" s="3">
        <v>248.18080000000003</v>
      </c>
      <c r="P159" s="3">
        <v>47.019999999999996</v>
      </c>
      <c r="Q159" s="3">
        <v>58.703999999999994</v>
      </c>
      <c r="R159" s="3">
        <v>7.6060829036276534</v>
      </c>
      <c r="S159" s="3" t="e">
        <v>#NUM!</v>
      </c>
      <c r="T159" s="3">
        <v>5.3269407393272727</v>
      </c>
      <c r="U159" s="3">
        <v>22.305969003442918</v>
      </c>
      <c r="V159" s="3" t="e">
        <v>#NUM!</v>
      </c>
      <c r="W159" s="3">
        <v>15.202265469418544</v>
      </c>
      <c r="X159" s="3">
        <v>149.82583230779588</v>
      </c>
      <c r="Y159" s="3">
        <v>1.3541406954407749</v>
      </c>
      <c r="Z159" s="3">
        <v>24.346906636829708</v>
      </c>
      <c r="AA159" s="3">
        <v>149.8131050116738</v>
      </c>
      <c r="AB159" s="3">
        <v>1.3278726343697074</v>
      </c>
      <c r="AC159" s="3">
        <v>24.324072299255807</v>
      </c>
      <c r="AD159" s="5">
        <v>838.2486347425845</v>
      </c>
      <c r="AE159" s="5">
        <v>136.90976917420014</v>
      </c>
      <c r="AF159" s="5">
        <v>169.89900670086308</v>
      </c>
      <c r="AG159" s="3">
        <v>426.81681739236325</v>
      </c>
      <c r="AH159" s="3">
        <v>67.568455901000576</v>
      </c>
      <c r="AI159" s="3">
        <v>92.426848780026688</v>
      </c>
      <c r="AJ159" s="3">
        <v>1.8898905781349089</v>
      </c>
      <c r="AK159" s="3">
        <v>1.198414903076698</v>
      </c>
      <c r="AL159" s="3">
        <v>1.8913394234346708</v>
      </c>
      <c r="AM159" s="3">
        <v>1.2448506038564844</v>
      </c>
      <c r="AN159" s="3">
        <v>0.72783193451554851</v>
      </c>
      <c r="AO159" s="3">
        <v>1.2476114594542871</v>
      </c>
      <c r="AP159" s="3">
        <v>0.6149566451308951</v>
      </c>
      <c r="AQ159" s="3">
        <v>0.49489948620200397</v>
      </c>
      <c r="AR159" s="3">
        <v>0.61703917505083028</v>
      </c>
      <c r="AS159" s="3">
        <v>0.60813083167876369</v>
      </c>
      <c r="AT159" s="3">
        <v>0.45166119264199045</v>
      </c>
      <c r="AU159" s="3">
        <v>0.61301301722187684</v>
      </c>
      <c r="AV159" s="3">
        <v>0.56962103224088112</v>
      </c>
      <c r="AW159" s="3">
        <v>1.1655716215395697</v>
      </c>
      <c r="AX159" s="3">
        <v>0.75181328777905765</v>
      </c>
      <c r="AY159" s="3">
        <v>0.56962103224088112</v>
      </c>
      <c r="AZ159" s="3">
        <v>1.1655716215395697</v>
      </c>
      <c r="BA159" s="3">
        <v>0.75181328777905765</v>
      </c>
    </row>
    <row r="160" spans="1:53" x14ac:dyDescent="0.3">
      <c r="A160" s="3">
        <v>159</v>
      </c>
      <c r="B160" s="3">
        <v>11.7</v>
      </c>
      <c r="C160" s="3">
        <v>36.9</v>
      </c>
      <c r="D160" s="3">
        <v>45.2</v>
      </c>
      <c r="E160" s="3">
        <v>7.3</v>
      </c>
      <c r="F160" s="3">
        <v>302.56093479973691</v>
      </c>
      <c r="G160" s="3">
        <v>82.82611637468014</v>
      </c>
      <c r="H160" s="3">
        <v>108.42527141289565</v>
      </c>
      <c r="I160" s="3">
        <v>45.819042669637241</v>
      </c>
      <c r="J160" s="3">
        <v>39.040916678179975</v>
      </c>
      <c r="K160" s="3">
        <v>52.154503603883889</v>
      </c>
      <c r="L160" s="3">
        <v>237.85847099999995</v>
      </c>
      <c r="M160" s="3">
        <v>97.822378999999984</v>
      </c>
      <c r="N160" s="3">
        <v>97.527288999999996</v>
      </c>
      <c r="O160" s="3">
        <v>136.2696</v>
      </c>
      <c r="P160" s="3">
        <v>70.739999999999995</v>
      </c>
      <c r="Q160" s="3">
        <v>79.191200000000009</v>
      </c>
      <c r="R160" s="3">
        <v>5.5020220032547718</v>
      </c>
      <c r="S160" s="3" t="e">
        <v>#NUM!</v>
      </c>
      <c r="T160" s="3">
        <v>5.9418733825690948</v>
      </c>
      <c r="U160" s="3">
        <v>20.304364044558046</v>
      </c>
      <c r="V160" s="3" t="e">
        <v>#NUM!</v>
      </c>
      <c r="W160" s="3">
        <v>15.972909462373021</v>
      </c>
      <c r="X160" s="3">
        <v>11.716412186706116</v>
      </c>
      <c r="Y160" s="3">
        <v>37.548653019584194</v>
      </c>
      <c r="Z160" s="3">
        <v>45.29312059798243</v>
      </c>
      <c r="AA160" s="3">
        <v>11.708274687587702</v>
      </c>
      <c r="AB160" s="3">
        <v>37.384895949991581</v>
      </c>
      <c r="AC160" s="3">
        <v>45.24887762830155</v>
      </c>
      <c r="AD160" s="5">
        <v>716.5802720463596</v>
      </c>
      <c r="AE160" s="5">
        <v>152.0269341117984</v>
      </c>
      <c r="AF160" s="5">
        <v>188.06746568992259</v>
      </c>
      <c r="AG160" s="3">
        <v>313.50506590260039</v>
      </c>
      <c r="AH160" s="3">
        <v>84.678113361901694</v>
      </c>
      <c r="AI160" s="3">
        <v>110.55565153606045</v>
      </c>
      <c r="AJ160" s="3">
        <v>1.8486176508369614</v>
      </c>
      <c r="AK160" s="3">
        <v>1.5985838506523495</v>
      </c>
      <c r="AL160" s="3">
        <v>1.945551140880881</v>
      </c>
      <c r="AM160" s="3">
        <v>1.2460902216132086</v>
      </c>
      <c r="AN160" s="3">
        <v>1.1455663771920459</v>
      </c>
      <c r="AO160" s="3">
        <v>1.2495222917377682</v>
      </c>
      <c r="AP160" s="3">
        <v>0.61910532063058088</v>
      </c>
      <c r="AQ160" s="3">
        <v>0.66894129620486087</v>
      </c>
      <c r="AR160" s="3">
        <v>0.61841420753987264</v>
      </c>
      <c r="AS160" s="3">
        <v>0.61827248222924225</v>
      </c>
      <c r="AT160" s="3">
        <v>0.68886578850759816</v>
      </c>
      <c r="AU160" s="3">
        <v>0.61995779364899717</v>
      </c>
      <c r="AV160" s="3">
        <v>0.78233895419068267</v>
      </c>
      <c r="AW160" s="3">
        <v>0.83562500029318709</v>
      </c>
      <c r="AX160" s="3">
        <v>0.69217361732039884</v>
      </c>
      <c r="AY160" s="3">
        <v>0.78233895419068267</v>
      </c>
      <c r="AZ160" s="3">
        <v>0.83562500029318709</v>
      </c>
      <c r="BA160" s="3">
        <v>0.69217361732039884</v>
      </c>
    </row>
    <row r="161" spans="1:53" x14ac:dyDescent="0.3">
      <c r="A161" s="3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  <c r="F161" s="3">
        <v>343.49265435981579</v>
      </c>
      <c r="G161" s="3">
        <v>76.378281462276092</v>
      </c>
      <c r="H161" s="3">
        <v>110.49768998902695</v>
      </c>
      <c r="I161" s="3">
        <v>140.86380853392743</v>
      </c>
      <c r="J161" s="3">
        <v>26.208183335635994</v>
      </c>
      <c r="K161" s="3">
        <v>45.030900720776778</v>
      </c>
      <c r="L161" s="3">
        <v>278.04765599999996</v>
      </c>
      <c r="M161" s="3">
        <v>87.256276999999983</v>
      </c>
      <c r="N161" s="3">
        <v>98.433734999999999</v>
      </c>
      <c r="O161" s="3">
        <v>212.93039999999999</v>
      </c>
      <c r="P161" s="3">
        <v>67.419999999999987</v>
      </c>
      <c r="Q161" s="3">
        <v>81.376000000000005</v>
      </c>
      <c r="R161" s="3">
        <v>7.0813354100511443</v>
      </c>
      <c r="S161" s="3" t="e">
        <v>#NUM!</v>
      </c>
      <c r="T161" s="3">
        <v>5.9206030350913164</v>
      </c>
      <c r="U161" s="3">
        <v>21.124017844395674</v>
      </c>
      <c r="V161" s="3" t="e">
        <v>#NUM!</v>
      </c>
      <c r="W161" s="3">
        <v>16.322181251962096</v>
      </c>
      <c r="X161" s="3">
        <v>131.87585308917377</v>
      </c>
      <c r="Y161" s="3">
        <v>18.462424072010048</v>
      </c>
      <c r="Z161" s="3">
        <v>34.652308783538729</v>
      </c>
      <c r="AA161" s="3">
        <v>131.79646345907432</v>
      </c>
      <c r="AB161" s="3">
        <v>18.432354170220052</v>
      </c>
      <c r="AC161" s="3">
        <v>34.626882369290549</v>
      </c>
      <c r="AD161" s="5">
        <v>734.26978200531539</v>
      </c>
      <c r="AE161" s="5">
        <v>146.23890391662391</v>
      </c>
      <c r="AF161" s="5">
        <v>192.74525772450684</v>
      </c>
      <c r="AG161" s="3">
        <v>353.38155803606423</v>
      </c>
      <c r="AH161" s="3">
        <v>78.276468176283885</v>
      </c>
      <c r="AI161" s="3">
        <v>112.77465089964531</v>
      </c>
      <c r="AJ161" s="3">
        <v>1.9243088254148442</v>
      </c>
      <c r="AK161" s="3">
        <v>1.7740689504909475</v>
      </c>
      <c r="AL161" s="3">
        <v>1.9717877404999093</v>
      </c>
      <c r="AM161" s="3">
        <v>1.2492180443226417</v>
      </c>
      <c r="AN161" s="3">
        <v>1.2290122360365721</v>
      </c>
      <c r="AO161" s="3">
        <v>1.2499044276781408</v>
      </c>
      <c r="AP161" s="3">
        <v>0.61762504715291611</v>
      </c>
      <c r="AQ161" s="3">
        <v>0.59918133444944022</v>
      </c>
      <c r="AR161" s="3">
        <v>0.61788879220318105</v>
      </c>
      <c r="AS161" s="3">
        <v>0.61794290577224398</v>
      </c>
      <c r="AT161" s="3">
        <v>0.59189039593562287</v>
      </c>
      <c r="AU161" s="3">
        <v>0.61729966148163196</v>
      </c>
      <c r="AV161" s="3">
        <v>0.61147735123799241</v>
      </c>
      <c r="AW161" s="3">
        <v>0.80920454998481617</v>
      </c>
      <c r="AX161" s="3">
        <v>0.69990101457822829</v>
      </c>
      <c r="AY161" s="3">
        <v>0.61147735123799241</v>
      </c>
      <c r="AZ161" s="3">
        <v>0.80920454998481617</v>
      </c>
      <c r="BA161" s="3">
        <v>0.69990101457822829</v>
      </c>
    </row>
    <row r="162" spans="1:53" x14ac:dyDescent="0.3">
      <c r="A162" s="3">
        <v>161</v>
      </c>
      <c r="B162" s="3">
        <v>172.5</v>
      </c>
      <c r="C162" s="3">
        <v>18.100000000000001</v>
      </c>
      <c r="D162" s="3">
        <v>30.7</v>
      </c>
      <c r="E162" s="3">
        <v>14.4</v>
      </c>
      <c r="F162" s="3">
        <v>412.94485805187105</v>
      </c>
      <c r="G162" s="3">
        <v>71.564797023593258</v>
      </c>
      <c r="H162" s="3">
        <v>108.04838299231886</v>
      </c>
      <c r="I162" s="3">
        <v>200.67276170678548</v>
      </c>
      <c r="J162" s="3">
        <v>23.341636667127201</v>
      </c>
      <c r="K162" s="3">
        <v>39.706180144155354</v>
      </c>
      <c r="L162" s="3">
        <v>345.03887699999996</v>
      </c>
      <c r="M162" s="3">
        <v>90.119611999999989</v>
      </c>
      <c r="N162" s="3">
        <v>98.485948999999991</v>
      </c>
      <c r="O162" s="3">
        <v>288.08879999999999</v>
      </c>
      <c r="P162" s="3">
        <v>52.059999999999995</v>
      </c>
      <c r="Q162" s="3">
        <v>72.980800000000002</v>
      </c>
      <c r="R162" s="3">
        <v>7.9829314004918732</v>
      </c>
      <c r="S162" s="3" t="e">
        <v>#NUM!</v>
      </c>
      <c r="T162" s="3">
        <v>5.7925038686296784</v>
      </c>
      <c r="U162" s="3">
        <v>22.049611511987955</v>
      </c>
      <c r="V162" s="3" t="e">
        <v>#NUM!</v>
      </c>
      <c r="W162" s="3">
        <v>16.482007656162828</v>
      </c>
      <c r="X162" s="3">
        <v>172.51860453305059</v>
      </c>
      <c r="Y162" s="3">
        <v>18.219261016350593</v>
      </c>
      <c r="Z162" s="3">
        <v>30.767290569061689</v>
      </c>
      <c r="AA162" s="3">
        <v>172.50939521402901</v>
      </c>
      <c r="AB162" s="3">
        <v>18.163508663099424</v>
      </c>
      <c r="AC162" s="3">
        <v>30.734841377440031</v>
      </c>
      <c r="AD162" s="5">
        <v>789.94482751739611</v>
      </c>
      <c r="AE162" s="5">
        <v>141.07177007412145</v>
      </c>
      <c r="AF162" s="5">
        <v>192.77879627769113</v>
      </c>
      <c r="AG162" s="3">
        <v>422.37849603356852</v>
      </c>
      <c r="AH162" s="3">
        <v>73.449821454783319</v>
      </c>
      <c r="AI162" s="3">
        <v>110.44372039708479</v>
      </c>
      <c r="AJ162" s="3">
        <v>1.9621544127074211</v>
      </c>
      <c r="AK162" s="3">
        <v>1.8602517987528355</v>
      </c>
      <c r="AL162" s="3">
        <v>1.9837389466316571</v>
      </c>
      <c r="AM162" s="3">
        <v>1.2498436088645284</v>
      </c>
      <c r="AN162" s="3">
        <v>1.2456850561703954</v>
      </c>
      <c r="AO162" s="3">
        <v>1.2499806699699063</v>
      </c>
      <c r="AP162" s="3">
        <v>0.61819023002891771</v>
      </c>
      <c r="AQ162" s="3">
        <v>0.6253187255423629</v>
      </c>
      <c r="AR162" s="3">
        <v>0.61808945369546531</v>
      </c>
      <c r="AS162" s="3">
        <v>0.61806878131011678</v>
      </c>
      <c r="AT162" s="3">
        <v>0.62790101741178439</v>
      </c>
      <c r="AU162" s="3">
        <v>0.61831282882184069</v>
      </c>
      <c r="AV162" s="3">
        <v>0.54042180383014904</v>
      </c>
      <c r="AW162" s="3">
        <v>0.80311769857188553</v>
      </c>
      <c r="AX162" s="3">
        <v>0.71413487715290414</v>
      </c>
      <c r="AY162" s="3">
        <v>0.54042180383014904</v>
      </c>
      <c r="AZ162" s="3">
        <v>0.80311769857188553</v>
      </c>
      <c r="BA162" s="3">
        <v>0.71413487715290414</v>
      </c>
    </row>
    <row r="163" spans="1:53" x14ac:dyDescent="0.3">
      <c r="A163" s="3">
        <v>162</v>
      </c>
      <c r="B163" s="3">
        <v>85.7</v>
      </c>
      <c r="C163" s="3">
        <v>35.799999999999997</v>
      </c>
      <c r="D163" s="3">
        <v>49.3</v>
      </c>
      <c r="E163" s="3">
        <v>13.3</v>
      </c>
      <c r="F163" s="3">
        <v>374.7614006363097</v>
      </c>
      <c r="G163" s="3">
        <v>85.89535791651528</v>
      </c>
      <c r="H163" s="3">
        <v>124.93386809462319</v>
      </c>
      <c r="I163" s="3">
        <v>125.8345523413571</v>
      </c>
      <c r="J163" s="3">
        <v>40.468327333425435</v>
      </c>
      <c r="K163" s="3">
        <v>57.241236028831068</v>
      </c>
      <c r="L163" s="3">
        <v>326.74485299999998</v>
      </c>
      <c r="M163" s="3">
        <v>95.401044999999996</v>
      </c>
      <c r="N163" s="3">
        <v>117.56956499999998</v>
      </c>
      <c r="O163" s="3">
        <v>239.13920000000002</v>
      </c>
      <c r="P163" s="3">
        <v>79.839999999999989</v>
      </c>
      <c r="Q163" s="3">
        <v>89.9392</v>
      </c>
      <c r="R163" s="3">
        <v>7.6440253858004841</v>
      </c>
      <c r="S163" s="3" t="e">
        <v>#NUM!</v>
      </c>
      <c r="T163" s="3">
        <v>6.2149256285005157</v>
      </c>
      <c r="U163" s="3">
        <v>22.090542035194098</v>
      </c>
      <c r="V163" s="3" t="e">
        <v>#NUM!</v>
      </c>
      <c r="W163" s="3">
        <v>17.083530205978906</v>
      </c>
      <c r="X163" s="3">
        <v>85.714284195709766</v>
      </c>
      <c r="Y163" s="3">
        <v>35.920660674047546</v>
      </c>
      <c r="Z163" s="3">
        <v>49.375148891215233</v>
      </c>
      <c r="AA163" s="3">
        <v>85.707193855609717</v>
      </c>
      <c r="AB163" s="3">
        <v>35.864388154747928</v>
      </c>
      <c r="AC163" s="3">
        <v>49.339081012947638</v>
      </c>
      <c r="AD163" s="5">
        <v>749.96177370759222</v>
      </c>
      <c r="AE163" s="5">
        <v>154.42674574882494</v>
      </c>
      <c r="AF163" s="5">
        <v>211.4069987268366</v>
      </c>
      <c r="AG163" s="3">
        <v>384.36669877271157</v>
      </c>
      <c r="AH163" s="3">
        <v>87.736866827618456</v>
      </c>
      <c r="AI163" s="3">
        <v>127.39550363224967</v>
      </c>
      <c r="AJ163" s="3">
        <v>1.9810771703628212</v>
      </c>
      <c r="AK163" s="3">
        <v>1.9293488448232003</v>
      </c>
      <c r="AL163" s="3">
        <v>1.9918172509661529</v>
      </c>
      <c r="AM163" s="3">
        <v>1.2499687217729056</v>
      </c>
      <c r="AN163" s="3">
        <v>1.2491369944023485</v>
      </c>
      <c r="AO163" s="3">
        <v>1.2499961339742733</v>
      </c>
      <c r="AP163" s="3">
        <v>0.61797431565393246</v>
      </c>
      <c r="AQ163" s="3">
        <v>0.61526393825202286</v>
      </c>
      <c r="AR163" s="3">
        <v>0.6180128037520759</v>
      </c>
      <c r="AS163" s="3">
        <v>0.61802069946020466</v>
      </c>
      <c r="AT163" s="3">
        <v>0.61428773518092061</v>
      </c>
      <c r="AU163" s="3">
        <v>0.61792749863005247</v>
      </c>
      <c r="AV163" s="3">
        <v>0.57271225632649014</v>
      </c>
      <c r="AW163" s="3">
        <v>0.72983908913332818</v>
      </c>
      <c r="AX163" s="3">
        <v>0.67283683671127936</v>
      </c>
      <c r="AY163" s="3">
        <v>0.57271225632649014</v>
      </c>
      <c r="AZ163" s="3">
        <v>0.72983908913332818</v>
      </c>
      <c r="BA163" s="3">
        <v>0.67283683671127936</v>
      </c>
    </row>
    <row r="164" spans="1:53" x14ac:dyDescent="0.3">
      <c r="A164" s="3">
        <v>163</v>
      </c>
      <c r="B164" s="3">
        <v>188.4</v>
      </c>
      <c r="C164" s="3">
        <v>18.100000000000001</v>
      </c>
      <c r="D164" s="3">
        <v>25.6</v>
      </c>
      <c r="E164" s="3">
        <v>14.9</v>
      </c>
      <c r="F164" s="3">
        <v>450.73298044541673</v>
      </c>
      <c r="G164" s="3">
        <v>78.226750541560691</v>
      </c>
      <c r="H164" s="3">
        <v>113.05370766623622</v>
      </c>
      <c r="I164" s="3">
        <v>213.56691046827143</v>
      </c>
      <c r="J164" s="3">
        <v>26.19366546668509</v>
      </c>
      <c r="K164" s="3">
        <v>37.048247205766216</v>
      </c>
      <c r="L164" s="3">
        <v>406.07415600000002</v>
      </c>
      <c r="M164" s="3">
        <v>94.758490999999992</v>
      </c>
      <c r="N164" s="3">
        <v>101.95742099999998</v>
      </c>
      <c r="O164" s="3">
        <v>330.36720000000003</v>
      </c>
      <c r="P164" s="3">
        <v>61.48</v>
      </c>
      <c r="Q164" s="3">
        <v>73.705600000000004</v>
      </c>
      <c r="R164" s="3">
        <v>8.2961775164624569</v>
      </c>
      <c r="S164" s="3" t="e">
        <v>#NUM!</v>
      </c>
      <c r="T164" s="3">
        <v>5.7285626028857237</v>
      </c>
      <c r="U164" s="3">
        <v>22.911000990297541</v>
      </c>
      <c r="V164" s="3" t="e">
        <v>#NUM!</v>
      </c>
      <c r="W164" s="3">
        <v>16.909416516268642</v>
      </c>
      <c r="X164" s="3">
        <v>188.42834008145954</v>
      </c>
      <c r="Y164" s="3">
        <v>18.165069156962435</v>
      </c>
      <c r="Z164" s="3">
        <v>25.648192632762225</v>
      </c>
      <c r="AA164" s="3">
        <v>188.41437488889162</v>
      </c>
      <c r="AB164" s="3">
        <v>18.133679660696227</v>
      </c>
      <c r="AC164" s="3">
        <v>25.624708889249838</v>
      </c>
      <c r="AD164" s="5">
        <v>819.04016708803169</v>
      </c>
      <c r="AE164" s="5">
        <v>147.95689691948368</v>
      </c>
      <c r="AF164" s="5">
        <v>203.37138738894348</v>
      </c>
      <c r="AG164" s="3">
        <v>460.18829916447146</v>
      </c>
      <c r="AH164" s="3">
        <v>80.139333493870069</v>
      </c>
      <c r="AI164" s="3">
        <v>115.68222451103921</v>
      </c>
      <c r="AJ164" s="3">
        <v>1.9905385851814106</v>
      </c>
      <c r="AK164" s="3">
        <v>1.937891745918962</v>
      </c>
      <c r="AL164" s="3">
        <v>1.9899326025880706</v>
      </c>
      <c r="AM164" s="3">
        <v>1.2499937443545812</v>
      </c>
      <c r="AN164" s="3">
        <v>1.2497100078435506</v>
      </c>
      <c r="AO164" s="3">
        <v>1.2499964660222826</v>
      </c>
      <c r="AP164" s="3">
        <v>0.61805678268497888</v>
      </c>
      <c r="AQ164" s="3">
        <v>0.61909266334902879</v>
      </c>
      <c r="AR164" s="3">
        <v>0.61804207450295134</v>
      </c>
      <c r="AS164" s="3">
        <v>0.6180390648485613</v>
      </c>
      <c r="AT164" s="3">
        <v>0.61919311143583922</v>
      </c>
      <c r="AU164" s="3">
        <v>0.6180610244440965</v>
      </c>
      <c r="AV164" s="3">
        <v>0.52255248379211594</v>
      </c>
      <c r="AW164" s="3">
        <v>0.77930806031643907</v>
      </c>
      <c r="AX164" s="3">
        <v>0.72467082730902033</v>
      </c>
      <c r="AY164" s="3">
        <v>0.52255248379211594</v>
      </c>
      <c r="AZ164" s="3">
        <v>0.77930806031643907</v>
      </c>
      <c r="BA164" s="3">
        <v>0.72467082730902033</v>
      </c>
    </row>
    <row r="165" spans="1:53" x14ac:dyDescent="0.3">
      <c r="A165" s="3">
        <v>164</v>
      </c>
      <c r="B165" s="3">
        <v>163.5</v>
      </c>
      <c r="C165" s="3">
        <v>36.799999999999997</v>
      </c>
      <c r="D165" s="3">
        <v>7.4</v>
      </c>
      <c r="E165" s="3">
        <v>18</v>
      </c>
      <c r="F165" s="3">
        <v>479.01308631179171</v>
      </c>
      <c r="G165" s="3">
        <v>91.558725379092479</v>
      </c>
      <c r="H165" s="3">
        <v>86.537595366365352</v>
      </c>
      <c r="I165" s="3">
        <v>206.21338209365427</v>
      </c>
      <c r="J165" s="3">
        <v>42.038733093337015</v>
      </c>
      <c r="K165" s="3">
        <v>14.809649441153244</v>
      </c>
      <c r="L165" s="3">
        <v>430.12808899999993</v>
      </c>
      <c r="M165" s="3">
        <v>106.28178299999999</v>
      </c>
      <c r="N165" s="3">
        <v>75.911323999999993</v>
      </c>
      <c r="O165" s="3">
        <v>344.65199999999999</v>
      </c>
      <c r="P165" s="3">
        <v>80</v>
      </c>
      <c r="Q165" s="3">
        <v>47.139199999999995</v>
      </c>
      <c r="R165" s="3">
        <v>8.415283996922291</v>
      </c>
      <c r="S165" s="3" t="e">
        <v>#NUM!</v>
      </c>
      <c r="T165" s="3">
        <v>4.2929050413644134</v>
      </c>
      <c r="U165" s="3">
        <v>23.425613782575343</v>
      </c>
      <c r="V165" s="3" t="e">
        <v>#NUM!</v>
      </c>
      <c r="W165" s="3">
        <v>15.529013213225038</v>
      </c>
      <c r="X165" s="3">
        <v>163.51309391784861</v>
      </c>
      <c r="Y165" s="3">
        <v>36.920977093326478</v>
      </c>
      <c r="Z165" s="3">
        <v>7.4888156491117019</v>
      </c>
      <c r="AA165" s="3">
        <v>163.5065905893014</v>
      </c>
      <c r="AB165" s="3">
        <v>36.864487239878116</v>
      </c>
      <c r="AC165" s="3">
        <v>7.4465121317276859</v>
      </c>
      <c r="AD165" s="5">
        <v>852.22794045312924</v>
      </c>
      <c r="AE165" s="5">
        <v>161.21642423165719</v>
      </c>
      <c r="AF165" s="5">
        <v>178.41427062053705</v>
      </c>
      <c r="AG165" s="3">
        <v>488.90226696190143</v>
      </c>
      <c r="AH165" s="3">
        <v>93.467066153285742</v>
      </c>
      <c r="AI165" s="3">
        <v>89.199685414500479</v>
      </c>
      <c r="AJ165" s="3">
        <v>1.995269292590699</v>
      </c>
      <c r="AK165" s="3">
        <v>1.9683096744999424</v>
      </c>
      <c r="AL165" s="3">
        <v>1.7673286129102226</v>
      </c>
      <c r="AM165" s="3">
        <v>1.2499987488709163</v>
      </c>
      <c r="AN165" s="3">
        <v>1.2499419913597494</v>
      </c>
      <c r="AO165" s="3">
        <v>1.2252757667341172</v>
      </c>
      <c r="AP165" s="3">
        <v>0.61802528236408072</v>
      </c>
      <c r="AQ165" s="3">
        <v>0.61762987544365022</v>
      </c>
      <c r="AR165" s="3">
        <v>0.61588866590127178</v>
      </c>
      <c r="AS165" s="3">
        <v>0.61803204985881721</v>
      </c>
      <c r="AT165" s="3">
        <v>0.61759140584785188</v>
      </c>
      <c r="AU165" s="3">
        <v>0.59884544695576936</v>
      </c>
      <c r="AV165" s="3">
        <v>0.51759060248948574</v>
      </c>
      <c r="AW165" s="3">
        <v>0.72000975049313276</v>
      </c>
      <c r="AX165" s="3">
        <v>0.8875229088290405</v>
      </c>
      <c r="AY165" s="3">
        <v>0.51759060248948574</v>
      </c>
      <c r="AZ165" s="3">
        <v>0.72000975049313276</v>
      </c>
      <c r="BA165" s="3">
        <v>0.8875229088290405</v>
      </c>
    </row>
    <row r="166" spans="1:53" x14ac:dyDescent="0.3">
      <c r="A166" s="3">
        <v>165</v>
      </c>
      <c r="B166" s="3">
        <v>117.2</v>
      </c>
      <c r="C166" s="3">
        <v>14.7</v>
      </c>
      <c r="D166" s="3">
        <v>5.4</v>
      </c>
      <c r="E166" s="3">
        <v>11.9</v>
      </c>
      <c r="F166" s="3">
        <v>452.50916041825417</v>
      </c>
      <c r="G166" s="3">
        <v>78.791107765364728</v>
      </c>
      <c r="H166" s="3">
        <v>65.976316756455745</v>
      </c>
      <c r="I166" s="3">
        <v>158.44267641873085</v>
      </c>
      <c r="J166" s="3">
        <v>23.107746618667402</v>
      </c>
      <c r="K166" s="3">
        <v>8.3619298882306499</v>
      </c>
      <c r="L166" s="3">
        <v>416.91316899999993</v>
      </c>
      <c r="M166" s="3">
        <v>93.952488000000002</v>
      </c>
      <c r="N166" s="3">
        <v>53.220191999999983</v>
      </c>
      <c r="O166" s="3">
        <v>301.6352</v>
      </c>
      <c r="P166" s="3">
        <v>69.11999999999999</v>
      </c>
      <c r="Q166" s="3">
        <v>29.704799999999999</v>
      </c>
      <c r="R166" s="3">
        <v>8.12999547591183</v>
      </c>
      <c r="S166" s="3" t="e">
        <v>#NUM!</v>
      </c>
      <c r="T166" s="3">
        <v>3.4035609701159943</v>
      </c>
      <c r="U166" s="3">
        <v>23.504372903203191</v>
      </c>
      <c r="V166" s="3" t="e">
        <v>#NUM!</v>
      </c>
      <c r="W166" s="3">
        <v>14.109609524150262</v>
      </c>
      <c r="X166" s="3">
        <v>117.21505905312046</v>
      </c>
      <c r="Y166" s="3">
        <v>14.763418012041695</v>
      </c>
      <c r="Z166" s="3">
        <v>5.6502799218466233</v>
      </c>
      <c r="AA166" s="3">
        <v>117.20758694990913</v>
      </c>
      <c r="AB166" s="3">
        <v>14.73279592854373</v>
      </c>
      <c r="AC166" s="3">
        <v>5.543735785228149</v>
      </c>
      <c r="AD166" s="5">
        <v>833.83542010609244</v>
      </c>
      <c r="AE166" s="5">
        <v>150.26631321642259</v>
      </c>
      <c r="AF166" s="5">
        <v>155.42792059491572</v>
      </c>
      <c r="AG166" s="3">
        <v>462.90610830623632</v>
      </c>
      <c r="AH166" s="3">
        <v>80.791196294599985</v>
      </c>
      <c r="AI166" s="3">
        <v>68.473702436300073</v>
      </c>
      <c r="AJ166" s="3">
        <v>1.9976346462292591</v>
      </c>
      <c r="AK166" s="3">
        <v>1.9312891085116208</v>
      </c>
      <c r="AL166" s="3">
        <v>1.5440687808101723</v>
      </c>
      <c r="AM166" s="3">
        <v>1.2499997497741833</v>
      </c>
      <c r="AN166" s="3">
        <v>1.2493458059115943</v>
      </c>
      <c r="AO166" s="3">
        <v>1.1778496406070738</v>
      </c>
      <c r="AP166" s="3">
        <v>0.61803731431125097</v>
      </c>
      <c r="AQ166" s="3">
        <v>0.61817540283683758</v>
      </c>
      <c r="AR166" s="3">
        <v>0.61023559489545942</v>
      </c>
      <c r="AS166" s="3">
        <v>0.61803472934127346</v>
      </c>
      <c r="AT166" s="3">
        <v>0.61713683162593735</v>
      </c>
      <c r="AU166" s="3">
        <v>0.58337251768961551</v>
      </c>
      <c r="AV166" s="3">
        <v>0.54094595509839882</v>
      </c>
      <c r="AW166" s="3">
        <v>0.80016927051401066</v>
      </c>
      <c r="AX166" s="3">
        <v>0.97996599542815332</v>
      </c>
      <c r="AY166" s="3">
        <v>0.54094595509839882</v>
      </c>
      <c r="AZ166" s="3">
        <v>0.80016927051401066</v>
      </c>
      <c r="BA166" s="3">
        <v>0.97996599542815332</v>
      </c>
    </row>
    <row r="167" spans="1:53" x14ac:dyDescent="0.3">
      <c r="A167" s="3">
        <v>166</v>
      </c>
      <c r="B167" s="3">
        <v>234.5</v>
      </c>
      <c r="C167" s="3">
        <v>3.4</v>
      </c>
      <c r="D167" s="3">
        <v>84.8</v>
      </c>
      <c r="E167" s="3">
        <v>11.9</v>
      </c>
      <c r="F167" s="3">
        <v>551.2564122927779</v>
      </c>
      <c r="G167" s="3">
        <v>58.553775435755306</v>
      </c>
      <c r="H167" s="3">
        <v>130.98342172951902</v>
      </c>
      <c r="I167" s="3">
        <v>266.18853528374615</v>
      </c>
      <c r="J167" s="3">
        <v>8.0215493237334812</v>
      </c>
      <c r="K167" s="3">
        <v>86.472385977646127</v>
      </c>
      <c r="L167" s="3">
        <v>510.84484499999996</v>
      </c>
      <c r="M167" s="3">
        <v>80.222066999999981</v>
      </c>
      <c r="N167" s="3">
        <v>117.98347899999999</v>
      </c>
      <c r="O167" s="3">
        <v>404.37439999999998</v>
      </c>
      <c r="P167" s="3">
        <v>45.16</v>
      </c>
      <c r="Q167" s="3">
        <v>96.233599999999996</v>
      </c>
      <c r="R167" s="3">
        <v>8.709453778251067</v>
      </c>
      <c r="S167" s="3" t="e">
        <v>#NUM!</v>
      </c>
      <c r="T167" s="3">
        <v>5.8017199308442553</v>
      </c>
      <c r="U167" s="3">
        <v>24.260953910448887</v>
      </c>
      <c r="V167" s="3" t="e">
        <v>#NUM!</v>
      </c>
      <c r="W167" s="3">
        <v>15.727983162118067</v>
      </c>
      <c r="X167" s="3">
        <v>234.52088291999164</v>
      </c>
      <c r="Y167" s="3">
        <v>3.5448148911331567</v>
      </c>
      <c r="Z167" s="3">
        <v>85.106737930963419</v>
      </c>
      <c r="AA167" s="3">
        <v>234.51055230004414</v>
      </c>
      <c r="AB167" s="3">
        <v>3.4782090946783359</v>
      </c>
      <c r="AC167" s="3">
        <v>84.983993025268646</v>
      </c>
      <c r="AD167" s="5">
        <v>935.66921567878819</v>
      </c>
      <c r="AE167" s="5">
        <v>129.75840411708162</v>
      </c>
      <c r="AF167" s="5">
        <v>215.49878125860363</v>
      </c>
      <c r="AG167" s="3">
        <v>561.82404823601416</v>
      </c>
      <c r="AH167" s="3">
        <v>60.528002760085123</v>
      </c>
      <c r="AI167" s="3">
        <v>133.2182193256576</v>
      </c>
      <c r="AJ167" s="3">
        <v>1.9988173231146296</v>
      </c>
      <c r="AK167" s="3">
        <v>1.4590275618902209</v>
      </c>
      <c r="AL167" s="3">
        <v>1.7720343473161684</v>
      </c>
      <c r="AM167" s="3">
        <v>1.2499999499548367</v>
      </c>
      <c r="AN167" s="3">
        <v>1.0671856371295843</v>
      </c>
      <c r="AO167" s="3">
        <v>1.2355699281214148</v>
      </c>
      <c r="AP167" s="3">
        <v>0.6180327185010992</v>
      </c>
      <c r="AQ167" s="3">
        <v>0.58454715219620179</v>
      </c>
      <c r="AR167" s="3">
        <v>0.62102713613464899</v>
      </c>
      <c r="AS167" s="3">
        <v>0.61803370586928952</v>
      </c>
      <c r="AT167" s="3">
        <v>0.53367556635857261</v>
      </c>
      <c r="AU167" s="3">
        <v>0.63156331743028671</v>
      </c>
      <c r="AV167" s="3">
        <v>0.4979993155042004</v>
      </c>
      <c r="AW167" s="3">
        <v>1.0229470379177084</v>
      </c>
      <c r="AX167" s="3">
        <v>0.70544336359927373</v>
      </c>
      <c r="AY167" s="3">
        <v>0.4979993155042004</v>
      </c>
      <c r="AZ167" s="3">
        <v>1.0229470379177084</v>
      </c>
      <c r="BA167" s="3">
        <v>0.70544336359927373</v>
      </c>
    </row>
    <row r="168" spans="1:53" x14ac:dyDescent="0.3">
      <c r="A168" s="3">
        <v>167</v>
      </c>
      <c r="B168" s="3">
        <v>17.899999999999999</v>
      </c>
      <c r="C168" s="3">
        <v>37.6</v>
      </c>
      <c r="D168" s="3">
        <v>21.6</v>
      </c>
      <c r="E168" s="3">
        <v>8</v>
      </c>
      <c r="F168" s="3">
        <v>403.7794886049445</v>
      </c>
      <c r="G168" s="3">
        <v>78.587642805028707</v>
      </c>
      <c r="H168" s="3">
        <v>113.28839521066331</v>
      </c>
      <c r="I168" s="3">
        <v>71.137707056749235</v>
      </c>
      <c r="J168" s="3">
        <v>39.204309864746698</v>
      </c>
      <c r="K168" s="3">
        <v>38.894477195529227</v>
      </c>
      <c r="L168" s="3">
        <v>355.19693899999993</v>
      </c>
      <c r="M168" s="3">
        <v>94.716905999999994</v>
      </c>
      <c r="N168" s="3">
        <v>100.57661099999999</v>
      </c>
      <c r="O168" s="3">
        <v>236.108</v>
      </c>
      <c r="P168" s="3">
        <v>70.539999999999992</v>
      </c>
      <c r="Q168" s="3">
        <v>76.022400000000005</v>
      </c>
      <c r="R168" s="3">
        <v>6.3685822241471364</v>
      </c>
      <c r="S168" s="3" t="e">
        <v>#NUM!</v>
      </c>
      <c r="T168" s="3">
        <v>5.3933812870278217</v>
      </c>
      <c r="U168" s="3">
        <v>22.29356384120582</v>
      </c>
      <c r="V168" s="3" t="e">
        <v>#NUM!</v>
      </c>
      <c r="W168" s="3">
        <v>15.655079844384574</v>
      </c>
      <c r="X168" s="3">
        <v>17.910547593820429</v>
      </c>
      <c r="Y168" s="3">
        <v>38.01357759419021</v>
      </c>
      <c r="Z168" s="3">
        <v>21.628536617833781</v>
      </c>
      <c r="AA168" s="3">
        <v>17.905301989615332</v>
      </c>
      <c r="AB168" s="3">
        <v>37.864370710975301</v>
      </c>
      <c r="AC168" s="3">
        <v>21.61449544380525</v>
      </c>
      <c r="AD168" s="5">
        <v>804.70088932754766</v>
      </c>
      <c r="AE168" s="5">
        <v>146.71337687109676</v>
      </c>
      <c r="AF168" s="5">
        <v>202.81215265190414</v>
      </c>
      <c r="AG168" s="3">
        <v>415.16959434136362</v>
      </c>
      <c r="AH168" s="3">
        <v>80.399761203334265</v>
      </c>
      <c r="AI168" s="3">
        <v>115.79950626276928</v>
      </c>
      <c r="AJ168" s="3">
        <v>1.9715329633020677</v>
      </c>
      <c r="AK168" s="3">
        <v>1.728971648379265</v>
      </c>
      <c r="AL168" s="3">
        <v>1.8727172901156406</v>
      </c>
      <c r="AM168" s="3">
        <v>1.2498702528309216</v>
      </c>
      <c r="AN168" s="3">
        <v>1.2134371205826457</v>
      </c>
      <c r="AO168" s="3">
        <v>1.2470935861208718</v>
      </c>
      <c r="AP168" s="3">
        <v>0.61803309255766126</v>
      </c>
      <c r="AQ168" s="3">
        <v>0.63109513567434483</v>
      </c>
      <c r="AR168" s="3">
        <v>0.61689271594472816</v>
      </c>
      <c r="AS168" s="3">
        <v>0.61773743074144227</v>
      </c>
      <c r="AT168" s="3">
        <v>0.6520282583220488</v>
      </c>
      <c r="AU168" s="3">
        <v>0.61284265555560946</v>
      </c>
      <c r="AV168" s="3">
        <v>0.71100276198568979</v>
      </c>
      <c r="AW168" s="3">
        <v>0.791014597059712</v>
      </c>
      <c r="AX168" s="3">
        <v>0.75252337961298343</v>
      </c>
      <c r="AY168" s="3">
        <v>0.71100276198568979</v>
      </c>
      <c r="AZ168" s="3">
        <v>0.791014597059712</v>
      </c>
      <c r="BA168" s="3">
        <v>0.75252337961298343</v>
      </c>
    </row>
    <row r="169" spans="1:53" x14ac:dyDescent="0.3">
      <c r="A169" s="3">
        <v>168</v>
      </c>
      <c r="B169" s="3">
        <v>206.8</v>
      </c>
      <c r="C169" s="3">
        <v>5.2</v>
      </c>
      <c r="D169" s="3">
        <v>19.399999999999999</v>
      </c>
      <c r="E169" s="3">
        <v>12.2</v>
      </c>
      <c r="F169" s="3">
        <v>489.44564202346112</v>
      </c>
      <c r="G169" s="3">
        <v>60.211349963520092</v>
      </c>
      <c r="H169" s="3">
        <v>98.701876647464303</v>
      </c>
      <c r="I169" s="3">
        <v>221.02754141134986</v>
      </c>
      <c r="J169" s="3">
        <v>13.04086197294934</v>
      </c>
      <c r="K169" s="3">
        <v>27.178895439105844</v>
      </c>
      <c r="L169" s="3">
        <v>445.35533799999996</v>
      </c>
      <c r="M169" s="3">
        <v>72.992067000000006</v>
      </c>
      <c r="N169" s="3">
        <v>84.003531999999979</v>
      </c>
      <c r="O169" s="3">
        <v>327.27520000000004</v>
      </c>
      <c r="P169" s="3">
        <v>38.620000000000005</v>
      </c>
      <c r="Q169" s="3">
        <v>64.054399999999987</v>
      </c>
      <c r="R169" s="3">
        <v>7.8791850322931287</v>
      </c>
      <c r="S169" s="3" t="e">
        <v>#NUM!</v>
      </c>
      <c r="T169" s="3">
        <v>5.1226255808804115</v>
      </c>
      <c r="U169" s="3">
        <v>23.166603215598933</v>
      </c>
      <c r="V169" s="3" t="e">
        <v>#NUM!</v>
      </c>
      <c r="W169" s="3">
        <v>15.489336941576941</v>
      </c>
      <c r="X169" s="3">
        <v>206.92248568974</v>
      </c>
      <c r="Y169" s="3">
        <v>5.2617077075996992</v>
      </c>
      <c r="Z169" s="3">
        <v>19.503611753982302</v>
      </c>
      <c r="AA169" s="3">
        <v>206.86525608422556</v>
      </c>
      <c r="AB169" s="3">
        <v>5.231957563864098</v>
      </c>
      <c r="AC169" s="3">
        <v>19.454669914018972</v>
      </c>
      <c r="AD169" s="5">
        <v>883.47009318701089</v>
      </c>
      <c r="AE169" s="5">
        <v>128.57075268067248</v>
      </c>
      <c r="AF169" s="5">
        <v>189.94401213487532</v>
      </c>
      <c r="AG169" s="3">
        <v>500.36923550124635</v>
      </c>
      <c r="AH169" s="3">
        <v>62.051216352656759</v>
      </c>
      <c r="AI169" s="3">
        <v>101.28261613645824</v>
      </c>
      <c r="AJ169" s="3">
        <v>1.9857664816510339</v>
      </c>
      <c r="AK169" s="3">
        <v>1.5110311422308524</v>
      </c>
      <c r="AL169" s="3">
        <v>1.9157078198761077</v>
      </c>
      <c r="AM169" s="3">
        <v>1.2499740505661843</v>
      </c>
      <c r="AN169" s="3">
        <v>1.1684138459021953</v>
      </c>
      <c r="AO169" s="3">
        <v>1.2493574337291211</v>
      </c>
      <c r="AP169" s="3">
        <v>0.61803433106505723</v>
      </c>
      <c r="AQ169" s="3">
        <v>0.60337377181591079</v>
      </c>
      <c r="AR169" s="3">
        <v>0.61846973978629238</v>
      </c>
      <c r="AS169" s="3">
        <v>0.61814728459468204</v>
      </c>
      <c r="AT169" s="3">
        <v>0.56275935346255435</v>
      </c>
      <c r="AU169" s="3">
        <v>0.61985938519321016</v>
      </c>
      <c r="AV169" s="3">
        <v>0.55756346722511929</v>
      </c>
      <c r="AW169" s="3">
        <v>0.95642100760326165</v>
      </c>
      <c r="AX169" s="3">
        <v>0.77839362665869549</v>
      </c>
      <c r="AY169" s="3">
        <v>0.55756346722511929</v>
      </c>
      <c r="AZ169" s="3">
        <v>0.95642100760326165</v>
      </c>
      <c r="BA169" s="3">
        <v>0.77839362665869549</v>
      </c>
    </row>
    <row r="170" spans="1:53" x14ac:dyDescent="0.3">
      <c r="A170" s="3">
        <v>169</v>
      </c>
      <c r="B170" s="3">
        <v>215.4</v>
      </c>
      <c r="C170" s="3">
        <v>23.6</v>
      </c>
      <c r="D170" s="3">
        <v>57.6</v>
      </c>
      <c r="E170" s="3">
        <v>17.100000000000001</v>
      </c>
      <c r="F170" s="3">
        <v>558.01194941642279</v>
      </c>
      <c r="G170" s="3">
        <v>65.747944974464062</v>
      </c>
      <c r="H170" s="3">
        <v>126.691313653225</v>
      </c>
      <c r="I170" s="3">
        <v>259.60550828226997</v>
      </c>
      <c r="J170" s="3">
        <v>26.208172394589869</v>
      </c>
      <c r="K170" s="3">
        <v>63.035779087821169</v>
      </c>
      <c r="L170" s="3">
        <v>504.98366499999997</v>
      </c>
      <c r="M170" s="3">
        <v>72.414975999999996</v>
      </c>
      <c r="N170" s="3">
        <v>113.39065799999999</v>
      </c>
      <c r="O170" s="3">
        <v>396.57600000000002</v>
      </c>
      <c r="P170" s="3">
        <v>51.32</v>
      </c>
      <c r="Q170" s="3">
        <v>95.332799999999992</v>
      </c>
      <c r="R170" s="3">
        <v>8.5241707776395401</v>
      </c>
      <c r="S170" s="3" t="e">
        <v>#NUM!</v>
      </c>
      <c r="T170" s="3">
        <v>6.1025728000540109</v>
      </c>
      <c r="U170" s="3">
        <v>23.905779337201437</v>
      </c>
      <c r="V170" s="3" t="e">
        <v>#NUM!</v>
      </c>
      <c r="W170" s="3">
        <v>16.444992120963398</v>
      </c>
      <c r="X170" s="3">
        <v>215.41193759109376</v>
      </c>
      <c r="Y170" s="3">
        <v>23.922094066690015</v>
      </c>
      <c r="Z170" s="3">
        <v>57.713617710944547</v>
      </c>
      <c r="AA170" s="3">
        <v>215.40600628720605</v>
      </c>
      <c r="AB170" s="3">
        <v>23.792842978017717</v>
      </c>
      <c r="AC170" s="3">
        <v>57.660372853331687</v>
      </c>
      <c r="AD170" s="5">
        <v>958.30683434482251</v>
      </c>
      <c r="AE170" s="5">
        <v>131.71468503564941</v>
      </c>
      <c r="AF170" s="5">
        <v>217.32323890312469</v>
      </c>
      <c r="AG170" s="3">
        <v>569.21447952005985</v>
      </c>
      <c r="AH170" s="3">
        <v>67.476835863837181</v>
      </c>
      <c r="AI170" s="3">
        <v>129.21762468640367</v>
      </c>
      <c r="AJ170" s="3">
        <v>1.9928832408255168</v>
      </c>
      <c r="AK170" s="3">
        <v>1.7466003925669866</v>
      </c>
      <c r="AL170" s="3">
        <v>1.957843980433748</v>
      </c>
      <c r="AM170" s="3">
        <v>1.249994810113237</v>
      </c>
      <c r="AN170" s="3">
        <v>1.233675264622524</v>
      </c>
      <c r="AO170" s="3">
        <v>1.2498714867455136</v>
      </c>
      <c r="AP170" s="3">
        <v>0.61803385799716526</v>
      </c>
      <c r="AQ170" s="3">
        <v>0.62368486740314832</v>
      </c>
      <c r="AR170" s="3">
        <v>0.61786759147689907</v>
      </c>
      <c r="AS170" s="3">
        <v>0.61799071661791449</v>
      </c>
      <c r="AT170" s="3">
        <v>0.63986124373620146</v>
      </c>
      <c r="AU170" s="3">
        <v>0.61733753502305244</v>
      </c>
      <c r="AV170" s="3">
        <v>0.50873770796463313</v>
      </c>
      <c r="AW170" s="3">
        <v>0.81832146829007435</v>
      </c>
      <c r="AX170" s="3">
        <v>0.67806285606370864</v>
      </c>
      <c r="AY170" s="3">
        <v>0.50873770796463313</v>
      </c>
      <c r="AZ170" s="3">
        <v>0.81832146829007435</v>
      </c>
      <c r="BA170" s="3">
        <v>0.67806285606370864</v>
      </c>
    </row>
    <row r="171" spans="1:53" x14ac:dyDescent="0.3">
      <c r="A171" s="3">
        <v>170</v>
      </c>
      <c r="B171" s="3">
        <v>284.3</v>
      </c>
      <c r="C171" s="3">
        <v>10.6</v>
      </c>
      <c r="D171" s="3">
        <v>6.4</v>
      </c>
      <c r="E171" s="3">
        <v>15</v>
      </c>
      <c r="F171" s="3">
        <v>674.90836459149591</v>
      </c>
      <c r="G171" s="3">
        <v>56.623561482124842</v>
      </c>
      <c r="H171" s="3">
        <v>95.083919557257502</v>
      </c>
      <c r="I171" s="3">
        <v>336.22110165645404</v>
      </c>
      <c r="J171" s="3">
        <v>15.841634478917975</v>
      </c>
      <c r="K171" s="3">
        <v>19.007155817564232</v>
      </c>
      <c r="L171" s="3">
        <v>618.552954</v>
      </c>
      <c r="M171" s="3">
        <v>61.930629000000003</v>
      </c>
      <c r="N171" s="3">
        <v>84.902857999999995</v>
      </c>
      <c r="O171" s="3">
        <v>491.85440000000006</v>
      </c>
      <c r="P171" s="3">
        <v>50.440000000000005</v>
      </c>
      <c r="Q171" s="3">
        <v>52.6096</v>
      </c>
      <c r="R171" s="3">
        <v>9.05969832971277</v>
      </c>
      <c r="S171" s="3" t="e">
        <v>#NUM!</v>
      </c>
      <c r="T171" s="3">
        <v>4.297327110387231</v>
      </c>
      <c r="U171" s="3">
        <v>24.774653488418103</v>
      </c>
      <c r="V171" s="3" t="e">
        <v>#NUM!</v>
      </c>
      <c r="W171" s="3">
        <v>15.012291687136345</v>
      </c>
      <c r="X171" s="3">
        <v>284.31147252430333</v>
      </c>
      <c r="Y171" s="3">
        <v>10.694617784407622</v>
      </c>
      <c r="Z171" s="3">
        <v>6.4415188473145939</v>
      </c>
      <c r="AA171" s="3">
        <v>284.30576951463945</v>
      </c>
      <c r="AB171" s="3">
        <v>10.649914460634411</v>
      </c>
      <c r="AC171" s="3">
        <v>6.4212186740544341</v>
      </c>
      <c r="AD171" s="5">
        <v>1090.1367817136966</v>
      </c>
      <c r="AE171" s="5">
        <v>121.35840648274966</v>
      </c>
      <c r="AF171" s="5">
        <v>189.14633254496414</v>
      </c>
      <c r="AG171" s="3">
        <v>686.7954184182056</v>
      </c>
      <c r="AH171" s="3">
        <v>58.313328212330902</v>
      </c>
      <c r="AI171" s="3">
        <v>97.77065866457427</v>
      </c>
      <c r="AJ171" s="3">
        <v>1.9964416204127584</v>
      </c>
      <c r="AK171" s="3">
        <v>1.7532685677720365</v>
      </c>
      <c r="AL171" s="3">
        <v>1.7008846897636798</v>
      </c>
      <c r="AM171" s="3">
        <v>1.2499989620226475</v>
      </c>
      <c r="AN171" s="3">
        <v>1.2417434590175946</v>
      </c>
      <c r="AO171" s="3">
        <v>1.2092120933707367</v>
      </c>
      <c r="AP171" s="3">
        <v>0.61803403869299744</v>
      </c>
      <c r="AQ171" s="3">
        <v>0.6156558765657475</v>
      </c>
      <c r="AR171" s="3">
        <v>0.61379780466446732</v>
      </c>
      <c r="AS171" s="3">
        <v>0.61805051767558938</v>
      </c>
      <c r="AT171" s="3">
        <v>0.60449666855375817</v>
      </c>
      <c r="AU171" s="3">
        <v>0.59009503921693907</v>
      </c>
      <c r="AV171" s="3">
        <v>0.47565262941256281</v>
      </c>
      <c r="AW171" s="3">
        <v>0.86914342526306831</v>
      </c>
      <c r="AX171" s="3">
        <v>0.8932836875497201</v>
      </c>
      <c r="AY171" s="3">
        <v>0.47565262941256281</v>
      </c>
      <c r="AZ171" s="3">
        <v>0.86914342526306831</v>
      </c>
      <c r="BA171" s="3">
        <v>0.8932836875497201</v>
      </c>
    </row>
    <row r="172" spans="1:53" x14ac:dyDescent="0.3">
      <c r="A172" s="3">
        <v>171</v>
      </c>
      <c r="B172" s="3">
        <v>50</v>
      </c>
      <c r="C172" s="3">
        <v>11.6</v>
      </c>
      <c r="D172" s="3">
        <v>18.399999999999999</v>
      </c>
      <c r="E172" s="3">
        <v>8.4</v>
      </c>
      <c r="F172" s="3">
        <v>522.43585521404702</v>
      </c>
      <c r="G172" s="3">
        <v>51.236493037487385</v>
      </c>
      <c r="H172" s="3">
        <v>84.95874369008024</v>
      </c>
      <c r="I172" s="3">
        <v>117.2442203312908</v>
      </c>
      <c r="J172" s="3">
        <v>14.768326895783595</v>
      </c>
      <c r="K172" s="3">
        <v>22.201431163512844</v>
      </c>
      <c r="L172" s="3">
        <v>469.19860499999993</v>
      </c>
      <c r="M172" s="3">
        <v>66.071438000000001</v>
      </c>
      <c r="N172" s="3">
        <v>77.196695999999974</v>
      </c>
      <c r="O172" s="3">
        <v>342.7928</v>
      </c>
      <c r="P172" s="3">
        <v>35.24</v>
      </c>
      <c r="Q172" s="3">
        <v>47.166399999999996</v>
      </c>
      <c r="R172" s="3">
        <v>7.5359023373132548</v>
      </c>
      <c r="S172" s="3" t="e">
        <v>#NUM!</v>
      </c>
      <c r="T172" s="3">
        <v>4.6312815087698329</v>
      </c>
      <c r="U172" s="3">
        <v>23.731745796162631</v>
      </c>
      <c r="V172" s="3" t="e">
        <v>#NUM!</v>
      </c>
      <c r="W172" s="3">
        <v>14.922184014324017</v>
      </c>
      <c r="X172" s="3">
        <v>50.008716527194665</v>
      </c>
      <c r="Y172" s="3">
        <v>11.789471195062148</v>
      </c>
      <c r="Z172" s="3">
        <v>18.679594556885693</v>
      </c>
      <c r="AA172" s="3">
        <v>50.004377428626725</v>
      </c>
      <c r="AB172" s="3">
        <v>11.705042771873282</v>
      </c>
      <c r="AC172" s="3">
        <v>18.56294673025392</v>
      </c>
      <c r="AD172" s="5">
        <v>966.69211187926851</v>
      </c>
      <c r="AE172" s="5">
        <v>113.64984897224733</v>
      </c>
      <c r="AF172" s="5">
        <v>177.45247299544735</v>
      </c>
      <c r="AG172" s="3">
        <v>535.63769765136544</v>
      </c>
      <c r="AH172" s="3">
        <v>52.833749812496002</v>
      </c>
      <c r="AI172" s="3">
        <v>87.534295742795763</v>
      </c>
      <c r="AJ172" s="3">
        <v>1.9981754102766167</v>
      </c>
      <c r="AK172" s="3">
        <v>1.7783606982816567</v>
      </c>
      <c r="AL172" s="3">
        <v>1.8252193700466126</v>
      </c>
      <c r="AM172" s="3">
        <v>1.2499997923906416</v>
      </c>
      <c r="AN172" s="3">
        <v>1.2453211370581432</v>
      </c>
      <c r="AO172" s="3">
        <v>1.2417413792723102</v>
      </c>
      <c r="AP172" s="3">
        <v>0.61803396967332747</v>
      </c>
      <c r="AQ172" s="3">
        <v>0.61882972415286153</v>
      </c>
      <c r="AR172" s="3">
        <v>0.61965533594677069</v>
      </c>
      <c r="AS172" s="3">
        <v>0.61802767453929686</v>
      </c>
      <c r="AT172" s="3">
        <v>0.61951943441801127</v>
      </c>
      <c r="AU172" s="3">
        <v>0.62864170660322427</v>
      </c>
      <c r="AV172" s="3">
        <v>0.60000084075109517</v>
      </c>
      <c r="AW172" s="3">
        <v>0.87324628421381267</v>
      </c>
      <c r="AX172" s="3">
        <v>0.82650215616177614</v>
      </c>
      <c r="AY172" s="3">
        <v>0.60000084075109517</v>
      </c>
      <c r="AZ172" s="3">
        <v>0.87324628421381267</v>
      </c>
      <c r="BA172" s="3">
        <v>0.82650215616177614</v>
      </c>
    </row>
    <row r="173" spans="1:53" x14ac:dyDescent="0.3">
      <c r="A173" s="3">
        <v>172</v>
      </c>
      <c r="B173" s="3">
        <v>164.5</v>
      </c>
      <c r="C173" s="3">
        <v>20.9</v>
      </c>
      <c r="D173" s="3">
        <v>47.4</v>
      </c>
      <c r="E173" s="3">
        <v>14.5</v>
      </c>
      <c r="F173" s="3">
        <v>530.20509864983296</v>
      </c>
      <c r="G173" s="3">
        <v>56.765545126241165</v>
      </c>
      <c r="H173" s="3">
        <v>106.87112058305615</v>
      </c>
      <c r="I173" s="3">
        <v>187.94884406625818</v>
      </c>
      <c r="J173" s="3">
        <v>23.853665379156716</v>
      </c>
      <c r="K173" s="3">
        <v>51.840286232702567</v>
      </c>
      <c r="L173" s="3">
        <v>465.35033299999998</v>
      </c>
      <c r="M173" s="3">
        <v>62.919431999999993</v>
      </c>
      <c r="N173" s="3">
        <v>91.461051999999995</v>
      </c>
      <c r="O173" s="3">
        <v>343.37440000000004</v>
      </c>
      <c r="P173" s="3">
        <v>48.379999999999995</v>
      </c>
      <c r="Q173" s="3">
        <v>73.185599999999994</v>
      </c>
      <c r="R173" s="3">
        <v>8.1172715051307289</v>
      </c>
      <c r="S173" s="3" t="e">
        <v>#NUM!</v>
      </c>
      <c r="T173" s="3">
        <v>5.7111348322089643</v>
      </c>
      <c r="U173" s="3">
        <v>24.088307207135532</v>
      </c>
      <c r="V173" s="3" t="e">
        <v>#NUM!</v>
      </c>
      <c r="W173" s="3">
        <v>15.796369440160245</v>
      </c>
      <c r="X173" s="3">
        <v>164.54761114278438</v>
      </c>
      <c r="Y173" s="3">
        <v>21.074953989960374</v>
      </c>
      <c r="Z173" s="3">
        <v>47.51803814248121</v>
      </c>
      <c r="AA173" s="3">
        <v>164.52438816083057</v>
      </c>
      <c r="AB173" s="3">
        <v>20.996487523971272</v>
      </c>
      <c r="AC173" s="3">
        <v>47.463090060101521</v>
      </c>
      <c r="AD173" s="5">
        <v>977.3879315333196</v>
      </c>
      <c r="AE173" s="5">
        <v>116.46775059488883</v>
      </c>
      <c r="AF173" s="5">
        <v>196.61914841977827</v>
      </c>
      <c r="AG173" s="3">
        <v>543.25304826843012</v>
      </c>
      <c r="AH173" s="3">
        <v>58.259102767929406</v>
      </c>
      <c r="AI173" s="3">
        <v>109.29609410611963</v>
      </c>
      <c r="AJ173" s="3">
        <v>1.9990877051383031</v>
      </c>
      <c r="AK173" s="3">
        <v>1.8738818415741028</v>
      </c>
      <c r="AL173" s="3">
        <v>1.9125333210861513</v>
      </c>
      <c r="AM173" s="3">
        <v>1.2499999584781283</v>
      </c>
      <c r="AN173" s="3">
        <v>1.2490352791383303</v>
      </c>
      <c r="AO173" s="3">
        <v>1.2483482758035032</v>
      </c>
      <c r="AP173" s="3">
        <v>0.61803399603649534</v>
      </c>
      <c r="AQ173" s="3">
        <v>0.617730025282345</v>
      </c>
      <c r="AR173" s="3">
        <v>0.61741530917468113</v>
      </c>
      <c r="AS173" s="3">
        <v>0.61803640057314302</v>
      </c>
      <c r="AT173" s="3">
        <v>0.6173778992409531</v>
      </c>
      <c r="AU173" s="3">
        <v>0.61400858909912637</v>
      </c>
      <c r="AV173" s="3">
        <v>0.54038534610375077</v>
      </c>
      <c r="AW173" s="3">
        <v>0.8064398576991848</v>
      </c>
      <c r="AX173" s="3">
        <v>0.71016596228491591</v>
      </c>
      <c r="AY173" s="3">
        <v>0.54038534610375077</v>
      </c>
      <c r="AZ173" s="3">
        <v>0.8064398576991848</v>
      </c>
      <c r="BA173" s="3">
        <v>0.71016596228491591</v>
      </c>
    </row>
    <row r="174" spans="1:53" x14ac:dyDescent="0.3">
      <c r="A174" s="3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  <c r="F174" s="3">
        <v>390.7435690548831</v>
      </c>
      <c r="G174" s="3">
        <v>59.835881588368814</v>
      </c>
      <c r="H174" s="3">
        <v>91.809784408139308</v>
      </c>
      <c r="I174" s="3">
        <v>57.189768813251639</v>
      </c>
      <c r="J174" s="3">
        <v>24.870733075831346</v>
      </c>
      <c r="K174" s="3">
        <v>27.368057246540516</v>
      </c>
      <c r="L174" s="3">
        <v>343.23931599999997</v>
      </c>
      <c r="M174" s="3">
        <v>67.663963999999993</v>
      </c>
      <c r="N174" s="3">
        <v>78.481517999999994</v>
      </c>
      <c r="O174" s="3">
        <v>197.7088</v>
      </c>
      <c r="P174" s="3">
        <v>45.96</v>
      </c>
      <c r="Q174" s="3">
        <v>53.446399999999997</v>
      </c>
      <c r="R174" s="3">
        <v>6.2224381682887637</v>
      </c>
      <c r="S174" s="3" t="e">
        <v>#NUM!</v>
      </c>
      <c r="T174" s="3">
        <v>5.1176672769398017</v>
      </c>
      <c r="U174" s="3">
        <v>22.246175331944897</v>
      </c>
      <c r="V174" s="3" t="e">
        <v>#NUM!</v>
      </c>
      <c r="W174" s="3">
        <v>15.470308896184413</v>
      </c>
      <c r="X174" s="3">
        <v>19.614965793182538</v>
      </c>
      <c r="Y174" s="3">
        <v>20.206044745667995</v>
      </c>
      <c r="Z174" s="3">
        <v>17.049981968362662</v>
      </c>
      <c r="AA174" s="3">
        <v>19.607540368653254</v>
      </c>
      <c r="AB174" s="3">
        <v>20.156188645450349</v>
      </c>
      <c r="AC174" s="3">
        <v>17.025660453862766</v>
      </c>
      <c r="AD174" s="5">
        <v>841.48200793861145</v>
      </c>
      <c r="AE174" s="5">
        <v>118.0373139679057</v>
      </c>
      <c r="AF174" s="5">
        <v>182.3363370764296</v>
      </c>
      <c r="AG174" s="3">
        <v>403.73791433086978</v>
      </c>
      <c r="AH174" s="3">
        <v>61.295406633046845</v>
      </c>
      <c r="AI174" s="3">
        <v>94.284009299640246</v>
      </c>
      <c r="AJ174" s="3">
        <v>1.9797027578247812</v>
      </c>
      <c r="AK174" s="3">
        <v>1.9189879558475487</v>
      </c>
      <c r="AL174" s="3">
        <v>1.9228933905827494</v>
      </c>
      <c r="AM174" s="3">
        <v>1.2499445400961935</v>
      </c>
      <c r="AN174" s="3">
        <v>1.2497638700786058</v>
      </c>
      <c r="AO174" s="3">
        <v>1.2494661867916901</v>
      </c>
      <c r="AP174" s="3">
        <v>0.61803356572013846</v>
      </c>
      <c r="AQ174" s="3">
        <v>0.6181498180243945</v>
      </c>
      <c r="AR174" s="3">
        <v>0.61826779803490295</v>
      </c>
      <c r="AS174" s="3">
        <v>0.61788273634746993</v>
      </c>
      <c r="AT174" s="3">
        <v>0.61816150788421398</v>
      </c>
      <c r="AU174" s="3">
        <v>0.61914813523508871</v>
      </c>
      <c r="AV174" s="3">
        <v>0.71361975501001729</v>
      </c>
      <c r="AW174" s="3">
        <v>0.79066459051396043</v>
      </c>
      <c r="AX174" s="3">
        <v>0.78047707435705482</v>
      </c>
      <c r="AY174" s="3">
        <v>0.71361975501001729</v>
      </c>
      <c r="AZ174" s="3">
        <v>0.79066459051396043</v>
      </c>
      <c r="BA174" s="3">
        <v>0.78047707435705482</v>
      </c>
    </row>
    <row r="175" spans="1:53" x14ac:dyDescent="0.3">
      <c r="A175" s="3">
        <v>174</v>
      </c>
      <c r="B175" s="3">
        <v>168.4</v>
      </c>
      <c r="C175" s="3">
        <v>7.1</v>
      </c>
      <c r="D175" s="3">
        <v>12.8</v>
      </c>
      <c r="E175" s="3">
        <v>11.7</v>
      </c>
      <c r="F175" s="3">
        <v>441.92049833841816</v>
      </c>
      <c r="G175" s="3">
        <v>48.985117111858166</v>
      </c>
      <c r="H175" s="3">
        <v>77.066849085697513</v>
      </c>
      <c r="I175" s="3">
        <v>179.83795376265033</v>
      </c>
      <c r="J175" s="3">
        <v>12.074146615166269</v>
      </c>
      <c r="K175" s="3">
        <v>18.273611449308106</v>
      </c>
      <c r="L175" s="3">
        <v>384.33770799999996</v>
      </c>
      <c r="M175" s="3">
        <v>55.306451999999993</v>
      </c>
      <c r="N175" s="3">
        <v>65.454671999999988</v>
      </c>
      <c r="O175" s="3">
        <v>250.18</v>
      </c>
      <c r="P175" s="3">
        <v>38.660000000000004</v>
      </c>
      <c r="Q175" s="3">
        <v>44.038399999999996</v>
      </c>
      <c r="R175" s="3">
        <v>7.6153173691237317</v>
      </c>
      <c r="S175" s="3" t="e">
        <v>#NUM!</v>
      </c>
      <c r="T175" s="3">
        <v>4.5965120817014924</v>
      </c>
      <c r="U175" s="3">
        <v>22.923282367364145</v>
      </c>
      <c r="V175" s="3" t="e">
        <v>#NUM!</v>
      </c>
      <c r="W175" s="3">
        <v>14.925692287873103</v>
      </c>
      <c r="X175" s="3">
        <v>168.51304561912417</v>
      </c>
      <c r="Y175" s="3">
        <v>7.2101028394862547</v>
      </c>
      <c r="Z175" s="3">
        <v>12.927877355797346</v>
      </c>
      <c r="AA175" s="3">
        <v>168.45993036465023</v>
      </c>
      <c r="AB175" s="3">
        <v>7.1583943279536442</v>
      </c>
      <c r="AC175" s="3">
        <v>12.868396980954842</v>
      </c>
      <c r="AD175" s="5">
        <v>875.99920397607605</v>
      </c>
      <c r="AE175" s="5">
        <v>106.3571541817891</v>
      </c>
      <c r="AF175" s="5">
        <v>166.12597221806263</v>
      </c>
      <c r="AG175" s="3">
        <v>453.88581704547141</v>
      </c>
      <c r="AH175" s="3">
        <v>50.442397685814313</v>
      </c>
      <c r="AI175" s="3">
        <v>79.468862333231129</v>
      </c>
      <c r="AJ175" s="3">
        <v>1.9898513789123884</v>
      </c>
      <c r="AK175" s="3">
        <v>1.7177799610267379</v>
      </c>
      <c r="AL175" s="3">
        <v>1.8841419548480749</v>
      </c>
      <c r="AM175" s="3">
        <v>1.2499889080192388</v>
      </c>
      <c r="AN175" s="3">
        <v>1.2212281343614817</v>
      </c>
      <c r="AO175" s="3">
        <v>1.2482316800851641</v>
      </c>
      <c r="AP175" s="3">
        <v>0.61803415033292586</v>
      </c>
      <c r="AQ175" s="3">
        <v>0.61534941131706788</v>
      </c>
      <c r="AR175" s="3">
        <v>0.61789565041875638</v>
      </c>
      <c r="AS175" s="3">
        <v>0.61809176742784133</v>
      </c>
      <c r="AT175" s="3">
        <v>0.59644974958530494</v>
      </c>
      <c r="AU175" s="3">
        <v>0.61533760051331898</v>
      </c>
      <c r="AV175" s="3">
        <v>0.57278609655635027</v>
      </c>
      <c r="AW175" s="3">
        <v>0.91289068204208856</v>
      </c>
      <c r="AX175" s="3">
        <v>0.83470533929783197</v>
      </c>
      <c r="AY175" s="3">
        <v>0.57278609655635027</v>
      </c>
      <c r="AZ175" s="3">
        <v>0.91289068204208856</v>
      </c>
      <c r="BA175" s="3">
        <v>0.83470533929783197</v>
      </c>
    </row>
    <row r="176" spans="1:53" x14ac:dyDescent="0.3">
      <c r="A176" s="3">
        <v>175</v>
      </c>
      <c r="B176" s="3">
        <v>222.4</v>
      </c>
      <c r="C176" s="3">
        <v>3.4</v>
      </c>
      <c r="D176" s="3">
        <v>13.1</v>
      </c>
      <c r="E176" s="3">
        <v>11.5</v>
      </c>
      <c r="F176" s="3">
        <v>531.74434883689264</v>
      </c>
      <c r="G176" s="3">
        <v>37.689581978300716</v>
      </c>
      <c r="H176" s="3">
        <v>67.046794359988255</v>
      </c>
      <c r="I176" s="3">
        <v>258.36759075253008</v>
      </c>
      <c r="J176" s="3">
        <v>5.8148293230332539</v>
      </c>
      <c r="K176" s="3">
        <v>16.754722289861622</v>
      </c>
      <c r="L176" s="3">
        <v>466.09480099999996</v>
      </c>
      <c r="M176" s="3">
        <v>46.971541999999992</v>
      </c>
      <c r="N176" s="3">
        <v>52.141687999999995</v>
      </c>
      <c r="O176" s="3">
        <v>366.02800000000002</v>
      </c>
      <c r="P176" s="3">
        <v>32.26</v>
      </c>
      <c r="Q176" s="3">
        <v>37.138399999999997</v>
      </c>
      <c r="R176" s="3">
        <v>8.4506045100259204</v>
      </c>
      <c r="S176" s="3" t="e">
        <v>#NUM!</v>
      </c>
      <c r="T176" s="3">
        <v>4.4112170628877028</v>
      </c>
      <c r="U176" s="3">
        <v>23.743103456267743</v>
      </c>
      <c r="V176" s="3" t="e">
        <v>#NUM!</v>
      </c>
      <c r="W176" s="3">
        <v>14.51316606050559</v>
      </c>
      <c r="X176" s="3">
        <v>222.41461876777265</v>
      </c>
      <c r="Y176" s="3">
        <v>3.6574638025288175</v>
      </c>
      <c r="Z176" s="3">
        <v>13.262044326795259</v>
      </c>
      <c r="AA176" s="3">
        <v>222.40736550888516</v>
      </c>
      <c r="AB176" s="3">
        <v>3.5486609632286612</v>
      </c>
      <c r="AC176" s="3">
        <v>13.188536963628817</v>
      </c>
      <c r="AD176" s="5">
        <v>959.02459038858979</v>
      </c>
      <c r="AE176" s="5">
        <v>92.835349688053071</v>
      </c>
      <c r="AF176" s="5">
        <v>152.79473451870703</v>
      </c>
      <c r="AG176" s="3">
        <v>543.34573911724954</v>
      </c>
      <c r="AH176" s="3">
        <v>39.068161462947913</v>
      </c>
      <c r="AI176" s="3">
        <v>69.292971449007936</v>
      </c>
      <c r="AJ176" s="3">
        <v>1.9949256894561942</v>
      </c>
      <c r="AK176" s="3">
        <v>1.3522729881477793</v>
      </c>
      <c r="AL176" s="3">
        <v>1.8692681145966019</v>
      </c>
      <c r="AM176" s="3">
        <v>1.2499977816038479</v>
      </c>
      <c r="AN176" s="3">
        <v>1.0615621028195616</v>
      </c>
      <c r="AO176" s="3">
        <v>1.248216220418725</v>
      </c>
      <c r="AP176" s="3">
        <v>0.61803392703067517</v>
      </c>
      <c r="AQ176" s="3">
        <v>0.5855143782081571</v>
      </c>
      <c r="AR176" s="3">
        <v>0.6180470605989884</v>
      </c>
      <c r="AS176" s="3">
        <v>0.61801192004679972</v>
      </c>
      <c r="AT176" s="3">
        <v>0.53963321975605294</v>
      </c>
      <c r="AU176" s="3">
        <v>0.61704099744754748</v>
      </c>
      <c r="AV176" s="3">
        <v>0.51112737870949876</v>
      </c>
      <c r="AW176" s="3">
        <v>1.0567634613761316</v>
      </c>
      <c r="AX176" s="3">
        <v>0.84819760332497784</v>
      </c>
      <c r="AY176" s="3">
        <v>0.51112737870949876</v>
      </c>
      <c r="AZ176" s="3">
        <v>1.0567634613761316</v>
      </c>
      <c r="BA176" s="3">
        <v>0.84819760332497784</v>
      </c>
    </row>
    <row r="177" spans="1:53" x14ac:dyDescent="0.3">
      <c r="A177" s="3">
        <v>176</v>
      </c>
      <c r="B177" s="3">
        <v>276.89999999999998</v>
      </c>
      <c r="C177" s="3">
        <v>48.9</v>
      </c>
      <c r="D177" s="3">
        <v>41.8</v>
      </c>
      <c r="E177" s="3">
        <v>27</v>
      </c>
      <c r="F177" s="3">
        <v>649.12104418582476</v>
      </c>
      <c r="G177" s="3">
        <v>75.282707384810493</v>
      </c>
      <c r="H177" s="3">
        <v>88.732756051991771</v>
      </c>
      <c r="I177" s="3">
        <v>328.573518150506</v>
      </c>
      <c r="J177" s="3">
        <v>50.062965864606646</v>
      </c>
      <c r="K177" s="3">
        <v>45.150944457972322</v>
      </c>
      <c r="L177" s="3">
        <v>569.71875</v>
      </c>
      <c r="M177" s="3">
        <v>86.899611999999991</v>
      </c>
      <c r="N177" s="3">
        <v>77.546227999999985</v>
      </c>
      <c r="O177" s="3">
        <v>475.19759999999997</v>
      </c>
      <c r="P177" s="3">
        <v>67.259999999999991</v>
      </c>
      <c r="Q177" s="3">
        <v>57.94</v>
      </c>
      <c r="R177" s="3">
        <v>9.0038982341872842</v>
      </c>
      <c r="S177" s="3" t="e">
        <v>#NUM!</v>
      </c>
      <c r="T177" s="3">
        <v>5.4973831646857914</v>
      </c>
      <c r="U177" s="3">
        <v>24.618139195191109</v>
      </c>
      <c r="V177" s="3" t="e">
        <v>#NUM!</v>
      </c>
      <c r="W177" s="3">
        <v>15.343429187935183</v>
      </c>
      <c r="X177" s="3">
        <v>276.91111532906882</v>
      </c>
      <c r="Y177" s="3">
        <v>49.3060113189741</v>
      </c>
      <c r="Z177" s="3">
        <v>41.958608867489986</v>
      </c>
      <c r="AA177" s="3">
        <v>276.90558890603558</v>
      </c>
      <c r="AB177" s="3">
        <v>49.160489334332752</v>
      </c>
      <c r="AC177" s="3">
        <v>41.886573868470798</v>
      </c>
      <c r="AD177" s="5">
        <v>1083.3403401979272</v>
      </c>
      <c r="AE177" s="5">
        <v>126.96491276150886</v>
      </c>
      <c r="AF177" s="5">
        <v>170.28454452642376</v>
      </c>
      <c r="AG177" s="3">
        <v>661.10345665862383</v>
      </c>
      <c r="AH177" s="3">
        <v>76.525361898941412</v>
      </c>
      <c r="AI177" s="3">
        <v>90.797530000159341</v>
      </c>
      <c r="AJ177" s="3">
        <v>1.9974628447280971</v>
      </c>
      <c r="AK177" s="3">
        <v>1.6760799222778422</v>
      </c>
      <c r="AL177" s="3">
        <v>1.9344000129645318</v>
      </c>
      <c r="AM177" s="3">
        <v>1.2499995563207695</v>
      </c>
      <c r="AN177" s="3">
        <v>1.212312420539841</v>
      </c>
      <c r="AO177" s="3">
        <v>1.2496432432457425</v>
      </c>
      <c r="AP177" s="3">
        <v>0.61803401232453992</v>
      </c>
      <c r="AQ177" s="3">
        <v>0.63071014286867122</v>
      </c>
      <c r="AR177" s="3">
        <v>0.61802899578809933</v>
      </c>
      <c r="AS177" s="3">
        <v>0.6180424183593628</v>
      </c>
      <c r="AT177" s="3">
        <v>0.64950534003143212</v>
      </c>
      <c r="AU177" s="3">
        <v>0.61841348964175291</v>
      </c>
      <c r="AV177" s="3">
        <v>0.47807793134499776</v>
      </c>
      <c r="AW177" s="3">
        <v>0.77637322903565398</v>
      </c>
      <c r="AX177" s="3">
        <v>0.7284444399963903</v>
      </c>
      <c r="AY177" s="3">
        <v>0.47807793134499776</v>
      </c>
      <c r="AZ177" s="3">
        <v>0.77637322903565398</v>
      </c>
      <c r="BA177" s="3">
        <v>0.7284444399963903</v>
      </c>
    </row>
    <row r="178" spans="1:53" x14ac:dyDescent="0.3">
      <c r="A178" s="3">
        <v>177</v>
      </c>
      <c r="B178" s="3">
        <v>248.4</v>
      </c>
      <c r="C178" s="3">
        <v>30.2</v>
      </c>
      <c r="D178" s="3">
        <v>20.3</v>
      </c>
      <c r="E178" s="3">
        <v>20.2</v>
      </c>
      <c r="F178" s="3">
        <v>702.78473093007733</v>
      </c>
      <c r="G178" s="3">
        <v>82.897895169367345</v>
      </c>
      <c r="H178" s="3">
        <v>82.412929236394234</v>
      </c>
      <c r="I178" s="3">
        <v>314.11470363010119</v>
      </c>
      <c r="J178" s="3">
        <v>40.212593172921331</v>
      </c>
      <c r="K178" s="3">
        <v>29.330188891594467</v>
      </c>
      <c r="L178" s="3">
        <v>641.32067499999994</v>
      </c>
      <c r="M178" s="3">
        <v>89.362662999999998</v>
      </c>
      <c r="N178" s="3">
        <v>72.41761799999999</v>
      </c>
      <c r="O178" s="3">
        <v>530.97839999999997</v>
      </c>
      <c r="P178" s="3">
        <v>65.839999999999989</v>
      </c>
      <c r="Q178" s="3">
        <v>52.860799999999998</v>
      </c>
      <c r="R178" s="3">
        <v>9.1165996437342365</v>
      </c>
      <c r="S178" s="3" t="e">
        <v>#NUM!</v>
      </c>
      <c r="T178" s="3">
        <v>5.2095741519220589</v>
      </c>
      <c r="U178" s="3">
        <v>25.20955170621221</v>
      </c>
      <c r="V178" s="3" t="e">
        <v>#NUM!</v>
      </c>
      <c r="W178" s="3">
        <v>15.285364236395887</v>
      </c>
      <c r="X178" s="3">
        <v>248.40894738921557</v>
      </c>
      <c r="Y178" s="3">
        <v>30.248256948109887</v>
      </c>
      <c r="Z178" s="3">
        <v>20.356232078863542</v>
      </c>
      <c r="AA178" s="3">
        <v>248.4044938877731</v>
      </c>
      <c r="AB178" s="3">
        <v>30.224796426626803</v>
      </c>
      <c r="AC178" s="3">
        <v>20.328977730215929</v>
      </c>
      <c r="AD178" s="5">
        <v>1159.3770085721765</v>
      </c>
      <c r="AE178" s="5">
        <v>136.96434000415337</v>
      </c>
      <c r="AF178" s="5">
        <v>163.49166306538129</v>
      </c>
      <c r="AG178" s="3">
        <v>715.87073726917981</v>
      </c>
      <c r="AH178" s="3">
        <v>84.311602331496132</v>
      </c>
      <c r="AI178" s="3">
        <v>84.50354917810165</v>
      </c>
      <c r="AJ178" s="3">
        <v>1.9987314223640484</v>
      </c>
      <c r="AK178" s="3">
        <v>1.8356584022253042</v>
      </c>
      <c r="AL178" s="3">
        <v>1.9499509873669196</v>
      </c>
      <c r="AM178" s="3">
        <v>1.249999911264154</v>
      </c>
      <c r="AN178" s="3">
        <v>1.2424622073161022</v>
      </c>
      <c r="AO178" s="3">
        <v>1.2498895725674728</v>
      </c>
      <c r="AP178" s="3">
        <v>0.61803397974518193</v>
      </c>
      <c r="AQ178" s="3">
        <v>0.61322976616592739</v>
      </c>
      <c r="AR178" s="3">
        <v>0.61803563844171039</v>
      </c>
      <c r="AS178" s="3">
        <v>0.61803076894236453</v>
      </c>
      <c r="AT178" s="3">
        <v>0.60624026927583474</v>
      </c>
      <c r="AU178" s="3">
        <v>0.61777549463329318</v>
      </c>
      <c r="AV178" s="3">
        <v>0.47529466805752052</v>
      </c>
      <c r="AW178" s="3">
        <v>0.73873501341794945</v>
      </c>
      <c r="AX178" s="3">
        <v>0.76618043220139587</v>
      </c>
      <c r="AY178" s="3">
        <v>0.47529466805752052</v>
      </c>
      <c r="AZ178" s="3">
        <v>0.73873501341794945</v>
      </c>
      <c r="BA178" s="3">
        <v>0.76618043220139587</v>
      </c>
    </row>
    <row r="179" spans="1:53" x14ac:dyDescent="0.3">
      <c r="A179" s="3">
        <v>178</v>
      </c>
      <c r="B179" s="3">
        <v>170.2</v>
      </c>
      <c r="C179" s="3">
        <v>7.8</v>
      </c>
      <c r="D179" s="3">
        <v>35.200000000000003</v>
      </c>
      <c r="E179" s="3">
        <v>11.7</v>
      </c>
      <c r="F179" s="3">
        <v>662.14931165105406</v>
      </c>
      <c r="G179" s="3">
        <v>65.828526618557134</v>
      </c>
      <c r="H179" s="3">
        <v>92.889050465475961</v>
      </c>
      <c r="I179" s="3">
        <v>233.02294072602024</v>
      </c>
      <c r="J179" s="3">
        <v>15.842518634584266</v>
      </c>
      <c r="K179" s="3">
        <v>41.066037778318901</v>
      </c>
      <c r="L179" s="3">
        <v>599.77121199999988</v>
      </c>
      <c r="M179" s="3">
        <v>73.898206999999985</v>
      </c>
      <c r="N179" s="3">
        <v>80.315769999999986</v>
      </c>
      <c r="O179" s="3">
        <v>466.96239999999995</v>
      </c>
      <c r="P179" s="3">
        <v>57.29999999999999</v>
      </c>
      <c r="Q179" s="3">
        <v>65.257599999999996</v>
      </c>
      <c r="R179" s="3">
        <v>8.7836140736329682</v>
      </c>
      <c r="S179" s="3" t="e">
        <v>#NUM!</v>
      </c>
      <c r="T179" s="3">
        <v>5.6448757433728751</v>
      </c>
      <c r="U179" s="3">
        <v>25.30461558110904</v>
      </c>
      <c r="V179" s="3" t="e">
        <v>#NUM!</v>
      </c>
      <c r="W179" s="3">
        <v>15.789337471720762</v>
      </c>
      <c r="X179" s="3">
        <v>170.20996377381522</v>
      </c>
      <c r="Y179" s="3">
        <v>7.8763399409000998</v>
      </c>
      <c r="Z179" s="3">
        <v>35.309379358390046</v>
      </c>
      <c r="AA179" s="3">
        <v>170.20500691968542</v>
      </c>
      <c r="AB179" s="3">
        <v>7.8397143156402604</v>
      </c>
      <c r="AC179" s="3">
        <v>35.257926747764785</v>
      </c>
      <c r="AD179" s="5">
        <v>1145.1159704359181</v>
      </c>
      <c r="AE179" s="5">
        <v>122.97282252708349</v>
      </c>
      <c r="AF179" s="5">
        <v>172.67955339554726</v>
      </c>
      <c r="AG179" s="3">
        <v>676.39705277605049</v>
      </c>
      <c r="AH179" s="3">
        <v>67.417305741304446</v>
      </c>
      <c r="AI179" s="3">
        <v>94.953032658166592</v>
      </c>
      <c r="AJ179" s="3">
        <v>1.9993657111820227</v>
      </c>
      <c r="AK179" s="3">
        <v>1.7076931299118874</v>
      </c>
      <c r="AL179" s="3">
        <v>1.9740993671212017</v>
      </c>
      <c r="AM179" s="3">
        <v>1.2499999822528309</v>
      </c>
      <c r="AN179" s="3">
        <v>1.2282505300174162</v>
      </c>
      <c r="AO179" s="3">
        <v>1.2499778917930346</v>
      </c>
      <c r="AP179" s="3">
        <v>0.61803399218938915</v>
      </c>
      <c r="AQ179" s="3">
        <v>0.6182443963741735</v>
      </c>
      <c r="AR179" s="3">
        <v>0.61803335861673137</v>
      </c>
      <c r="AS179" s="3">
        <v>0.6180352186093816</v>
      </c>
      <c r="AT179" s="3">
        <v>0.60591465859054749</v>
      </c>
      <c r="AU179" s="3">
        <v>0.61813244720312432</v>
      </c>
      <c r="AV179" s="3">
        <v>0.50052663261502883</v>
      </c>
      <c r="AW179" s="3">
        <v>0.88472363642979057</v>
      </c>
      <c r="AX179" s="3">
        <v>0.72041337752355095</v>
      </c>
      <c r="AY179" s="3">
        <v>0.50052663261502883</v>
      </c>
      <c r="AZ179" s="3">
        <v>0.88472363642979057</v>
      </c>
      <c r="BA179" s="3">
        <v>0.72041337752355095</v>
      </c>
    </row>
    <row r="180" spans="1:53" x14ac:dyDescent="0.3">
      <c r="A180" s="3">
        <v>179</v>
      </c>
      <c r="B180" s="3">
        <v>276.7</v>
      </c>
      <c r="C180" s="3">
        <v>2.2999999999999998</v>
      </c>
      <c r="D180" s="3">
        <v>23.7</v>
      </c>
      <c r="E180" s="3">
        <v>11.8</v>
      </c>
      <c r="F180" s="3">
        <v>740.20451815573779</v>
      </c>
      <c r="G180" s="3">
        <v>48.379968632989986</v>
      </c>
      <c r="H180" s="3">
        <v>88.722335325833171</v>
      </c>
      <c r="I180" s="3">
        <v>323.30458814520404</v>
      </c>
      <c r="J180" s="3">
        <v>5.468503726916853</v>
      </c>
      <c r="K180" s="3">
        <v>31.913207555663782</v>
      </c>
      <c r="L180" s="3">
        <v>694.23392799999988</v>
      </c>
      <c r="M180" s="3">
        <v>66.703296999999978</v>
      </c>
      <c r="N180" s="3">
        <v>77.921005999999991</v>
      </c>
      <c r="O180" s="3">
        <v>528.05439999999999</v>
      </c>
      <c r="P180" s="3">
        <v>54.439999999999991</v>
      </c>
      <c r="Q180" s="3">
        <v>61.156800000000004</v>
      </c>
      <c r="R180" s="3">
        <v>9.1363795162460661</v>
      </c>
      <c r="S180" s="3" t="e">
        <v>#NUM!</v>
      </c>
      <c r="T180" s="3">
        <v>5.4234253454902355</v>
      </c>
      <c r="U180" s="3">
        <v>25.866626351680111</v>
      </c>
      <c r="V180" s="3" t="e">
        <v>#NUM!</v>
      </c>
      <c r="W180" s="3">
        <v>15.796945025517697</v>
      </c>
      <c r="X180" s="3">
        <v>276.71447513475988</v>
      </c>
      <c r="Y180" s="3">
        <v>2.5409327387343801</v>
      </c>
      <c r="Z180" s="3">
        <v>23.766121159416631</v>
      </c>
      <c r="AA180" s="3">
        <v>276.70729054241377</v>
      </c>
      <c r="AB180" s="3">
        <v>2.437518073351236</v>
      </c>
      <c r="AC180" s="3">
        <v>23.734239139588404</v>
      </c>
      <c r="AD180" s="5">
        <v>1239.6239145893421</v>
      </c>
      <c r="AE180" s="5">
        <v>105.70740563665574</v>
      </c>
      <c r="AF180" s="5">
        <v>168.90561743792807</v>
      </c>
      <c r="AG180" s="3">
        <v>754.98494279254032</v>
      </c>
      <c r="AH180" s="3">
        <v>49.971234059003137</v>
      </c>
      <c r="AI180" s="3">
        <v>90.841933286817309</v>
      </c>
      <c r="AJ180" s="3">
        <v>1.9996828555910113</v>
      </c>
      <c r="AK180" s="3">
        <v>1.2225629194490177</v>
      </c>
      <c r="AL180" s="3">
        <v>1.9783110373751276</v>
      </c>
      <c r="AM180" s="3">
        <v>1.2499999964505661</v>
      </c>
      <c r="AN180" s="3">
        <v>0.92901333662442998</v>
      </c>
      <c r="AO180" s="3">
        <v>1.2499884398023002</v>
      </c>
      <c r="AP180" s="3">
        <v>0.61803398743612492</v>
      </c>
      <c r="AQ180" s="3">
        <v>0.55001506725183746</v>
      </c>
      <c r="AR180" s="3">
        <v>0.61803420561187872</v>
      </c>
      <c r="AS180" s="3">
        <v>0.61803351898572934</v>
      </c>
      <c r="AT180" s="3">
        <v>0.49889402685761564</v>
      </c>
      <c r="AU180" s="3">
        <v>0.61796721975289759</v>
      </c>
      <c r="AV180" s="3">
        <v>0.47494463861446679</v>
      </c>
      <c r="AW180" s="3">
        <v>1.1119706361361228</v>
      </c>
      <c r="AX180" s="3">
        <v>0.7470699857532741</v>
      </c>
      <c r="AY180" s="3">
        <v>0.47494463861446679</v>
      </c>
      <c r="AZ180" s="3">
        <v>1.1119706361361228</v>
      </c>
      <c r="BA180" s="3">
        <v>0.7470699857532741</v>
      </c>
    </row>
    <row r="181" spans="1:53" x14ac:dyDescent="0.3">
      <c r="A181" s="3">
        <v>180</v>
      </c>
      <c r="B181" s="3">
        <v>165.6</v>
      </c>
      <c r="C181" s="3">
        <v>10</v>
      </c>
      <c r="D181" s="3">
        <v>17.600000000000001</v>
      </c>
      <c r="E181" s="3">
        <v>12.6</v>
      </c>
      <c r="F181" s="3">
        <v>683.74316270901647</v>
      </c>
      <c r="G181" s="3">
        <v>43.865978043092987</v>
      </c>
      <c r="H181" s="3">
        <v>79.705634728083226</v>
      </c>
      <c r="I181" s="3">
        <v>230.26091762904082</v>
      </c>
      <c r="J181" s="3">
        <v>11.093700745383371</v>
      </c>
      <c r="K181" s="3">
        <v>23.982641511132758</v>
      </c>
      <c r="L181" s="3">
        <v>631.75165799999991</v>
      </c>
      <c r="M181" s="3">
        <v>73.011437999999998</v>
      </c>
      <c r="N181" s="3">
        <v>70.638796999999983</v>
      </c>
      <c r="O181" s="3">
        <v>446.54639999999995</v>
      </c>
      <c r="P181" s="3">
        <v>34.179999999999993</v>
      </c>
      <c r="Q181" s="3">
        <v>48.876800000000003</v>
      </c>
      <c r="R181" s="3">
        <v>8.7641270484495859</v>
      </c>
      <c r="S181" s="3" t="e">
        <v>#NUM!</v>
      </c>
      <c r="T181" s="3">
        <v>5.0372690402402007</v>
      </c>
      <c r="U181" s="3">
        <v>25.802876323295248</v>
      </c>
      <c r="V181" s="3" t="e">
        <v>#NUM!</v>
      </c>
      <c r="W181" s="3">
        <v>15.505454922458267</v>
      </c>
      <c r="X181" s="3">
        <v>165.60895369052335</v>
      </c>
      <c r="Y181" s="3">
        <v>10.495939963806713</v>
      </c>
      <c r="Z181" s="3">
        <v>17.695179641669466</v>
      </c>
      <c r="AA181" s="3">
        <v>165.60449709377136</v>
      </c>
      <c r="AB181" s="3">
        <v>10.338981389415672</v>
      </c>
      <c r="AC181" s="3">
        <v>17.650031541605738</v>
      </c>
      <c r="AD181" s="5">
        <v>1207.9953060409543</v>
      </c>
      <c r="AE181" s="5">
        <v>98.888978465634096</v>
      </c>
      <c r="AF181" s="5">
        <v>159.63212821976899</v>
      </c>
      <c r="AG181" s="3">
        <v>699.45497274234299</v>
      </c>
      <c r="AH181" s="3">
        <v>45.334998467381283</v>
      </c>
      <c r="AI181" s="3">
        <v>81.834947043204494</v>
      </c>
      <c r="AJ181" s="3">
        <v>1.9998414277955017</v>
      </c>
      <c r="AK181" s="3">
        <v>1.4759461764878963</v>
      </c>
      <c r="AL181" s="3">
        <v>1.9595560835196717</v>
      </c>
      <c r="AM181" s="3">
        <v>1.2499999992901132</v>
      </c>
      <c r="AN181" s="3">
        <v>1.1790647203258005</v>
      </c>
      <c r="AO181" s="3">
        <v>1.2498469548853646</v>
      </c>
      <c r="AP181" s="3">
        <v>0.61803398925171027</v>
      </c>
      <c r="AQ181" s="3">
        <v>0.6447756939839151</v>
      </c>
      <c r="AR181" s="3">
        <v>0.61803220173629603</v>
      </c>
      <c r="AS181" s="3">
        <v>0.61803416818389145</v>
      </c>
      <c r="AT181" s="3">
        <v>0.65910468577727999</v>
      </c>
      <c r="AU181" s="3">
        <v>0.61772499623031485</v>
      </c>
      <c r="AV181" s="3">
        <v>0.50238843580062909</v>
      </c>
      <c r="AW181" s="3">
        <v>0.96454853532103013</v>
      </c>
      <c r="AX181" s="3">
        <v>0.78762559677494481</v>
      </c>
      <c r="AY181" s="3">
        <v>0.50238843580062909</v>
      </c>
      <c r="AZ181" s="3">
        <v>0.96454853532103013</v>
      </c>
      <c r="BA181" s="3">
        <v>0.78762559677494481</v>
      </c>
    </row>
    <row r="182" spans="1:53" x14ac:dyDescent="0.3">
      <c r="A182" s="3">
        <v>181</v>
      </c>
      <c r="B182" s="3">
        <v>156.6</v>
      </c>
      <c r="C182" s="3">
        <v>2.6</v>
      </c>
      <c r="D182" s="3">
        <v>8.3000000000000007</v>
      </c>
      <c r="E182" s="3">
        <v>10.5</v>
      </c>
      <c r="F182" s="3">
        <v>635.22021389631152</v>
      </c>
      <c r="G182" s="3">
        <v>33.306184630165092</v>
      </c>
      <c r="H182" s="3">
        <v>64.093944309658255</v>
      </c>
      <c r="I182" s="3">
        <v>202.65218352580817</v>
      </c>
      <c r="J182" s="3">
        <v>4.8187401490766746</v>
      </c>
      <c r="K182" s="3">
        <v>13.096528302226552</v>
      </c>
      <c r="L182" s="3">
        <v>572.66102299999989</v>
      </c>
      <c r="M182" s="3">
        <v>46.028622999999996</v>
      </c>
      <c r="N182" s="3">
        <v>56.205955999999986</v>
      </c>
      <c r="O182" s="3">
        <v>392.33519999999999</v>
      </c>
      <c r="P182" s="3">
        <v>14.659999999999998</v>
      </c>
      <c r="Q182" s="3">
        <v>34.995199999999997</v>
      </c>
      <c r="R182" s="3">
        <v>8.5593456029365367</v>
      </c>
      <c r="S182" s="3" t="e">
        <v>#NUM!</v>
      </c>
      <c r="T182" s="3">
        <v>4.1311631308986332</v>
      </c>
      <c r="U182" s="3">
        <v>25.6959958421929</v>
      </c>
      <c r="V182" s="3" t="e">
        <v>#NUM!</v>
      </c>
      <c r="W182" s="3">
        <v>14.520619452769168</v>
      </c>
      <c r="X182" s="3">
        <v>156.61487130783408</v>
      </c>
      <c r="Y182" s="3">
        <v>2.7923677707778292</v>
      </c>
      <c r="Z182" s="3">
        <v>8.4237919169008855</v>
      </c>
      <c r="AA182" s="3">
        <v>156.60749155714572</v>
      </c>
      <c r="AB182" s="3">
        <v>2.7078610757923589</v>
      </c>
      <c r="AC182" s="3">
        <v>8.3661374557628818</v>
      </c>
      <c r="AD182" s="5">
        <v>1172.3989224931522</v>
      </c>
      <c r="AE182" s="5">
        <v>85.75538749985347</v>
      </c>
      <c r="AF182" s="5">
        <v>142.53408437932507</v>
      </c>
      <c r="AG182" s="3">
        <v>651.18935436076254</v>
      </c>
      <c r="AH182" s="3">
        <v>34.656684841367046</v>
      </c>
      <c r="AI182" s="3">
        <v>66.166045992291913</v>
      </c>
      <c r="AJ182" s="3">
        <v>1.9999207138977257</v>
      </c>
      <c r="AK182" s="3">
        <v>1.1434525402737536</v>
      </c>
      <c r="AL182" s="3">
        <v>1.7896390616583153</v>
      </c>
      <c r="AM182" s="3">
        <v>1.2499999998580227</v>
      </c>
      <c r="AN182" s="3">
        <v>0.96328115103114753</v>
      </c>
      <c r="AO182" s="3">
        <v>1.2342049744922186</v>
      </c>
      <c r="AP182" s="3">
        <v>0.61803398855821834</v>
      </c>
      <c r="AQ182" s="3">
        <v>0.55346424634141089</v>
      </c>
      <c r="AR182" s="3">
        <v>0.61689186944983598</v>
      </c>
      <c r="AS182" s="3">
        <v>0.61803392021221448</v>
      </c>
      <c r="AT182" s="3">
        <v>0.49687975223553571</v>
      </c>
      <c r="AU182" s="3">
        <v>0.60463958285161545</v>
      </c>
      <c r="AV182" s="3">
        <v>0.51466646767003565</v>
      </c>
      <c r="AW182" s="3">
        <v>1.1154126487884424</v>
      </c>
      <c r="AX182" s="3">
        <v>0.89120184061065677</v>
      </c>
      <c r="AY182" s="3">
        <v>0.51466646767003565</v>
      </c>
      <c r="AZ182" s="3">
        <v>1.1154126487884424</v>
      </c>
      <c r="BA182" s="3">
        <v>0.89120184061065677</v>
      </c>
    </row>
    <row r="183" spans="1:53" x14ac:dyDescent="0.3">
      <c r="A183" s="3">
        <v>182</v>
      </c>
      <c r="B183" s="3">
        <v>218.5</v>
      </c>
      <c r="C183" s="3">
        <v>5.4</v>
      </c>
      <c r="D183" s="3">
        <v>27.4</v>
      </c>
      <c r="E183" s="3">
        <v>12.2</v>
      </c>
      <c r="F183" s="3">
        <v>663.15414972741803</v>
      </c>
      <c r="G183" s="3">
        <v>28.714329241115564</v>
      </c>
      <c r="H183" s="3">
        <v>72.265761016760777</v>
      </c>
      <c r="I183" s="3">
        <v>259.03043670516161</v>
      </c>
      <c r="J183" s="3">
        <v>6.3637480298153353</v>
      </c>
      <c r="K183" s="3">
        <v>30.019305660445308</v>
      </c>
      <c r="L183" s="3">
        <v>586.78570799999989</v>
      </c>
      <c r="M183" s="3">
        <v>26.365713999999997</v>
      </c>
      <c r="N183" s="3">
        <v>61.826440999999996</v>
      </c>
      <c r="O183" s="3">
        <v>431.84319999999997</v>
      </c>
      <c r="P183" s="3">
        <v>14.34</v>
      </c>
      <c r="Q183" s="3">
        <v>43.8352</v>
      </c>
      <c r="R183" s="3">
        <v>8.8105242557102592</v>
      </c>
      <c r="S183" s="3" t="e">
        <v>#NUM!</v>
      </c>
      <c r="T183" s="3">
        <v>4.9630082657534782</v>
      </c>
      <c r="U183" s="3">
        <v>25.943582688289965</v>
      </c>
      <c r="V183" s="3" t="e">
        <v>#NUM!</v>
      </c>
      <c r="W183" s="3">
        <v>14.927038575609359</v>
      </c>
      <c r="X183" s="3">
        <v>218.51571191919052</v>
      </c>
      <c r="Y183" s="3">
        <v>5.8723783584738616</v>
      </c>
      <c r="Z183" s="3">
        <v>27.62885825902012</v>
      </c>
      <c r="AA183" s="3">
        <v>218.50791853454447</v>
      </c>
      <c r="AB183" s="3">
        <v>5.7158271541276253</v>
      </c>
      <c r="AC183" s="3">
        <v>27.529989822394946</v>
      </c>
      <c r="AD183" s="5">
        <v>1204.3660511718092</v>
      </c>
      <c r="AE183" s="5">
        <v>77.511397937319984</v>
      </c>
      <c r="AF183" s="5">
        <v>147.25640060604491</v>
      </c>
      <c r="AG183" s="3">
        <v>678.96040830498487</v>
      </c>
      <c r="AH183" s="3">
        <v>29.905976864775667</v>
      </c>
      <c r="AI183" s="3">
        <v>74.186459805450596</v>
      </c>
      <c r="AJ183" s="3">
        <v>1.9999603569488629</v>
      </c>
      <c r="AK183" s="3">
        <v>1.2321307444919376</v>
      </c>
      <c r="AL183" s="3">
        <v>1.8906502011312536</v>
      </c>
      <c r="AM183" s="3">
        <v>1.2499999999716045</v>
      </c>
      <c r="AN183" s="3">
        <v>1.1254507174664798</v>
      </c>
      <c r="AO183" s="3">
        <v>1.2468398724520786</v>
      </c>
      <c r="AP183" s="3">
        <v>0.61803398882310867</v>
      </c>
      <c r="AQ183" s="3">
        <v>0.63440226271045219</v>
      </c>
      <c r="AR183" s="3">
        <v>0.61847054586644157</v>
      </c>
      <c r="AS183" s="3">
        <v>0.61803401492896037</v>
      </c>
      <c r="AT183" s="3">
        <v>0.6202685629956507</v>
      </c>
      <c r="AU183" s="3">
        <v>0.62318615198608296</v>
      </c>
      <c r="AV183" s="3">
        <v>0.49489413499079238</v>
      </c>
      <c r="AW183" s="3">
        <v>1.0483329174159739</v>
      </c>
      <c r="AX183" s="3">
        <v>0.7831232007728246</v>
      </c>
      <c r="AY183" s="3">
        <v>0.49489413499079238</v>
      </c>
      <c r="AZ183" s="3">
        <v>1.0483329174159739</v>
      </c>
      <c r="BA183" s="3">
        <v>0.7831232007728246</v>
      </c>
    </row>
    <row r="184" spans="1:53" x14ac:dyDescent="0.3">
      <c r="A184" s="3">
        <v>183</v>
      </c>
      <c r="B184" s="3">
        <v>56.2</v>
      </c>
      <c r="C184" s="3">
        <v>5.7</v>
      </c>
      <c r="D184" s="3">
        <v>29.7</v>
      </c>
      <c r="E184" s="3">
        <v>8.6999999999999993</v>
      </c>
      <c r="F184" s="3">
        <v>520.40790480919259</v>
      </c>
      <c r="G184" s="3">
        <v>25.800030468780893</v>
      </c>
      <c r="H184" s="3">
        <v>80.286032711732545</v>
      </c>
      <c r="I184" s="3">
        <v>108.00608734103233</v>
      </c>
      <c r="J184" s="3">
        <v>6.9727496059630676</v>
      </c>
      <c r="K184" s="3">
        <v>35.70386113208906</v>
      </c>
      <c r="L184" s="3">
        <v>437.72598399999987</v>
      </c>
      <c r="M184" s="3">
        <v>21.220945999999998</v>
      </c>
      <c r="N184" s="3">
        <v>70.590233999999995</v>
      </c>
      <c r="O184" s="3">
        <v>279.44560000000001</v>
      </c>
      <c r="P184" s="3">
        <v>16.5</v>
      </c>
      <c r="Q184" s="3">
        <v>52.929599999999994</v>
      </c>
      <c r="R184" s="3">
        <v>7.5531264591837495</v>
      </c>
      <c r="S184" s="3" t="e">
        <v>#NUM!</v>
      </c>
      <c r="T184" s="3">
        <v>5.3763503521100455</v>
      </c>
      <c r="U184" s="3">
        <v>24.783782907531617</v>
      </c>
      <c r="V184" s="3" t="e">
        <v>#NUM!</v>
      </c>
      <c r="W184" s="3">
        <v>15.33277790629614</v>
      </c>
      <c r="X184" s="3">
        <v>56.211311413013547</v>
      </c>
      <c r="Y184" s="3">
        <v>5.9986009342816784</v>
      </c>
      <c r="Z184" s="3">
        <v>29.782976924598579</v>
      </c>
      <c r="AA184" s="3">
        <v>56.205688077172994</v>
      </c>
      <c r="AB184" s="3">
        <v>5.8794474614919654</v>
      </c>
      <c r="AC184" s="3">
        <v>29.743432954900744</v>
      </c>
      <c r="AD184" s="5">
        <v>1068.947095083646</v>
      </c>
      <c r="AE184" s="5">
        <v>70.879056666796544</v>
      </c>
      <c r="AF184" s="5">
        <v>153.52737939278808</v>
      </c>
      <c r="AG184" s="3">
        <v>536.297508869642</v>
      </c>
      <c r="AH184" s="3">
        <v>26.846719039090882</v>
      </c>
      <c r="AI184" s="3">
        <v>82.157748800657359</v>
      </c>
      <c r="AJ184" s="3">
        <v>1.9999670404512626</v>
      </c>
      <c r="AK184" s="3">
        <v>1.2962463504296649</v>
      </c>
      <c r="AL184" s="3">
        <v>1.9426930709146135</v>
      </c>
      <c r="AM184" s="3">
        <v>1.2499999999936953</v>
      </c>
      <c r="AN184" s="3">
        <v>1.1672458226184574</v>
      </c>
      <c r="AO184" s="3">
        <v>1.2493676190826248</v>
      </c>
      <c r="AP184" s="3">
        <v>0.61803398872192961</v>
      </c>
      <c r="AQ184" s="3">
        <v>0.60499655395032848</v>
      </c>
      <c r="AR184" s="3">
        <v>0.61786728339048891</v>
      </c>
      <c r="AS184" s="3">
        <v>0.61803397868445142</v>
      </c>
      <c r="AT184" s="3">
        <v>0.58053373898534621</v>
      </c>
      <c r="AU184" s="3">
        <v>0.61606965467550634</v>
      </c>
      <c r="AV184" s="3">
        <v>0.59520607725194241</v>
      </c>
      <c r="AW184" s="3">
        <v>1.020532921401855</v>
      </c>
      <c r="AX184" s="3">
        <v>0.74245175859161372</v>
      </c>
      <c r="AY184" s="3">
        <v>0.59520607725194241</v>
      </c>
      <c r="AZ184" s="3">
        <v>1.020532921401855</v>
      </c>
      <c r="BA184" s="3">
        <v>0.74245175859161372</v>
      </c>
    </row>
    <row r="185" spans="1:53" x14ac:dyDescent="0.3">
      <c r="A185" s="3">
        <v>184</v>
      </c>
      <c r="B185" s="3">
        <v>287.60000000000002</v>
      </c>
      <c r="C185" s="3">
        <v>43</v>
      </c>
      <c r="D185" s="3">
        <v>71.8</v>
      </c>
      <c r="E185" s="3">
        <v>26.2</v>
      </c>
      <c r="F185" s="3">
        <v>651.88553336643486</v>
      </c>
      <c r="G185" s="3">
        <v>61.060021328146625</v>
      </c>
      <c r="H185" s="3">
        <v>128.00022289821277</v>
      </c>
      <c r="I185" s="3">
        <v>309.20121746820649</v>
      </c>
      <c r="J185" s="3">
        <v>44.394549921192613</v>
      </c>
      <c r="K185" s="3">
        <v>78.940772226417806</v>
      </c>
      <c r="L185" s="3">
        <v>573.98432899999989</v>
      </c>
      <c r="M185" s="3">
        <v>59.976560999999997</v>
      </c>
      <c r="N185" s="3">
        <v>117.07191899999999</v>
      </c>
      <c r="O185" s="3">
        <v>433.80560000000003</v>
      </c>
      <c r="P185" s="3">
        <v>51.22</v>
      </c>
      <c r="Q185" s="3">
        <v>101.27679999999999</v>
      </c>
      <c r="R185" s="3">
        <v>8.6828212095203909</v>
      </c>
      <c r="S185" s="3" t="e">
        <v>#NUM!</v>
      </c>
      <c r="T185" s="3">
        <v>6.4244246168981967</v>
      </c>
      <c r="U185" s="3">
        <v>25.488596951872186</v>
      </c>
      <c r="V185" s="3" t="e">
        <v>#NUM!</v>
      </c>
      <c r="W185" s="3">
        <v>16.540106801091092</v>
      </c>
      <c r="X185" s="3">
        <v>287.6425812324718</v>
      </c>
      <c r="Y185" s="3">
        <v>43.294166065606809</v>
      </c>
      <c r="Z185" s="3">
        <v>71.877440194125811</v>
      </c>
      <c r="AA185" s="3">
        <v>287.62175589644534</v>
      </c>
      <c r="AB185" s="3">
        <v>43.175329155134612</v>
      </c>
      <c r="AC185" s="3">
        <v>71.840331124397181</v>
      </c>
      <c r="AD185" s="5">
        <v>1186.4737803517096</v>
      </c>
      <c r="AE185" s="5">
        <v>102.6019446676741</v>
      </c>
      <c r="AF185" s="5">
        <v>200.90062297469251</v>
      </c>
      <c r="AG185" s="3">
        <v>666.8196052551765</v>
      </c>
      <c r="AH185" s="3">
        <v>61.983497085151157</v>
      </c>
      <c r="AI185" s="3">
        <v>129.89430130396576</v>
      </c>
      <c r="AJ185" s="3">
        <v>1.9999835202256313</v>
      </c>
      <c r="AK185" s="3">
        <v>1.6479390694211649</v>
      </c>
      <c r="AL185" s="3">
        <v>1.971345955319405</v>
      </c>
      <c r="AM185" s="3">
        <v>1.249999999998739</v>
      </c>
      <c r="AN185" s="3">
        <v>1.2334491640637859</v>
      </c>
      <c r="AO185" s="3">
        <v>1.2498735238165248</v>
      </c>
      <c r="AP185" s="3">
        <v>0.61803398876057658</v>
      </c>
      <c r="AQ185" s="3">
        <v>0.62305429724361605</v>
      </c>
      <c r="AR185" s="3">
        <v>0.61809767109224611</v>
      </c>
      <c r="AS185" s="3">
        <v>0.61803399259455216</v>
      </c>
      <c r="AT185" s="3">
        <v>0.63269764756601665</v>
      </c>
      <c r="AU185" s="3">
        <v>0.61878520960198569</v>
      </c>
      <c r="AV185" s="3">
        <v>0.50084840449164558</v>
      </c>
      <c r="AW185" s="3">
        <v>0.77746950136678139</v>
      </c>
      <c r="AX185" s="3">
        <v>0.64811361196162121</v>
      </c>
      <c r="AY185" s="3">
        <v>0.50084840449164558</v>
      </c>
      <c r="AZ185" s="3">
        <v>0.77746950136678139</v>
      </c>
      <c r="BA185" s="3">
        <v>0.64811361196162121</v>
      </c>
    </row>
    <row r="186" spans="1:53" x14ac:dyDescent="0.3">
      <c r="A186" s="3">
        <v>185</v>
      </c>
      <c r="B186" s="3">
        <v>253.8</v>
      </c>
      <c r="C186" s="3">
        <v>21.3</v>
      </c>
      <c r="D186" s="3">
        <v>30</v>
      </c>
      <c r="E186" s="3">
        <v>17.600000000000001</v>
      </c>
      <c r="F186" s="3">
        <v>710.1198733565044</v>
      </c>
      <c r="G186" s="3">
        <v>64.042014929702631</v>
      </c>
      <c r="H186" s="3">
        <v>119.60015602874893</v>
      </c>
      <c r="I186" s="3">
        <v>315.64024349364132</v>
      </c>
      <c r="J186" s="3">
        <v>30.178909984238523</v>
      </c>
      <c r="K186" s="3">
        <v>45.78815444528356</v>
      </c>
      <c r="L186" s="3">
        <v>623.03555199999994</v>
      </c>
      <c r="M186" s="3">
        <v>62.670699999999997</v>
      </c>
      <c r="N186" s="3">
        <v>109.16206199999999</v>
      </c>
      <c r="O186" s="3">
        <v>493.78800000000001</v>
      </c>
      <c r="P186" s="3">
        <v>53.760000000000005</v>
      </c>
      <c r="Q186" s="3">
        <v>89.690399999999997</v>
      </c>
      <c r="R186" s="3">
        <v>9.0096750390884441</v>
      </c>
      <c r="S186" s="3" t="e">
        <v>#NUM!</v>
      </c>
      <c r="T186" s="3">
        <v>5.9709672284214346</v>
      </c>
      <c r="U186" s="3">
        <v>25.927424116778035</v>
      </c>
      <c r="V186" s="3" t="e">
        <v>#NUM!</v>
      </c>
      <c r="W186" s="3">
        <v>16.63328282253503</v>
      </c>
      <c r="X186" s="3">
        <v>253.80861645329475</v>
      </c>
      <c r="Y186" s="3">
        <v>21.354592106698011</v>
      </c>
      <c r="Z186" s="3">
        <v>30.03361234257962</v>
      </c>
      <c r="AA186" s="3">
        <v>253.80432717970686</v>
      </c>
      <c r="AB186" s="3">
        <v>21.328137101598841</v>
      </c>
      <c r="AC186" s="3">
        <v>30.017102125284843</v>
      </c>
      <c r="AD186" s="5">
        <v>1251.5015486902757</v>
      </c>
      <c r="AE186" s="5">
        <v>107.57760746910712</v>
      </c>
      <c r="AF186" s="5">
        <v>198.93661368165698</v>
      </c>
      <c r="AG186" s="3">
        <v>725.31266470407218</v>
      </c>
      <c r="AH186" s="3">
        <v>65.128951110566987</v>
      </c>
      <c r="AI186" s="3">
        <v>121.84914128952281</v>
      </c>
      <c r="AJ186" s="3">
        <v>1.9999917601128157</v>
      </c>
      <c r="AK186" s="3">
        <v>1.8098472323004184</v>
      </c>
      <c r="AL186" s="3">
        <v>1.9831942254830361</v>
      </c>
      <c r="AM186" s="3">
        <v>1.2499999999997478</v>
      </c>
      <c r="AN186" s="3">
        <v>1.2466661319711594</v>
      </c>
      <c r="AO186" s="3">
        <v>1.2499743988609846</v>
      </c>
      <c r="AP186" s="3">
        <v>0.61803398874581483</v>
      </c>
      <c r="AQ186" s="3">
        <v>0.61612220581635946</v>
      </c>
      <c r="AR186" s="3">
        <v>0.61800966492731657</v>
      </c>
      <c r="AS186" s="3">
        <v>0.61803398728136638</v>
      </c>
      <c r="AT186" s="3">
        <v>0.61240846588960718</v>
      </c>
      <c r="AU186" s="3">
        <v>0.61774483638284317</v>
      </c>
      <c r="AV186" s="3">
        <v>0.48070141711795245</v>
      </c>
      <c r="AW186" s="3">
        <v>0.77564634376355579</v>
      </c>
      <c r="AX186" s="3">
        <v>0.70092976770060456</v>
      </c>
      <c r="AY186" s="3">
        <v>0.48070141711795245</v>
      </c>
      <c r="AZ186" s="3">
        <v>0.77564634376355579</v>
      </c>
      <c r="BA186" s="3">
        <v>0.70092976770060456</v>
      </c>
    </row>
    <row r="187" spans="1:53" x14ac:dyDescent="0.3">
      <c r="A187" s="3">
        <v>186</v>
      </c>
      <c r="B187" s="3">
        <v>205</v>
      </c>
      <c r="C187" s="3">
        <v>45.1</v>
      </c>
      <c r="D187" s="3">
        <v>19.600000000000001</v>
      </c>
      <c r="E187" s="3">
        <v>22.6</v>
      </c>
      <c r="F187" s="3">
        <v>702.08391134955309</v>
      </c>
      <c r="G187" s="3">
        <v>89.929410450791835</v>
      </c>
      <c r="H187" s="3">
        <v>103.32010922012424</v>
      </c>
      <c r="I187" s="3">
        <v>268.12804869872826</v>
      </c>
      <c r="J187" s="3">
        <v>51.135781996847705</v>
      </c>
      <c r="K187" s="3">
        <v>28.757630889056713</v>
      </c>
      <c r="L187" s="3">
        <v>621.64221199999997</v>
      </c>
      <c r="M187" s="3">
        <v>98.316981999999996</v>
      </c>
      <c r="N187" s="3">
        <v>93.942820999999981</v>
      </c>
      <c r="O187" s="3">
        <v>472.95519999999999</v>
      </c>
      <c r="P187" s="3">
        <v>87.1</v>
      </c>
      <c r="Q187" s="3">
        <v>69.863200000000006</v>
      </c>
      <c r="R187" s="3">
        <v>8.9268799947737865</v>
      </c>
      <c r="S187" s="3" t="e">
        <v>#NUM!</v>
      </c>
      <c r="T187" s="3">
        <v>5.3639164576050451</v>
      </c>
      <c r="U187" s="3">
        <v>26.064949272560838</v>
      </c>
      <c r="V187" s="3" t="e">
        <v>#NUM!</v>
      </c>
      <c r="W187" s="3">
        <v>16.282155824264496</v>
      </c>
      <c r="X187" s="3">
        <v>205.00975386639197</v>
      </c>
      <c r="Y187" s="3">
        <v>45.204801624308558</v>
      </c>
      <c r="Z187" s="3">
        <v>19.67684360327636</v>
      </c>
      <c r="AA187" s="3">
        <v>205.00490091665498</v>
      </c>
      <c r="AB187" s="3">
        <v>45.155363292125259</v>
      </c>
      <c r="AC187" s="3">
        <v>19.639978121253176</v>
      </c>
      <c r="AD187" s="5">
        <v>1257.3831659781249</v>
      </c>
      <c r="AE187" s="5">
        <v>135.5616244823434</v>
      </c>
      <c r="AF187" s="5">
        <v>186.8850853076184</v>
      </c>
      <c r="AG187" s="3">
        <v>717.87350369273406</v>
      </c>
      <c r="AH187" s="3">
        <v>91.153122981849037</v>
      </c>
      <c r="AI187" s="3">
        <v>105.76035408757932</v>
      </c>
      <c r="AJ187" s="3">
        <v>1.9999958800564079</v>
      </c>
      <c r="AK187" s="3">
        <v>1.9048026500239703</v>
      </c>
      <c r="AL187" s="3">
        <v>1.9717560179971478</v>
      </c>
      <c r="AM187" s="3">
        <v>1.2499999999999496</v>
      </c>
      <c r="AN187" s="3">
        <v>1.2493332262332937</v>
      </c>
      <c r="AO187" s="3">
        <v>1.2499394281727647</v>
      </c>
      <c r="AP187" s="3">
        <v>0.61803398875145332</v>
      </c>
      <c r="AQ187" s="3">
        <v>0.61876508868019253</v>
      </c>
      <c r="AR187" s="3">
        <v>0.61804285950389293</v>
      </c>
      <c r="AS187" s="3">
        <v>0.61803398931082276</v>
      </c>
      <c r="AT187" s="3">
        <v>0.62019023844131971</v>
      </c>
      <c r="AU187" s="3">
        <v>0.6179940695115469</v>
      </c>
      <c r="AV187" s="3">
        <v>0.48907551033444824</v>
      </c>
      <c r="AW187" s="3">
        <v>0.69953028192884181</v>
      </c>
      <c r="AX187" s="3">
        <v>0.76178308148907337</v>
      </c>
      <c r="AY187" s="3">
        <v>0.48907551033444824</v>
      </c>
      <c r="AZ187" s="3">
        <v>0.69953028192884181</v>
      </c>
      <c r="BA187" s="3">
        <v>0.76178308148907337</v>
      </c>
    </row>
    <row r="188" spans="1:53" x14ac:dyDescent="0.3">
      <c r="A188" s="3">
        <v>187</v>
      </c>
      <c r="B188" s="3">
        <v>139.5</v>
      </c>
      <c r="C188" s="3">
        <v>2.1</v>
      </c>
      <c r="D188" s="3">
        <v>26.6</v>
      </c>
      <c r="E188" s="3">
        <v>10.3</v>
      </c>
      <c r="F188" s="3">
        <v>630.95873794468707</v>
      </c>
      <c r="G188" s="3">
        <v>65.050587315554282</v>
      </c>
      <c r="H188" s="3">
        <v>98.924076454086958</v>
      </c>
      <c r="I188" s="3">
        <v>193.12560973974564</v>
      </c>
      <c r="J188" s="3">
        <v>12.327156399369541</v>
      </c>
      <c r="K188" s="3">
        <v>32.351526177811344</v>
      </c>
      <c r="L188" s="3">
        <v>556.22571499999992</v>
      </c>
      <c r="M188" s="3">
        <v>83.577577999999988</v>
      </c>
      <c r="N188" s="3">
        <v>91.383488</v>
      </c>
      <c r="O188" s="3">
        <v>415.9896</v>
      </c>
      <c r="P188" s="3">
        <v>67.739999999999995</v>
      </c>
      <c r="Q188" s="3">
        <v>64.668800000000005</v>
      </c>
      <c r="R188" s="3">
        <v>8.5088165991709346</v>
      </c>
      <c r="S188" s="3" t="e">
        <v>#NUM!</v>
      </c>
      <c r="T188" s="3">
        <v>5.426477798829672</v>
      </c>
      <c r="U188" s="3">
        <v>25.790024019310092</v>
      </c>
      <c r="V188" s="3" t="e">
        <v>#NUM!</v>
      </c>
      <c r="W188" s="3">
        <v>16.306635875199252</v>
      </c>
      <c r="X188" s="3">
        <v>139.5120476264533</v>
      </c>
      <c r="Y188" s="3">
        <v>2.1524056261608284</v>
      </c>
      <c r="Z188" s="3">
        <v>26.712730199334167</v>
      </c>
      <c r="AA188" s="3">
        <v>139.50606046205178</v>
      </c>
      <c r="AB188" s="3">
        <v>2.1269365416262591</v>
      </c>
      <c r="AC188" s="3">
        <v>26.659837305369329</v>
      </c>
      <c r="AD188" s="5">
        <v>1196.8289968713716</v>
      </c>
      <c r="AE188" s="5">
        <v>116.09328407317274</v>
      </c>
      <c r="AF188" s="5">
        <v>183.75099829956093</v>
      </c>
      <c r="AG188" s="3">
        <v>647.11322249527836</v>
      </c>
      <c r="AH188" s="3">
        <v>66.554991386796786</v>
      </c>
      <c r="AI188" s="3">
        <v>101.38386355601773</v>
      </c>
      <c r="AJ188" s="3">
        <v>1.9999979400274399</v>
      </c>
      <c r="AK188" s="3">
        <v>1.2953545051969284</v>
      </c>
      <c r="AL188" s="3">
        <v>1.9809852552733345</v>
      </c>
      <c r="AM188" s="3">
        <v>1.24999999999999</v>
      </c>
      <c r="AN188" s="3">
        <v>0.89992889613550342</v>
      </c>
      <c r="AO188" s="3">
        <v>1.2499862111413436</v>
      </c>
      <c r="AP188" s="3">
        <v>0.6180339887492996</v>
      </c>
      <c r="AQ188" s="3">
        <v>0.54092340499594505</v>
      </c>
      <c r="AR188" s="3">
        <v>0.61803059731258114</v>
      </c>
      <c r="AS188" s="3">
        <v>0.61803398853563951</v>
      </c>
      <c r="AT188" s="3">
        <v>0.4873530038989094</v>
      </c>
      <c r="AU188" s="3">
        <v>0.61804009270317728</v>
      </c>
      <c r="AV188" s="3">
        <v>0.51918738680891496</v>
      </c>
      <c r="AW188" s="3">
        <v>1.0719560989766741</v>
      </c>
      <c r="AX188" s="3">
        <v>0.74736324307832458</v>
      </c>
      <c r="AY188" s="3">
        <v>0.51918738680891496</v>
      </c>
      <c r="AZ188" s="3">
        <v>1.0719560989766741</v>
      </c>
      <c r="BA188" s="3">
        <v>0.74736324307832458</v>
      </c>
    </row>
    <row r="189" spans="1:53" x14ac:dyDescent="0.3">
      <c r="A189" s="3">
        <v>188</v>
      </c>
      <c r="B189" s="3">
        <v>191.1</v>
      </c>
      <c r="C189" s="3">
        <v>28.7</v>
      </c>
      <c r="D189" s="3">
        <v>18.2</v>
      </c>
      <c r="E189" s="3">
        <v>17.3</v>
      </c>
      <c r="F189" s="3">
        <v>632.77111656128091</v>
      </c>
      <c r="G189" s="3">
        <v>74.235411120887989</v>
      </c>
      <c r="H189" s="3">
        <v>87.446853517860873</v>
      </c>
      <c r="I189" s="3">
        <v>229.72512194794913</v>
      </c>
      <c r="J189" s="3">
        <v>31.165431279873907</v>
      </c>
      <c r="K189" s="3">
        <v>24.670305235562267</v>
      </c>
      <c r="L189" s="3">
        <v>554.75169399999993</v>
      </c>
      <c r="M189" s="3">
        <v>107.707999</v>
      </c>
      <c r="N189" s="3">
        <v>78.944858999999994</v>
      </c>
      <c r="O189" s="3">
        <v>403.42079999999999</v>
      </c>
      <c r="P189" s="3">
        <v>69.8</v>
      </c>
      <c r="Q189" s="3">
        <v>47.695999999999998</v>
      </c>
      <c r="R189" s="3">
        <v>8.6563234909146018</v>
      </c>
      <c r="S189" s="3" t="e">
        <v>#NUM!</v>
      </c>
      <c r="T189" s="3">
        <v>5.0720127136146189</v>
      </c>
      <c r="U189" s="3">
        <v>25.884816066694302</v>
      </c>
      <c r="V189" s="3" t="e">
        <v>#NUM!</v>
      </c>
      <c r="W189" s="3">
        <v>15.946730294242153</v>
      </c>
      <c r="X189" s="3">
        <v>191.11760414022461</v>
      </c>
      <c r="Y189" s="3">
        <v>29.237356413194565</v>
      </c>
      <c r="Z189" s="3">
        <v>18.285579128788754</v>
      </c>
      <c r="AA189" s="3">
        <v>191.10888061228692</v>
      </c>
      <c r="AB189" s="3">
        <v>29.070157977383261</v>
      </c>
      <c r="AC189" s="3">
        <v>18.244787075837216</v>
      </c>
      <c r="AD189" s="5">
        <v>1197.5092131408355</v>
      </c>
      <c r="AE189" s="5">
        <v>126.3224264121621</v>
      </c>
      <c r="AF189" s="5">
        <v>172.71555576939215</v>
      </c>
      <c r="AG189" s="3">
        <v>648.67814782189043</v>
      </c>
      <c r="AH189" s="3">
        <v>75.761485731416272</v>
      </c>
      <c r="AI189" s="3">
        <v>89.889217423351823</v>
      </c>
      <c r="AJ189" s="3">
        <v>1.99999897001372</v>
      </c>
      <c r="AK189" s="3">
        <v>1.6444624843231574</v>
      </c>
      <c r="AL189" s="3">
        <v>1.9642402836709794</v>
      </c>
      <c r="AM189" s="3">
        <v>1.249999999999998</v>
      </c>
      <c r="AN189" s="3">
        <v>1.179985193258716</v>
      </c>
      <c r="AO189" s="3">
        <v>1.2498855764197787</v>
      </c>
      <c r="AP189" s="3">
        <v>0.61803398875012217</v>
      </c>
      <c r="AQ189" s="3">
        <v>0.64896152238024352</v>
      </c>
      <c r="AR189" s="3">
        <v>0.61803416443448589</v>
      </c>
      <c r="AS189" s="3">
        <v>0.61803398883173311</v>
      </c>
      <c r="AT189" s="3">
        <v>0.67233067672517843</v>
      </c>
      <c r="AU189" s="3">
        <v>0.61776852585916842</v>
      </c>
      <c r="AV189" s="3">
        <v>0.50549827512458179</v>
      </c>
      <c r="AW189" s="3">
        <v>0.83259003072216542</v>
      </c>
      <c r="AX189" s="3">
        <v>0.78394817247608983</v>
      </c>
      <c r="AY189" s="3">
        <v>0.50549827512458179</v>
      </c>
      <c r="AZ189" s="3">
        <v>0.83259003072216542</v>
      </c>
      <c r="BA189" s="3">
        <v>0.78394817247608983</v>
      </c>
    </row>
    <row r="190" spans="1:53" x14ac:dyDescent="0.3">
      <c r="A190" s="3">
        <v>189</v>
      </c>
      <c r="B190" s="3">
        <v>286</v>
      </c>
      <c r="C190" s="3">
        <v>13.9</v>
      </c>
      <c r="D190" s="3">
        <v>3.7</v>
      </c>
      <c r="E190" s="3">
        <v>15.9</v>
      </c>
      <c r="F190" s="3">
        <v>728.93978159289668</v>
      </c>
      <c r="G190" s="3">
        <v>65.864787784621598</v>
      </c>
      <c r="H190" s="3">
        <v>64.91279746250261</v>
      </c>
      <c r="I190" s="3">
        <v>331.94502438958983</v>
      </c>
      <c r="J190" s="3">
        <v>20.133086255974781</v>
      </c>
      <c r="K190" s="3">
        <v>8.6340610471124535</v>
      </c>
      <c r="L190" s="3">
        <v>667.71431199999995</v>
      </c>
      <c r="M190" s="3">
        <v>89.167010000000005</v>
      </c>
      <c r="N190" s="3">
        <v>55.467225999999997</v>
      </c>
      <c r="O190" s="3">
        <v>495.15999999999997</v>
      </c>
      <c r="P190" s="3">
        <v>59.44</v>
      </c>
      <c r="Q190" s="3">
        <v>28.429599999999997</v>
      </c>
      <c r="R190" s="3">
        <v>9.1185212071856938</v>
      </c>
      <c r="S190" s="3" t="e">
        <v>#NUM!</v>
      </c>
      <c r="T190" s="3">
        <v>3.3371379050960264</v>
      </c>
      <c r="U190" s="3">
        <v>26.363844664175296</v>
      </c>
      <c r="V190" s="3" t="e">
        <v>#NUM!</v>
      </c>
      <c r="W190" s="3">
        <v>14.065717055043901</v>
      </c>
      <c r="X190" s="3">
        <v>286.01291204904174</v>
      </c>
      <c r="Y190" s="3">
        <v>13.978771526130028</v>
      </c>
      <c r="Z190" s="3">
        <v>3.8202756961694377</v>
      </c>
      <c r="AA190" s="3">
        <v>286.00649827029571</v>
      </c>
      <c r="AB190" s="3">
        <v>13.941226698123817</v>
      </c>
      <c r="AC190" s="3">
        <v>3.7641197051877171</v>
      </c>
      <c r="AD190" s="5">
        <v>1292.9812045634249</v>
      </c>
      <c r="AE190" s="5">
        <v>120.12407553613826</v>
      </c>
      <c r="AF190" s="5">
        <v>148.93589170503486</v>
      </c>
      <c r="AG190" s="3">
        <v>744.68471713238841</v>
      </c>
      <c r="AH190" s="3">
        <v>67.471460313452312</v>
      </c>
      <c r="AI190" s="3">
        <v>67.261275195604043</v>
      </c>
      <c r="AJ190" s="3">
        <v>1.9999994850068599</v>
      </c>
      <c r="AK190" s="3">
        <v>1.7601927347842206</v>
      </c>
      <c r="AL190" s="3">
        <v>1.5050062263144555</v>
      </c>
      <c r="AM190" s="3">
        <v>1.2499999999999996</v>
      </c>
      <c r="AN190" s="3">
        <v>1.2350384034980493</v>
      </c>
      <c r="AO190" s="3">
        <v>1.0927399489703282</v>
      </c>
      <c r="AP190" s="3">
        <v>0.61803398874980797</v>
      </c>
      <c r="AQ190" s="3">
        <v>0.60642041746564435</v>
      </c>
      <c r="AR190" s="3">
        <v>0.59064854351997664</v>
      </c>
      <c r="AS190" s="3">
        <v>0.61803398871863546</v>
      </c>
      <c r="AT190" s="3">
        <v>0.59659483245481881</v>
      </c>
      <c r="AU190" s="3">
        <v>0.54188611281458043</v>
      </c>
      <c r="AV190" s="3">
        <v>0.47429585998428875</v>
      </c>
      <c r="AW190" s="3">
        <v>0.84051790871670917</v>
      </c>
      <c r="AX190" s="3">
        <v>1.0049521009636657</v>
      </c>
      <c r="AY190" s="3">
        <v>0.47429585998428875</v>
      </c>
      <c r="AZ190" s="3">
        <v>0.84051790871670917</v>
      </c>
      <c r="BA190" s="3">
        <v>1.0049521009636657</v>
      </c>
    </row>
    <row r="191" spans="1:53" x14ac:dyDescent="0.3">
      <c r="A191" s="3">
        <v>190</v>
      </c>
      <c r="B191" s="3">
        <v>18.7</v>
      </c>
      <c r="C191" s="3">
        <v>12.1</v>
      </c>
      <c r="D191" s="3">
        <v>23.4</v>
      </c>
      <c r="E191" s="3">
        <v>6.7</v>
      </c>
      <c r="F191" s="3">
        <v>528.95784711502768</v>
      </c>
      <c r="G191" s="3">
        <v>58.205351449235117</v>
      </c>
      <c r="H191" s="3">
        <v>68.838958223751831</v>
      </c>
      <c r="I191" s="3">
        <v>85.089004877917972</v>
      </c>
      <c r="J191" s="3">
        <v>16.126617251194958</v>
      </c>
      <c r="K191" s="3">
        <v>25.126812209422489</v>
      </c>
      <c r="L191" s="3">
        <v>452.26416599999988</v>
      </c>
      <c r="M191" s="3">
        <v>78.539890999999997</v>
      </c>
      <c r="N191" s="3">
        <v>53.779859999999992</v>
      </c>
      <c r="O191" s="3">
        <v>289.22800000000001</v>
      </c>
      <c r="P191" s="3">
        <v>38.92</v>
      </c>
      <c r="Q191" s="3">
        <v>37.9176</v>
      </c>
      <c r="R191" s="3">
        <v>6.5759320067348188</v>
      </c>
      <c r="S191" s="3" t="e">
        <v>#NUM!</v>
      </c>
      <c r="T191" s="3">
        <v>4.4875911844020662</v>
      </c>
      <c r="U191" s="3">
        <v>24.019599255200781</v>
      </c>
      <c r="V191" s="3" t="e">
        <v>#NUM!</v>
      </c>
      <c r="W191" s="3">
        <v>14.405309666398779</v>
      </c>
      <c r="X191" s="3">
        <v>18.708665123450608</v>
      </c>
      <c r="Y191" s="3">
        <v>12.251710338118093</v>
      </c>
      <c r="Z191" s="3">
        <v>23.795552365146854</v>
      </c>
      <c r="AA191" s="3">
        <v>18.704351511654313</v>
      </c>
      <c r="AB191" s="3">
        <v>12.182284335876204</v>
      </c>
      <c r="AC191" s="3">
        <v>23.649296002787231</v>
      </c>
      <c r="AD191" s="5">
        <v>1105.9632599078138</v>
      </c>
      <c r="AE191" s="5">
        <v>113.11190450400508</v>
      </c>
      <c r="AF191" s="5">
        <v>148.63965743737924</v>
      </c>
      <c r="AG191" s="3">
        <v>545.2716133302979</v>
      </c>
      <c r="AH191" s="3">
        <v>59.809527124201153</v>
      </c>
      <c r="AI191" s="3">
        <v>70.960903802066156</v>
      </c>
      <c r="AJ191" s="3">
        <v>1.9762456393721251</v>
      </c>
      <c r="AK191" s="3">
        <v>1.791174749932724</v>
      </c>
      <c r="AL191" s="3">
        <v>1.7432240992701629</v>
      </c>
      <c r="AM191" s="3">
        <v>1.2499130345809055</v>
      </c>
      <c r="AN191" s="3">
        <v>1.2446498186931196</v>
      </c>
      <c r="AO191" s="3">
        <v>1.2185396959749049</v>
      </c>
      <c r="AP191" s="3">
        <v>0.61803319969107484</v>
      </c>
      <c r="AQ191" s="3">
        <v>0.6224208117188248</v>
      </c>
      <c r="AR191" s="3">
        <v>0.62867435782216763</v>
      </c>
      <c r="AS191" s="3">
        <v>0.61781853674212106</v>
      </c>
      <c r="AT191" s="3">
        <v>0.62324638469410965</v>
      </c>
      <c r="AU191" s="3">
        <v>0.64852011704586332</v>
      </c>
      <c r="AV191" s="3">
        <v>0.69900216294742457</v>
      </c>
      <c r="AW191" s="3">
        <v>0.85951081286483622</v>
      </c>
      <c r="AX191" s="3">
        <v>0.83378607440351349</v>
      </c>
      <c r="AY191" s="3">
        <v>0.69900216294742457</v>
      </c>
      <c r="AZ191" s="3">
        <v>0.85951081286483622</v>
      </c>
      <c r="BA191" s="3">
        <v>0.83378607440351349</v>
      </c>
    </row>
    <row r="192" spans="1:53" x14ac:dyDescent="0.3">
      <c r="A192" s="3">
        <v>191</v>
      </c>
      <c r="B192" s="3">
        <v>39.5</v>
      </c>
      <c r="C192" s="3">
        <v>41.1</v>
      </c>
      <c r="D192" s="3">
        <v>5.8</v>
      </c>
      <c r="E192" s="3">
        <v>10.8</v>
      </c>
      <c r="F192" s="3">
        <v>409.77049298051935</v>
      </c>
      <c r="G192" s="3">
        <v>81.843746014464585</v>
      </c>
      <c r="H192" s="3">
        <v>53.987270756626273</v>
      </c>
      <c r="I192" s="3">
        <v>56.517800975583597</v>
      </c>
      <c r="J192" s="3">
        <v>44.32532345023899</v>
      </c>
      <c r="K192" s="3">
        <v>10.825362441884497</v>
      </c>
      <c r="L192" s="3">
        <v>326.22559999999993</v>
      </c>
      <c r="M192" s="3">
        <v>88.439956999999993</v>
      </c>
      <c r="N192" s="3">
        <v>39.916431999999986</v>
      </c>
      <c r="O192" s="3">
        <v>194.95759999999999</v>
      </c>
      <c r="P192" s="3">
        <v>73.92</v>
      </c>
      <c r="Q192" s="3">
        <v>25.103199999999998</v>
      </c>
      <c r="R192" s="3">
        <v>6.3066734746010038</v>
      </c>
      <c r="S192" s="3" t="e">
        <v>#NUM!</v>
      </c>
      <c r="T192" s="3">
        <v>3.5528943913132003</v>
      </c>
      <c r="U192" s="3">
        <v>22.8919800760677</v>
      </c>
      <c r="V192" s="3" t="e">
        <v>#NUM!</v>
      </c>
      <c r="W192" s="3">
        <v>13.282105650671397</v>
      </c>
      <c r="X192" s="3">
        <v>39.617876348438152</v>
      </c>
      <c r="Y192" s="3">
        <v>41.269471874291085</v>
      </c>
      <c r="Z192" s="3">
        <v>5.8950731121858304</v>
      </c>
      <c r="AA192" s="3">
        <v>39.562642977862247</v>
      </c>
      <c r="AB192" s="3">
        <v>41.193059376107861</v>
      </c>
      <c r="AC192" s="3">
        <v>5.8502022225793082</v>
      </c>
      <c r="AD192" s="5">
        <v>969.50054065879283</v>
      </c>
      <c r="AE192" s="5">
        <v>136.21539501993837</v>
      </c>
      <c r="AF192" s="5">
        <v>130.79055510363233</v>
      </c>
      <c r="AG192" s="3">
        <v>425.06525537438273</v>
      </c>
      <c r="AH192" s="3">
        <v>83.391722209083383</v>
      </c>
      <c r="AI192" s="3">
        <v>55.976936277567241</v>
      </c>
      <c r="AJ192" s="3">
        <v>1.9877520761456036</v>
      </c>
      <c r="AK192" s="3">
        <v>1.8953181599014564</v>
      </c>
      <c r="AL192" s="3">
        <v>1.5581258687524762</v>
      </c>
      <c r="AM192" s="3">
        <v>1.2499826042696074</v>
      </c>
      <c r="AN192" s="3">
        <v>1.2489299625494417</v>
      </c>
      <c r="AO192" s="3">
        <v>1.1886847191385737</v>
      </c>
      <c r="AP192" s="3">
        <v>0.61803429014331712</v>
      </c>
      <c r="AQ192" s="3">
        <v>0.61636290213781397</v>
      </c>
      <c r="AR192" s="3">
        <v>0.60756169698534157</v>
      </c>
      <c r="AS192" s="3">
        <v>0.61811624253804931</v>
      </c>
      <c r="AT192" s="3">
        <v>0.61604939630848754</v>
      </c>
      <c r="AU192" s="3">
        <v>0.57247744738420225</v>
      </c>
      <c r="AV192" s="3">
        <v>0.68908138822580145</v>
      </c>
      <c r="AW192" s="3">
        <v>0.73344206257071654</v>
      </c>
      <c r="AX192" s="3">
        <v>0.95371730564788149</v>
      </c>
      <c r="AY192" s="3">
        <v>0.68908138822580145</v>
      </c>
      <c r="AZ192" s="3">
        <v>0.73344206257071654</v>
      </c>
      <c r="BA192" s="3">
        <v>0.95371730564788149</v>
      </c>
    </row>
    <row r="193" spans="1:53" x14ac:dyDescent="0.3">
      <c r="A193" s="3">
        <v>192</v>
      </c>
      <c r="B193" s="3">
        <v>75.5</v>
      </c>
      <c r="C193" s="3">
        <v>10.8</v>
      </c>
      <c r="D193" s="3">
        <v>6</v>
      </c>
      <c r="E193" s="3">
        <v>9.9</v>
      </c>
      <c r="F193" s="3">
        <v>362.33934508636355</v>
      </c>
      <c r="G193" s="3">
        <v>68.090622210125204</v>
      </c>
      <c r="H193" s="3">
        <v>43.791089529638391</v>
      </c>
      <c r="I193" s="3">
        <v>86.803560195116717</v>
      </c>
      <c r="J193" s="3">
        <v>19.665064690047799</v>
      </c>
      <c r="K193" s="3">
        <v>8.1650724883769001</v>
      </c>
      <c r="L193" s="3">
        <v>279.73987499999998</v>
      </c>
      <c r="M193" s="3">
        <v>78.212947</v>
      </c>
      <c r="N193" s="3">
        <v>31.635581999999996</v>
      </c>
      <c r="O193" s="3">
        <v>167.708</v>
      </c>
      <c r="P193" s="3">
        <v>51.06</v>
      </c>
      <c r="Q193" s="3">
        <v>18.703200000000002</v>
      </c>
      <c r="R193" s="3">
        <v>6.8468020460953802</v>
      </c>
      <c r="S193" s="3" t="e">
        <v>#NUM!</v>
      </c>
      <c r="T193" s="3">
        <v>3.2129172257533352</v>
      </c>
      <c r="U193" s="3">
        <v>22.637716717109139</v>
      </c>
      <c r="V193" s="3" t="e">
        <v>#NUM!</v>
      </c>
      <c r="W193" s="3">
        <v>12.417443989765173</v>
      </c>
      <c r="X193" s="3">
        <v>75.559357218757128</v>
      </c>
      <c r="Y193" s="3">
        <v>10.857117435805034</v>
      </c>
      <c r="Z193" s="3">
        <v>6.2977937138356941</v>
      </c>
      <c r="AA193" s="3">
        <v>75.530627764065116</v>
      </c>
      <c r="AB193" s="3">
        <v>10.829451222847137</v>
      </c>
      <c r="AC193" s="3">
        <v>6.1760513237249617</v>
      </c>
      <c r="AD193" s="5">
        <v>890.74952922651698</v>
      </c>
      <c r="AE193" s="5">
        <v>125.34303737463485</v>
      </c>
      <c r="AF193" s="5">
        <v>115.98130893568784</v>
      </c>
      <c r="AG193" s="3">
        <v>376.06652452201763</v>
      </c>
      <c r="AH193" s="3">
        <v>69.76685226886768</v>
      </c>
      <c r="AI193" s="3">
        <v>45.581671231915053</v>
      </c>
      <c r="AJ193" s="3">
        <v>1.9938757612809359</v>
      </c>
      <c r="AK193" s="3">
        <v>1.8323339589126657</v>
      </c>
      <c r="AL193" s="3">
        <v>1.4778687224640361</v>
      </c>
      <c r="AM193" s="3">
        <v>1.2499965208539214</v>
      </c>
      <c r="AN193" s="3">
        <v>1.2452694115672758</v>
      </c>
      <c r="AO193" s="3">
        <v>1.1879498754598508</v>
      </c>
      <c r="AP193" s="3">
        <v>0.61803387362787299</v>
      </c>
      <c r="AQ193" s="3">
        <v>0.61847364293514662</v>
      </c>
      <c r="AR193" s="3">
        <v>0.61631106411081038</v>
      </c>
      <c r="AS193" s="3">
        <v>0.61800257219557453</v>
      </c>
      <c r="AT193" s="3">
        <v>0.61374194739355681</v>
      </c>
      <c r="AU193" s="3">
        <v>0.60125226392219921</v>
      </c>
      <c r="AV193" s="3">
        <v>0.6278490147165452</v>
      </c>
      <c r="AW193" s="3">
        <v>0.84135249763644016</v>
      </c>
      <c r="AX193" s="3">
        <v>0.9849423104659436</v>
      </c>
      <c r="AY193" s="3">
        <v>0.6278490147165452</v>
      </c>
      <c r="AZ193" s="3">
        <v>0.84135249763644016</v>
      </c>
      <c r="BA193" s="3">
        <v>0.9849423104659436</v>
      </c>
    </row>
    <row r="194" spans="1:53" x14ac:dyDescent="0.3">
      <c r="A194" s="3">
        <v>193</v>
      </c>
      <c r="B194" s="3">
        <v>17.2</v>
      </c>
      <c r="C194" s="3">
        <v>4.0999999999999996</v>
      </c>
      <c r="D194" s="3">
        <v>31.6</v>
      </c>
      <c r="E194" s="3">
        <v>5.9</v>
      </c>
      <c r="F194" s="3">
        <v>270.8375415604545</v>
      </c>
      <c r="G194" s="3">
        <v>51.763435547087639</v>
      </c>
      <c r="H194" s="3">
        <v>62.253762670746873</v>
      </c>
      <c r="I194" s="3">
        <v>34.560712039023343</v>
      </c>
      <c r="J194" s="3">
        <v>8.0330129380095592</v>
      </c>
      <c r="K194" s="3">
        <v>33.233014497675384</v>
      </c>
      <c r="L194" s="3">
        <v>196.60587699999996</v>
      </c>
      <c r="M194" s="3">
        <v>63.453609</v>
      </c>
      <c r="N194" s="3">
        <v>50.615443999999997</v>
      </c>
      <c r="O194" s="3">
        <v>80.759199999999993</v>
      </c>
      <c r="P194" s="3">
        <v>42.500000000000007</v>
      </c>
      <c r="Q194" s="3">
        <v>42.342399999999998</v>
      </c>
      <c r="R194" s="3">
        <v>5.5836302022575595</v>
      </c>
      <c r="S194" s="3" t="e">
        <v>#NUM!</v>
      </c>
      <c r="T194" s="3">
        <v>4.7383240108942006</v>
      </c>
      <c r="U194" s="3">
        <v>20.95508275750672</v>
      </c>
      <c r="V194" s="3" t="e">
        <v>#NUM!</v>
      </c>
      <c r="W194" s="3">
        <v>13.387112312405005</v>
      </c>
      <c r="X194" s="3">
        <v>17.23202690989363</v>
      </c>
      <c r="Y194" s="3">
        <v>4.2871661316159804</v>
      </c>
      <c r="Z194" s="3">
        <v>31.884162152616561</v>
      </c>
      <c r="AA194" s="3">
        <v>17.216280148214484</v>
      </c>
      <c r="AB194" s="3">
        <v>4.2034815222098612</v>
      </c>
      <c r="AC194" s="3">
        <v>31.768326334616955</v>
      </c>
      <c r="AD194" s="5">
        <v>766.22808601551196</v>
      </c>
      <c r="AE194" s="5">
        <v>109.5005108053428</v>
      </c>
      <c r="AF194" s="5">
        <v>129.12826692045351</v>
      </c>
      <c r="AG194" s="3">
        <v>283.11918966677575</v>
      </c>
      <c r="AH194" s="3">
        <v>53.432614341356413</v>
      </c>
      <c r="AI194" s="3">
        <v>63.831108825902909</v>
      </c>
      <c r="AJ194" s="3">
        <v>1.9648731953126073</v>
      </c>
      <c r="AK194" s="3">
        <v>1.4757353249503335</v>
      </c>
      <c r="AL194" s="3">
        <v>1.7371344177257875</v>
      </c>
      <c r="AM194" s="3">
        <v>1.2498151983771169</v>
      </c>
      <c r="AN194" s="3">
        <v>1.1203189787256509</v>
      </c>
      <c r="AO194" s="3">
        <v>1.2375898376411973</v>
      </c>
      <c r="AP194" s="3">
        <v>0.61803177787271069</v>
      </c>
      <c r="AQ194" s="3">
        <v>0.59695342330583057</v>
      </c>
      <c r="AR194" s="3">
        <v>0.61869278881479939</v>
      </c>
      <c r="AS194" s="3">
        <v>0.61765350710696476</v>
      </c>
      <c r="AT194" s="3">
        <v>0.55318240620315595</v>
      </c>
      <c r="AU194" s="3">
        <v>0.62450995339441884</v>
      </c>
      <c r="AV194" s="3">
        <v>0.75445621090849868</v>
      </c>
      <c r="AW194" s="3">
        <v>1.0065305588586766</v>
      </c>
      <c r="AX194" s="3">
        <v>0.79674215494578027</v>
      </c>
      <c r="AY194" s="3">
        <v>0.75445621090849868</v>
      </c>
      <c r="AZ194" s="3">
        <v>1.0065305588586766</v>
      </c>
      <c r="BA194" s="3">
        <v>0.79674215494578027</v>
      </c>
    </row>
    <row r="195" spans="1:53" x14ac:dyDescent="0.3">
      <c r="A195" s="3">
        <v>194</v>
      </c>
      <c r="B195" s="3">
        <v>166.8</v>
      </c>
      <c r="C195" s="3">
        <v>42</v>
      </c>
      <c r="D195" s="3">
        <v>3.6</v>
      </c>
      <c r="E195" s="3">
        <v>19.600000000000001</v>
      </c>
      <c r="F195" s="3">
        <v>356.38627909231815</v>
      </c>
      <c r="G195" s="3">
        <v>78.234404882961343</v>
      </c>
      <c r="H195" s="3">
        <v>47.177633869522808</v>
      </c>
      <c r="I195" s="3">
        <v>173.71214240780469</v>
      </c>
      <c r="J195" s="3">
        <v>43.606602587601913</v>
      </c>
      <c r="K195" s="3">
        <v>10.246602899535077</v>
      </c>
      <c r="L195" s="3">
        <v>281.94138999999996</v>
      </c>
      <c r="M195" s="3">
        <v>92.00617299999999</v>
      </c>
      <c r="N195" s="3">
        <v>36.889598999999997</v>
      </c>
      <c r="O195" s="3">
        <v>212.83200000000002</v>
      </c>
      <c r="P195" s="3">
        <v>75.599999999999994</v>
      </c>
      <c r="Q195" s="3">
        <v>25.972800000000003</v>
      </c>
      <c r="R195" s="3">
        <v>7.3502475708276709</v>
      </c>
      <c r="S195" s="3" t="e">
        <v>#NUM!</v>
      </c>
      <c r="T195" s="3">
        <v>3.1762634498197446</v>
      </c>
      <c r="U195" s="3">
        <v>21.880861695930022</v>
      </c>
      <c r="V195" s="3" t="e">
        <v>#NUM!</v>
      </c>
      <c r="W195" s="3">
        <v>11.990623695386068</v>
      </c>
      <c r="X195" s="3">
        <v>166.92669757706173</v>
      </c>
      <c r="Y195" s="3">
        <v>42.36834224351081</v>
      </c>
      <c r="Z195" s="3">
        <v>3.6727078935035142</v>
      </c>
      <c r="AA195" s="3">
        <v>166.86769094749823</v>
      </c>
      <c r="AB195" s="3">
        <v>42.229211375322215</v>
      </c>
      <c r="AC195" s="3">
        <v>3.6378577638167409</v>
      </c>
      <c r="AD195" s="5">
        <v>811.11845079715886</v>
      </c>
      <c r="AE195" s="5">
        <v>134.0785870046634</v>
      </c>
      <c r="AF195" s="5">
        <v>112.18349676133415</v>
      </c>
      <c r="AG195" s="3">
        <v>366.99549889741746</v>
      </c>
      <c r="AH195" s="3">
        <v>79.78256393729869</v>
      </c>
      <c r="AI195" s="3">
        <v>48.735409901452435</v>
      </c>
      <c r="AJ195" s="3">
        <v>1.9824365976563003</v>
      </c>
      <c r="AK195" s="3">
        <v>1.7376427951509879</v>
      </c>
      <c r="AL195" s="3">
        <v>1.3818149529029222</v>
      </c>
      <c r="AM195" s="3">
        <v>1.2499630396754233</v>
      </c>
      <c r="AN195" s="3">
        <v>1.2240637949868742</v>
      </c>
      <c r="AO195" s="3">
        <v>1.0822190793066528</v>
      </c>
      <c r="AP195" s="3">
        <v>0.61803483323098818</v>
      </c>
      <c r="AQ195" s="3">
        <v>0.62619233936692253</v>
      </c>
      <c r="AR195" s="3">
        <v>0.58852872915373466</v>
      </c>
      <c r="AS195" s="3">
        <v>0.61817935398811996</v>
      </c>
      <c r="AT195" s="3">
        <v>0.64383936068952685</v>
      </c>
      <c r="AU195" s="3">
        <v>0.53721915781132568</v>
      </c>
      <c r="AV195" s="3">
        <v>0.58572256182630378</v>
      </c>
      <c r="AW195" s="3">
        <v>0.77549204991743914</v>
      </c>
      <c r="AX195" s="3">
        <v>1.0130200429843104</v>
      </c>
      <c r="AY195" s="3">
        <v>0.58572256182630378</v>
      </c>
      <c r="AZ195" s="3">
        <v>0.77549204991743914</v>
      </c>
      <c r="BA195" s="3">
        <v>1.0130200429843104</v>
      </c>
    </row>
    <row r="196" spans="1:53" x14ac:dyDescent="0.3">
      <c r="A196" s="3">
        <v>195</v>
      </c>
      <c r="B196" s="3">
        <v>149.69999999999999</v>
      </c>
      <c r="C196" s="3">
        <v>35.6</v>
      </c>
      <c r="D196" s="3">
        <v>6</v>
      </c>
      <c r="E196" s="3">
        <v>17.3</v>
      </c>
      <c r="F196" s="3">
        <v>399.17039536462266</v>
      </c>
      <c r="G196" s="3">
        <v>90.364083418072937</v>
      </c>
      <c r="H196" s="3">
        <v>39.024343708665967</v>
      </c>
      <c r="I196" s="3">
        <v>184.44242848156094</v>
      </c>
      <c r="J196" s="3">
        <v>44.321320517520384</v>
      </c>
      <c r="K196" s="3">
        <v>8.0493205799070147</v>
      </c>
      <c r="L196" s="3">
        <v>313.41135899999995</v>
      </c>
      <c r="M196" s="3">
        <v>106.23364699999999</v>
      </c>
      <c r="N196" s="3">
        <v>31.387417999999993</v>
      </c>
      <c r="O196" s="3">
        <v>272.27999999999997</v>
      </c>
      <c r="P196" s="3">
        <v>69.740000000000009</v>
      </c>
      <c r="Q196" s="3">
        <v>20.832000000000001</v>
      </c>
      <c r="R196" s="3">
        <v>7.9487323197566511</v>
      </c>
      <c r="S196" s="3" t="e">
        <v>#NUM!</v>
      </c>
      <c r="T196" s="3">
        <v>3.062264849155953</v>
      </c>
      <c r="U196" s="3">
        <v>22.513322648169602</v>
      </c>
      <c r="V196" s="3" t="e">
        <v>#NUM!</v>
      </c>
      <c r="W196" s="3">
        <v>11.38425842553691</v>
      </c>
      <c r="X196" s="3">
        <v>149.71475564380202</v>
      </c>
      <c r="Y196" s="3">
        <v>35.655718572940181</v>
      </c>
      <c r="Z196" s="3">
        <v>6.4050086352913498</v>
      </c>
      <c r="AA196" s="3">
        <v>149.7074352674781</v>
      </c>
      <c r="AB196" s="3">
        <v>35.628749371491807</v>
      </c>
      <c r="AC196" s="3">
        <v>6.2557357559079056</v>
      </c>
      <c r="AD196" s="5">
        <v>831.76659762147733</v>
      </c>
      <c r="AE196" s="5">
        <v>148.34620317450472</v>
      </c>
      <c r="AF196" s="5">
        <v>100.33470027723259</v>
      </c>
      <c r="AG196" s="3">
        <v>409.20500593530403</v>
      </c>
      <c r="AH196" s="3">
        <v>92.014791980513209</v>
      </c>
      <c r="AI196" s="3">
        <v>40.461138825223031</v>
      </c>
      <c r="AJ196" s="3">
        <v>1.9912182988280507</v>
      </c>
      <c r="AK196" s="3">
        <v>1.8680126308243699</v>
      </c>
      <c r="AL196" s="3">
        <v>1.3897132645392591</v>
      </c>
      <c r="AM196" s="3">
        <v>1.2499926079350847</v>
      </c>
      <c r="AN196" s="3">
        <v>1.2448127403954357</v>
      </c>
      <c r="AO196" s="3">
        <v>1.1666567474934666</v>
      </c>
      <c r="AP196" s="3">
        <v>0.61803366618698841</v>
      </c>
      <c r="AQ196" s="3">
        <v>0.6149334096482395</v>
      </c>
      <c r="AR196" s="3">
        <v>0.62362634371947079</v>
      </c>
      <c r="AS196" s="3">
        <v>0.61797846915759225</v>
      </c>
      <c r="AT196" s="3">
        <v>0.60833170564096073</v>
      </c>
      <c r="AU196" s="3">
        <v>0.61427434338900522</v>
      </c>
      <c r="AV196" s="3">
        <v>0.54296155570729188</v>
      </c>
      <c r="AW196" s="3">
        <v>0.72209949432152243</v>
      </c>
      <c r="AX196" s="3">
        <v>1.0027331316668724</v>
      </c>
      <c r="AY196" s="3">
        <v>0.54296155570729188</v>
      </c>
      <c r="AZ196" s="3">
        <v>0.72209949432152243</v>
      </c>
      <c r="BA196" s="3">
        <v>1.0027331316668724</v>
      </c>
    </row>
    <row r="197" spans="1:53" x14ac:dyDescent="0.3">
      <c r="A197" s="3">
        <v>196</v>
      </c>
      <c r="B197" s="3">
        <v>38.200000000000003</v>
      </c>
      <c r="C197" s="3">
        <v>3.7</v>
      </c>
      <c r="D197" s="3">
        <v>13.8</v>
      </c>
      <c r="E197" s="3">
        <v>7.6</v>
      </c>
      <c r="F197" s="3">
        <v>317.61927675523583</v>
      </c>
      <c r="G197" s="3">
        <v>66.954858392651047</v>
      </c>
      <c r="H197" s="3">
        <v>41.117040596066175</v>
      </c>
      <c r="I197" s="3">
        <v>75.08848569631219</v>
      </c>
      <c r="J197" s="3">
        <v>12.564264103504076</v>
      </c>
      <c r="K197" s="3">
        <v>15.409864115981403</v>
      </c>
      <c r="L197" s="3">
        <v>255.38791499999996</v>
      </c>
      <c r="M197" s="3">
        <v>75.357676999999995</v>
      </c>
      <c r="N197" s="3">
        <v>33.018205999999992</v>
      </c>
      <c r="O197" s="3">
        <v>191.78320000000002</v>
      </c>
      <c r="P197" s="3">
        <v>52.72</v>
      </c>
      <c r="Q197" s="3">
        <v>25.521599999999999</v>
      </c>
      <c r="R197" s="3">
        <v>6.8223284435151896</v>
      </c>
      <c r="S197" s="3" t="e">
        <v>#NUM!</v>
      </c>
      <c r="T197" s="3">
        <v>3.8495745318255405</v>
      </c>
      <c r="U197" s="3">
        <v>21.653493634148212</v>
      </c>
      <c r="V197" s="3" t="e">
        <v>#NUM!</v>
      </c>
      <c r="W197" s="3">
        <v>11.732075332592688</v>
      </c>
      <c r="X197" s="3">
        <v>38.216424163277907</v>
      </c>
      <c r="Y197" s="3">
        <v>3.7655209780735985</v>
      </c>
      <c r="Z197" s="3">
        <v>14.080740884415572</v>
      </c>
      <c r="AA197" s="3">
        <v>38.208280479843779</v>
      </c>
      <c r="AB197" s="3">
        <v>3.7338948587276737</v>
      </c>
      <c r="AC197" s="3">
        <v>13.966539302827988</v>
      </c>
      <c r="AD197" s="5">
        <v>737.62955026767906</v>
      </c>
      <c r="AE197" s="5">
        <v>128.44379046594022</v>
      </c>
      <c r="AF197" s="5">
        <v>98.171089788680746</v>
      </c>
      <c r="AG197" s="3">
        <v>327.55163459233489</v>
      </c>
      <c r="AH197" s="3">
        <v>68.764283378890454</v>
      </c>
      <c r="AI197" s="3">
        <v>42.410345637845509</v>
      </c>
      <c r="AJ197" s="3">
        <v>1.995128320961967</v>
      </c>
      <c r="AK197" s="3">
        <v>1.4568923998911507</v>
      </c>
      <c r="AL197" s="3">
        <v>1.6315648639099889</v>
      </c>
      <c r="AM197" s="3">
        <v>1.249998516517397</v>
      </c>
      <c r="AN197" s="3">
        <v>1.0917253817654595</v>
      </c>
      <c r="AO197" s="3">
        <v>1.2323235640696448</v>
      </c>
      <c r="AP197" s="3">
        <v>0.61803411195705515</v>
      </c>
      <c r="AQ197" s="3">
        <v>0.59173227532252881</v>
      </c>
      <c r="AR197" s="3">
        <v>0.61588106166728196</v>
      </c>
      <c r="AS197" s="3">
        <v>0.61805510775973771</v>
      </c>
      <c r="AT197" s="3">
        <v>0.5446713889972975</v>
      </c>
      <c r="AU197" s="3">
        <v>0.61793996203924539</v>
      </c>
      <c r="AV197" s="3">
        <v>0.64548847765210215</v>
      </c>
      <c r="AW197" s="3">
        <v>0.98639749751729544</v>
      </c>
      <c r="AX197" s="3">
        <v>0.89241451438306496</v>
      </c>
      <c r="AY197" s="3">
        <v>0.64548847765210215</v>
      </c>
      <c r="AZ197" s="3">
        <v>0.98639749751729544</v>
      </c>
      <c r="BA197" s="3">
        <v>0.89241451438306496</v>
      </c>
    </row>
    <row r="198" spans="1:53" x14ac:dyDescent="0.3">
      <c r="A198" s="3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  <c r="F198" s="3">
        <v>316.53349372866506</v>
      </c>
      <c r="G198" s="3">
        <v>51.768400874855729</v>
      </c>
      <c r="H198" s="3">
        <v>36.881928417246321</v>
      </c>
      <c r="I198" s="3">
        <v>109.21769713926244</v>
      </c>
      <c r="J198" s="3">
        <v>7.4128528207008157</v>
      </c>
      <c r="K198" s="3">
        <v>11.181972823196281</v>
      </c>
      <c r="L198" s="3">
        <v>268.32440499999996</v>
      </c>
      <c r="M198" s="3">
        <v>66.495156000000009</v>
      </c>
      <c r="N198" s="3">
        <v>30.530380000000001</v>
      </c>
      <c r="O198" s="3">
        <v>207.04079999999999</v>
      </c>
      <c r="P198" s="3">
        <v>53.68</v>
      </c>
      <c r="Q198" s="3">
        <v>19.317599999999999</v>
      </c>
      <c r="R198" s="3">
        <v>7.2743515589883927</v>
      </c>
      <c r="S198" s="3" t="e">
        <v>#NUM!</v>
      </c>
      <c r="T198" s="3">
        <v>3.6316938744086098</v>
      </c>
      <c r="U198" s="3">
        <v>21.868215088900889</v>
      </c>
      <c r="V198" s="3" t="e">
        <v>#NUM!</v>
      </c>
      <c r="W198" s="3">
        <v>11.477524327752544</v>
      </c>
      <c r="X198" s="3">
        <v>94.261400283825878</v>
      </c>
      <c r="Y198" s="3">
        <v>5.2990091181162491</v>
      </c>
      <c r="Z198" s="3">
        <v>8.2507773396513162</v>
      </c>
      <c r="AA198" s="3">
        <v>94.231679028705742</v>
      </c>
      <c r="AB198" s="3">
        <v>5.1508078592009285</v>
      </c>
      <c r="AC198" s="3">
        <v>8.1821474564697958</v>
      </c>
      <c r="AD198" s="5">
        <v>714.47004460530093</v>
      </c>
      <c r="AE198" s="5">
        <v>112.90792296440837</v>
      </c>
      <c r="AF198" s="5">
        <v>90.651717484852171</v>
      </c>
      <c r="AG198" s="3">
        <v>325.81398200897814</v>
      </c>
      <c r="AH198" s="3">
        <v>53.523691080646842</v>
      </c>
      <c r="AI198" s="3">
        <v>38.088642992985875</v>
      </c>
      <c r="AJ198" s="3">
        <v>1.9975641539060409</v>
      </c>
      <c r="AK198" s="3">
        <v>1.3531351010941759</v>
      </c>
      <c r="AL198" s="3">
        <v>1.6178837328713798</v>
      </c>
      <c r="AM198" s="3">
        <v>1.2499997033034793</v>
      </c>
      <c r="AN198" s="3">
        <v>1.1320514898537215</v>
      </c>
      <c r="AO198" s="3">
        <v>1.2290423381744355</v>
      </c>
      <c r="AP198" s="3">
        <v>0.61803394168895087</v>
      </c>
      <c r="AQ198" s="3">
        <v>0.61571834757556276</v>
      </c>
      <c r="AR198" s="3">
        <v>0.61753976191086835</v>
      </c>
      <c r="AS198" s="3">
        <v>0.61802592211123153</v>
      </c>
      <c r="AT198" s="3">
        <v>0.59328526503393386</v>
      </c>
      <c r="AU198" s="3">
        <v>0.60346247804103803</v>
      </c>
      <c r="AV198" s="3">
        <v>0.5965396338085851</v>
      </c>
      <c r="AW198" s="3">
        <v>1.0236333395598267</v>
      </c>
      <c r="AX198" s="3">
        <v>0.92584118292652606</v>
      </c>
      <c r="AY198" s="3">
        <v>0.5965396338085851</v>
      </c>
      <c r="AZ198" s="3">
        <v>1.0236333395598267</v>
      </c>
      <c r="BA198" s="3">
        <v>0.92584118292652606</v>
      </c>
    </row>
    <row r="199" spans="1:53" x14ac:dyDescent="0.3">
      <c r="A199" s="3">
        <v>198</v>
      </c>
      <c r="B199" s="3">
        <v>177</v>
      </c>
      <c r="C199" s="3">
        <v>9.3000000000000007</v>
      </c>
      <c r="D199" s="3">
        <v>6.4</v>
      </c>
      <c r="E199" s="3">
        <v>12.8</v>
      </c>
      <c r="F199" s="3">
        <v>398.57344561006551</v>
      </c>
      <c r="G199" s="3">
        <v>45.537880612399007</v>
      </c>
      <c r="H199" s="3">
        <v>32.217349892072427</v>
      </c>
      <c r="I199" s="3">
        <v>198.84353942785248</v>
      </c>
      <c r="J199" s="3">
        <v>10.782570564140164</v>
      </c>
      <c r="K199" s="3">
        <v>8.6363945646392573</v>
      </c>
      <c r="L199" s="3">
        <v>355.94458399999996</v>
      </c>
      <c r="M199" s="3">
        <v>70.329087000000001</v>
      </c>
      <c r="N199" s="3">
        <v>27.065371999999996</v>
      </c>
      <c r="O199" s="3">
        <v>279.60720000000003</v>
      </c>
      <c r="P199" s="3">
        <v>35.82</v>
      </c>
      <c r="Q199" s="3">
        <v>17.524000000000001</v>
      </c>
      <c r="R199" s="3">
        <v>8.0858903561691857</v>
      </c>
      <c r="S199" s="3" t="e">
        <v>#NUM!</v>
      </c>
      <c r="T199" s="3">
        <v>3.3089755401290706</v>
      </c>
      <c r="U199" s="3">
        <v>22.670721803694541</v>
      </c>
      <c r="V199" s="3" t="e">
        <v>#NUM!</v>
      </c>
      <c r="W199" s="3">
        <v>11.038317452567661</v>
      </c>
      <c r="X199" s="3">
        <v>177.02583674887575</v>
      </c>
      <c r="Y199" s="3">
        <v>9.6205535423971718</v>
      </c>
      <c r="Z199" s="3">
        <v>6.6325413243170273</v>
      </c>
      <c r="AA199" s="3">
        <v>177.01309151674661</v>
      </c>
      <c r="AB199" s="3">
        <v>9.4952878492053436</v>
      </c>
      <c r="AC199" s="3">
        <v>6.5325254938781292</v>
      </c>
      <c r="AD199" s="5">
        <v>777.79529931475906</v>
      </c>
      <c r="AE199" s="5">
        <v>104.24386767451355</v>
      </c>
      <c r="AF199" s="5">
        <v>82.628704269604668</v>
      </c>
      <c r="AG199" s="3">
        <v>407.38527608394025</v>
      </c>
      <c r="AH199" s="3">
        <v>47.146964917259311</v>
      </c>
      <c r="AI199" s="3">
        <v>33.332737746533795</v>
      </c>
      <c r="AJ199" s="3">
        <v>1.99878207695302</v>
      </c>
      <c r="AK199" s="3">
        <v>1.5208949201790907</v>
      </c>
      <c r="AL199" s="3">
        <v>1.5309045659824958</v>
      </c>
      <c r="AM199" s="3">
        <v>1.2499999406606959</v>
      </c>
      <c r="AN199" s="3">
        <v>1.2168486960402007</v>
      </c>
      <c r="AO199" s="3">
        <v>1.2050462636565209</v>
      </c>
      <c r="AP199" s="3">
        <v>0.6180340067255764</v>
      </c>
      <c r="AQ199" s="3">
        <v>0.6183500979094908</v>
      </c>
      <c r="AR199" s="3">
        <v>0.61392133857184195</v>
      </c>
      <c r="AS199" s="3">
        <v>0.61803706994705043</v>
      </c>
      <c r="AT199" s="3">
        <v>0.61823067056811898</v>
      </c>
      <c r="AU199" s="3">
        <v>0.59496638737502749</v>
      </c>
      <c r="AV199" s="3">
        <v>0.53410659738992905</v>
      </c>
      <c r="AW199" s="3">
        <v>0.94727193018260181</v>
      </c>
      <c r="AX199" s="3">
        <v>0.96761718560856524</v>
      </c>
      <c r="AY199" s="3">
        <v>0.53410659738992905</v>
      </c>
      <c r="AZ199" s="3">
        <v>0.94727193018260181</v>
      </c>
      <c r="BA199" s="3">
        <v>0.96761718560856524</v>
      </c>
    </row>
    <row r="200" spans="1:53" x14ac:dyDescent="0.3">
      <c r="A200" s="3">
        <v>199</v>
      </c>
      <c r="B200" s="3">
        <v>283.60000000000002</v>
      </c>
      <c r="C200" s="3">
        <v>42</v>
      </c>
      <c r="D200" s="3">
        <v>66.2</v>
      </c>
      <c r="E200" s="3">
        <v>25.5</v>
      </c>
      <c r="F200" s="3">
        <v>562.60141192704577</v>
      </c>
      <c r="G200" s="3">
        <v>73.876516428679309</v>
      </c>
      <c r="H200" s="3">
        <v>88.752144924450704</v>
      </c>
      <c r="I200" s="3">
        <v>323.36870788557053</v>
      </c>
      <c r="J200" s="3">
        <v>44.156514112828035</v>
      </c>
      <c r="K200" s="3">
        <v>67.927278912927861</v>
      </c>
      <c r="L200" s="3">
        <v>530.73764600000004</v>
      </c>
      <c r="M200" s="3">
        <v>86.508939999999996</v>
      </c>
      <c r="N200" s="3">
        <v>81.428052000000008</v>
      </c>
      <c r="O200" s="3">
        <v>431.96320000000003</v>
      </c>
      <c r="P200" s="3">
        <v>52.74</v>
      </c>
      <c r="Q200" s="3">
        <v>75.936800000000005</v>
      </c>
      <c r="R200" s="3">
        <v>8.8819209371256473</v>
      </c>
      <c r="S200" s="3" t="e">
        <v>#NUM!</v>
      </c>
      <c r="T200" s="3">
        <v>5.5162706789945908</v>
      </c>
      <c r="U200" s="3">
        <v>23.784142237613608</v>
      </c>
      <c r="V200" s="3" t="e">
        <v>#NUM!</v>
      </c>
      <c r="W200" s="3">
        <v>13.023334424997092</v>
      </c>
      <c r="X200" s="3">
        <v>283.61392557219216</v>
      </c>
      <c r="Y200" s="3">
        <v>42.206261206739043</v>
      </c>
      <c r="Z200" s="3">
        <v>66.473746366013515</v>
      </c>
      <c r="AA200" s="3">
        <v>283.60701210771879</v>
      </c>
      <c r="AB200" s="3">
        <v>42.116330061841239</v>
      </c>
      <c r="AC200" s="3">
        <v>66.36061624224466</v>
      </c>
      <c r="AD200" s="5">
        <v>937.64527899497079</v>
      </c>
      <c r="AE200" s="5">
        <v>129.658294639681</v>
      </c>
      <c r="AF200" s="5">
        <v>135.68218121736987</v>
      </c>
      <c r="AG200" s="3">
        <v>571.66489127450802</v>
      </c>
      <c r="AH200" s="3">
        <v>75.337938605358318</v>
      </c>
      <c r="AI200" s="3">
        <v>89.769804896086853</v>
      </c>
      <c r="AJ200" s="3">
        <v>1.9993910384765101</v>
      </c>
      <c r="AK200" s="3">
        <v>1.7602225927653665</v>
      </c>
      <c r="AL200" s="3">
        <v>1.765450504953161</v>
      </c>
      <c r="AM200" s="3">
        <v>1.2499999881321391</v>
      </c>
      <c r="AN200" s="3">
        <v>1.2433697384497842</v>
      </c>
      <c r="AO200" s="3">
        <v>1.2410092527312999</v>
      </c>
      <c r="AP200" s="3">
        <v>0.61803398188379555</v>
      </c>
      <c r="AQ200" s="3">
        <v>0.61791326937950453</v>
      </c>
      <c r="AR200" s="3">
        <v>0.61960888433689054</v>
      </c>
      <c r="AS200" s="3">
        <v>0.61803281183954861</v>
      </c>
      <c r="AT200" s="3">
        <v>0.61795885280164831</v>
      </c>
      <c r="AU200" s="3">
        <v>0.62697246030607789</v>
      </c>
      <c r="AV200" s="3">
        <v>0.48342260442098917</v>
      </c>
      <c r="AW200" s="3">
        <v>0.75771446131461673</v>
      </c>
      <c r="AX200" s="3">
        <v>0.72262812615549121</v>
      </c>
      <c r="AY200" s="3">
        <v>0.48342260442098917</v>
      </c>
      <c r="AZ200" s="3">
        <v>0.75771446131461673</v>
      </c>
      <c r="BA200" s="3">
        <v>0.72262812615549121</v>
      </c>
    </row>
    <row r="201" spans="1:53" x14ac:dyDescent="0.3">
      <c r="A201" s="3">
        <v>200</v>
      </c>
      <c r="B201" s="3">
        <v>232.1</v>
      </c>
      <c r="C201" s="3">
        <v>8.6</v>
      </c>
      <c r="D201" s="3">
        <v>8.6999999999999993</v>
      </c>
      <c r="E201" s="3">
        <v>13.4</v>
      </c>
      <c r="F201" s="3">
        <v>625.92098834893204</v>
      </c>
      <c r="G201" s="3">
        <v>60.313561500075515</v>
      </c>
      <c r="H201" s="3">
        <v>70.82650144711549</v>
      </c>
      <c r="I201" s="3">
        <v>296.77374157711409</v>
      </c>
      <c r="J201" s="3">
        <v>17.431302822565605</v>
      </c>
      <c r="K201" s="3">
        <v>22.285455782585572</v>
      </c>
      <c r="L201" s="3">
        <v>583.99249899999995</v>
      </c>
      <c r="M201" s="3">
        <v>56.513292</v>
      </c>
      <c r="N201" s="3">
        <v>65.2761</v>
      </c>
      <c r="O201" s="3">
        <v>486.32719999999995</v>
      </c>
      <c r="P201" s="3">
        <v>42.32</v>
      </c>
      <c r="Q201" s="3">
        <v>52.473600000000005</v>
      </c>
      <c r="R201" s="3">
        <v>8.9999366881306511</v>
      </c>
      <c r="S201" s="3" t="e">
        <v>#NUM!</v>
      </c>
      <c r="T201" s="3">
        <v>4.3698312972583739</v>
      </c>
      <c r="U201" s="3">
        <v>24.47448210337128</v>
      </c>
      <c r="V201" s="3" t="e">
        <v>#NUM!</v>
      </c>
      <c r="W201" s="3">
        <v>12.581990565658213</v>
      </c>
      <c r="X201" s="3">
        <v>232.10873777812458</v>
      </c>
      <c r="Y201" s="3">
        <v>8.6559205787403926</v>
      </c>
      <c r="Z201" s="3">
        <v>8.7362456750824222</v>
      </c>
      <c r="AA201" s="3">
        <v>232.10438816650765</v>
      </c>
      <c r="AB201" s="3">
        <v>8.6288242052813207</v>
      </c>
      <c r="AC201" s="3">
        <v>8.7184882207776546</v>
      </c>
      <c r="AD201" s="5">
        <v>1020.56255388644</v>
      </c>
      <c r="AE201" s="5">
        <v>117.62919517041766</v>
      </c>
      <c r="AF201" s="5">
        <v>122.7946597994912</v>
      </c>
      <c r="AG201" s="3">
        <v>636.32812118647507</v>
      </c>
      <c r="AH201" s="3">
        <v>61.871967268464658</v>
      </c>
      <c r="AI201" s="3">
        <v>72.176837787816353</v>
      </c>
      <c r="AJ201" s="3">
        <v>1.9996955192382551</v>
      </c>
      <c r="AK201" s="3">
        <v>1.7010451484711901</v>
      </c>
      <c r="AL201" s="3">
        <v>1.7072048518595837</v>
      </c>
      <c r="AM201" s="3">
        <v>1.2499999976264278</v>
      </c>
      <c r="AN201" s="3">
        <v>1.2351053886777559</v>
      </c>
      <c r="AO201" s="3">
        <v>1.2352950379657801</v>
      </c>
      <c r="AP201" s="3">
        <v>0.61803399137251136</v>
      </c>
      <c r="AQ201" s="3">
        <v>0.61715330498670407</v>
      </c>
      <c r="AR201" s="3">
        <v>0.6165705962298067</v>
      </c>
      <c r="AS201" s="3">
        <v>0.6180344382899724</v>
      </c>
      <c r="AT201" s="3">
        <v>0.60605196040634346</v>
      </c>
      <c r="AU201" s="3">
        <v>0.6032163963918783</v>
      </c>
      <c r="AV201" s="3">
        <v>0.48143374091793945</v>
      </c>
      <c r="AW201" s="3">
        <v>0.87759420766485208</v>
      </c>
      <c r="AX201" s="3">
        <v>0.86556648999436436</v>
      </c>
      <c r="AY201" s="3">
        <v>0.48143374091793945</v>
      </c>
      <c r="AZ201" s="3">
        <v>0.87759420766485208</v>
      </c>
      <c r="BA201" s="3">
        <v>0.86556648999436436</v>
      </c>
    </row>
    <row r="202" spans="1:53" x14ac:dyDescent="0.3">
      <c r="AJ202">
        <v>1.9815321207303933</v>
      </c>
      <c r="AM202">
        <v>1.249954599595523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2"/>
  <sheetViews>
    <sheetView showGridLines="0" workbookViewId="0"/>
  </sheetViews>
  <sheetFormatPr defaultColWidth="10.77734375" defaultRowHeight="14.4" x14ac:dyDescent="0.3"/>
  <cols>
    <col min="9" max="9" width="20.77734375" bestFit="1" customWidth="1"/>
    <col min="16" max="18" width="10.77734375" style="15"/>
  </cols>
  <sheetData>
    <row r="1" spans="1:17" x14ac:dyDescent="0.3">
      <c r="B1" s="34" t="s">
        <v>5</v>
      </c>
      <c r="C1" s="34"/>
      <c r="D1" s="34"/>
      <c r="E1" s="35" t="s">
        <v>6</v>
      </c>
      <c r="F1" s="36"/>
      <c r="G1" s="37"/>
    </row>
    <row r="2" spans="1:17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0.2</v>
      </c>
    </row>
    <row r="3" spans="1:17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9</v>
      </c>
      <c r="J3">
        <v>0.2</v>
      </c>
    </row>
    <row r="4" spans="1:17" x14ac:dyDescent="0.3">
      <c r="A4" s="3">
        <v>2</v>
      </c>
      <c r="B4" s="3">
        <v>44.5</v>
      </c>
      <c r="C4" s="3">
        <v>39.299999999999997</v>
      </c>
      <c r="D4" s="3">
        <v>45.1</v>
      </c>
      <c r="E4" s="6">
        <f>B4+E3*$J$2</f>
        <v>90.52000000000001</v>
      </c>
      <c r="F4" s="6">
        <f>C4+F3*$J$3</f>
        <v>46.86</v>
      </c>
      <c r="G4" s="6">
        <f>D4+G3*$J$4</f>
        <v>58.940000000000005</v>
      </c>
      <c r="I4" s="4" t="s">
        <v>10</v>
      </c>
      <c r="J4">
        <v>0.2</v>
      </c>
    </row>
    <row r="5" spans="1:17" x14ac:dyDescent="0.3">
      <c r="A5" s="3">
        <v>3</v>
      </c>
      <c r="B5" s="3">
        <v>17.2</v>
      </c>
      <c r="C5" s="3">
        <v>45.9</v>
      </c>
      <c r="D5" s="3">
        <v>69.3</v>
      </c>
      <c r="E5" s="6">
        <f>B5+E4*$J$2</f>
        <v>35.304000000000002</v>
      </c>
      <c r="F5" s="6">
        <f t="shared" ref="F5:F68" si="1">C5+F4*$J$3</f>
        <v>55.271999999999998</v>
      </c>
      <c r="G5" s="6">
        <f t="shared" ref="G5:G68" si="2">D5+G4*$J$4</f>
        <v>81.087999999999994</v>
      </c>
    </row>
    <row r="6" spans="1:17" x14ac:dyDescent="0.3">
      <c r="A6" s="3">
        <v>4</v>
      </c>
      <c r="B6" s="3">
        <v>151.5</v>
      </c>
      <c r="C6" s="3">
        <v>41.3</v>
      </c>
      <c r="D6" s="3">
        <v>58.5</v>
      </c>
      <c r="E6" s="6">
        <f t="shared" ref="E6:E68" si="3">B6+E5*$J$2</f>
        <v>158.5608</v>
      </c>
      <c r="F6" s="6">
        <f t="shared" si="1"/>
        <v>52.354399999999998</v>
      </c>
      <c r="G6" s="6">
        <f t="shared" si="2"/>
        <v>74.717600000000004</v>
      </c>
    </row>
    <row r="7" spans="1:17" x14ac:dyDescent="0.3">
      <c r="A7" s="3">
        <v>5</v>
      </c>
      <c r="B7" s="3">
        <v>180.8</v>
      </c>
      <c r="C7" s="3">
        <v>10.8</v>
      </c>
      <c r="D7" s="3">
        <v>58.4</v>
      </c>
      <c r="E7" s="6">
        <f t="shared" si="3"/>
        <v>212.51216000000002</v>
      </c>
      <c r="F7" s="6">
        <f t="shared" si="1"/>
        <v>21.270880000000002</v>
      </c>
      <c r="G7" s="6">
        <f t="shared" si="2"/>
        <v>73.343519999999998</v>
      </c>
      <c r="P7" s="10"/>
      <c r="Q7" s="10"/>
    </row>
    <row r="8" spans="1:17" x14ac:dyDescent="0.3">
      <c r="A8" s="3">
        <v>6</v>
      </c>
      <c r="B8" s="3">
        <v>8.6999999999999993</v>
      </c>
      <c r="C8" s="3">
        <v>48.9</v>
      </c>
      <c r="D8" s="3">
        <v>75</v>
      </c>
      <c r="E8" s="6">
        <f t="shared" si="3"/>
        <v>51.202432000000002</v>
      </c>
      <c r="F8" s="6">
        <f t="shared" si="1"/>
        <v>53.154176</v>
      </c>
      <c r="G8" s="6">
        <f t="shared" si="2"/>
        <v>89.668704000000005</v>
      </c>
      <c r="P8" s="16"/>
      <c r="Q8" s="16"/>
    </row>
    <row r="9" spans="1:17" x14ac:dyDescent="0.3">
      <c r="A9" s="3">
        <v>7</v>
      </c>
      <c r="B9" s="3">
        <v>57.5</v>
      </c>
      <c r="C9" s="3">
        <v>32.799999999999997</v>
      </c>
      <c r="D9" s="3">
        <v>23.5</v>
      </c>
      <c r="E9" s="6">
        <f t="shared" si="3"/>
        <v>67.740486400000009</v>
      </c>
      <c r="F9" s="6">
        <f t="shared" si="1"/>
        <v>43.430835199999997</v>
      </c>
      <c r="G9" s="6">
        <f t="shared" si="2"/>
        <v>41.433740800000002</v>
      </c>
      <c r="P9" s="16"/>
      <c r="Q9" s="17"/>
    </row>
    <row r="10" spans="1:17" x14ac:dyDescent="0.3">
      <c r="A10" s="3">
        <v>8</v>
      </c>
      <c r="B10" s="3">
        <v>120.2</v>
      </c>
      <c r="C10" s="3">
        <v>19.600000000000001</v>
      </c>
      <c r="D10" s="3">
        <v>11.6</v>
      </c>
      <c r="E10" s="6">
        <f t="shared" si="3"/>
        <v>133.74809728</v>
      </c>
      <c r="F10" s="6">
        <f t="shared" si="1"/>
        <v>28.286167040000002</v>
      </c>
      <c r="G10" s="6">
        <f t="shared" si="2"/>
        <v>19.88674816</v>
      </c>
      <c r="P10" s="16"/>
      <c r="Q10" s="17"/>
    </row>
    <row r="11" spans="1:17" x14ac:dyDescent="0.3">
      <c r="A11" s="3">
        <v>9</v>
      </c>
      <c r="B11" s="3">
        <v>8.6</v>
      </c>
      <c r="C11" s="3">
        <v>2.1</v>
      </c>
      <c r="D11" s="3">
        <v>1</v>
      </c>
      <c r="E11" s="6">
        <f t="shared" si="3"/>
        <v>35.349619455999999</v>
      </c>
      <c r="F11" s="6">
        <f t="shared" si="1"/>
        <v>7.7572334080000012</v>
      </c>
      <c r="G11" s="6">
        <f t="shared" si="2"/>
        <v>4.9773496320000001</v>
      </c>
      <c r="P11" s="16"/>
      <c r="Q11" s="17"/>
    </row>
    <row r="12" spans="1:17" x14ac:dyDescent="0.3">
      <c r="A12" s="3">
        <v>10</v>
      </c>
      <c r="B12" s="3">
        <v>199.8</v>
      </c>
      <c r="C12" s="3">
        <v>2.6</v>
      </c>
      <c r="D12" s="3">
        <v>21.2</v>
      </c>
      <c r="E12" s="6">
        <f t="shared" si="3"/>
        <v>206.86992389120002</v>
      </c>
      <c r="F12" s="6">
        <f t="shared" si="1"/>
        <v>4.1514466816000004</v>
      </c>
      <c r="G12" s="6">
        <f t="shared" si="2"/>
        <v>22.195469926399998</v>
      </c>
      <c r="P12" s="16"/>
      <c r="Q12" s="17"/>
    </row>
    <row r="13" spans="1:17" x14ac:dyDescent="0.3">
      <c r="A13" s="3">
        <v>11</v>
      </c>
      <c r="B13" s="3">
        <v>66.099999999999994</v>
      </c>
      <c r="C13" s="3">
        <v>5.8</v>
      </c>
      <c r="D13" s="3">
        <v>24.2</v>
      </c>
      <c r="E13" s="6">
        <f t="shared" si="3"/>
        <v>107.47398477824001</v>
      </c>
      <c r="F13" s="6">
        <f t="shared" si="1"/>
        <v>6.6302893363199997</v>
      </c>
      <c r="G13" s="6">
        <f t="shared" si="2"/>
        <v>28.639093985279999</v>
      </c>
      <c r="P13" s="16"/>
      <c r="Q13" s="17"/>
    </row>
    <row r="14" spans="1:17" x14ac:dyDescent="0.3">
      <c r="A14" s="3">
        <v>12</v>
      </c>
      <c r="B14" s="3">
        <v>214.7</v>
      </c>
      <c r="C14" s="3">
        <v>24</v>
      </c>
      <c r="D14" s="3">
        <v>4</v>
      </c>
      <c r="E14" s="6">
        <f t="shared" si="3"/>
        <v>236.194796955648</v>
      </c>
      <c r="F14" s="6">
        <f t="shared" si="1"/>
        <v>25.326057867264002</v>
      </c>
      <c r="G14" s="6">
        <f t="shared" si="2"/>
        <v>9.7278187970559991</v>
      </c>
      <c r="P14" s="16"/>
      <c r="Q14" s="17"/>
    </row>
    <row r="15" spans="1:17" x14ac:dyDescent="0.3">
      <c r="A15" s="3">
        <v>13</v>
      </c>
      <c r="B15" s="3">
        <v>23.8</v>
      </c>
      <c r="C15" s="3">
        <v>35.1</v>
      </c>
      <c r="D15" s="3">
        <v>65.900000000000006</v>
      </c>
      <c r="E15" s="6">
        <f t="shared" si="3"/>
        <v>71.038959391129609</v>
      </c>
      <c r="F15" s="6">
        <f t="shared" si="1"/>
        <v>40.165211573452801</v>
      </c>
      <c r="G15" s="6">
        <f t="shared" si="2"/>
        <v>67.845563759411206</v>
      </c>
      <c r="P15" s="16"/>
      <c r="Q15" s="17"/>
    </row>
    <row r="16" spans="1:17" x14ac:dyDescent="0.3">
      <c r="A16" s="3">
        <v>14</v>
      </c>
      <c r="B16" s="3">
        <v>97.5</v>
      </c>
      <c r="C16" s="3">
        <v>7.6</v>
      </c>
      <c r="D16" s="3">
        <v>7.2</v>
      </c>
      <c r="E16" s="6">
        <f t="shared" si="3"/>
        <v>111.70779187822592</v>
      </c>
      <c r="F16" s="6">
        <f t="shared" si="1"/>
        <v>15.633042314690559</v>
      </c>
      <c r="G16" s="6">
        <f t="shared" si="2"/>
        <v>20.769112751882243</v>
      </c>
      <c r="P16" s="16"/>
      <c r="Q16" s="17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6">
        <f t="shared" si="3"/>
        <v>226.44155837564517</v>
      </c>
      <c r="F17" s="6">
        <f t="shared" si="1"/>
        <v>36.026608462938114</v>
      </c>
      <c r="G17" s="6">
        <f t="shared" si="2"/>
        <v>50.153822550376447</v>
      </c>
      <c r="P17" s="16"/>
      <c r="Q17" s="17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6">
        <f t="shared" si="3"/>
        <v>240.68831167512906</v>
      </c>
      <c r="F18" s="6">
        <f t="shared" si="1"/>
        <v>54.905321692587627</v>
      </c>
      <c r="G18" s="6">
        <f t="shared" si="2"/>
        <v>62.930764510075292</v>
      </c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6">
        <f t="shared" si="3"/>
        <v>115.93766233502581</v>
      </c>
      <c r="F19" s="6">
        <f t="shared" si="1"/>
        <v>47.581064338517528</v>
      </c>
      <c r="G19" s="6">
        <f t="shared" si="2"/>
        <v>126.58615290201506</v>
      </c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6">
        <f t="shared" si="3"/>
        <v>304.58753246700513</v>
      </c>
      <c r="F20" s="6">
        <f t="shared" si="1"/>
        <v>49.11621286770351</v>
      </c>
      <c r="G20" s="6">
        <f t="shared" si="2"/>
        <v>81.117230580403003</v>
      </c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6">
        <f t="shared" si="3"/>
        <v>130.11750649340104</v>
      </c>
      <c r="F21" s="6">
        <f t="shared" si="1"/>
        <v>30.323242573540703</v>
      </c>
      <c r="G21" s="6">
        <f t="shared" si="2"/>
        <v>34.523446116080606</v>
      </c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6">
        <f t="shared" si="3"/>
        <v>173.32350129868021</v>
      </c>
      <c r="F22" s="6">
        <f t="shared" si="1"/>
        <v>29.964648514708138</v>
      </c>
      <c r="G22" s="6">
        <f t="shared" si="2"/>
        <v>26.004689223216122</v>
      </c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6">
        <f t="shared" si="3"/>
        <v>253.06470025973604</v>
      </c>
      <c r="F23" s="6">
        <f t="shared" si="1"/>
        <v>33.692929702941626</v>
      </c>
      <c r="G23" s="6">
        <f t="shared" si="2"/>
        <v>58.600937844643227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6">
        <f t="shared" si="3"/>
        <v>288.01294005194723</v>
      </c>
      <c r="F24" s="6">
        <f t="shared" si="1"/>
        <v>11.838585940588326</v>
      </c>
      <c r="G24" s="6">
        <f t="shared" si="2"/>
        <v>35.220187568928644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6">
        <f t="shared" si="3"/>
        <v>70.802588010389442</v>
      </c>
      <c r="F25" s="6">
        <f t="shared" si="1"/>
        <v>18.267717188117665</v>
      </c>
      <c r="G25" s="6">
        <f t="shared" si="2"/>
        <v>56.644037513785733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6">
        <f t="shared" si="3"/>
        <v>242.46051760207791</v>
      </c>
      <c r="F26" s="6">
        <f t="shared" si="1"/>
        <v>20.553543437623532</v>
      </c>
      <c r="G26" s="6">
        <f t="shared" si="2"/>
        <v>37.528807502757147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6">
        <f t="shared" si="3"/>
        <v>110.79210352041558</v>
      </c>
      <c r="F27" s="6">
        <f t="shared" si="1"/>
        <v>16.710708687524708</v>
      </c>
      <c r="G27" s="6">
        <f t="shared" si="2"/>
        <v>25.80576150055143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6">
        <f t="shared" si="3"/>
        <v>285.05842070408312</v>
      </c>
      <c r="F28" s="6">
        <f t="shared" si="1"/>
        <v>6.8421417375049423</v>
      </c>
      <c r="G28" s="6">
        <f t="shared" si="2"/>
        <v>24.661152300110288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6">
        <f t="shared" si="3"/>
        <v>199.91168414081665</v>
      </c>
      <c r="F29" s="6">
        <f t="shared" si="1"/>
        <v>30.668428347500988</v>
      </c>
      <c r="G29" s="6">
        <f t="shared" si="2"/>
        <v>17.532230460022056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6">
        <f t="shared" si="3"/>
        <v>280.08233682816331</v>
      </c>
      <c r="F30" s="6">
        <f t="shared" si="1"/>
        <v>22.833685669500198</v>
      </c>
      <c r="G30" s="6">
        <f t="shared" si="2"/>
        <v>26.406446092004408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6">
        <f t="shared" si="3"/>
        <v>304.81646736563266</v>
      </c>
      <c r="F31" s="6">
        <f t="shared" si="1"/>
        <v>31.666737133900043</v>
      </c>
      <c r="G31" s="6">
        <f t="shared" si="2"/>
        <v>28.181289218400881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6">
        <f t="shared" si="3"/>
        <v>131.56329347312652</v>
      </c>
      <c r="F32" s="6">
        <f t="shared" si="1"/>
        <v>22.333347426780009</v>
      </c>
      <c r="G32" s="6">
        <f t="shared" si="2"/>
        <v>46.436257843680174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6">
        <f t="shared" si="3"/>
        <v>319.2126586946253</v>
      </c>
      <c r="F33" s="6">
        <f t="shared" si="1"/>
        <v>32.766669485356005</v>
      </c>
      <c r="G33" s="6">
        <f t="shared" si="2"/>
        <v>52.487251568736042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6">
        <f t="shared" si="3"/>
        <v>176.74253173892507</v>
      </c>
      <c r="F34" s="6">
        <f t="shared" si="1"/>
        <v>23.9533338970712</v>
      </c>
      <c r="G34" s="6">
        <f t="shared" si="2"/>
        <v>49.09745031374721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6">
        <f t="shared" si="3"/>
        <v>132.54850634778501</v>
      </c>
      <c r="F35" s="6">
        <f t="shared" si="1"/>
        <v>6.2906667794142406</v>
      </c>
      <c r="G35" s="6">
        <f t="shared" si="2"/>
        <v>39.819490062749445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6">
        <f t="shared" si="3"/>
        <v>292.10970126955704</v>
      </c>
      <c r="F36" s="6">
        <f t="shared" si="1"/>
        <v>21.258133355882848</v>
      </c>
      <c r="G36" s="6">
        <f t="shared" si="2"/>
        <v>8.2638980125498893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6">
        <f t="shared" si="3"/>
        <v>154.12194025391142</v>
      </c>
      <c r="F37" s="6">
        <f t="shared" si="1"/>
        <v>5.6516266711765688</v>
      </c>
      <c r="G37" s="6">
        <f t="shared" si="2"/>
        <v>9.0527796025099789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6">
        <f t="shared" si="3"/>
        <v>321.52438805078225</v>
      </c>
      <c r="F38" s="6">
        <f t="shared" si="1"/>
        <v>5.2303253342353138</v>
      </c>
      <c r="G38" s="6">
        <f t="shared" si="2"/>
        <v>10.310555920501995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6">
        <f t="shared" si="3"/>
        <v>331.20487761015642</v>
      </c>
      <c r="F39" s="6">
        <f t="shared" si="1"/>
        <v>44.846065066847061</v>
      </c>
      <c r="G39" s="6">
        <f t="shared" si="2"/>
        <v>7.0621111841003987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6">
        <f t="shared" si="3"/>
        <v>140.94097552203129</v>
      </c>
      <c r="F40" s="6">
        <f t="shared" si="1"/>
        <v>58.369213013369411</v>
      </c>
      <c r="G40" s="6">
        <f t="shared" si="2"/>
        <v>47.11242223682008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6">
        <f t="shared" si="3"/>
        <v>71.28819510440627</v>
      </c>
      <c r="F41" s="6">
        <f t="shared" si="1"/>
        <v>38.373842602673882</v>
      </c>
      <c r="G41" s="6">
        <f t="shared" si="2"/>
        <v>44.522484447364022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6">
        <f t="shared" si="3"/>
        <v>242.25763902088124</v>
      </c>
      <c r="F42" s="6">
        <f t="shared" si="1"/>
        <v>45.374768520534779</v>
      </c>
      <c r="G42" s="6">
        <f t="shared" si="2"/>
        <v>40.904496889472803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6">
        <f t="shared" si="3"/>
        <v>250.95152780417624</v>
      </c>
      <c r="F43" s="6">
        <f t="shared" si="1"/>
        <v>31.374953704106957</v>
      </c>
      <c r="G43" s="6">
        <f t="shared" si="2"/>
        <v>39.780899377894563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6">
        <f t="shared" si="3"/>
        <v>227.19030556083524</v>
      </c>
      <c r="F44" s="6">
        <f t="shared" si="1"/>
        <v>39.674990740821393</v>
      </c>
      <c r="G44" s="6">
        <f t="shared" si="2"/>
        <v>46.656179875578914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6">
        <f t="shared" si="3"/>
        <v>339.03806111216704</v>
      </c>
      <c r="F45" s="6">
        <f t="shared" si="1"/>
        <v>35.634998148164279</v>
      </c>
      <c r="G45" s="6">
        <f t="shared" si="2"/>
        <v>11.131235975115784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6">
        <f t="shared" si="3"/>
        <v>274.7076122224334</v>
      </c>
      <c r="F46" s="6">
        <f t="shared" si="1"/>
        <v>15.526999629632856</v>
      </c>
      <c r="G46" s="6">
        <f t="shared" si="2"/>
        <v>28.626247195023154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6">
        <f t="shared" si="3"/>
        <v>80.041522444486674</v>
      </c>
      <c r="F47" s="6">
        <f t="shared" si="1"/>
        <v>28.805399925926572</v>
      </c>
      <c r="G47" s="6">
        <f t="shared" si="2"/>
        <v>49.025249439004625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6">
        <f t="shared" si="3"/>
        <v>191.10830448889732</v>
      </c>
      <c r="F48" s="6">
        <f t="shared" si="1"/>
        <v>28.261079985185315</v>
      </c>
      <c r="G48" s="6">
        <f t="shared" si="2"/>
        <v>41.305049887800926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6">
        <f t="shared" si="3"/>
        <v>127.92166089777947</v>
      </c>
      <c r="F49" s="6">
        <f t="shared" si="1"/>
        <v>15.552215997037063</v>
      </c>
      <c r="G49" s="6">
        <f t="shared" si="2"/>
        <v>43.961009977560188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6">
        <f t="shared" si="3"/>
        <v>265.48433217955591</v>
      </c>
      <c r="F50" s="6">
        <f t="shared" si="1"/>
        <v>44.610443199407413</v>
      </c>
      <c r="G50" s="6">
        <f t="shared" si="2"/>
        <v>27.292201995512038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6">
        <f t="shared" si="3"/>
        <v>280.29686643591117</v>
      </c>
      <c r="F51" s="6">
        <f t="shared" si="1"/>
        <v>24.722088639881484</v>
      </c>
      <c r="G51" s="6">
        <f t="shared" si="2"/>
        <v>55.358440399102406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6">
        <f t="shared" si="3"/>
        <v>122.95937328718225</v>
      </c>
      <c r="F52" s="6">
        <f t="shared" si="1"/>
        <v>16.644417727976297</v>
      </c>
      <c r="G52" s="6">
        <f t="shared" si="2"/>
        <v>47.87168807982048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6">
        <f t="shared" si="3"/>
        <v>224.39187465743646</v>
      </c>
      <c r="F53" s="6">
        <f t="shared" si="1"/>
        <v>6.4288835455952595</v>
      </c>
      <c r="G53" s="6">
        <f t="shared" si="2"/>
        <v>44.174337615964099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6">
        <f t="shared" si="3"/>
        <v>145.27837493148729</v>
      </c>
      <c r="F54" s="6">
        <f t="shared" si="1"/>
        <v>10.885776709119051</v>
      </c>
      <c r="G54" s="6">
        <f t="shared" si="2"/>
        <v>12.434867523192819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6">
        <f t="shared" si="3"/>
        <v>245.45567498629748</v>
      </c>
      <c r="F55" s="6">
        <f t="shared" si="1"/>
        <v>43.877155341823816</v>
      </c>
      <c r="G55" s="6">
        <f t="shared" si="2"/>
        <v>42.086973504638564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6">
        <f t="shared" si="3"/>
        <v>231.6911349972595</v>
      </c>
      <c r="F56" s="6">
        <f t="shared" si="1"/>
        <v>54.97543106836477</v>
      </c>
      <c r="G56" s="6">
        <f t="shared" si="2"/>
        <v>67.117394700927719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6">
        <f t="shared" si="3"/>
        <v>309.03822699945192</v>
      </c>
      <c r="F57" s="6">
        <f t="shared" si="1"/>
        <v>39.79508621367296</v>
      </c>
      <c r="G57" s="6">
        <f t="shared" si="2"/>
        <v>29.323478940185545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6">
        <f t="shared" si="3"/>
        <v>260.7076453998904</v>
      </c>
      <c r="F58" s="6">
        <f t="shared" si="1"/>
        <v>57.359017242734595</v>
      </c>
      <c r="G58" s="6">
        <f t="shared" si="2"/>
        <v>65.86469578803711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6">
        <f t="shared" si="3"/>
        <v>59.441529079978082</v>
      </c>
      <c r="F59" s="6">
        <f t="shared" si="1"/>
        <v>39.571803448546923</v>
      </c>
      <c r="G59" s="6">
        <f t="shared" si="2"/>
        <v>54.572939157607422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6">
        <f t="shared" si="3"/>
        <v>148.0883058159956</v>
      </c>
      <c r="F60" s="6">
        <f t="shared" si="1"/>
        <v>27.114360689709386</v>
      </c>
      <c r="G60" s="6">
        <f t="shared" si="2"/>
        <v>27.514587831521489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6">
        <f t="shared" si="3"/>
        <v>240.41766116319914</v>
      </c>
      <c r="F61" s="6">
        <f t="shared" si="1"/>
        <v>55.022872137941881</v>
      </c>
      <c r="G61" s="6">
        <f t="shared" si="2"/>
        <v>43.202917566304301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6">
        <f t="shared" si="3"/>
        <v>258.7835322326398</v>
      </c>
      <c r="F62" s="6">
        <f t="shared" si="1"/>
        <v>40.504574427588381</v>
      </c>
      <c r="G62" s="6">
        <f t="shared" si="2"/>
        <v>17.940583513260862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6">
        <f t="shared" si="3"/>
        <v>105.25670644652797</v>
      </c>
      <c r="F63" s="6">
        <f t="shared" si="1"/>
        <v>10.100914885517676</v>
      </c>
      <c r="G63" s="6">
        <f t="shared" si="2"/>
        <v>24.988116702652171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6">
        <f t="shared" si="3"/>
        <v>282.35134128930559</v>
      </c>
      <c r="F64" s="6">
        <f t="shared" si="1"/>
        <v>44.720182977103541</v>
      </c>
      <c r="G64" s="6">
        <f t="shared" si="2"/>
        <v>59.697623340530441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6">
        <f t="shared" si="3"/>
        <v>295.77026825786112</v>
      </c>
      <c r="F65" s="6">
        <f t="shared" si="1"/>
        <v>24.444036595420709</v>
      </c>
      <c r="G65" s="6">
        <f t="shared" si="2"/>
        <v>39.239524668106085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6">
        <f t="shared" si="3"/>
        <v>161.85405365157223</v>
      </c>
      <c r="F66" s="6">
        <f t="shared" si="1"/>
        <v>34.488807319084145</v>
      </c>
      <c r="G66" s="6">
        <f t="shared" si="2"/>
        <v>16.247904933621218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6">
        <f t="shared" si="3"/>
        <v>163.47081073031444</v>
      </c>
      <c r="F67" s="6">
        <f t="shared" si="1"/>
        <v>49.697761463816825</v>
      </c>
      <c r="G67" s="6">
        <f t="shared" si="2"/>
        <v>32.149580986724246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6">
        <f t="shared" si="3"/>
        <v>101.69416214606289</v>
      </c>
      <c r="F68" s="6">
        <f t="shared" si="1"/>
        <v>19.239552292763367</v>
      </c>
      <c r="G68" s="6">
        <f t="shared" si="2"/>
        <v>7.3299161973448497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6">
        <f t="shared" ref="E69:E132" si="4">B69+E68*$J$2</f>
        <v>51.83883242921258</v>
      </c>
      <c r="F69" s="6">
        <f t="shared" ref="F69:F132" si="5">C69+F68*$J$3</f>
        <v>28.447910458552677</v>
      </c>
      <c r="G69" s="6">
        <f t="shared" ref="G69:G132" si="6">D69+G68*$J$4</f>
        <v>3.6659832394689702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6">
        <f t="shared" si="4"/>
        <v>149.66776648584252</v>
      </c>
      <c r="F70" s="6">
        <f t="shared" si="5"/>
        <v>20.189582091710534</v>
      </c>
      <c r="G70" s="6">
        <f t="shared" si="6"/>
        <v>10.933196647893794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6">
        <f t="shared" si="4"/>
        <v>267.33355329716852</v>
      </c>
      <c r="F71" s="6">
        <f t="shared" si="5"/>
        <v>31.537916418342107</v>
      </c>
      <c r="G71" s="6">
        <f t="shared" si="6"/>
        <v>13.186639329578759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6">
        <f t="shared" si="4"/>
        <v>270.26671065943373</v>
      </c>
      <c r="F72" s="6">
        <f t="shared" si="5"/>
        <v>50.20758328366842</v>
      </c>
      <c r="G72" s="6">
        <f t="shared" si="6"/>
        <v>29.83732786591575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6">
        <f t="shared" si="4"/>
        <v>253.15334213188675</v>
      </c>
      <c r="F73" s="6">
        <f t="shared" si="5"/>
        <v>40.641516656733685</v>
      </c>
      <c r="G73" s="6">
        <f t="shared" si="6"/>
        <v>44.667465573183151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6">
        <f t="shared" si="4"/>
        <v>160.43066842637734</v>
      </c>
      <c r="F74" s="6">
        <f t="shared" si="5"/>
        <v>22.42830333134674</v>
      </c>
      <c r="G74" s="6">
        <f t="shared" si="6"/>
        <v>40.633493114636629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6">
        <f t="shared" si="4"/>
        <v>58.886133685275468</v>
      </c>
      <c r="F75" s="6">
        <f t="shared" si="5"/>
        <v>37.485660666269347</v>
      </c>
      <c r="G75" s="6">
        <f t="shared" si="6"/>
        <v>27.426698622927326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6">
        <f t="shared" si="4"/>
        <v>141.17722673705509</v>
      </c>
      <c r="F76" s="6">
        <f t="shared" si="5"/>
        <v>13.19713213325387</v>
      </c>
      <c r="G76" s="6">
        <f t="shared" si="6"/>
        <v>36.785339724585469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6">
        <f t="shared" si="4"/>
        <v>241.63544534741104</v>
      </c>
      <c r="F77" s="6">
        <f t="shared" si="5"/>
        <v>27.239426426650777</v>
      </c>
      <c r="G77" s="6">
        <f t="shared" si="6"/>
        <v>20.457067944917092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6">
        <f t="shared" si="4"/>
        <v>65.227089069482219</v>
      </c>
      <c r="F78" s="6">
        <f t="shared" si="5"/>
        <v>49.147885285330162</v>
      </c>
      <c r="G78" s="6">
        <f t="shared" si="6"/>
        <v>93.49141358898342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6">
        <f t="shared" si="4"/>
        <v>40.545417813896442</v>
      </c>
      <c r="F79" s="6">
        <f t="shared" si="5"/>
        <v>11.429577057066032</v>
      </c>
      <c r="G79" s="6">
        <f t="shared" si="6"/>
        <v>39.398282717796683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6">
        <f t="shared" si="4"/>
        <v>128.60908356277929</v>
      </c>
      <c r="F80" s="6">
        <f t="shared" si="5"/>
        <v>30.785915411413207</v>
      </c>
      <c r="G80" s="6">
        <f t="shared" si="6"/>
        <v>22.079656543559338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6">
        <f t="shared" si="4"/>
        <v>31.121816712555862</v>
      </c>
      <c r="F81" s="6">
        <f t="shared" si="5"/>
        <v>36.057183082282641</v>
      </c>
      <c r="G81" s="6">
        <f t="shared" si="6"/>
        <v>13.815931308711868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6">
        <f t="shared" si="4"/>
        <v>122.22436334251117</v>
      </c>
      <c r="F82" s="6">
        <f t="shared" si="5"/>
        <v>14.911436616456529</v>
      </c>
      <c r="G82" s="6">
        <f t="shared" si="6"/>
        <v>25.863186261742374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6">
        <f t="shared" si="4"/>
        <v>100.84487266850223</v>
      </c>
      <c r="F83" s="6">
        <f t="shared" si="5"/>
        <v>29.682287323291305</v>
      </c>
      <c r="G83" s="6">
        <f t="shared" si="6"/>
        <v>27.472637252348477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6">
        <f t="shared" si="4"/>
        <v>259.96897453370048</v>
      </c>
      <c r="F84" s="6">
        <f t="shared" si="5"/>
        <v>10.036457464658261</v>
      </c>
      <c r="G84" s="6">
        <f t="shared" si="6"/>
        <v>42.394527450469695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6">
        <f t="shared" si="4"/>
        <v>127.29379490674009</v>
      </c>
      <c r="F85" s="6">
        <f t="shared" si="5"/>
        <v>22.307291492931654</v>
      </c>
      <c r="G85" s="6">
        <f t="shared" si="6"/>
        <v>40.978905490093936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6">
        <f t="shared" si="4"/>
        <v>93.858758981348018</v>
      </c>
      <c r="F86" s="6">
        <f t="shared" si="5"/>
        <v>48.961458298586329</v>
      </c>
      <c r="G86" s="6">
        <f t="shared" si="6"/>
        <v>43.795781098018793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6">
        <f t="shared" si="4"/>
        <v>232.2717517962696</v>
      </c>
      <c r="F87" s="6">
        <f t="shared" si="5"/>
        <v>52.792291659717264</v>
      </c>
      <c r="G87" s="6">
        <f t="shared" si="6"/>
        <v>42.559156219603757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6">
        <f t="shared" si="4"/>
        <v>239.6543503592539</v>
      </c>
      <c r="F88" s="6">
        <f t="shared" si="5"/>
        <v>28.958458331943454</v>
      </c>
      <c r="G88" s="6">
        <f t="shared" si="6"/>
        <v>74.211831243920756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6">
        <f t="shared" si="4"/>
        <v>124.23087007185077</v>
      </c>
      <c r="F89" s="6">
        <f t="shared" si="5"/>
        <v>33.291691666388694</v>
      </c>
      <c r="G89" s="6">
        <f t="shared" si="6"/>
        <v>30.842366248784153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6">
        <f t="shared" si="4"/>
        <v>135.54617401437017</v>
      </c>
      <c r="F90" s="6">
        <f t="shared" si="5"/>
        <v>47.258338333277742</v>
      </c>
      <c r="G90" s="6">
        <f t="shared" si="6"/>
        <v>69.368473249756832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6">
        <f t="shared" si="4"/>
        <v>115.40923480287404</v>
      </c>
      <c r="F91" s="6">
        <f t="shared" si="5"/>
        <v>34.951667666655553</v>
      </c>
      <c r="G91" s="6">
        <f t="shared" si="6"/>
        <v>87.273694649951381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6">
        <f t="shared" si="4"/>
        <v>132.88184696057482</v>
      </c>
      <c r="F92" s="6">
        <f t="shared" si="5"/>
        <v>54.790333533331108</v>
      </c>
      <c r="G92" s="6">
        <f t="shared" si="6"/>
        <v>68.854738929990276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6">
        <f t="shared" si="4"/>
        <v>160.87636939211498</v>
      </c>
      <c r="F93" s="6">
        <f t="shared" si="5"/>
        <v>15.858066706666223</v>
      </c>
      <c r="G93" s="6">
        <f t="shared" si="6"/>
        <v>23.070947785998058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6">
        <f t="shared" si="4"/>
        <v>60.775273878423</v>
      </c>
      <c r="F94" s="6">
        <f t="shared" si="5"/>
        <v>4.671613341333245</v>
      </c>
      <c r="G94" s="6">
        <f t="shared" si="6"/>
        <v>37.614189557199609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6">
        <f t="shared" si="4"/>
        <v>229.85505477568458</v>
      </c>
      <c r="F95" s="6">
        <f t="shared" si="5"/>
        <v>34.434322668266645</v>
      </c>
      <c r="G95" s="6">
        <f t="shared" si="6"/>
        <v>66.522837911439922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6">
        <f t="shared" si="4"/>
        <v>296.87101095513691</v>
      </c>
      <c r="F96" s="6">
        <f t="shared" si="5"/>
        <v>43.386864533653331</v>
      </c>
      <c r="G96" s="6">
        <f t="shared" si="6"/>
        <v>85.604567582287984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6">
        <f t="shared" si="4"/>
        <v>166.7742021910274</v>
      </c>
      <c r="F97" s="6">
        <f t="shared" si="5"/>
        <v>22.677372906730668</v>
      </c>
      <c r="G97" s="6">
        <f t="shared" si="6"/>
        <v>28.020913516457597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6">
        <f t="shared" si="4"/>
        <v>196.6548404382055</v>
      </c>
      <c r="F98" s="6">
        <f t="shared" si="5"/>
        <v>36.135474581346138</v>
      </c>
      <c r="G98" s="6">
        <f t="shared" si="6"/>
        <v>58.504182703291519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6">
        <f t="shared" si="4"/>
        <v>236.93096808764111</v>
      </c>
      <c r="F99" s="6">
        <f t="shared" si="5"/>
        <v>10.727094916269227</v>
      </c>
      <c r="G99" s="6">
        <f t="shared" si="6"/>
        <v>17.600836540658307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6">
        <f t="shared" si="4"/>
        <v>232.28619361752823</v>
      </c>
      <c r="F100" s="6">
        <f t="shared" si="5"/>
        <v>23.145418983253844</v>
      </c>
      <c r="G100" s="6">
        <f t="shared" si="6"/>
        <v>25.520167308131661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6">
        <f t="shared" si="4"/>
        <v>336.15723872350566</v>
      </c>
      <c r="F101" s="6">
        <f t="shared" si="5"/>
        <v>46.929083796650765</v>
      </c>
      <c r="G101" s="6">
        <f t="shared" si="6"/>
        <v>56.304033461626332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6">
        <f t="shared" si="4"/>
        <v>202.43144774470113</v>
      </c>
      <c r="F102" s="6">
        <f t="shared" si="5"/>
        <v>51.085816759330157</v>
      </c>
      <c r="G102" s="6">
        <f t="shared" si="6"/>
        <v>57.160806692325266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6">
        <f t="shared" si="4"/>
        <v>262.88628954894023</v>
      </c>
      <c r="F103" s="6">
        <f t="shared" si="5"/>
        <v>14.517163351866031</v>
      </c>
      <c r="G103" s="6">
        <f t="shared" si="6"/>
        <v>61.232161338465048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6">
        <f t="shared" si="4"/>
        <v>348.97725790978802</v>
      </c>
      <c r="F104" s="6">
        <f t="shared" si="5"/>
        <v>39.203432670373203</v>
      </c>
      <c r="G104" s="6">
        <f t="shared" si="6"/>
        <v>113.14643226769302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6">
        <f t="shared" si="4"/>
        <v>349.99545158195758</v>
      </c>
      <c r="F105" s="6">
        <f t="shared" si="5"/>
        <v>17.94068653407464</v>
      </c>
      <c r="G105" s="6">
        <f t="shared" si="6"/>
        <v>44.029286453538603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6">
        <f t="shared" si="4"/>
        <v>257.89909031639149</v>
      </c>
      <c r="F106" s="6">
        <f t="shared" si="5"/>
        <v>20.788137306814928</v>
      </c>
      <c r="G106" s="6">
        <f t="shared" si="6"/>
        <v>26.705857290707719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6">
        <f t="shared" si="4"/>
        <v>289.7798180632783</v>
      </c>
      <c r="F107" s="6">
        <f t="shared" si="5"/>
        <v>38.457627461362982</v>
      </c>
      <c r="G107" s="6">
        <f t="shared" si="6"/>
        <v>10.641171458141544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6">
        <f t="shared" si="4"/>
        <v>195.85596361265567</v>
      </c>
      <c r="F108" s="6">
        <f t="shared" si="5"/>
        <v>54.091525492272595</v>
      </c>
      <c r="G108" s="6">
        <f t="shared" si="6"/>
        <v>61.12823429162831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6">
        <f t="shared" si="4"/>
        <v>64.171192722531146</v>
      </c>
      <c r="F109" s="6">
        <f t="shared" si="5"/>
        <v>21.81830509845452</v>
      </c>
      <c r="G109" s="6">
        <f t="shared" si="6"/>
        <v>41.925646858325663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6">
        <f t="shared" si="4"/>
        <v>103.23423854450624</v>
      </c>
      <c r="F110" s="6">
        <f t="shared" si="5"/>
        <v>4.6636610196909043</v>
      </c>
      <c r="G110" s="6">
        <f t="shared" si="6"/>
        <v>31.585129371665133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6">
        <f t="shared" si="4"/>
        <v>33.74684770890125</v>
      </c>
      <c r="F111" s="6">
        <f t="shared" si="5"/>
        <v>1.332732203938181</v>
      </c>
      <c r="G111" s="6">
        <f t="shared" si="6"/>
        <v>31.917025874333028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6">
        <f t="shared" si="4"/>
        <v>262.14936954178023</v>
      </c>
      <c r="F112" s="6">
        <f t="shared" si="5"/>
        <v>27.166546440787634</v>
      </c>
      <c r="G112" s="6">
        <f t="shared" si="6"/>
        <v>11.883405174866606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6">
        <f t="shared" si="4"/>
        <v>278.22987390835607</v>
      </c>
      <c r="F113" s="6">
        <f t="shared" si="5"/>
        <v>13.633309288157527</v>
      </c>
      <c r="G113" s="6">
        <f t="shared" si="6"/>
        <v>58.876681034973323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6">
        <f t="shared" si="4"/>
        <v>297.3459747816712</v>
      </c>
      <c r="F114" s="6">
        <f t="shared" si="5"/>
        <v>40.726661857631505</v>
      </c>
      <c r="G114" s="6">
        <f t="shared" si="6"/>
        <v>34.975336206994669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6">
        <f t="shared" si="4"/>
        <v>235.16919495633422</v>
      </c>
      <c r="F115" s="6">
        <f t="shared" si="5"/>
        <v>23.5453323715263</v>
      </c>
      <c r="G115" s="6">
        <f t="shared" si="6"/>
        <v>9.3950672413989338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6">
        <f t="shared" si="4"/>
        <v>256.63383899126683</v>
      </c>
      <c r="F116" s="6">
        <f t="shared" si="5"/>
        <v>25.309066474305261</v>
      </c>
      <c r="G116" s="6">
        <f t="shared" si="6"/>
        <v>12.579013448279786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6">
        <f t="shared" si="4"/>
        <v>129.52676779825339</v>
      </c>
      <c r="F117" s="6">
        <f t="shared" si="5"/>
        <v>51.861813294861051</v>
      </c>
      <c r="G117" s="6">
        <f t="shared" si="6"/>
        <v>37.015802689655956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6">
        <f t="shared" si="4"/>
        <v>101.00535355965067</v>
      </c>
      <c r="F118" s="6">
        <f t="shared" si="5"/>
        <v>45.372362658972207</v>
      </c>
      <c r="G118" s="6">
        <f t="shared" si="6"/>
        <v>60.103160537931196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6">
        <f t="shared" si="4"/>
        <v>159.40107071193012</v>
      </c>
      <c r="F119" s="6">
        <f t="shared" si="5"/>
        <v>23.374472531794442</v>
      </c>
      <c r="G119" s="6">
        <f t="shared" si="6"/>
        <v>37.620632107586239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6">
        <f t="shared" si="4"/>
        <v>108.28021414238603</v>
      </c>
      <c r="F120" s="6">
        <f t="shared" si="5"/>
        <v>5.4748945063588881</v>
      </c>
      <c r="G120" s="6">
        <f t="shared" si="6"/>
        <v>22.324126421517249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6">
        <f t="shared" si="4"/>
        <v>147.3560428284772</v>
      </c>
      <c r="F121" s="6">
        <f t="shared" si="5"/>
        <v>37.994978901271779</v>
      </c>
      <c r="G121" s="6">
        <f t="shared" si="6"/>
        <v>83.664825284303447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6">
        <f t="shared" si="4"/>
        <v>48.87120856569544</v>
      </c>
      <c r="F122" s="6">
        <f t="shared" si="5"/>
        <v>23.598995780254356</v>
      </c>
      <c r="G122" s="6">
        <f t="shared" si="6"/>
        <v>39.032965056860689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6">
        <f t="shared" si="4"/>
        <v>151.07424171313909</v>
      </c>
      <c r="F123" s="6">
        <f t="shared" si="5"/>
        <v>31.519799156050873</v>
      </c>
      <c r="G123" s="6">
        <f t="shared" si="6"/>
        <v>54.006593011372139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6">
        <f t="shared" si="4"/>
        <v>49.014848342627815</v>
      </c>
      <c r="F124" s="6">
        <f t="shared" si="5"/>
        <v>28.003959831210175</v>
      </c>
      <c r="G124" s="6">
        <f t="shared" si="6"/>
        <v>61.201318602274426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6">
        <f t="shared" si="4"/>
        <v>233.80296966852558</v>
      </c>
      <c r="F125" s="6">
        <f t="shared" si="5"/>
        <v>8.0007919662420353</v>
      </c>
      <c r="G125" s="6">
        <f t="shared" si="6"/>
        <v>27.840263720454885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6">
        <f t="shared" si="4"/>
        <v>169.8605939337051</v>
      </c>
      <c r="F126" s="6">
        <f t="shared" si="5"/>
        <v>36.200158393248408</v>
      </c>
      <c r="G126" s="6">
        <f t="shared" si="6"/>
        <v>17.968052744090976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6">
        <f t="shared" si="4"/>
        <v>263.47211878674102</v>
      </c>
      <c r="F127" s="6">
        <f t="shared" si="5"/>
        <v>39.540031678649683</v>
      </c>
      <c r="G127" s="6">
        <f t="shared" si="6"/>
        <v>77.793610548818194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6">
        <f t="shared" si="4"/>
        <v>139.89442375734819</v>
      </c>
      <c r="F128" s="6">
        <f t="shared" si="5"/>
        <v>19.708006335729937</v>
      </c>
      <c r="G128" s="6">
        <f t="shared" si="6"/>
        <v>41.458722109763642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6">
        <f t="shared" si="4"/>
        <v>35.77888475146964</v>
      </c>
      <c r="F129" s="6">
        <f t="shared" si="5"/>
        <v>42.84160126714599</v>
      </c>
      <c r="G129" s="6">
        <f t="shared" si="6"/>
        <v>58.89174442195273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6">
        <f t="shared" si="4"/>
        <v>87.355776950293929</v>
      </c>
      <c r="F130" s="6">
        <f t="shared" si="5"/>
        <v>8.5683202534291976</v>
      </c>
      <c r="G130" s="6">
        <f t="shared" si="6"/>
        <v>20.978348884390545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6">
        <f t="shared" si="4"/>
        <v>237.77115539005879</v>
      </c>
      <c r="F131" s="6">
        <f t="shared" si="5"/>
        <v>50.713664050685843</v>
      </c>
      <c r="G131" s="6">
        <f t="shared" si="6"/>
        <v>7.3956697768781092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6">
        <f t="shared" si="4"/>
        <v>107.15423107801176</v>
      </c>
      <c r="F132" s="6">
        <f t="shared" si="5"/>
        <v>22.142732810137169</v>
      </c>
      <c r="G132" s="6">
        <f t="shared" si="6"/>
        <v>44.579133955375625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6">
        <f t="shared" ref="E133:E196" si="7">B133+E132*$J$2</f>
        <v>22.130846215602354</v>
      </c>
      <c r="F133" s="6">
        <f t="shared" ref="F133:F196" si="8">C133+F132*$J$3</f>
        <v>44.028546562027437</v>
      </c>
      <c r="G133" s="6">
        <f t="shared" ref="G133:G196" si="9">D133+G132*$J$4</f>
        <v>17.615826791075122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6">
        <f t="shared" si="7"/>
        <v>269.62616924312044</v>
      </c>
      <c r="F134" s="6">
        <f t="shared" si="8"/>
        <v>11.705709312405489</v>
      </c>
      <c r="G134" s="6">
        <f t="shared" si="9"/>
        <v>46.523165358215024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6">
        <f t="shared" si="7"/>
        <v>62.325233848624087</v>
      </c>
      <c r="F135" s="6">
        <f t="shared" si="8"/>
        <v>29.541141862481098</v>
      </c>
      <c r="G135" s="6">
        <f t="shared" si="9"/>
        <v>11.404633071643005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6">
        <f t="shared" si="7"/>
        <v>232.26504676972482</v>
      </c>
      <c r="F136" s="6">
        <f t="shared" si="8"/>
        <v>39.408228372496218</v>
      </c>
      <c r="G136" s="6">
        <f t="shared" si="9"/>
        <v>47.380926614328601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6">
        <f t="shared" si="7"/>
        <v>83.353009353944969</v>
      </c>
      <c r="F137" s="6">
        <f t="shared" si="8"/>
        <v>46.481645674499248</v>
      </c>
      <c r="G137" s="6">
        <f t="shared" si="9"/>
        <v>75.076185322865712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6">
        <f t="shared" si="7"/>
        <v>64.970601870788997</v>
      </c>
      <c r="F138" s="6">
        <f t="shared" si="8"/>
        <v>56.29632913489985</v>
      </c>
      <c r="G138" s="6">
        <f t="shared" si="9"/>
        <v>23.515237064573142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6">
        <f t="shared" si="7"/>
        <v>38.594120374157804</v>
      </c>
      <c r="F139" s="6">
        <f t="shared" si="8"/>
        <v>50.25926582697997</v>
      </c>
      <c r="G139" s="6">
        <f t="shared" si="9"/>
        <v>14.003047412914629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6">
        <f t="shared" si="7"/>
        <v>281.41882407483155</v>
      </c>
      <c r="F140" s="6">
        <f t="shared" si="8"/>
        <v>38.951853165395995</v>
      </c>
      <c r="G140" s="6">
        <f t="shared" si="9"/>
        <v>62.500609482582931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6">
        <f t="shared" si="7"/>
        <v>99.283764814966304</v>
      </c>
      <c r="F141" s="6">
        <f t="shared" si="8"/>
        <v>33.690370633079198</v>
      </c>
      <c r="G141" s="6">
        <f t="shared" si="9"/>
        <v>33.000121896516589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6">
        <f t="shared" si="7"/>
        <v>204.75675296299326</v>
      </c>
      <c r="F142" s="6">
        <f t="shared" si="8"/>
        <v>50.638074126615841</v>
      </c>
      <c r="G142" s="6">
        <f t="shared" si="9"/>
        <v>8.3000243793033182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6">
        <f t="shared" si="7"/>
        <v>114.35135059259866</v>
      </c>
      <c r="F143" s="6">
        <f t="shared" si="8"/>
        <v>27.127614825323171</v>
      </c>
      <c r="G143" s="6">
        <f t="shared" si="9"/>
        <v>14.560004875860663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6">
        <f t="shared" si="7"/>
        <v>216.57027011851972</v>
      </c>
      <c r="F144" s="6">
        <f t="shared" si="8"/>
        <v>40.825522965064636</v>
      </c>
      <c r="G144" s="6">
        <f t="shared" si="9"/>
        <v>78.512000975172128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6">
        <f t="shared" si="7"/>
        <v>263.81405402370393</v>
      </c>
      <c r="F145" s="6">
        <f t="shared" si="8"/>
        <v>41.36510459301293</v>
      </c>
      <c r="G145" s="6">
        <f t="shared" si="9"/>
        <v>53.602400195034427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6">
        <f t="shared" si="7"/>
        <v>157.36281080474077</v>
      </c>
      <c r="F146" s="6">
        <f t="shared" si="8"/>
        <v>13.973020918602586</v>
      </c>
      <c r="G146" s="6">
        <f t="shared" si="9"/>
        <v>45.120480039006885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6">
        <f t="shared" si="7"/>
        <v>127.67256216094816</v>
      </c>
      <c r="F147" s="6">
        <f t="shared" si="8"/>
        <v>17.59460418372052</v>
      </c>
      <c r="G147" s="6">
        <f t="shared" si="9"/>
        <v>47.924096007801374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6">
        <f t="shared" si="7"/>
        <v>165.83451243218965</v>
      </c>
      <c r="F148" s="6">
        <f t="shared" si="8"/>
        <v>5.4189208367441042</v>
      </c>
      <c r="G148" s="6">
        <f t="shared" si="9"/>
        <v>18.584819201560276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6">
        <f t="shared" si="7"/>
        <v>273.26690248643791</v>
      </c>
      <c r="F149" s="6">
        <f t="shared" si="8"/>
        <v>8.3837841673488214</v>
      </c>
      <c r="G149" s="6">
        <f t="shared" si="9"/>
        <v>12.416963840312054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6">
        <f t="shared" si="7"/>
        <v>297.85338049728756</v>
      </c>
      <c r="F150" s="6">
        <f t="shared" si="8"/>
        <v>50.676756833469767</v>
      </c>
      <c r="G150" s="6">
        <f t="shared" si="9"/>
        <v>46.783392768062406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6">
        <f t="shared" si="7"/>
        <v>97.570676099457515</v>
      </c>
      <c r="F151" s="6">
        <f t="shared" si="8"/>
        <v>50.435351366693951</v>
      </c>
      <c r="G151" s="6">
        <f t="shared" si="9"/>
        <v>21.256678553612481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6">
        <f t="shared" si="7"/>
        <v>64.214135219891503</v>
      </c>
      <c r="F152" s="6">
        <f t="shared" si="8"/>
        <v>35.887070273338793</v>
      </c>
      <c r="G152" s="6">
        <f t="shared" si="9"/>
        <v>24.851335710722498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6">
        <f t="shared" si="7"/>
        <v>293.54282704397826</v>
      </c>
      <c r="F153" s="6">
        <f t="shared" si="8"/>
        <v>21.077414054667759</v>
      </c>
      <c r="G153" s="6">
        <f t="shared" si="9"/>
        <v>41.9702671421445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6">
        <f t="shared" si="7"/>
        <v>179.70856540879566</v>
      </c>
      <c r="F154" s="6">
        <f t="shared" si="8"/>
        <v>12.615482810933553</v>
      </c>
      <c r="G154" s="6">
        <f t="shared" si="9"/>
        <v>57.094053428428907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6">
        <f t="shared" si="7"/>
        <v>233.54171308175913</v>
      </c>
      <c r="F155" s="6">
        <f t="shared" si="8"/>
        <v>25.823096562186713</v>
      </c>
      <c r="G155" s="6">
        <f t="shared" si="9"/>
        <v>25.61881068568578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6">
        <f t="shared" si="7"/>
        <v>218.00834261635185</v>
      </c>
      <c r="F156" s="6">
        <f t="shared" si="8"/>
        <v>44.864619312437348</v>
      </c>
      <c r="G156" s="6">
        <f t="shared" si="9"/>
        <v>42.823762137137159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6">
        <f t="shared" si="7"/>
        <v>231.40166852327039</v>
      </c>
      <c r="F157" s="6">
        <f t="shared" si="8"/>
        <v>30.072923862487471</v>
      </c>
      <c r="G157" s="6">
        <f t="shared" si="9"/>
        <v>18.064752427427432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6">
        <f t="shared" si="7"/>
        <v>50.380333704654085</v>
      </c>
      <c r="F158" s="6">
        <f t="shared" si="8"/>
        <v>17.614584772497494</v>
      </c>
      <c r="G158" s="6">
        <f t="shared" si="9"/>
        <v>9.3129504854854872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6">
        <f t="shared" si="7"/>
        <v>103.97606674093082</v>
      </c>
      <c r="F159" s="6">
        <f t="shared" si="8"/>
        <v>47.0229169544995</v>
      </c>
      <c r="G159" s="6">
        <f t="shared" si="9"/>
        <v>52.362590097097097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6">
        <f t="shared" si="7"/>
        <v>170.59521334818618</v>
      </c>
      <c r="F160" s="6">
        <f t="shared" si="8"/>
        <v>10.7045833908999</v>
      </c>
      <c r="G160" s="6">
        <f t="shared" si="9"/>
        <v>34.772518019419422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6">
        <f t="shared" si="7"/>
        <v>45.819042669637241</v>
      </c>
      <c r="F161" s="6">
        <f t="shared" si="8"/>
        <v>39.040916678179975</v>
      </c>
      <c r="G161" s="6">
        <f t="shared" si="9"/>
        <v>52.154503603883889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6">
        <f t="shared" si="7"/>
        <v>140.86380853392743</v>
      </c>
      <c r="F162" s="6">
        <f t="shared" si="8"/>
        <v>26.208183335635994</v>
      </c>
      <c r="G162" s="6">
        <f t="shared" si="9"/>
        <v>45.030900720776778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6">
        <f t="shared" si="7"/>
        <v>200.67276170678548</v>
      </c>
      <c r="F163" s="6">
        <f t="shared" si="8"/>
        <v>23.341636667127201</v>
      </c>
      <c r="G163" s="6">
        <f t="shared" si="9"/>
        <v>39.706180144155354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6">
        <f t="shared" si="7"/>
        <v>125.8345523413571</v>
      </c>
      <c r="F164" s="6">
        <f t="shared" si="8"/>
        <v>40.468327333425435</v>
      </c>
      <c r="G164" s="6">
        <f t="shared" si="9"/>
        <v>57.241236028831068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6">
        <f t="shared" si="7"/>
        <v>213.56691046827143</v>
      </c>
      <c r="F165" s="6">
        <f t="shared" si="8"/>
        <v>26.19366546668509</v>
      </c>
      <c r="G165" s="6">
        <f t="shared" si="9"/>
        <v>37.048247205766216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6">
        <f t="shared" si="7"/>
        <v>206.21338209365427</v>
      </c>
      <c r="F166" s="6">
        <f t="shared" si="8"/>
        <v>42.038733093337015</v>
      </c>
      <c r="G166" s="6">
        <f t="shared" si="9"/>
        <v>14.809649441153244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6">
        <f t="shared" si="7"/>
        <v>158.44267641873085</v>
      </c>
      <c r="F167" s="6">
        <f t="shared" si="8"/>
        <v>23.107746618667402</v>
      </c>
      <c r="G167" s="6">
        <f t="shared" si="9"/>
        <v>8.3619298882306499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6">
        <f t="shared" si="7"/>
        <v>266.18853528374615</v>
      </c>
      <c r="F168" s="6">
        <f t="shared" si="8"/>
        <v>8.0215493237334812</v>
      </c>
      <c r="G168" s="6">
        <f t="shared" si="9"/>
        <v>86.472385977646127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6">
        <f t="shared" si="7"/>
        <v>71.137707056749235</v>
      </c>
      <c r="F169" s="6">
        <f t="shared" si="8"/>
        <v>39.204309864746698</v>
      </c>
      <c r="G169" s="6">
        <f t="shared" si="9"/>
        <v>38.894477195529227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6">
        <f t="shared" si="7"/>
        <v>221.02754141134986</v>
      </c>
      <c r="F170" s="6">
        <f t="shared" si="8"/>
        <v>13.04086197294934</v>
      </c>
      <c r="G170" s="6">
        <f t="shared" si="9"/>
        <v>27.178895439105844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6">
        <f t="shared" si="7"/>
        <v>259.60550828226997</v>
      </c>
      <c r="F171" s="6">
        <f t="shared" si="8"/>
        <v>26.208172394589869</v>
      </c>
      <c r="G171" s="6">
        <f t="shared" si="9"/>
        <v>63.035779087821169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6">
        <f t="shared" si="7"/>
        <v>336.22110165645404</v>
      </c>
      <c r="F172" s="6">
        <f t="shared" si="8"/>
        <v>15.841634478917975</v>
      </c>
      <c r="G172" s="6">
        <f t="shared" si="9"/>
        <v>19.007155817564232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6">
        <f t="shared" si="7"/>
        <v>117.2442203312908</v>
      </c>
      <c r="F173" s="6">
        <f t="shared" si="8"/>
        <v>14.768326895783595</v>
      </c>
      <c r="G173" s="6">
        <f t="shared" si="9"/>
        <v>22.201431163512844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6">
        <f t="shared" si="7"/>
        <v>187.94884406625818</v>
      </c>
      <c r="F174" s="6">
        <f t="shared" si="8"/>
        <v>23.853665379156716</v>
      </c>
      <c r="G174" s="6">
        <f t="shared" si="9"/>
        <v>51.840286232702567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6">
        <f t="shared" si="7"/>
        <v>57.189768813251639</v>
      </c>
      <c r="F175" s="6">
        <f t="shared" si="8"/>
        <v>24.870733075831346</v>
      </c>
      <c r="G175" s="6">
        <f t="shared" si="9"/>
        <v>27.368057246540516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6">
        <f t="shared" si="7"/>
        <v>179.83795376265033</v>
      </c>
      <c r="F176" s="6">
        <f t="shared" si="8"/>
        <v>12.074146615166269</v>
      </c>
      <c r="G176" s="6">
        <f t="shared" si="9"/>
        <v>18.273611449308106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6">
        <f t="shared" si="7"/>
        <v>258.36759075253008</v>
      </c>
      <c r="F177" s="6">
        <f t="shared" si="8"/>
        <v>5.8148293230332539</v>
      </c>
      <c r="G177" s="6">
        <f t="shared" si="9"/>
        <v>16.754722289861622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6">
        <f t="shared" si="7"/>
        <v>328.573518150506</v>
      </c>
      <c r="F178" s="6">
        <f t="shared" si="8"/>
        <v>50.062965864606646</v>
      </c>
      <c r="G178" s="6">
        <f t="shared" si="9"/>
        <v>45.150944457972322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6">
        <f t="shared" si="7"/>
        <v>314.11470363010119</v>
      </c>
      <c r="F179" s="6">
        <f t="shared" si="8"/>
        <v>40.212593172921331</v>
      </c>
      <c r="G179" s="6">
        <f t="shared" si="9"/>
        <v>29.330188891594467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6">
        <f t="shared" si="7"/>
        <v>233.02294072602024</v>
      </c>
      <c r="F180" s="6">
        <f t="shared" si="8"/>
        <v>15.842518634584266</v>
      </c>
      <c r="G180" s="6">
        <f t="shared" si="9"/>
        <v>41.066037778318901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6">
        <f t="shared" si="7"/>
        <v>323.30458814520404</v>
      </c>
      <c r="F181" s="6">
        <f t="shared" si="8"/>
        <v>5.468503726916853</v>
      </c>
      <c r="G181" s="6">
        <f t="shared" si="9"/>
        <v>31.913207555663782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6">
        <f t="shared" si="7"/>
        <v>230.26091762904082</v>
      </c>
      <c r="F182" s="6">
        <f t="shared" si="8"/>
        <v>11.093700745383371</v>
      </c>
      <c r="G182" s="6">
        <f t="shared" si="9"/>
        <v>23.982641511132758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6">
        <f t="shared" si="7"/>
        <v>202.65218352580817</v>
      </c>
      <c r="F183" s="6">
        <f t="shared" si="8"/>
        <v>4.8187401490766746</v>
      </c>
      <c r="G183" s="6">
        <f t="shared" si="9"/>
        <v>13.096528302226552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6">
        <f t="shared" si="7"/>
        <v>259.03043670516161</v>
      </c>
      <c r="F184" s="6">
        <f t="shared" si="8"/>
        <v>6.3637480298153353</v>
      </c>
      <c r="G184" s="6">
        <f t="shared" si="9"/>
        <v>30.019305660445308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6">
        <f t="shared" si="7"/>
        <v>108.00608734103233</v>
      </c>
      <c r="F185" s="6">
        <f t="shared" si="8"/>
        <v>6.9727496059630676</v>
      </c>
      <c r="G185" s="6">
        <f t="shared" si="9"/>
        <v>35.70386113208906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6">
        <f t="shared" si="7"/>
        <v>309.20121746820649</v>
      </c>
      <c r="F186" s="6">
        <f t="shared" si="8"/>
        <v>44.394549921192613</v>
      </c>
      <c r="G186" s="6">
        <f t="shared" si="9"/>
        <v>78.940772226417806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6">
        <f t="shared" si="7"/>
        <v>315.64024349364132</v>
      </c>
      <c r="F187" s="6">
        <f t="shared" si="8"/>
        <v>30.178909984238523</v>
      </c>
      <c r="G187" s="6">
        <f t="shared" si="9"/>
        <v>45.78815444528356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6">
        <f t="shared" si="7"/>
        <v>268.12804869872826</v>
      </c>
      <c r="F188" s="6">
        <f t="shared" si="8"/>
        <v>51.135781996847705</v>
      </c>
      <c r="G188" s="6">
        <f t="shared" si="9"/>
        <v>28.757630889056713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6">
        <f t="shared" si="7"/>
        <v>193.12560973974564</v>
      </c>
      <c r="F189" s="6">
        <f t="shared" si="8"/>
        <v>12.327156399369541</v>
      </c>
      <c r="G189" s="6">
        <f t="shared" si="9"/>
        <v>32.351526177811344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6">
        <f t="shared" si="7"/>
        <v>229.72512194794913</v>
      </c>
      <c r="F190" s="6">
        <f t="shared" si="8"/>
        <v>31.165431279873907</v>
      </c>
      <c r="G190" s="6">
        <f t="shared" si="9"/>
        <v>24.670305235562267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6">
        <f t="shared" si="7"/>
        <v>331.94502438958983</v>
      </c>
      <c r="F191" s="6">
        <f t="shared" si="8"/>
        <v>20.133086255974781</v>
      </c>
      <c r="G191" s="6">
        <f t="shared" si="9"/>
        <v>8.6340610471124535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6">
        <f t="shared" si="7"/>
        <v>85.089004877917972</v>
      </c>
      <c r="F192" s="6">
        <f t="shared" si="8"/>
        <v>16.126617251194958</v>
      </c>
      <c r="G192" s="6">
        <f t="shared" si="9"/>
        <v>25.126812209422489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6">
        <f t="shared" si="7"/>
        <v>56.517800975583597</v>
      </c>
      <c r="F193" s="6">
        <f t="shared" si="8"/>
        <v>44.32532345023899</v>
      </c>
      <c r="G193" s="6">
        <f t="shared" si="9"/>
        <v>10.825362441884497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6">
        <f t="shared" si="7"/>
        <v>86.803560195116717</v>
      </c>
      <c r="F194" s="6">
        <f t="shared" si="8"/>
        <v>19.665064690047799</v>
      </c>
      <c r="G194" s="6">
        <f t="shared" si="9"/>
        <v>8.1650724883769001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6">
        <f t="shared" si="7"/>
        <v>34.560712039023343</v>
      </c>
      <c r="F195" s="6">
        <f t="shared" si="8"/>
        <v>8.0330129380095592</v>
      </c>
      <c r="G195" s="6">
        <f t="shared" si="9"/>
        <v>33.233014497675384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6">
        <f t="shared" si="7"/>
        <v>173.71214240780469</v>
      </c>
      <c r="F196" s="6">
        <f t="shared" si="8"/>
        <v>43.606602587601913</v>
      </c>
      <c r="G196" s="6">
        <f t="shared" si="9"/>
        <v>10.246602899535077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6">
        <f t="shared" ref="E197:E202" si="10">B197+E196*$J$2</f>
        <v>184.44242848156094</v>
      </c>
      <c r="F197" s="6">
        <f t="shared" ref="F197:F202" si="11">C197+F196*$J$3</f>
        <v>44.321320517520384</v>
      </c>
      <c r="G197" s="6">
        <f t="shared" ref="G197:G202" si="12">D197+G196*$J$4</f>
        <v>8.0493205799070147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6">
        <f t="shared" si="10"/>
        <v>75.08848569631219</v>
      </c>
      <c r="F198" s="6">
        <f t="shared" si="11"/>
        <v>12.564264103504076</v>
      </c>
      <c r="G198" s="6">
        <f t="shared" si="12"/>
        <v>15.409864115981403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6">
        <f t="shared" si="10"/>
        <v>109.21769713926244</v>
      </c>
      <c r="F199" s="6">
        <f t="shared" si="11"/>
        <v>7.4128528207008157</v>
      </c>
      <c r="G199" s="6">
        <f t="shared" si="12"/>
        <v>11.181972823196281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6">
        <f t="shared" si="10"/>
        <v>198.84353942785248</v>
      </c>
      <c r="F200" s="6">
        <f t="shared" si="11"/>
        <v>10.782570564140164</v>
      </c>
      <c r="G200" s="6">
        <f t="shared" si="12"/>
        <v>8.6363945646392573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6">
        <f t="shared" si="10"/>
        <v>323.36870788557053</v>
      </c>
      <c r="F201" s="6">
        <f t="shared" si="11"/>
        <v>44.156514112828035</v>
      </c>
      <c r="G201" s="6">
        <f t="shared" si="12"/>
        <v>67.927278912927861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6">
        <f t="shared" si="10"/>
        <v>296.77374157711409</v>
      </c>
      <c r="F202" s="6">
        <f t="shared" si="11"/>
        <v>17.431302822565605</v>
      </c>
      <c r="G202" s="6">
        <f t="shared" si="12"/>
        <v>22.285455782585572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2"/>
  <sheetViews>
    <sheetView showGridLines="0" topLeftCell="D1" workbookViewId="0">
      <selection activeCell="M6" sqref="M6"/>
    </sheetView>
  </sheetViews>
  <sheetFormatPr defaultColWidth="10.77734375" defaultRowHeight="14.4" x14ac:dyDescent="0.3"/>
  <cols>
    <col min="1" max="2" width="12" hidden="1" customWidth="1"/>
    <col min="3" max="3" width="14.33203125" hidden="1" customWidth="1"/>
    <col min="12" max="12" width="28.6640625" bestFit="1" customWidth="1"/>
    <col min="19" max="19" width="10.77734375" style="14"/>
    <col min="20" max="20" width="12" style="14" bestFit="1" customWidth="1"/>
  </cols>
  <sheetData>
    <row r="1" spans="1:20" x14ac:dyDescent="0.3">
      <c r="E1" s="34" t="s">
        <v>5</v>
      </c>
      <c r="F1" s="34"/>
      <c r="G1" s="34"/>
      <c r="H1" s="35" t="s">
        <v>6</v>
      </c>
      <c r="I1" s="36"/>
      <c r="J1" s="37"/>
    </row>
    <row r="2" spans="1:20" x14ac:dyDescent="0.3">
      <c r="A2" t="s">
        <v>14</v>
      </c>
      <c r="B2" t="s">
        <v>15</v>
      </c>
      <c r="C2" t="s">
        <v>16</v>
      </c>
      <c r="D2" s="2" t="s">
        <v>7</v>
      </c>
      <c r="E2" s="8" t="s">
        <v>1</v>
      </c>
      <c r="F2" s="9" t="s">
        <v>2</v>
      </c>
      <c r="G2" s="7" t="s">
        <v>3</v>
      </c>
      <c r="H2" s="8" t="s">
        <v>1</v>
      </c>
      <c r="I2" s="9" t="s">
        <v>2</v>
      </c>
      <c r="J2" s="7" t="s">
        <v>3</v>
      </c>
      <c r="K2" s="1"/>
      <c r="L2" s="4" t="s">
        <v>8</v>
      </c>
      <c r="M2">
        <v>0.6</v>
      </c>
    </row>
    <row r="3" spans="1:20" x14ac:dyDescent="0.3">
      <c r="A3">
        <f t="shared" ref="A3:A34" si="0">Lambda_for_TV^(201-D3)</f>
        <v>4.2682522381202527E-45</v>
      </c>
      <c r="B3">
        <f t="shared" ref="B3:B34" si="1">Lambda_for_Radio^(201-D3)</f>
        <v>4.2682522381202527E-45</v>
      </c>
      <c r="C3">
        <f t="shared" ref="C3:C34" si="2">Lambda_for_Newspaper^(201-D3)</f>
        <v>4.2682522381202527E-45</v>
      </c>
      <c r="D3" s="3">
        <v>1</v>
      </c>
      <c r="E3" s="3">
        <v>230.1</v>
      </c>
      <c r="F3" s="3">
        <v>37.799999999999997</v>
      </c>
      <c r="G3" s="3">
        <v>69.2</v>
      </c>
      <c r="H3" s="6">
        <f t="shared" ref="H3:H34" ca="1" si="3">IF(D3=1,E3,E3+SUMPRODUCT(OFFSET(E3,-1*MIN(Maximum_Period_for_TV,D3),0,MIN(Maximum_Period_for_TV,D3),1),OFFSET(A$202,-1*(MIN(Maximum_Period_for_TV,D3)-1),0,MIN(Maximum_Period_for_TV,D3),1)))</f>
        <v>230.1</v>
      </c>
      <c r="I3" s="6">
        <f t="shared" ref="I3:I34" ca="1" si="4">IF(D3=1,F3,F3+SUMPRODUCT(OFFSET(F3,-1*MIN(Maximum_Period_for_Radio,D3),0,MIN(Maximum_Period_for_Radio,D3),1),OFFSET(B$202,-1*(MIN(Maximum_Period_for_Radio,E3)-1),0,MIN(Maximum_Period_for_Radio,D3),1)))</f>
        <v>37.799999999999997</v>
      </c>
      <c r="J3" s="6">
        <f t="shared" ref="J3:J34" ca="1" si="5">IF(D3=1,G3,G3+SUMPRODUCT(OFFSET(G3,-1*MIN(Maximum_Period_for_Newspaper,D3),0,MIN(Maximum_Period_for_Newspaper,D3),1),OFFSET(C$202,-1*(MIN(Maximum_Period_for_Newspaper,D3)-1),0,MIN(Maximum_Period_for_Newspaper,D3),1)))</f>
        <v>69.2</v>
      </c>
      <c r="L3" s="4" t="s">
        <v>9</v>
      </c>
      <c r="M3">
        <v>0.6</v>
      </c>
    </row>
    <row r="4" spans="1:20" x14ac:dyDescent="0.3">
      <c r="A4">
        <f t="shared" si="0"/>
        <v>7.1137537302004214E-45</v>
      </c>
      <c r="B4">
        <f t="shared" si="1"/>
        <v>7.1137537302004214E-45</v>
      </c>
      <c r="C4">
        <f t="shared" si="2"/>
        <v>7.1137537302004214E-45</v>
      </c>
      <c r="D4" s="3">
        <v>2</v>
      </c>
      <c r="E4" s="3">
        <v>44.5</v>
      </c>
      <c r="F4" s="3">
        <v>39.299999999999997</v>
      </c>
      <c r="G4" s="3">
        <v>45.1</v>
      </c>
      <c r="H4" s="6">
        <f t="shared" ca="1" si="3"/>
        <v>182.56</v>
      </c>
      <c r="I4" s="6">
        <f t="shared" ca="1" si="4"/>
        <v>61.97999999999999</v>
      </c>
      <c r="J4" s="6">
        <f t="shared" ca="1" si="5"/>
        <v>86.62</v>
      </c>
      <c r="L4" s="4" t="s">
        <v>10</v>
      </c>
      <c r="M4">
        <v>0.6</v>
      </c>
    </row>
    <row r="5" spans="1:20" x14ac:dyDescent="0.3">
      <c r="A5">
        <f t="shared" si="0"/>
        <v>1.1856256217000703E-44</v>
      </c>
      <c r="B5">
        <f t="shared" si="1"/>
        <v>1.1856256217000703E-44</v>
      </c>
      <c r="C5">
        <f t="shared" si="2"/>
        <v>1.1856256217000703E-44</v>
      </c>
      <c r="D5" s="3">
        <v>3</v>
      </c>
      <c r="E5" s="3">
        <v>17.2</v>
      </c>
      <c r="F5" s="3">
        <v>45.9</v>
      </c>
      <c r="G5" s="3">
        <v>69.3</v>
      </c>
      <c r="H5" s="6">
        <f t="shared" ca="1" si="3"/>
        <v>126.736</v>
      </c>
      <c r="I5" s="6">
        <f t="shared" ca="1" si="4"/>
        <v>92.16</v>
      </c>
      <c r="J5" s="6">
        <f t="shared" ca="1" si="5"/>
        <v>121.27199999999999</v>
      </c>
    </row>
    <row r="6" spans="1:20" x14ac:dyDescent="0.3">
      <c r="A6">
        <f t="shared" si="0"/>
        <v>1.9760427028334505E-44</v>
      </c>
      <c r="B6">
        <f t="shared" si="1"/>
        <v>1.9760427028334505E-44</v>
      </c>
      <c r="C6">
        <f t="shared" si="2"/>
        <v>1.9760427028334505E-44</v>
      </c>
      <c r="D6" s="3">
        <v>4</v>
      </c>
      <c r="E6" s="3">
        <v>151.5</v>
      </c>
      <c r="F6" s="3">
        <v>41.3</v>
      </c>
      <c r="G6" s="3">
        <v>58.5</v>
      </c>
      <c r="H6" s="6">
        <f t="shared" ca="1" si="3"/>
        <v>227.54159999999999</v>
      </c>
      <c r="I6" s="6">
        <f t="shared" ca="1" si="4"/>
        <v>115.09999999999998</v>
      </c>
      <c r="J6" s="6">
        <f t="shared" ca="1" si="5"/>
        <v>131.26319999999998</v>
      </c>
      <c r="L6" s="4" t="s">
        <v>11</v>
      </c>
      <c r="M6">
        <v>3</v>
      </c>
    </row>
    <row r="7" spans="1:20" x14ac:dyDescent="0.3">
      <c r="A7">
        <f t="shared" si="0"/>
        <v>3.2934045047224177E-44</v>
      </c>
      <c r="B7">
        <f t="shared" si="1"/>
        <v>3.2934045047224177E-44</v>
      </c>
      <c r="C7">
        <f t="shared" si="2"/>
        <v>3.2934045047224177E-44</v>
      </c>
      <c r="D7" s="3">
        <v>5</v>
      </c>
      <c r="E7" s="3">
        <v>180.8</v>
      </c>
      <c r="F7" s="3">
        <v>10.8</v>
      </c>
      <c r="G7" s="3">
        <v>58.4</v>
      </c>
      <c r="H7" s="6">
        <f t="shared" ca="1" si="3"/>
        <v>287.50400000000002</v>
      </c>
      <c r="I7" s="6">
        <f t="shared" ca="1" si="4"/>
        <v>86.699999999999989</v>
      </c>
      <c r="J7" s="6">
        <f t="shared" ca="1" si="5"/>
        <v>128.18960000000001</v>
      </c>
      <c r="L7" s="4" t="s">
        <v>12</v>
      </c>
      <c r="M7">
        <v>3</v>
      </c>
    </row>
    <row r="8" spans="1:20" x14ac:dyDescent="0.3">
      <c r="A8">
        <f t="shared" si="0"/>
        <v>5.4890075078706965E-44</v>
      </c>
      <c r="B8">
        <f t="shared" si="1"/>
        <v>5.4890075078706965E-44</v>
      </c>
      <c r="C8">
        <f t="shared" si="2"/>
        <v>5.4890075078706965E-44</v>
      </c>
      <c r="D8" s="3">
        <v>6</v>
      </c>
      <c r="E8" s="3">
        <v>8.6999999999999993</v>
      </c>
      <c r="F8" s="3">
        <v>48.9</v>
      </c>
      <c r="G8" s="3">
        <v>75</v>
      </c>
      <c r="H8" s="6">
        <f t="shared" ca="1" si="3"/>
        <v>175.43520000000001</v>
      </c>
      <c r="I8" s="6">
        <f t="shared" ca="1" si="4"/>
        <v>107.69999999999999</v>
      </c>
      <c r="J8" s="6">
        <f t="shared" ca="1" si="5"/>
        <v>146.06880000000001</v>
      </c>
      <c r="L8" s="4" t="s">
        <v>13</v>
      </c>
      <c r="M8">
        <v>3</v>
      </c>
    </row>
    <row r="9" spans="1:20" x14ac:dyDescent="0.3">
      <c r="A9">
        <f t="shared" si="0"/>
        <v>9.1483458464511605E-44</v>
      </c>
      <c r="B9">
        <f t="shared" si="1"/>
        <v>9.1483458464511605E-44</v>
      </c>
      <c r="C9">
        <f t="shared" si="2"/>
        <v>9.1483458464511605E-44</v>
      </c>
      <c r="D9" s="3">
        <v>7</v>
      </c>
      <c r="E9" s="3">
        <v>57.5</v>
      </c>
      <c r="F9" s="3">
        <v>32.799999999999997</v>
      </c>
      <c r="G9" s="3">
        <v>23.5</v>
      </c>
      <c r="H9" s="6">
        <f t="shared" ca="1" si="3"/>
        <v>160.53200000000001</v>
      </c>
      <c r="I9" s="6">
        <f t="shared" ca="1" si="4"/>
        <v>93.399999999999991</v>
      </c>
      <c r="J9" s="6">
        <f t="shared" ca="1" si="5"/>
        <v>102.16</v>
      </c>
    </row>
    <row r="10" spans="1:20" x14ac:dyDescent="0.3">
      <c r="A10">
        <f t="shared" si="0"/>
        <v>1.5247243077418598E-43</v>
      </c>
      <c r="B10">
        <f t="shared" si="1"/>
        <v>1.5247243077418598E-43</v>
      </c>
      <c r="C10">
        <f t="shared" si="2"/>
        <v>1.5247243077418598E-43</v>
      </c>
      <c r="D10" s="3">
        <v>8</v>
      </c>
      <c r="E10" s="3">
        <v>120.2</v>
      </c>
      <c r="F10" s="3">
        <v>19.600000000000001</v>
      </c>
      <c r="G10" s="3">
        <v>11.6</v>
      </c>
      <c r="H10" s="6">
        <f t="shared" ca="1" si="3"/>
        <v>196.88479999999998</v>
      </c>
      <c r="I10" s="6">
        <f t="shared" ca="1" si="4"/>
        <v>75.099999999999994</v>
      </c>
      <c r="J10" s="6">
        <f t="shared" ca="1" si="5"/>
        <v>65.314400000000006</v>
      </c>
    </row>
    <row r="11" spans="1:20" x14ac:dyDescent="0.3">
      <c r="A11">
        <f t="shared" si="0"/>
        <v>2.5412071795697667E-43</v>
      </c>
      <c r="B11">
        <f t="shared" si="1"/>
        <v>2.5412071795697667E-43</v>
      </c>
      <c r="C11">
        <f t="shared" si="2"/>
        <v>2.5412071795697667E-43</v>
      </c>
      <c r="D11" s="3">
        <v>9</v>
      </c>
      <c r="E11" s="3">
        <v>8.6</v>
      </c>
      <c r="F11" s="3">
        <v>2.1</v>
      </c>
      <c r="G11" s="3">
        <v>1</v>
      </c>
      <c r="H11" s="6">
        <f t="shared" ca="1" si="3"/>
        <v>103.2992</v>
      </c>
      <c r="I11" s="6">
        <f t="shared" ca="1" si="4"/>
        <v>62.879999999999995</v>
      </c>
      <c r="J11" s="6">
        <f t="shared" ca="1" si="5"/>
        <v>32.619999999999997</v>
      </c>
    </row>
    <row r="12" spans="1:20" x14ac:dyDescent="0.3">
      <c r="A12">
        <f t="shared" si="0"/>
        <v>4.235345299282945E-43</v>
      </c>
      <c r="B12">
        <f t="shared" si="1"/>
        <v>4.235345299282945E-43</v>
      </c>
      <c r="C12">
        <f t="shared" si="2"/>
        <v>4.235345299282945E-43</v>
      </c>
      <c r="D12" s="3">
        <v>10</v>
      </c>
      <c r="E12" s="3">
        <v>199.8</v>
      </c>
      <c r="F12" s="3">
        <v>2.6</v>
      </c>
      <c r="G12" s="3">
        <v>21.2</v>
      </c>
      <c r="H12" s="6">
        <f t="shared" ca="1" si="3"/>
        <v>260.65199999999999</v>
      </c>
      <c r="I12" s="6">
        <f t="shared" ca="1" si="4"/>
        <v>35.299999999999997</v>
      </c>
      <c r="J12" s="6">
        <f t="shared" ca="1" si="5"/>
        <v>31.052</v>
      </c>
      <c r="S12" s="11"/>
      <c r="T12" s="11"/>
    </row>
    <row r="13" spans="1:20" x14ac:dyDescent="0.3">
      <c r="A13">
        <f t="shared" si="0"/>
        <v>7.0589088321382417E-43</v>
      </c>
      <c r="B13">
        <f t="shared" si="1"/>
        <v>7.0589088321382417E-43</v>
      </c>
      <c r="C13">
        <f t="shared" si="2"/>
        <v>7.0589088321382417E-43</v>
      </c>
      <c r="D13" s="3">
        <v>11</v>
      </c>
      <c r="E13" s="3">
        <v>66.099999999999994</v>
      </c>
      <c r="F13" s="3">
        <v>5.8</v>
      </c>
      <c r="G13" s="3">
        <v>24.2</v>
      </c>
      <c r="H13" s="6">
        <f t="shared" ca="1" si="3"/>
        <v>215.03919999999999</v>
      </c>
      <c r="I13" s="6">
        <f t="shared" ca="1" si="4"/>
        <v>20.38</v>
      </c>
      <c r="J13" s="6">
        <f t="shared" ca="1" si="5"/>
        <v>39.785600000000002</v>
      </c>
      <c r="S13" s="12"/>
      <c r="T13" s="12"/>
    </row>
    <row r="14" spans="1:20" x14ac:dyDescent="0.3">
      <c r="A14">
        <f t="shared" si="0"/>
        <v>1.1764848053563737E-42</v>
      </c>
      <c r="B14">
        <f t="shared" si="1"/>
        <v>1.1764848053563737E-42</v>
      </c>
      <c r="C14">
        <f t="shared" si="2"/>
        <v>1.1764848053563737E-42</v>
      </c>
      <c r="D14" s="3">
        <v>12</v>
      </c>
      <c r="E14" s="3">
        <v>214.7</v>
      </c>
      <c r="F14" s="3">
        <v>24</v>
      </c>
      <c r="G14" s="3">
        <v>4</v>
      </c>
      <c r="H14" s="6">
        <f t="shared" ca="1" si="3"/>
        <v>328.1456</v>
      </c>
      <c r="I14" s="6">
        <f t="shared" ca="1" si="4"/>
        <v>30.3</v>
      </c>
      <c r="J14" s="6">
        <f t="shared" ca="1" si="5"/>
        <v>26.367999999999999</v>
      </c>
      <c r="S14" s="12"/>
      <c r="T14" s="12"/>
    </row>
    <row r="15" spans="1:20" x14ac:dyDescent="0.3">
      <c r="A15">
        <f t="shared" si="0"/>
        <v>1.9608080089272896E-42</v>
      </c>
      <c r="B15">
        <f t="shared" si="1"/>
        <v>1.9608080089272896E-42</v>
      </c>
      <c r="C15">
        <f t="shared" si="2"/>
        <v>1.9608080089272896E-42</v>
      </c>
      <c r="D15" s="3">
        <v>13</v>
      </c>
      <c r="E15" s="3">
        <v>23.8</v>
      </c>
      <c r="F15" s="3">
        <v>35.1</v>
      </c>
      <c r="G15" s="3">
        <v>65.900000000000006</v>
      </c>
      <c r="H15" s="6">
        <f t="shared" ca="1" si="3"/>
        <v>219.5728</v>
      </c>
      <c r="I15" s="6">
        <f t="shared" ca="1" si="4"/>
        <v>54.54</v>
      </c>
      <c r="J15" s="6">
        <f t="shared" ca="1" si="5"/>
        <v>81.591200000000001</v>
      </c>
      <c r="S15" s="12"/>
      <c r="T15" s="12"/>
    </row>
    <row r="16" spans="1:20" x14ac:dyDescent="0.3">
      <c r="A16">
        <f t="shared" si="0"/>
        <v>3.2680133482121494E-42</v>
      </c>
      <c r="B16">
        <f t="shared" si="1"/>
        <v>3.2680133482121494E-42</v>
      </c>
      <c r="C16">
        <f t="shared" si="2"/>
        <v>3.2680133482121494E-42</v>
      </c>
      <c r="D16" s="3">
        <v>14</v>
      </c>
      <c r="E16" s="3">
        <v>97.5</v>
      </c>
      <c r="F16" s="3">
        <v>7.6</v>
      </c>
      <c r="G16" s="3">
        <v>7.2</v>
      </c>
      <c r="H16" s="6">
        <f t="shared" ca="1" si="3"/>
        <v>203.34959999999998</v>
      </c>
      <c r="I16" s="6">
        <f t="shared" ca="1" si="4"/>
        <v>46.54</v>
      </c>
      <c r="J16" s="6">
        <f t="shared" ca="1" si="5"/>
        <v>53.407200000000003</v>
      </c>
      <c r="S16" s="12"/>
      <c r="T16" s="12"/>
    </row>
    <row r="17" spans="1:20" x14ac:dyDescent="0.3">
      <c r="A17">
        <f t="shared" si="0"/>
        <v>5.4466889136869154E-42</v>
      </c>
      <c r="B17">
        <f t="shared" si="1"/>
        <v>5.4466889136869154E-42</v>
      </c>
      <c r="C17">
        <f t="shared" si="2"/>
        <v>5.4466889136869154E-42</v>
      </c>
      <c r="D17" s="3">
        <v>15</v>
      </c>
      <c r="E17" s="3">
        <v>204.1</v>
      </c>
      <c r="F17" s="3">
        <v>32.9</v>
      </c>
      <c r="G17" s="3">
        <v>46</v>
      </c>
      <c r="H17" s="6">
        <f t="shared" ca="1" si="3"/>
        <v>317.54319999999996</v>
      </c>
      <c r="I17" s="6">
        <f t="shared" ca="1" si="4"/>
        <v>72.919999999999987</v>
      </c>
      <c r="J17" s="6">
        <f t="shared" ca="1" si="5"/>
        <v>74.908000000000001</v>
      </c>
      <c r="S17" s="12"/>
      <c r="T17" s="12"/>
    </row>
    <row r="18" spans="1:20" x14ac:dyDescent="0.3">
      <c r="A18">
        <f t="shared" si="0"/>
        <v>9.0778148561448606E-42</v>
      </c>
      <c r="B18">
        <f t="shared" si="1"/>
        <v>9.0778148561448606E-42</v>
      </c>
      <c r="C18">
        <f t="shared" si="2"/>
        <v>9.0778148561448606E-42</v>
      </c>
      <c r="D18" s="3">
        <v>16</v>
      </c>
      <c r="E18" s="3">
        <v>195.4</v>
      </c>
      <c r="F18" s="3">
        <v>47.7</v>
      </c>
      <c r="G18" s="3">
        <v>52.9</v>
      </c>
      <c r="H18" s="6">
        <f t="shared" ca="1" si="3"/>
        <v>358.10079999999999</v>
      </c>
      <c r="I18" s="6">
        <f t="shared" ca="1" si="4"/>
        <v>93.06</v>
      </c>
      <c r="J18" s="6">
        <f t="shared" ca="1" si="5"/>
        <v>97.326400000000007</v>
      </c>
      <c r="S18" s="12"/>
      <c r="T18" s="12"/>
    </row>
    <row r="19" spans="1:20" x14ac:dyDescent="0.3">
      <c r="A19">
        <f t="shared" si="0"/>
        <v>1.5129691426908098E-41</v>
      </c>
      <c r="B19">
        <f t="shared" si="1"/>
        <v>1.5129691426908098E-41</v>
      </c>
      <c r="C19">
        <f t="shared" si="2"/>
        <v>1.5129691426908098E-41</v>
      </c>
      <c r="D19" s="3">
        <v>17</v>
      </c>
      <c r="E19" s="3">
        <v>67.8</v>
      </c>
      <c r="F19" s="3">
        <v>36.6</v>
      </c>
      <c r="G19" s="3">
        <v>114</v>
      </c>
      <c r="H19" s="6">
        <f t="shared" ca="1" si="3"/>
        <v>279.57600000000002</v>
      </c>
      <c r="I19" s="6">
        <f t="shared" ca="1" si="4"/>
        <v>89.52000000000001</v>
      </c>
      <c r="J19" s="6">
        <f t="shared" ca="1" si="5"/>
        <v>163.8552</v>
      </c>
      <c r="S19" s="12"/>
      <c r="T19" s="12"/>
    </row>
    <row r="20" spans="1:20" x14ac:dyDescent="0.3">
      <c r="A20">
        <f t="shared" si="0"/>
        <v>2.5216152378180166E-41</v>
      </c>
      <c r="B20">
        <f t="shared" si="1"/>
        <v>2.5216152378180166E-41</v>
      </c>
      <c r="C20">
        <f t="shared" si="2"/>
        <v>2.5216152378180166E-41</v>
      </c>
      <c r="D20" s="3">
        <v>18</v>
      </c>
      <c r="E20" s="3">
        <v>281.39999999999998</v>
      </c>
      <c r="F20" s="3">
        <v>39.6</v>
      </c>
      <c r="G20" s="3">
        <v>55.8</v>
      </c>
      <c r="H20" s="6">
        <f t="shared" ca="1" si="3"/>
        <v>436.50959999999998</v>
      </c>
      <c r="I20" s="6">
        <f t="shared" ca="1" si="4"/>
        <v>109.91999999999999</v>
      </c>
      <c r="J20" s="6">
        <f t="shared" ca="1" si="5"/>
        <v>153.18</v>
      </c>
      <c r="S20" s="12"/>
      <c r="T20" s="12"/>
    </row>
    <row r="21" spans="1:20" x14ac:dyDescent="0.3">
      <c r="A21">
        <f t="shared" si="0"/>
        <v>4.2026920630300281E-41</v>
      </c>
      <c r="B21">
        <f t="shared" si="1"/>
        <v>4.2026920630300281E-41</v>
      </c>
      <c r="C21">
        <f t="shared" si="2"/>
        <v>4.2026920630300281E-41</v>
      </c>
      <c r="D21" s="3">
        <v>19</v>
      </c>
      <c r="E21" s="3">
        <v>69.2</v>
      </c>
      <c r="F21" s="3">
        <v>20.5</v>
      </c>
      <c r="G21" s="3">
        <v>18.3</v>
      </c>
      <c r="H21" s="6">
        <f t="shared" ca="1" si="3"/>
        <v>304.65439999999995</v>
      </c>
      <c r="I21" s="6">
        <f t="shared" ca="1" si="4"/>
        <v>94.84</v>
      </c>
      <c r="J21" s="6">
        <f t="shared" ca="1" si="5"/>
        <v>104.24639999999999</v>
      </c>
      <c r="S21" s="12"/>
      <c r="T21" s="12"/>
    </row>
    <row r="22" spans="1:20" x14ac:dyDescent="0.3">
      <c r="A22">
        <f t="shared" si="0"/>
        <v>7.0044867717167126E-41</v>
      </c>
      <c r="B22">
        <f t="shared" si="1"/>
        <v>7.0044867717167126E-41</v>
      </c>
      <c r="C22">
        <f t="shared" si="2"/>
        <v>7.0044867717167126E-41</v>
      </c>
      <c r="D22" s="3">
        <v>20</v>
      </c>
      <c r="E22" s="3">
        <v>147.30000000000001</v>
      </c>
      <c r="F22" s="3">
        <v>23.9</v>
      </c>
      <c r="G22" s="3">
        <v>19.100000000000001</v>
      </c>
      <c r="H22" s="6">
        <f t="shared" ca="1" si="3"/>
        <v>304.7688</v>
      </c>
      <c r="I22" s="6">
        <f t="shared" ca="1" si="4"/>
        <v>81.919999999999987</v>
      </c>
      <c r="J22" s="6">
        <f t="shared" ca="1" si="5"/>
        <v>74.792000000000002</v>
      </c>
      <c r="S22" s="12"/>
      <c r="T22" s="12"/>
    </row>
    <row r="23" spans="1:20" x14ac:dyDescent="0.3">
      <c r="A23">
        <f t="shared" si="0"/>
        <v>1.1674144619527857E-40</v>
      </c>
      <c r="B23">
        <f t="shared" si="1"/>
        <v>1.1674144619527857E-40</v>
      </c>
      <c r="C23">
        <f t="shared" si="2"/>
        <v>1.1674144619527857E-40</v>
      </c>
      <c r="D23" s="3">
        <v>21</v>
      </c>
      <c r="E23" s="3">
        <v>218.4</v>
      </c>
      <c r="F23" s="3">
        <v>27.7</v>
      </c>
      <c r="G23" s="3">
        <v>53.4</v>
      </c>
      <c r="H23" s="6">
        <f t="shared" ca="1" si="3"/>
        <v>392.47440000000006</v>
      </c>
      <c r="I23" s="6">
        <f t="shared" ca="1" si="4"/>
        <v>78.099999999999994</v>
      </c>
      <c r="J23" s="6">
        <f t="shared" ca="1" si="5"/>
        <v>83.500799999999998</v>
      </c>
    </row>
    <row r="24" spans="1:20" x14ac:dyDescent="0.3">
      <c r="A24">
        <f t="shared" si="0"/>
        <v>1.9456907699213091E-40</v>
      </c>
      <c r="B24">
        <f t="shared" si="1"/>
        <v>1.9456907699213091E-40</v>
      </c>
      <c r="C24">
        <f t="shared" si="2"/>
        <v>1.9456907699213091E-40</v>
      </c>
      <c r="D24" s="3">
        <v>22</v>
      </c>
      <c r="E24" s="3">
        <v>237.4</v>
      </c>
      <c r="F24" s="3">
        <v>5.0999999999999996</v>
      </c>
      <c r="G24" s="3">
        <v>23.5</v>
      </c>
      <c r="H24" s="6">
        <f t="shared" ca="1" si="3"/>
        <v>436.41520000000003</v>
      </c>
      <c r="I24" s="6">
        <f t="shared" ca="1" si="4"/>
        <v>48.359999999999992</v>
      </c>
      <c r="J24" s="6">
        <f t="shared" ca="1" si="5"/>
        <v>66.368799999999993</v>
      </c>
    </row>
    <row r="25" spans="1:20" x14ac:dyDescent="0.3">
      <c r="A25">
        <f t="shared" si="0"/>
        <v>3.2428179498688488E-40</v>
      </c>
      <c r="B25">
        <f t="shared" si="1"/>
        <v>3.2428179498688488E-40</v>
      </c>
      <c r="C25">
        <f t="shared" si="2"/>
        <v>3.2428179498688488E-40</v>
      </c>
      <c r="D25" s="3">
        <v>23</v>
      </c>
      <c r="E25" s="3">
        <v>13.2</v>
      </c>
      <c r="F25" s="3">
        <v>15.9</v>
      </c>
      <c r="G25" s="3">
        <v>49.6</v>
      </c>
      <c r="H25" s="6">
        <f t="shared" ca="1" si="3"/>
        <v>266.08080000000001</v>
      </c>
      <c r="I25" s="6">
        <f t="shared" ca="1" si="4"/>
        <v>49.919999999999995</v>
      </c>
      <c r="J25" s="6">
        <f t="shared" ca="1" si="5"/>
        <v>87.049599999999998</v>
      </c>
    </row>
    <row r="26" spans="1:20" x14ac:dyDescent="0.3">
      <c r="A26">
        <f t="shared" si="0"/>
        <v>5.4046965831147482E-40</v>
      </c>
      <c r="B26">
        <f t="shared" si="1"/>
        <v>5.4046965831147482E-40</v>
      </c>
      <c r="C26">
        <f t="shared" si="2"/>
        <v>5.4046965831147482E-40</v>
      </c>
      <c r="D26" s="3">
        <v>24</v>
      </c>
      <c r="E26" s="3">
        <v>228.3</v>
      </c>
      <c r="F26" s="3">
        <v>16.899999999999999</v>
      </c>
      <c r="G26" s="3">
        <v>26.2</v>
      </c>
      <c r="H26" s="6">
        <f t="shared" ca="1" si="3"/>
        <v>368.85839999999996</v>
      </c>
      <c r="I26" s="6">
        <f t="shared" ca="1" si="4"/>
        <v>46.11999999999999</v>
      </c>
      <c r="J26" s="6">
        <f t="shared" ca="1" si="5"/>
        <v>75.954399999999993</v>
      </c>
    </row>
    <row r="27" spans="1:20" x14ac:dyDescent="0.3">
      <c r="A27">
        <f t="shared" si="0"/>
        <v>9.0078276385245793E-40</v>
      </c>
      <c r="B27">
        <f t="shared" si="1"/>
        <v>9.0078276385245793E-40</v>
      </c>
      <c r="C27">
        <f t="shared" si="2"/>
        <v>9.0078276385245793E-40</v>
      </c>
      <c r="D27" s="3">
        <v>25</v>
      </c>
      <c r="E27" s="3">
        <v>62.3</v>
      </c>
      <c r="F27" s="3">
        <v>12.6</v>
      </c>
      <c r="G27" s="3">
        <v>18.3</v>
      </c>
      <c r="H27" s="6">
        <f t="shared" ca="1" si="3"/>
        <v>255.31040000000002</v>
      </c>
      <c r="I27" s="6">
        <f t="shared" ca="1" si="4"/>
        <v>35.339999999999996</v>
      </c>
      <c r="J27" s="6">
        <f t="shared" ca="1" si="5"/>
        <v>56.951999999999998</v>
      </c>
    </row>
    <row r="28" spans="1:20" x14ac:dyDescent="0.3">
      <c r="A28">
        <f t="shared" si="0"/>
        <v>1.5013046064207636E-39</v>
      </c>
      <c r="B28">
        <f t="shared" si="1"/>
        <v>1.5013046064207636E-39</v>
      </c>
      <c r="C28">
        <f t="shared" si="2"/>
        <v>1.5013046064207636E-39</v>
      </c>
      <c r="D28" s="3">
        <v>26</v>
      </c>
      <c r="E28" s="3">
        <v>262.89999999999998</v>
      </c>
      <c r="F28" s="3">
        <v>3.5</v>
      </c>
      <c r="G28" s="3">
        <v>19.5</v>
      </c>
      <c r="H28" s="6">
        <f t="shared" ca="1" si="3"/>
        <v>385.31919999999997</v>
      </c>
      <c r="I28" s="6">
        <f t="shared" ca="1" si="4"/>
        <v>30.74</v>
      </c>
      <c r="J28" s="6">
        <f t="shared" ca="1" si="5"/>
        <v>50.625599999999999</v>
      </c>
    </row>
    <row r="29" spans="1:20" x14ac:dyDescent="0.3">
      <c r="A29">
        <f t="shared" si="0"/>
        <v>2.5021743440346056E-39</v>
      </c>
      <c r="B29">
        <f t="shared" si="1"/>
        <v>2.5021743440346056E-39</v>
      </c>
      <c r="C29">
        <f t="shared" si="2"/>
        <v>2.5021743440346056E-39</v>
      </c>
      <c r="D29" s="3">
        <v>27</v>
      </c>
      <c r="E29" s="3">
        <v>142.9</v>
      </c>
      <c r="F29" s="3">
        <v>29.3</v>
      </c>
      <c r="G29" s="3">
        <v>12.6</v>
      </c>
      <c r="H29" s="6">
        <f t="shared" ca="1" si="3"/>
        <v>372.38080000000002</v>
      </c>
      <c r="I29" s="6">
        <f t="shared" ca="1" si="4"/>
        <v>49.1</v>
      </c>
      <c r="J29" s="6">
        <f t="shared" ca="1" si="5"/>
        <v>36.547199999999997</v>
      </c>
    </row>
    <row r="30" spans="1:20" x14ac:dyDescent="0.3">
      <c r="A30">
        <f t="shared" si="0"/>
        <v>4.1702905733910102E-39</v>
      </c>
      <c r="B30">
        <f t="shared" si="1"/>
        <v>4.1702905733910102E-39</v>
      </c>
      <c r="C30">
        <f t="shared" si="2"/>
        <v>4.1702905733910102E-39</v>
      </c>
      <c r="D30" s="3">
        <v>28</v>
      </c>
      <c r="E30" s="3">
        <v>240.1</v>
      </c>
      <c r="F30" s="3">
        <v>16.7</v>
      </c>
      <c r="G30" s="3">
        <v>22.9</v>
      </c>
      <c r="H30" s="6">
        <f t="shared" ca="1" si="3"/>
        <v>433.94079999999997</v>
      </c>
      <c r="I30" s="6">
        <f t="shared" ca="1" si="4"/>
        <v>43.94</v>
      </c>
      <c r="J30" s="6">
        <f t="shared" ca="1" si="5"/>
        <v>41.4328</v>
      </c>
    </row>
    <row r="31" spans="1:20" x14ac:dyDescent="0.3">
      <c r="A31">
        <f t="shared" si="0"/>
        <v>6.9504842889850166E-39</v>
      </c>
      <c r="B31">
        <f t="shared" si="1"/>
        <v>6.9504842889850166E-39</v>
      </c>
      <c r="C31">
        <f t="shared" si="2"/>
        <v>6.9504842889850166E-39</v>
      </c>
      <c r="D31" s="3">
        <v>29</v>
      </c>
      <c r="E31" s="3">
        <v>248.8</v>
      </c>
      <c r="F31" s="3">
        <v>27.1</v>
      </c>
      <c r="G31" s="3">
        <v>22.9</v>
      </c>
      <c r="H31" s="6">
        <f t="shared" ca="1" si="3"/>
        <v>501.09040000000005</v>
      </c>
      <c r="I31" s="6">
        <f t="shared" ca="1" si="4"/>
        <v>56.8</v>
      </c>
      <c r="J31" s="6">
        <f t="shared" ca="1" si="5"/>
        <v>45.387999999999998</v>
      </c>
    </row>
    <row r="32" spans="1:20" x14ac:dyDescent="0.3">
      <c r="A32">
        <f t="shared" si="0"/>
        <v>1.1584140481641694E-38</v>
      </c>
      <c r="B32">
        <f t="shared" si="1"/>
        <v>1.1584140481641694E-38</v>
      </c>
      <c r="C32">
        <f t="shared" si="2"/>
        <v>1.1584140481641694E-38</v>
      </c>
      <c r="D32" s="3">
        <v>30</v>
      </c>
      <c r="E32" s="3">
        <v>70.599999999999994</v>
      </c>
      <c r="F32" s="3">
        <v>16</v>
      </c>
      <c r="G32" s="3">
        <v>40.799999999999997</v>
      </c>
      <c r="H32" s="6">
        <f t="shared" ca="1" si="3"/>
        <v>337.18240000000003</v>
      </c>
      <c r="I32" s="6">
        <f t="shared" ca="1" si="4"/>
        <v>59.86</v>
      </c>
      <c r="J32" s="6">
        <f t="shared" ca="1" si="5"/>
        <v>65.505599999999987</v>
      </c>
    </row>
    <row r="33" spans="1:10" x14ac:dyDescent="0.3">
      <c r="A33">
        <f t="shared" si="0"/>
        <v>1.930690080273616E-38</v>
      </c>
      <c r="B33">
        <f t="shared" si="1"/>
        <v>1.930690080273616E-38</v>
      </c>
      <c r="C33">
        <f t="shared" si="2"/>
        <v>1.930690080273616E-38</v>
      </c>
      <c r="D33" s="3">
        <v>31</v>
      </c>
      <c r="E33" s="3">
        <v>292.89999999999998</v>
      </c>
      <c r="F33" s="3">
        <v>28.3</v>
      </c>
      <c r="G33" s="3">
        <v>43.2</v>
      </c>
      <c r="H33" s="6">
        <f t="shared" ca="1" si="3"/>
        <v>476.68959999999993</v>
      </c>
      <c r="I33" s="6">
        <f t="shared" ca="1" si="4"/>
        <v>64.180000000000007</v>
      </c>
      <c r="J33" s="6">
        <f t="shared" ca="1" si="5"/>
        <v>80.870400000000004</v>
      </c>
    </row>
    <row r="34" spans="1:10" x14ac:dyDescent="0.3">
      <c r="A34">
        <f t="shared" si="0"/>
        <v>3.2178168004560266E-38</v>
      </c>
      <c r="B34">
        <f t="shared" si="1"/>
        <v>3.2178168004560266E-38</v>
      </c>
      <c r="C34">
        <f t="shared" si="2"/>
        <v>3.2178168004560266E-38</v>
      </c>
      <c r="D34" s="3">
        <v>32</v>
      </c>
      <c r="E34" s="3">
        <v>112.9</v>
      </c>
      <c r="F34" s="3">
        <v>17.399999999999999</v>
      </c>
      <c r="G34" s="3">
        <v>38.6</v>
      </c>
      <c r="H34" s="6">
        <f t="shared" ca="1" si="3"/>
        <v>367.79679999999996</v>
      </c>
      <c r="I34" s="6">
        <f t="shared" ca="1" si="4"/>
        <v>60.24</v>
      </c>
      <c r="J34" s="6">
        <f t="shared" ca="1" si="5"/>
        <v>84.15440000000001</v>
      </c>
    </row>
    <row r="35" spans="1:10" x14ac:dyDescent="0.3">
      <c r="A35">
        <f t="shared" ref="A35:A66" si="6">Lambda_for_TV^(201-D35)</f>
        <v>5.3630280007600441E-38</v>
      </c>
      <c r="B35">
        <f t="shared" ref="B35:B66" si="7">Lambda_for_Radio^(201-D35)</f>
        <v>5.3630280007600441E-38</v>
      </c>
      <c r="C35">
        <f t="shared" ref="C35:C66" si="8">Lambda_for_Newspaper^(201-D35)</f>
        <v>5.3630280007600441E-38</v>
      </c>
      <c r="D35" s="3">
        <v>33</v>
      </c>
      <c r="E35" s="3">
        <v>97.2</v>
      </c>
      <c r="F35" s="3">
        <v>1.5</v>
      </c>
      <c r="G35" s="3">
        <v>30</v>
      </c>
      <c r="H35" s="6">
        <f t="shared" ref="H35:H66" ca="1" si="9">IF(D35=1,E35,E35+SUMPRODUCT(OFFSET(E35,-1*MIN(Maximum_Period_for_TV,D35),0,MIN(Maximum_Period_for_TV,D35),1),OFFSET(A$202,-1*(MIN(Maximum_Period_for_TV,D35)-1),0,MIN(Maximum_Period_for_TV,D35),1)))</f>
        <v>285.6336</v>
      </c>
      <c r="I35" s="6">
        <f t="shared" ref="I35:I66" ca="1" si="10">IF(D35=1,F35,F35+SUMPRODUCT(OFFSET(F35,-1*MIN(Maximum_Period_for_Radio,D35),0,MIN(Maximum_Period_for_Radio,D35),1),OFFSET(B$202,-1*(MIN(Maximum_Period_for_Radio,E35)-1),0,MIN(Maximum_Period_for_Radio,D35),1)))</f>
        <v>38.519999999999996</v>
      </c>
      <c r="J35" s="6">
        <f t="shared" ref="J35:J66" ca="1" si="11">IF(D35=1,G35,G35+SUMPRODUCT(OFFSET(G35,-1*MIN(Maximum_Period_for_Newspaper,D35),0,MIN(Maximum_Period_for_Newspaper,D35),1),OFFSET(C$202,-1*(MIN(Maximum_Period_for_Newspaper,D35)-1),0,MIN(Maximum_Period_for_Newspaper,D35),1)))</f>
        <v>77.524799999999999</v>
      </c>
    </row>
    <row r="36" spans="1:10" x14ac:dyDescent="0.3">
      <c r="A36">
        <f t="shared" si="6"/>
        <v>8.9383800012667409E-38</v>
      </c>
      <c r="B36">
        <f t="shared" si="7"/>
        <v>8.9383800012667409E-38</v>
      </c>
      <c r="C36">
        <f t="shared" si="8"/>
        <v>8.9383800012667409E-38</v>
      </c>
      <c r="D36" s="3">
        <v>34</v>
      </c>
      <c r="E36" s="3">
        <v>265.60000000000002</v>
      </c>
      <c r="F36" s="3">
        <v>20</v>
      </c>
      <c r="G36" s="3">
        <v>0.3</v>
      </c>
      <c r="H36" s="6">
        <f t="shared" ca="1" si="9"/>
        <v>427.83040000000005</v>
      </c>
      <c r="I36" s="6">
        <f t="shared" ca="1" si="10"/>
        <v>48.32</v>
      </c>
      <c r="J36" s="6">
        <f t="shared" ca="1" si="11"/>
        <v>41.527200000000001</v>
      </c>
    </row>
    <row r="37" spans="1:10" x14ac:dyDescent="0.3">
      <c r="A37">
        <f t="shared" si="6"/>
        <v>1.4897300002111235E-37</v>
      </c>
      <c r="B37">
        <f t="shared" si="7"/>
        <v>1.4897300002111235E-37</v>
      </c>
      <c r="C37">
        <f t="shared" si="8"/>
        <v>1.4897300002111235E-37</v>
      </c>
      <c r="D37" s="3">
        <v>35</v>
      </c>
      <c r="E37" s="3">
        <v>95.7</v>
      </c>
      <c r="F37" s="3">
        <v>1.4</v>
      </c>
      <c r="G37" s="3">
        <v>7.4</v>
      </c>
      <c r="H37" s="6">
        <f t="shared" ca="1" si="9"/>
        <v>314.4384</v>
      </c>
      <c r="I37" s="6">
        <f t="shared" ca="1" si="10"/>
        <v>24.74</v>
      </c>
      <c r="J37" s="6">
        <f t="shared" ca="1" si="11"/>
        <v>26.717599999999997</v>
      </c>
    </row>
    <row r="38" spans="1:10" x14ac:dyDescent="0.3">
      <c r="A38">
        <f t="shared" si="6"/>
        <v>2.4828833336852059E-37</v>
      </c>
      <c r="B38">
        <f t="shared" si="7"/>
        <v>2.4828833336852059E-37</v>
      </c>
      <c r="C38">
        <f t="shared" si="8"/>
        <v>2.4828833336852059E-37</v>
      </c>
      <c r="D38" s="3">
        <v>36</v>
      </c>
      <c r="E38" s="3">
        <v>290.7</v>
      </c>
      <c r="F38" s="3">
        <v>4.0999999999999996</v>
      </c>
      <c r="G38" s="3">
        <v>8.5</v>
      </c>
      <c r="H38" s="6">
        <f t="shared" ca="1" si="9"/>
        <v>464.7312</v>
      </c>
      <c r="I38" s="6">
        <f t="shared" ca="1" si="10"/>
        <v>17.84</v>
      </c>
      <c r="J38" s="6">
        <f t="shared" ca="1" si="11"/>
        <v>19.527999999999999</v>
      </c>
    </row>
    <row r="39" spans="1:10" x14ac:dyDescent="0.3">
      <c r="A39">
        <f t="shared" si="6"/>
        <v>4.1381388894753432E-37</v>
      </c>
      <c r="B39">
        <f t="shared" si="7"/>
        <v>4.1381388894753432E-37</v>
      </c>
      <c r="C39">
        <f t="shared" si="8"/>
        <v>4.1381388894753432E-37</v>
      </c>
      <c r="D39" s="3">
        <v>37</v>
      </c>
      <c r="E39" s="3">
        <v>266.89999999999998</v>
      </c>
      <c r="F39" s="3">
        <v>43.8</v>
      </c>
      <c r="G39" s="3">
        <v>5</v>
      </c>
      <c r="H39" s="6">
        <f t="shared" ca="1" si="9"/>
        <v>533.14159999999993</v>
      </c>
      <c r="I39" s="6">
        <f t="shared" ca="1" si="10"/>
        <v>59.099999999999994</v>
      </c>
      <c r="J39" s="6">
        <f t="shared" ca="1" si="11"/>
        <v>12.828799999999999</v>
      </c>
    </row>
    <row r="40" spans="1:10" x14ac:dyDescent="0.3">
      <c r="A40">
        <f t="shared" si="6"/>
        <v>6.8968981491255715E-37</v>
      </c>
      <c r="B40">
        <f t="shared" si="7"/>
        <v>6.8968981491255715E-37</v>
      </c>
      <c r="C40">
        <f t="shared" si="8"/>
        <v>6.8968981491255715E-37</v>
      </c>
      <c r="D40" s="3">
        <v>38</v>
      </c>
      <c r="E40" s="3">
        <v>74.7</v>
      </c>
      <c r="F40" s="3">
        <v>49.4</v>
      </c>
      <c r="G40" s="3">
        <v>45.7</v>
      </c>
      <c r="H40" s="6">
        <f t="shared" ca="1" si="9"/>
        <v>360.16319999999996</v>
      </c>
      <c r="I40" s="6">
        <f t="shared" ca="1" si="10"/>
        <v>78.97999999999999</v>
      </c>
      <c r="J40" s="6">
        <f t="shared" ca="1" si="11"/>
        <v>53.358400000000003</v>
      </c>
    </row>
    <row r="41" spans="1:10" x14ac:dyDescent="0.3">
      <c r="A41">
        <f t="shared" si="6"/>
        <v>1.1494830248542621E-36</v>
      </c>
      <c r="B41">
        <f t="shared" si="7"/>
        <v>1.1494830248542621E-36</v>
      </c>
      <c r="C41">
        <f t="shared" si="8"/>
        <v>1.1494830248542621E-36</v>
      </c>
      <c r="D41" s="3">
        <v>39</v>
      </c>
      <c r="E41" s="3">
        <v>43.1</v>
      </c>
      <c r="F41" s="3">
        <v>26.7</v>
      </c>
      <c r="G41" s="3">
        <v>35.1</v>
      </c>
      <c r="H41" s="6">
        <f t="shared" ca="1" si="9"/>
        <v>246.79519999999997</v>
      </c>
      <c r="I41" s="6">
        <f t="shared" ca="1" si="10"/>
        <v>85.08</v>
      </c>
      <c r="J41" s="6">
        <f t="shared" ca="1" si="11"/>
        <v>66.156000000000006</v>
      </c>
    </row>
    <row r="42" spans="1:10" x14ac:dyDescent="0.3">
      <c r="A42">
        <f t="shared" si="6"/>
        <v>1.91580504142377E-36</v>
      </c>
      <c r="B42">
        <f t="shared" si="7"/>
        <v>1.91580504142377E-36</v>
      </c>
      <c r="C42">
        <f t="shared" si="8"/>
        <v>1.91580504142377E-36</v>
      </c>
      <c r="D42" s="3">
        <v>40</v>
      </c>
      <c r="E42" s="3">
        <v>228</v>
      </c>
      <c r="F42" s="3">
        <v>37.700000000000003</v>
      </c>
      <c r="G42" s="3">
        <v>32</v>
      </c>
      <c r="H42" s="6">
        <f t="shared" ca="1" si="9"/>
        <v>338.4024</v>
      </c>
      <c r="I42" s="6">
        <f t="shared" ca="1" si="10"/>
        <v>109.64</v>
      </c>
      <c r="J42" s="6">
        <f t="shared" ca="1" si="11"/>
        <v>70.591999999999999</v>
      </c>
    </row>
    <row r="43" spans="1:10" x14ac:dyDescent="0.3">
      <c r="A43">
        <f t="shared" si="6"/>
        <v>3.1930084023729504E-36</v>
      </c>
      <c r="B43">
        <f t="shared" si="7"/>
        <v>3.1930084023729504E-36</v>
      </c>
      <c r="C43">
        <f t="shared" si="8"/>
        <v>3.1930084023729504E-36</v>
      </c>
      <c r="D43" s="3">
        <v>41</v>
      </c>
      <c r="E43" s="3">
        <v>202.5</v>
      </c>
      <c r="F43" s="3">
        <v>22.3</v>
      </c>
      <c r="G43" s="3">
        <v>31.6</v>
      </c>
      <c r="H43" s="6">
        <f t="shared" ca="1" si="9"/>
        <v>370.95119999999997</v>
      </c>
      <c r="I43" s="6">
        <f t="shared" ca="1" si="10"/>
        <v>90.58</v>
      </c>
      <c r="J43" s="6">
        <f t="shared" ca="1" si="11"/>
        <v>73.307199999999995</v>
      </c>
    </row>
    <row r="44" spans="1:10" x14ac:dyDescent="0.3">
      <c r="A44">
        <f t="shared" si="6"/>
        <v>5.3216806706215844E-36</v>
      </c>
      <c r="B44">
        <f t="shared" si="7"/>
        <v>5.3216806706215844E-36</v>
      </c>
      <c r="C44">
        <f t="shared" si="8"/>
        <v>5.3216806706215844E-36</v>
      </c>
      <c r="D44" s="3">
        <v>42</v>
      </c>
      <c r="E44" s="3">
        <v>177</v>
      </c>
      <c r="F44" s="3">
        <v>33.4</v>
      </c>
      <c r="G44" s="3">
        <v>38.700000000000003</v>
      </c>
      <c r="H44" s="6">
        <f t="shared" ca="1" si="9"/>
        <v>389.88959999999997</v>
      </c>
      <c r="I44" s="6">
        <f t="shared" ca="1" si="10"/>
        <v>85.42</v>
      </c>
      <c r="J44" s="6">
        <f t="shared" ca="1" si="11"/>
        <v>76.761600000000001</v>
      </c>
    </row>
    <row r="45" spans="1:10" x14ac:dyDescent="0.3">
      <c r="A45">
        <f t="shared" si="6"/>
        <v>8.869467784369308E-36</v>
      </c>
      <c r="B45">
        <f t="shared" si="7"/>
        <v>8.869467784369308E-36</v>
      </c>
      <c r="C45">
        <f t="shared" si="8"/>
        <v>8.869467784369308E-36</v>
      </c>
      <c r="D45" s="3">
        <v>43</v>
      </c>
      <c r="E45" s="3">
        <v>293.60000000000002</v>
      </c>
      <c r="F45" s="3">
        <v>27.7</v>
      </c>
      <c r="G45" s="3">
        <v>1.8</v>
      </c>
      <c r="H45" s="6">
        <f t="shared" ca="1" si="9"/>
        <v>521.94800000000009</v>
      </c>
      <c r="I45" s="6">
        <f t="shared" ca="1" si="10"/>
        <v>83.74</v>
      </c>
      <c r="J45" s="6">
        <f t="shared" ca="1" si="11"/>
        <v>43.308</v>
      </c>
    </row>
    <row r="46" spans="1:10" x14ac:dyDescent="0.3">
      <c r="A46">
        <f t="shared" si="6"/>
        <v>1.478244630728218E-35</v>
      </c>
      <c r="B46">
        <f t="shared" si="7"/>
        <v>1.478244630728218E-35</v>
      </c>
      <c r="C46">
        <f t="shared" si="8"/>
        <v>1.478244630728218E-35</v>
      </c>
      <c r="D46" s="3">
        <v>44</v>
      </c>
      <c r="E46" s="3">
        <v>206.9</v>
      </c>
      <c r="F46" s="3">
        <v>8.4</v>
      </c>
      <c r="G46" s="3">
        <v>26.4</v>
      </c>
      <c r="H46" s="6">
        <f t="shared" ca="1" si="9"/>
        <v>490.52</v>
      </c>
      <c r="I46" s="6">
        <f t="shared" ca="1" si="10"/>
        <v>58.44</v>
      </c>
      <c r="J46" s="6">
        <f t="shared" ca="1" si="11"/>
        <v>48.2376</v>
      </c>
    </row>
    <row r="47" spans="1:10" x14ac:dyDescent="0.3">
      <c r="A47">
        <f t="shared" si="6"/>
        <v>2.4637410512136965E-35</v>
      </c>
      <c r="B47">
        <f t="shared" si="7"/>
        <v>2.4637410512136965E-35</v>
      </c>
      <c r="C47">
        <f t="shared" si="8"/>
        <v>2.4637410512136965E-35</v>
      </c>
      <c r="D47" s="3">
        <v>45</v>
      </c>
      <c r="E47" s="3">
        <v>25.1</v>
      </c>
      <c r="F47" s="3">
        <v>25.7</v>
      </c>
      <c r="G47" s="3">
        <v>43.3</v>
      </c>
      <c r="H47" s="6">
        <f t="shared" ca="1" si="9"/>
        <v>293.16800000000001</v>
      </c>
      <c r="I47" s="6">
        <f t="shared" ca="1" si="10"/>
        <v>67.399999999999991</v>
      </c>
      <c r="J47" s="6">
        <f t="shared" ca="1" si="11"/>
        <v>68.147199999999998</v>
      </c>
    </row>
    <row r="48" spans="1:10" x14ac:dyDescent="0.3">
      <c r="A48">
        <f t="shared" si="6"/>
        <v>4.1062350853561613E-35</v>
      </c>
      <c r="B48">
        <f t="shared" si="7"/>
        <v>4.1062350853561613E-35</v>
      </c>
      <c r="C48">
        <f t="shared" si="8"/>
        <v>4.1062350853561613E-35</v>
      </c>
      <c r="D48" s="3">
        <v>46</v>
      </c>
      <c r="E48" s="3">
        <v>175.1</v>
      </c>
      <c r="F48" s="3">
        <v>22.5</v>
      </c>
      <c r="G48" s="3">
        <v>31.5</v>
      </c>
      <c r="H48" s="6">
        <f t="shared" ca="1" si="9"/>
        <v>328.0616</v>
      </c>
      <c r="I48" s="6">
        <f t="shared" ca="1" si="10"/>
        <v>59.58</v>
      </c>
      <c r="J48" s="6">
        <f t="shared" ca="1" si="11"/>
        <v>67.372799999999998</v>
      </c>
    </row>
    <row r="49" spans="1:10" x14ac:dyDescent="0.3">
      <c r="A49">
        <f t="shared" si="6"/>
        <v>6.8437251422602692E-35</v>
      </c>
      <c r="B49">
        <f t="shared" si="7"/>
        <v>6.8437251422602692E-35</v>
      </c>
      <c r="C49">
        <f t="shared" si="8"/>
        <v>6.8437251422602692E-35</v>
      </c>
      <c r="D49" s="3">
        <v>47</v>
      </c>
      <c r="E49" s="3">
        <v>89.7</v>
      </c>
      <c r="F49" s="3">
        <v>9.9</v>
      </c>
      <c r="G49" s="3">
        <v>35.700000000000003</v>
      </c>
      <c r="H49" s="6">
        <f t="shared" ca="1" si="9"/>
        <v>248.4864</v>
      </c>
      <c r="I49" s="6">
        <f t="shared" ca="1" si="10"/>
        <v>43.859999999999992</v>
      </c>
      <c r="J49" s="6">
        <f t="shared" ca="1" si="11"/>
        <v>75.8904</v>
      </c>
    </row>
    <row r="50" spans="1:10" x14ac:dyDescent="0.3">
      <c r="A50">
        <f t="shared" si="6"/>
        <v>1.1406208570433782E-34</v>
      </c>
      <c r="B50">
        <f t="shared" si="7"/>
        <v>1.1406208570433782E-34</v>
      </c>
      <c r="C50">
        <f t="shared" si="8"/>
        <v>1.1406208570433782E-34</v>
      </c>
      <c r="D50" s="3">
        <v>48</v>
      </c>
      <c r="E50" s="3">
        <v>239.9</v>
      </c>
      <c r="F50" s="3">
        <v>41.5</v>
      </c>
      <c r="G50" s="3">
        <v>18.5</v>
      </c>
      <c r="H50" s="6">
        <f t="shared" ca="1" si="9"/>
        <v>362.17759999999998</v>
      </c>
      <c r="I50" s="6">
        <f t="shared" ca="1" si="10"/>
        <v>76.36</v>
      </c>
      <c r="J50" s="6">
        <f t="shared" ca="1" si="11"/>
        <v>60.6128</v>
      </c>
    </row>
    <row r="51" spans="1:10" x14ac:dyDescent="0.3">
      <c r="A51">
        <f t="shared" si="6"/>
        <v>1.9010347617389635E-34</v>
      </c>
      <c r="B51">
        <f t="shared" si="7"/>
        <v>1.9010347617389635E-34</v>
      </c>
      <c r="C51">
        <f t="shared" si="8"/>
        <v>1.9010347617389635E-34</v>
      </c>
      <c r="D51" s="3">
        <v>49</v>
      </c>
      <c r="E51" s="3">
        <v>227.2</v>
      </c>
      <c r="F51" s="3">
        <v>15.8</v>
      </c>
      <c r="G51" s="3">
        <v>49.9</v>
      </c>
      <c r="H51" s="6">
        <f t="shared" ca="1" si="9"/>
        <v>441.25360000000001</v>
      </c>
      <c r="I51" s="6">
        <f t="shared" ca="1" si="10"/>
        <v>60.14</v>
      </c>
      <c r="J51" s="6">
        <f t="shared" ca="1" si="11"/>
        <v>80.656000000000006</v>
      </c>
    </row>
    <row r="52" spans="1:10" x14ac:dyDescent="0.3">
      <c r="A52">
        <f t="shared" si="6"/>
        <v>3.1683912695649392E-34</v>
      </c>
      <c r="B52">
        <f t="shared" si="7"/>
        <v>3.1683912695649392E-34</v>
      </c>
      <c r="C52">
        <f t="shared" si="8"/>
        <v>3.1683912695649392E-34</v>
      </c>
      <c r="D52" s="3">
        <v>50</v>
      </c>
      <c r="E52" s="3">
        <v>66.900000000000006</v>
      </c>
      <c r="F52" s="3">
        <v>11.7</v>
      </c>
      <c r="G52" s="3">
        <v>36.799999999999997</v>
      </c>
      <c r="H52" s="6">
        <f t="shared" ca="1" si="9"/>
        <v>308.95920000000001</v>
      </c>
      <c r="I52" s="6">
        <f t="shared" ca="1" si="10"/>
        <v>52.019999999999996</v>
      </c>
      <c r="J52" s="6">
        <f t="shared" ca="1" si="11"/>
        <v>81.111199999999997</v>
      </c>
    </row>
    <row r="53" spans="1:10" x14ac:dyDescent="0.3">
      <c r="A53">
        <f t="shared" si="6"/>
        <v>5.2806521159415655E-34</v>
      </c>
      <c r="B53">
        <f t="shared" si="7"/>
        <v>5.2806521159415655E-34</v>
      </c>
      <c r="C53">
        <f t="shared" si="8"/>
        <v>5.2806521159415655E-34</v>
      </c>
      <c r="D53" s="3">
        <v>51</v>
      </c>
      <c r="E53" s="3">
        <v>199.8</v>
      </c>
      <c r="F53" s="3">
        <v>3.1</v>
      </c>
      <c r="G53" s="3">
        <v>34.6</v>
      </c>
      <c r="H53" s="6">
        <f t="shared" ca="1" si="9"/>
        <v>373.55040000000002</v>
      </c>
      <c r="I53" s="6">
        <f t="shared" ca="1" si="10"/>
        <v>44.499999999999993</v>
      </c>
      <c r="J53" s="6">
        <f t="shared" ca="1" si="11"/>
        <v>78.639999999999986</v>
      </c>
    </row>
    <row r="54" spans="1:10" x14ac:dyDescent="0.3">
      <c r="A54">
        <f t="shared" si="6"/>
        <v>8.8010868599026103E-34</v>
      </c>
      <c r="B54">
        <f t="shared" si="7"/>
        <v>8.8010868599026103E-34</v>
      </c>
      <c r="C54">
        <f t="shared" si="8"/>
        <v>8.8010868599026103E-34</v>
      </c>
      <c r="D54" s="3">
        <v>52</v>
      </c>
      <c r="E54" s="3">
        <v>100.4</v>
      </c>
      <c r="F54" s="3">
        <v>9.6</v>
      </c>
      <c r="G54" s="3">
        <v>3.6</v>
      </c>
      <c r="H54" s="6">
        <f t="shared" ca="1" si="9"/>
        <v>293.43920000000003</v>
      </c>
      <c r="I54" s="6">
        <f t="shared" ca="1" si="10"/>
        <v>27.96</v>
      </c>
      <c r="J54" s="6">
        <f t="shared" ca="1" si="11"/>
        <v>48.386400000000002</v>
      </c>
    </row>
    <row r="55" spans="1:10" x14ac:dyDescent="0.3">
      <c r="A55">
        <f t="shared" si="6"/>
        <v>1.4668478099837684E-33</v>
      </c>
      <c r="B55">
        <f t="shared" si="7"/>
        <v>1.4668478099837684E-33</v>
      </c>
      <c r="C55">
        <f t="shared" si="8"/>
        <v>1.4668478099837684E-33</v>
      </c>
      <c r="D55" s="3">
        <v>53</v>
      </c>
      <c r="E55" s="3">
        <v>216.4</v>
      </c>
      <c r="F55" s="3">
        <v>41.7</v>
      </c>
      <c r="G55" s="3">
        <v>39.6</v>
      </c>
      <c r="H55" s="6">
        <f t="shared" ca="1" si="9"/>
        <v>363.01840000000004</v>
      </c>
      <c r="I55" s="6">
        <f t="shared" ca="1" si="10"/>
        <v>56.34</v>
      </c>
      <c r="J55" s="6">
        <f t="shared" ca="1" si="11"/>
        <v>62.1648</v>
      </c>
    </row>
    <row r="56" spans="1:10" x14ac:dyDescent="0.3">
      <c r="A56">
        <f t="shared" si="6"/>
        <v>2.4447463499729472E-33</v>
      </c>
      <c r="B56">
        <f t="shared" si="7"/>
        <v>2.4447463499729472E-33</v>
      </c>
      <c r="C56">
        <f t="shared" si="8"/>
        <v>2.4447463499729472E-33</v>
      </c>
      <c r="D56" s="3">
        <v>54</v>
      </c>
      <c r="E56" s="3">
        <v>182.6</v>
      </c>
      <c r="F56" s="3">
        <v>46.2</v>
      </c>
      <c r="G56" s="3">
        <v>58.7</v>
      </c>
      <c r="H56" s="6">
        <f t="shared" ca="1" si="9"/>
        <v>391.74080000000004</v>
      </c>
      <c r="I56" s="6">
        <f t="shared" ca="1" si="10"/>
        <v>78.84</v>
      </c>
      <c r="J56" s="6">
        <f t="shared" ca="1" si="11"/>
        <v>91.229600000000005</v>
      </c>
    </row>
    <row r="57" spans="1:10" x14ac:dyDescent="0.3">
      <c r="A57">
        <f t="shared" si="6"/>
        <v>4.0745772499549123E-33</v>
      </c>
      <c r="B57">
        <f t="shared" si="7"/>
        <v>4.0745772499549123E-33</v>
      </c>
      <c r="C57">
        <f t="shared" si="8"/>
        <v>4.0745772499549123E-33</v>
      </c>
      <c r="D57" s="3">
        <v>55</v>
      </c>
      <c r="E57" s="3">
        <v>262.7</v>
      </c>
      <c r="F57" s="3">
        <v>28.8</v>
      </c>
      <c r="G57" s="3">
        <v>15.9</v>
      </c>
      <c r="H57" s="6">
        <f t="shared" ca="1" si="9"/>
        <v>471.85039999999998</v>
      </c>
      <c r="I57" s="6">
        <f t="shared" ca="1" si="10"/>
        <v>87.3</v>
      </c>
      <c r="J57" s="6">
        <f t="shared" ca="1" si="11"/>
        <v>66.153599999999997</v>
      </c>
    </row>
    <row r="58" spans="1:10" x14ac:dyDescent="0.3">
      <c r="A58">
        <f t="shared" si="6"/>
        <v>6.7909620832581872E-33</v>
      </c>
      <c r="B58">
        <f t="shared" si="7"/>
        <v>6.7909620832581872E-33</v>
      </c>
      <c r="C58">
        <f t="shared" si="8"/>
        <v>6.7909620832581872E-33</v>
      </c>
      <c r="D58" s="3">
        <v>56</v>
      </c>
      <c r="E58" s="3">
        <v>198.9</v>
      </c>
      <c r="F58" s="3">
        <v>49.4</v>
      </c>
      <c r="G58" s="3">
        <v>60</v>
      </c>
      <c r="H58" s="6">
        <f t="shared" ca="1" si="9"/>
        <v>468.99839999999995</v>
      </c>
      <c r="I58" s="6">
        <f t="shared" ca="1" si="10"/>
        <v>119.42000000000002</v>
      </c>
      <c r="J58" s="6">
        <f t="shared" ca="1" si="11"/>
        <v>99.2256</v>
      </c>
    </row>
    <row r="59" spans="1:10" x14ac:dyDescent="0.3">
      <c r="A59">
        <f t="shared" si="6"/>
        <v>1.1318270138763646E-32</v>
      </c>
      <c r="B59">
        <f t="shared" si="7"/>
        <v>1.1318270138763646E-32</v>
      </c>
      <c r="C59">
        <f t="shared" si="8"/>
        <v>1.1318270138763646E-32</v>
      </c>
      <c r="D59" s="3">
        <v>57</v>
      </c>
      <c r="E59" s="3">
        <v>7.3</v>
      </c>
      <c r="F59" s="3">
        <v>28.1</v>
      </c>
      <c r="G59" s="3">
        <v>41.4</v>
      </c>
      <c r="H59" s="6">
        <f t="shared" ca="1" si="9"/>
        <v>260.65359999999998</v>
      </c>
      <c r="I59" s="6">
        <f t="shared" ca="1" si="10"/>
        <v>102.74000000000001</v>
      </c>
      <c r="J59" s="6">
        <f t="shared" ca="1" si="11"/>
        <v>95.803200000000004</v>
      </c>
    </row>
    <row r="60" spans="1:10" x14ac:dyDescent="0.3">
      <c r="A60">
        <f t="shared" si="6"/>
        <v>1.8863783564606078E-32</v>
      </c>
      <c r="B60">
        <f t="shared" si="7"/>
        <v>1.8863783564606078E-32</v>
      </c>
      <c r="C60">
        <f t="shared" si="8"/>
        <v>1.8863783564606078E-32</v>
      </c>
      <c r="D60" s="3">
        <v>58</v>
      </c>
      <c r="E60" s="3">
        <v>136.19999999999999</v>
      </c>
      <c r="F60" s="3">
        <v>19.2</v>
      </c>
      <c r="G60" s="3">
        <v>16.600000000000001</v>
      </c>
      <c r="H60" s="6">
        <f t="shared" ca="1" si="9"/>
        <v>268.92719999999997</v>
      </c>
      <c r="I60" s="6">
        <f t="shared" ca="1" si="10"/>
        <v>82.98</v>
      </c>
      <c r="J60" s="6">
        <f t="shared" ca="1" si="11"/>
        <v>66.474400000000003</v>
      </c>
    </row>
    <row r="61" spans="1:10" x14ac:dyDescent="0.3">
      <c r="A61">
        <f t="shared" si="6"/>
        <v>3.143963927434346E-32</v>
      </c>
      <c r="B61">
        <f t="shared" si="7"/>
        <v>3.143963927434346E-32</v>
      </c>
      <c r="C61">
        <f t="shared" si="8"/>
        <v>3.143963927434346E-32</v>
      </c>
      <c r="D61" s="3">
        <v>59</v>
      </c>
      <c r="E61" s="3">
        <v>210.8</v>
      </c>
      <c r="F61" s="3">
        <v>49.6</v>
      </c>
      <c r="G61" s="3">
        <v>37.700000000000003</v>
      </c>
      <c r="H61" s="6">
        <f t="shared" ca="1" si="9"/>
        <v>338.11040000000003</v>
      </c>
      <c r="I61" s="6">
        <f t="shared" ca="1" si="10"/>
        <v>107.62</v>
      </c>
      <c r="J61" s="6">
        <f t="shared" ca="1" si="11"/>
        <v>75.524000000000001</v>
      </c>
    </row>
    <row r="62" spans="1:10" x14ac:dyDescent="0.3">
      <c r="A62">
        <f t="shared" si="6"/>
        <v>5.2399398790572443E-32</v>
      </c>
      <c r="B62">
        <f t="shared" si="7"/>
        <v>5.2399398790572443E-32</v>
      </c>
      <c r="C62">
        <f t="shared" si="8"/>
        <v>5.2399398790572443E-32</v>
      </c>
      <c r="D62" s="3">
        <v>60</v>
      </c>
      <c r="E62" s="3">
        <v>210.7</v>
      </c>
      <c r="F62" s="3">
        <v>29.5</v>
      </c>
      <c r="G62" s="3">
        <v>9.3000000000000007</v>
      </c>
      <c r="H62" s="6">
        <f t="shared" ca="1" si="9"/>
        <v>387.78879999999998</v>
      </c>
      <c r="I62" s="6">
        <f t="shared" ca="1" si="10"/>
        <v>87.64</v>
      </c>
      <c r="J62" s="6">
        <f t="shared" ca="1" si="11"/>
        <v>46.838399999999993</v>
      </c>
    </row>
    <row r="63" spans="1:10" x14ac:dyDescent="0.3">
      <c r="A63">
        <f t="shared" si="6"/>
        <v>8.7332331317620728E-32</v>
      </c>
      <c r="B63">
        <f t="shared" si="7"/>
        <v>8.7332331317620728E-32</v>
      </c>
      <c r="C63">
        <f t="shared" si="8"/>
        <v>8.7332331317620728E-32</v>
      </c>
      <c r="D63" s="3">
        <v>61</v>
      </c>
      <c r="E63" s="3">
        <v>53.5</v>
      </c>
      <c r="F63" s="3">
        <v>2</v>
      </c>
      <c r="G63" s="3">
        <v>21.4</v>
      </c>
      <c r="H63" s="6">
        <f t="shared" ca="1" si="9"/>
        <v>285.22719999999998</v>
      </c>
      <c r="I63" s="6">
        <f t="shared" ca="1" si="10"/>
        <v>60.980000000000004</v>
      </c>
      <c r="J63" s="6">
        <f t="shared" ca="1" si="11"/>
        <v>44.137599999999999</v>
      </c>
    </row>
    <row r="64" spans="1:10" x14ac:dyDescent="0.3">
      <c r="A64">
        <f t="shared" si="6"/>
        <v>1.4555388552936789E-31</v>
      </c>
      <c r="B64">
        <f t="shared" si="7"/>
        <v>1.4555388552936789E-31</v>
      </c>
      <c r="C64">
        <f t="shared" si="8"/>
        <v>1.4555388552936789E-31</v>
      </c>
      <c r="D64" s="3">
        <v>62</v>
      </c>
      <c r="E64" s="3">
        <v>261.3</v>
      </c>
      <c r="F64" s="3">
        <v>42.7</v>
      </c>
      <c r="G64" s="3">
        <v>54.7</v>
      </c>
      <c r="H64" s="6">
        <f t="shared" ca="1" si="9"/>
        <v>414.78480000000002</v>
      </c>
      <c r="I64" s="6">
        <f t="shared" ca="1" si="10"/>
        <v>91.36</v>
      </c>
      <c r="J64" s="6">
        <f t="shared" ca="1" si="11"/>
        <v>79.031199999999998</v>
      </c>
    </row>
    <row r="65" spans="1:10" x14ac:dyDescent="0.3">
      <c r="A65">
        <f t="shared" si="6"/>
        <v>2.4258980921561315E-31</v>
      </c>
      <c r="B65">
        <f t="shared" si="7"/>
        <v>2.4258980921561315E-31</v>
      </c>
      <c r="C65">
        <f t="shared" si="8"/>
        <v>2.4258980921561315E-31</v>
      </c>
      <c r="D65" s="3">
        <v>63</v>
      </c>
      <c r="E65" s="3">
        <v>239.3</v>
      </c>
      <c r="F65" s="3">
        <v>15.5</v>
      </c>
      <c r="G65" s="3">
        <v>27.3</v>
      </c>
      <c r="H65" s="6">
        <f t="shared" ca="1" si="9"/>
        <v>460.85120000000001</v>
      </c>
      <c r="I65" s="6">
        <f t="shared" ca="1" si="10"/>
        <v>60.019999999999996</v>
      </c>
      <c r="J65" s="6">
        <f t="shared" ca="1" si="11"/>
        <v>69.832799999999992</v>
      </c>
    </row>
    <row r="66" spans="1:10" x14ac:dyDescent="0.3">
      <c r="A66">
        <f t="shared" si="6"/>
        <v>4.0431634869268859E-31</v>
      </c>
      <c r="B66">
        <f t="shared" si="7"/>
        <v>4.0431634869268859E-31</v>
      </c>
      <c r="C66">
        <f t="shared" si="8"/>
        <v>4.0431634869268859E-31</v>
      </c>
      <c r="D66" s="3">
        <v>64</v>
      </c>
      <c r="E66" s="3">
        <v>102.7</v>
      </c>
      <c r="F66" s="3">
        <v>29.6</v>
      </c>
      <c r="G66" s="3">
        <v>8.4</v>
      </c>
      <c r="H66" s="6">
        <f t="shared" ca="1" si="9"/>
        <v>351.904</v>
      </c>
      <c r="I66" s="6">
        <f t="shared" ca="1" si="10"/>
        <v>65.72</v>
      </c>
      <c r="J66" s="6">
        <f t="shared" ca="1" si="11"/>
        <v>49.0944</v>
      </c>
    </row>
    <row r="67" spans="1:10" x14ac:dyDescent="0.3">
      <c r="A67">
        <f t="shared" ref="A67:A98" si="12">Lambda_for_TV^(201-D67)</f>
        <v>6.7386058115448101E-31</v>
      </c>
      <c r="B67">
        <f t="shared" ref="B67:B98" si="13">Lambda_for_Radio^(201-D67)</f>
        <v>6.7386058115448101E-31</v>
      </c>
      <c r="C67">
        <f t="shared" ref="C67:C98" si="14">Lambda_for_Newspaper^(201-D67)</f>
        <v>6.7386058115448101E-31</v>
      </c>
      <c r="D67" s="3">
        <v>65</v>
      </c>
      <c r="E67" s="3">
        <v>131.1</v>
      </c>
      <c r="F67" s="3">
        <v>42.8</v>
      </c>
      <c r="G67" s="3">
        <v>28.9</v>
      </c>
      <c r="H67" s="6">
        <f t="shared" ref="H67:H98" ca="1" si="15">IF(D67=1,E67,E67+SUMPRODUCT(OFFSET(E67,-1*MIN(Maximum_Period_for_TV,D67),0,MIN(Maximum_Period_for_TV,D67),1),OFFSET(A$202,-1*(MIN(Maximum_Period_for_TV,D67)-1),0,MIN(Maximum_Period_for_TV,D67),1)))</f>
        <v>335.30880000000002</v>
      </c>
      <c r="I67" s="6">
        <f t="shared" ref="I67:I98" ca="1" si="16">IF(D67=1,F67,F67+SUMPRODUCT(OFFSET(F67,-1*MIN(Maximum_Period_for_Radio,D67),0,MIN(Maximum_Period_for_Radio,D67),1),OFFSET(B$202,-1*(MIN(Maximum_Period_for_Radio,E67)-1),0,MIN(Maximum_Period_for_Radio,D67),1)))</f>
        <v>95.48</v>
      </c>
      <c r="J67" s="6">
        <f t="shared" ref="J67:J98" ca="1" si="17">IF(D67=1,G67,G67+SUMPRODUCT(OFFSET(G67,-1*MIN(Maximum_Period_for_Newspaper,D67),0,MIN(Maximum_Period_for_Newspaper,D67),1),OFFSET(C$202,-1*(MIN(Maximum_Period_for_Newspaper,D67)-1),0,MIN(Maximum_Period_for_Newspaper,D67),1)))</f>
        <v>55.583199999999998</v>
      </c>
    </row>
    <row r="68" spans="1:10" x14ac:dyDescent="0.3">
      <c r="A68">
        <f t="shared" si="12"/>
        <v>1.1231009685908017E-30</v>
      </c>
      <c r="B68">
        <f t="shared" si="13"/>
        <v>1.1231009685908017E-30</v>
      </c>
      <c r="C68">
        <f t="shared" si="14"/>
        <v>1.1231009685908017E-30</v>
      </c>
      <c r="D68" s="3">
        <v>66</v>
      </c>
      <c r="E68" s="3">
        <v>69</v>
      </c>
      <c r="F68" s="3">
        <v>9.3000000000000007</v>
      </c>
      <c r="G68" s="3">
        <v>0.9</v>
      </c>
      <c r="H68" s="6">
        <f t="shared" ca="1" si="15"/>
        <v>236.32079999999999</v>
      </c>
      <c r="I68" s="6">
        <f t="shared" ca="1" si="16"/>
        <v>62.039999999999992</v>
      </c>
      <c r="J68" s="6">
        <f t="shared" ca="1" si="17"/>
        <v>27.160799999999998</v>
      </c>
    </row>
    <row r="69" spans="1:10" x14ac:dyDescent="0.3">
      <c r="A69">
        <f t="shared" si="12"/>
        <v>1.8718349476513363E-30</v>
      </c>
      <c r="B69">
        <f t="shared" si="13"/>
        <v>1.8718349476513363E-30</v>
      </c>
      <c r="C69">
        <f t="shared" si="14"/>
        <v>1.8718349476513363E-30</v>
      </c>
      <c r="D69" s="3">
        <v>67</v>
      </c>
      <c r="E69" s="3">
        <v>31.5</v>
      </c>
      <c r="F69" s="3">
        <v>24.6</v>
      </c>
      <c r="G69" s="3">
        <v>2.2000000000000002</v>
      </c>
      <c r="H69" s="6">
        <f t="shared" ca="1" si="15"/>
        <v>142.2792</v>
      </c>
      <c r="I69" s="6">
        <f t="shared" ca="1" si="16"/>
        <v>73.62</v>
      </c>
      <c r="J69" s="6">
        <f t="shared" ca="1" si="17"/>
        <v>14.958399999999997</v>
      </c>
    </row>
    <row r="70" spans="1:10" x14ac:dyDescent="0.3">
      <c r="A70">
        <f t="shared" si="12"/>
        <v>3.119724912752227E-30</v>
      </c>
      <c r="B70">
        <f t="shared" si="13"/>
        <v>3.119724912752227E-30</v>
      </c>
      <c r="C70">
        <f t="shared" si="14"/>
        <v>3.119724912752227E-30</v>
      </c>
      <c r="D70" s="3">
        <v>68</v>
      </c>
      <c r="E70" s="3">
        <v>139.30000000000001</v>
      </c>
      <c r="F70" s="3">
        <v>14.5</v>
      </c>
      <c r="G70" s="3">
        <v>10.199999999999999</v>
      </c>
      <c r="H70" s="6">
        <f t="shared" ca="1" si="15"/>
        <v>211.35760000000002</v>
      </c>
      <c r="I70" s="6">
        <f t="shared" ca="1" si="16"/>
        <v>60.519999999999996</v>
      </c>
      <c r="J70" s="6">
        <f t="shared" ca="1" si="17"/>
        <v>18.086399999999998</v>
      </c>
    </row>
    <row r="71" spans="1:10" x14ac:dyDescent="0.3">
      <c r="A71">
        <f t="shared" si="12"/>
        <v>5.1995415212537119E-30</v>
      </c>
      <c r="B71">
        <f t="shared" si="13"/>
        <v>5.1995415212537119E-30</v>
      </c>
      <c r="C71">
        <f t="shared" si="14"/>
        <v>5.1995415212537119E-30</v>
      </c>
      <c r="D71" s="3">
        <v>69</v>
      </c>
      <c r="E71" s="3">
        <v>237.4</v>
      </c>
      <c r="F71" s="3">
        <v>27.5</v>
      </c>
      <c r="G71" s="3">
        <v>11</v>
      </c>
      <c r="H71" s="6">
        <f t="shared" ca="1" si="15"/>
        <v>347.22399999999999</v>
      </c>
      <c r="I71" s="6">
        <f t="shared" ca="1" si="16"/>
        <v>56.54</v>
      </c>
      <c r="J71" s="6">
        <f t="shared" ca="1" si="17"/>
        <v>18.106400000000001</v>
      </c>
    </row>
    <row r="72" spans="1:10" x14ac:dyDescent="0.3">
      <c r="A72">
        <f t="shared" si="12"/>
        <v>8.6659025354228539E-30</v>
      </c>
      <c r="B72">
        <f t="shared" si="13"/>
        <v>8.6659025354228539E-30</v>
      </c>
      <c r="C72">
        <f t="shared" si="14"/>
        <v>8.6659025354228539E-30</v>
      </c>
      <c r="D72" s="3">
        <v>70</v>
      </c>
      <c r="E72" s="3">
        <v>216.8</v>
      </c>
      <c r="F72" s="3">
        <v>43.9</v>
      </c>
      <c r="G72" s="3">
        <v>27.2</v>
      </c>
      <c r="H72" s="6">
        <f t="shared" ca="1" si="15"/>
        <v>416.19200000000001</v>
      </c>
      <c r="I72" s="6">
        <f t="shared" ca="1" si="16"/>
        <v>83.86</v>
      </c>
      <c r="J72" s="6">
        <f t="shared" ca="1" si="17"/>
        <v>37.947199999999995</v>
      </c>
    </row>
    <row r="73" spans="1:10" x14ac:dyDescent="0.3">
      <c r="A73">
        <f t="shared" si="12"/>
        <v>1.4443170892371422E-29</v>
      </c>
      <c r="B73">
        <f t="shared" si="13"/>
        <v>1.4443170892371422E-29</v>
      </c>
      <c r="C73">
        <f t="shared" si="14"/>
        <v>1.4443170892371422E-29</v>
      </c>
      <c r="D73" s="3">
        <v>71</v>
      </c>
      <c r="E73" s="3">
        <v>199.1</v>
      </c>
      <c r="F73" s="3">
        <v>30.6</v>
      </c>
      <c r="G73" s="3">
        <v>38.700000000000003</v>
      </c>
      <c r="H73" s="6">
        <f t="shared" ca="1" si="15"/>
        <v>444.7328</v>
      </c>
      <c r="I73" s="6">
        <f t="shared" ca="1" si="16"/>
        <v>82.14</v>
      </c>
      <c r="J73" s="6">
        <f t="shared" ca="1" si="17"/>
        <v>61.183199999999999</v>
      </c>
    </row>
    <row r="74" spans="1:10" x14ac:dyDescent="0.3">
      <c r="A74">
        <f t="shared" si="12"/>
        <v>2.4071951487285704E-29</v>
      </c>
      <c r="B74">
        <f t="shared" si="13"/>
        <v>2.4071951487285704E-29</v>
      </c>
      <c r="C74">
        <f t="shared" si="14"/>
        <v>2.4071951487285704E-29</v>
      </c>
      <c r="D74" s="3">
        <v>72</v>
      </c>
      <c r="E74" s="3">
        <v>109.8</v>
      </c>
      <c r="F74" s="3">
        <v>14.3</v>
      </c>
      <c r="G74" s="3">
        <v>31.7</v>
      </c>
      <c r="H74" s="6">
        <f t="shared" ca="1" si="15"/>
        <v>358.58640000000003</v>
      </c>
      <c r="I74" s="6">
        <f t="shared" ca="1" si="16"/>
        <v>75.5</v>
      </c>
      <c r="J74" s="6">
        <f t="shared" ca="1" si="17"/>
        <v>67.088000000000008</v>
      </c>
    </row>
    <row r="75" spans="1:10" x14ac:dyDescent="0.3">
      <c r="A75">
        <f t="shared" si="12"/>
        <v>4.0119919145476175E-29</v>
      </c>
      <c r="B75">
        <f t="shared" si="13"/>
        <v>4.0119919145476175E-29</v>
      </c>
      <c r="C75">
        <f t="shared" si="14"/>
        <v>4.0119919145476175E-29</v>
      </c>
      <c r="D75" s="3">
        <v>73</v>
      </c>
      <c r="E75" s="3">
        <v>26.8</v>
      </c>
      <c r="F75" s="3">
        <v>33</v>
      </c>
      <c r="G75" s="3">
        <v>19.3</v>
      </c>
      <c r="H75" s="6">
        <f t="shared" ca="1" si="15"/>
        <v>211.1848</v>
      </c>
      <c r="I75" s="6">
        <f t="shared" ca="1" si="16"/>
        <v>86.28</v>
      </c>
      <c r="J75" s="6">
        <f t="shared" ca="1" si="17"/>
        <v>58.127200000000002</v>
      </c>
    </row>
    <row r="76" spans="1:10" x14ac:dyDescent="0.3">
      <c r="A76">
        <f t="shared" si="12"/>
        <v>6.6866531909126971E-29</v>
      </c>
      <c r="B76">
        <f t="shared" si="13"/>
        <v>6.6866531909126971E-29</v>
      </c>
      <c r="C76">
        <f t="shared" si="14"/>
        <v>6.6866531909126971E-29</v>
      </c>
      <c r="D76" s="3">
        <v>74</v>
      </c>
      <c r="E76" s="3">
        <v>129.4</v>
      </c>
      <c r="F76" s="3">
        <v>5.7</v>
      </c>
      <c r="G76" s="3">
        <v>31.3</v>
      </c>
      <c r="H76" s="6">
        <f t="shared" ca="1" si="15"/>
        <v>228.0136</v>
      </c>
      <c r="I76" s="6">
        <f t="shared" ca="1" si="16"/>
        <v>52.44</v>
      </c>
      <c r="J76" s="6">
        <f t="shared" ca="1" si="17"/>
        <v>62.651200000000003</v>
      </c>
    </row>
    <row r="77" spans="1:10" x14ac:dyDescent="0.3">
      <c r="A77">
        <f t="shared" si="12"/>
        <v>1.1144421984854495E-28</v>
      </c>
      <c r="B77">
        <f t="shared" si="13"/>
        <v>1.1144421984854495E-28</v>
      </c>
      <c r="C77">
        <f t="shared" si="14"/>
        <v>1.1144421984854495E-28</v>
      </c>
      <c r="D77" s="3">
        <v>75</v>
      </c>
      <c r="E77" s="3">
        <v>213.4</v>
      </c>
      <c r="F77" s="3">
        <v>24.6</v>
      </c>
      <c r="G77" s="3">
        <v>13.1</v>
      </c>
      <c r="H77" s="6">
        <f t="shared" ca="1" si="15"/>
        <v>324.40480000000002</v>
      </c>
      <c r="I77" s="6">
        <f t="shared" ca="1" si="16"/>
        <v>56.400000000000006</v>
      </c>
      <c r="J77" s="6">
        <f t="shared" ca="1" si="17"/>
        <v>45.675200000000004</v>
      </c>
    </row>
    <row r="78" spans="1:10" x14ac:dyDescent="0.3">
      <c r="A78">
        <f t="shared" si="12"/>
        <v>1.857403664142416E-28</v>
      </c>
      <c r="B78">
        <f t="shared" si="13"/>
        <v>1.857403664142416E-28</v>
      </c>
      <c r="C78">
        <f t="shared" si="14"/>
        <v>1.857403664142416E-28</v>
      </c>
      <c r="D78" s="3">
        <v>76</v>
      </c>
      <c r="E78" s="3">
        <v>16.899999999999999</v>
      </c>
      <c r="F78" s="3">
        <v>43.7</v>
      </c>
      <c r="G78" s="3">
        <v>89.4</v>
      </c>
      <c r="H78" s="6">
        <f t="shared" ca="1" si="15"/>
        <v>197.31280000000001</v>
      </c>
      <c r="I78" s="6">
        <f t="shared" ca="1" si="16"/>
        <v>81.680000000000007</v>
      </c>
      <c r="J78" s="6">
        <f t="shared" ca="1" si="17"/>
        <v>112.69680000000001</v>
      </c>
    </row>
    <row r="79" spans="1:10" x14ac:dyDescent="0.3">
      <c r="A79">
        <f t="shared" si="12"/>
        <v>3.0956727735706931E-28</v>
      </c>
      <c r="B79">
        <f t="shared" si="13"/>
        <v>3.0956727735706931E-28</v>
      </c>
      <c r="C79">
        <f t="shared" si="14"/>
        <v>3.0956727735706931E-28</v>
      </c>
      <c r="D79" s="3">
        <v>77</v>
      </c>
      <c r="E79" s="3">
        <v>27.5</v>
      </c>
      <c r="F79" s="3">
        <v>1.6</v>
      </c>
      <c r="G79" s="3">
        <v>20.7</v>
      </c>
      <c r="H79" s="6">
        <f t="shared" ca="1" si="15"/>
        <v>142.4144</v>
      </c>
      <c r="I79" s="6">
        <f t="shared" ca="1" si="16"/>
        <v>46.000000000000007</v>
      </c>
      <c r="J79" s="6">
        <f t="shared" ca="1" si="17"/>
        <v>85.816800000000001</v>
      </c>
    </row>
    <row r="80" spans="1:10" x14ac:dyDescent="0.3">
      <c r="A80">
        <f t="shared" si="12"/>
        <v>5.1594546226178228E-28</v>
      </c>
      <c r="B80">
        <f t="shared" si="13"/>
        <v>5.1594546226178228E-28</v>
      </c>
      <c r="C80">
        <f t="shared" si="14"/>
        <v>5.1594546226178228E-28</v>
      </c>
      <c r="D80" s="3">
        <v>78</v>
      </c>
      <c r="E80" s="3">
        <v>120.5</v>
      </c>
      <c r="F80" s="3">
        <v>28.5</v>
      </c>
      <c r="G80" s="3">
        <v>14.2</v>
      </c>
      <c r="H80" s="6">
        <f t="shared" ca="1" si="15"/>
        <v>189.17840000000001</v>
      </c>
      <c r="I80" s="6">
        <f t="shared" ca="1" si="16"/>
        <v>70.44</v>
      </c>
      <c r="J80" s="6">
        <f t="shared" ca="1" si="17"/>
        <v>61.633600000000001</v>
      </c>
    </row>
    <row r="81" spans="1:10" x14ac:dyDescent="0.3">
      <c r="A81">
        <f t="shared" si="12"/>
        <v>8.5990910376963701E-28</v>
      </c>
      <c r="B81">
        <f t="shared" si="13"/>
        <v>8.5990910376963701E-28</v>
      </c>
      <c r="C81">
        <f t="shared" si="14"/>
        <v>8.5990910376963701E-28</v>
      </c>
      <c r="D81" s="3">
        <v>79</v>
      </c>
      <c r="E81" s="3">
        <v>5.4</v>
      </c>
      <c r="F81" s="3">
        <v>29.9</v>
      </c>
      <c r="G81" s="3">
        <v>9.4</v>
      </c>
      <c r="H81" s="6">
        <f t="shared" ca="1" si="15"/>
        <v>91.250399999999999</v>
      </c>
      <c r="I81" s="6">
        <f t="shared" ca="1" si="16"/>
        <v>74.180000000000007</v>
      </c>
      <c r="J81" s="6">
        <f t="shared" ca="1" si="17"/>
        <v>44.682399999999994</v>
      </c>
    </row>
    <row r="82" spans="1:10" x14ac:dyDescent="0.3">
      <c r="A82">
        <f t="shared" si="12"/>
        <v>1.433181839616062E-27</v>
      </c>
      <c r="B82">
        <f t="shared" si="13"/>
        <v>1.433181839616062E-27</v>
      </c>
      <c r="C82">
        <f t="shared" si="14"/>
        <v>1.433181839616062E-27</v>
      </c>
      <c r="D82" s="3">
        <v>80</v>
      </c>
      <c r="E82" s="3">
        <v>116</v>
      </c>
      <c r="F82" s="3">
        <v>7.7</v>
      </c>
      <c r="G82" s="3">
        <v>23.1</v>
      </c>
      <c r="H82" s="6">
        <f t="shared" ca="1" si="15"/>
        <v>168.56</v>
      </c>
      <c r="I82" s="6">
        <f t="shared" ca="1" si="16"/>
        <v>43.7</v>
      </c>
      <c r="J82" s="6">
        <f t="shared" ca="1" si="17"/>
        <v>38.3232</v>
      </c>
    </row>
    <row r="83" spans="1:10" x14ac:dyDescent="0.3">
      <c r="A83">
        <f t="shared" si="12"/>
        <v>2.3886363993601028E-27</v>
      </c>
      <c r="B83">
        <f t="shared" si="13"/>
        <v>2.3886363993601028E-27</v>
      </c>
      <c r="C83">
        <f t="shared" si="14"/>
        <v>2.3886363993601028E-27</v>
      </c>
      <c r="D83" s="3">
        <v>81</v>
      </c>
      <c r="E83" s="3">
        <v>76.400000000000006</v>
      </c>
      <c r="F83" s="3">
        <v>26.7</v>
      </c>
      <c r="G83" s="3">
        <v>22.3</v>
      </c>
      <c r="H83" s="6">
        <f t="shared" ca="1" si="15"/>
        <v>173.97199999999998</v>
      </c>
      <c r="I83" s="6">
        <f t="shared" ca="1" si="16"/>
        <v>66.359999999999985</v>
      </c>
      <c r="J83" s="6">
        <f t="shared" ca="1" si="17"/>
        <v>42.611199999999997</v>
      </c>
    </row>
    <row r="84" spans="1:10" x14ac:dyDescent="0.3">
      <c r="A84">
        <f t="shared" si="12"/>
        <v>3.9810606656001712E-27</v>
      </c>
      <c r="B84">
        <f t="shared" si="13"/>
        <v>3.9810606656001712E-27</v>
      </c>
      <c r="C84">
        <f t="shared" si="14"/>
        <v>3.9810606656001712E-27</v>
      </c>
      <c r="D84" s="3">
        <v>82</v>
      </c>
      <c r="E84" s="3">
        <v>239.8</v>
      </c>
      <c r="F84" s="3">
        <v>4.0999999999999996</v>
      </c>
      <c r="G84" s="3">
        <v>36.9</v>
      </c>
      <c r="H84" s="6">
        <f t="shared" ca="1" si="15"/>
        <v>328.56640000000004</v>
      </c>
      <c r="I84" s="6">
        <f t="shared" ca="1" si="16"/>
        <v>42.68</v>
      </c>
      <c r="J84" s="6">
        <f t="shared" ca="1" si="17"/>
        <v>60.626400000000004</v>
      </c>
    </row>
    <row r="85" spans="1:10" x14ac:dyDescent="0.3">
      <c r="A85">
        <f t="shared" si="12"/>
        <v>6.6351011093336196E-27</v>
      </c>
      <c r="B85">
        <f t="shared" si="13"/>
        <v>6.6351011093336196E-27</v>
      </c>
      <c r="C85">
        <f t="shared" si="14"/>
        <v>6.6351011093336196E-27</v>
      </c>
      <c r="D85" s="3">
        <v>83</v>
      </c>
      <c r="E85" s="3">
        <v>75.3</v>
      </c>
      <c r="F85" s="3">
        <v>20.3</v>
      </c>
      <c r="G85" s="3">
        <v>32.5</v>
      </c>
      <c r="H85" s="6">
        <f t="shared" ca="1" si="15"/>
        <v>271.74</v>
      </c>
      <c r="I85" s="6">
        <f t="shared" ca="1" si="16"/>
        <v>43.400000000000006</v>
      </c>
      <c r="J85" s="6">
        <f t="shared" ca="1" si="17"/>
        <v>67.657600000000002</v>
      </c>
    </row>
    <row r="86" spans="1:10" x14ac:dyDescent="0.3">
      <c r="A86">
        <f t="shared" si="12"/>
        <v>1.1058501848889365E-26</v>
      </c>
      <c r="B86">
        <f t="shared" si="13"/>
        <v>1.1058501848889365E-26</v>
      </c>
      <c r="C86">
        <f t="shared" si="14"/>
        <v>1.1058501848889365E-26</v>
      </c>
      <c r="D86" s="3">
        <v>84</v>
      </c>
      <c r="E86" s="3">
        <v>68.400000000000006</v>
      </c>
      <c r="F86" s="3">
        <v>44.5</v>
      </c>
      <c r="G86" s="3">
        <v>35.6</v>
      </c>
      <c r="H86" s="6">
        <f t="shared" ca="1" si="15"/>
        <v>216.41040000000001</v>
      </c>
      <c r="I86" s="6">
        <f t="shared" ca="1" si="16"/>
        <v>75.16</v>
      </c>
      <c r="J86" s="6">
        <f t="shared" ca="1" si="17"/>
        <v>73.200800000000001</v>
      </c>
    </row>
    <row r="87" spans="1:10" x14ac:dyDescent="0.3">
      <c r="A87">
        <f t="shared" si="12"/>
        <v>1.8430836414815612E-26</v>
      </c>
      <c r="B87">
        <f t="shared" si="13"/>
        <v>1.8430836414815612E-26</v>
      </c>
      <c r="C87">
        <f t="shared" si="14"/>
        <v>1.8430836414815612E-26</v>
      </c>
      <c r="D87" s="3">
        <v>85</v>
      </c>
      <c r="E87" s="3">
        <v>213.5</v>
      </c>
      <c r="F87" s="3">
        <v>43</v>
      </c>
      <c r="G87" s="3">
        <v>33.799999999999997</v>
      </c>
      <c r="H87" s="6">
        <f t="shared" ca="1" si="15"/>
        <v>333.44479999999999</v>
      </c>
      <c r="I87" s="6">
        <f t="shared" ca="1" si="16"/>
        <v>84.34</v>
      </c>
      <c r="J87" s="6">
        <f t="shared" ca="1" si="17"/>
        <v>74.830399999999997</v>
      </c>
    </row>
    <row r="88" spans="1:10" x14ac:dyDescent="0.3">
      <c r="A88">
        <f t="shared" si="12"/>
        <v>3.0718060691359355E-26</v>
      </c>
      <c r="B88">
        <f t="shared" si="13"/>
        <v>3.0718060691359355E-26</v>
      </c>
      <c r="C88">
        <f t="shared" si="14"/>
        <v>3.0718060691359355E-26</v>
      </c>
      <c r="D88" s="3">
        <v>86</v>
      </c>
      <c r="E88" s="3">
        <v>193.2</v>
      </c>
      <c r="F88" s="3">
        <v>18.399999999999999</v>
      </c>
      <c r="G88" s="3">
        <v>65.7</v>
      </c>
      <c r="H88" s="6">
        <f t="shared" ca="1" si="15"/>
        <v>362.18880000000001</v>
      </c>
      <c r="I88" s="6">
        <f t="shared" ca="1" si="16"/>
        <v>83.079999999999984</v>
      </c>
      <c r="J88" s="6">
        <f t="shared" ca="1" si="17"/>
        <v>105.816</v>
      </c>
    </row>
    <row r="89" spans="1:10" x14ac:dyDescent="0.3">
      <c r="A89">
        <f t="shared" si="12"/>
        <v>5.1196767818932255E-26</v>
      </c>
      <c r="B89">
        <f t="shared" si="13"/>
        <v>5.1196767818932255E-26</v>
      </c>
      <c r="C89">
        <f t="shared" si="14"/>
        <v>5.1196767818932255E-26</v>
      </c>
      <c r="D89" s="3">
        <v>87</v>
      </c>
      <c r="E89" s="3">
        <v>76.3</v>
      </c>
      <c r="F89" s="3">
        <v>27.5</v>
      </c>
      <c r="G89" s="3">
        <v>16</v>
      </c>
      <c r="H89" s="6">
        <f t="shared" ca="1" si="15"/>
        <v>283.8544</v>
      </c>
      <c r="I89" s="6">
        <f t="shared" ca="1" si="16"/>
        <v>91.039999999999992</v>
      </c>
      <c r="J89" s="6">
        <f t="shared" ca="1" si="17"/>
        <v>75.277600000000007</v>
      </c>
    </row>
    <row r="90" spans="1:10" x14ac:dyDescent="0.3">
      <c r="A90">
        <f t="shared" si="12"/>
        <v>8.5327946364887095E-26</v>
      </c>
      <c r="B90">
        <f t="shared" si="13"/>
        <v>8.5327946364887095E-26</v>
      </c>
      <c r="C90">
        <f t="shared" si="14"/>
        <v>8.5327946364887095E-26</v>
      </c>
      <c r="D90" s="3">
        <v>88</v>
      </c>
      <c r="E90" s="3">
        <v>110.7</v>
      </c>
      <c r="F90" s="3">
        <v>40.6</v>
      </c>
      <c r="G90" s="3">
        <v>63.2</v>
      </c>
      <c r="H90" s="6">
        <f t="shared" ca="1" si="15"/>
        <v>272.14799999999997</v>
      </c>
      <c r="I90" s="6">
        <f t="shared" ca="1" si="16"/>
        <v>93.94</v>
      </c>
      <c r="J90" s="6">
        <f t="shared" ca="1" si="17"/>
        <v>103.75280000000001</v>
      </c>
    </row>
    <row r="91" spans="1:10" x14ac:dyDescent="0.3">
      <c r="A91">
        <f t="shared" si="12"/>
        <v>1.4221324394147848E-25</v>
      </c>
      <c r="B91">
        <f t="shared" si="13"/>
        <v>1.4221324394147848E-25</v>
      </c>
      <c r="C91">
        <f t="shared" si="14"/>
        <v>1.4221324394147848E-25</v>
      </c>
      <c r="D91" s="3">
        <v>89</v>
      </c>
      <c r="E91" s="3">
        <v>88.3</v>
      </c>
      <c r="F91" s="3">
        <v>25.5</v>
      </c>
      <c r="G91" s="3">
        <v>73.400000000000006</v>
      </c>
      <c r="H91" s="6">
        <f t="shared" ca="1" si="15"/>
        <v>223.91919999999999</v>
      </c>
      <c r="I91" s="6">
        <f t="shared" ca="1" si="16"/>
        <v>77.400000000000006</v>
      </c>
      <c r="J91" s="6">
        <f t="shared" ca="1" si="17"/>
        <v>131.27120000000002</v>
      </c>
    </row>
    <row r="92" spans="1:10" x14ac:dyDescent="0.3">
      <c r="A92">
        <f t="shared" si="12"/>
        <v>2.3702207323579748E-25</v>
      </c>
      <c r="B92">
        <f t="shared" si="13"/>
        <v>2.3702207323579748E-25</v>
      </c>
      <c r="C92">
        <f t="shared" si="14"/>
        <v>2.3702207323579748E-25</v>
      </c>
      <c r="D92" s="3">
        <v>90</v>
      </c>
      <c r="E92" s="3">
        <v>109.8</v>
      </c>
      <c r="F92" s="3">
        <v>47.8</v>
      </c>
      <c r="G92" s="3">
        <v>51.4</v>
      </c>
      <c r="H92" s="6">
        <f t="shared" ca="1" si="15"/>
        <v>219.11279999999999</v>
      </c>
      <c r="I92" s="6">
        <f t="shared" ca="1" si="16"/>
        <v>103.96</v>
      </c>
      <c r="J92" s="6">
        <f t="shared" ca="1" si="17"/>
        <v>121.648</v>
      </c>
    </row>
    <row r="93" spans="1:10" x14ac:dyDescent="0.3">
      <c r="A93">
        <f t="shared" si="12"/>
        <v>3.9503678872632915E-25</v>
      </c>
      <c r="B93">
        <f t="shared" si="13"/>
        <v>3.9503678872632915E-25</v>
      </c>
      <c r="C93">
        <f t="shared" si="14"/>
        <v>3.9503678872632915E-25</v>
      </c>
      <c r="D93" s="3">
        <v>91</v>
      </c>
      <c r="E93" s="3">
        <v>134.30000000000001</v>
      </c>
      <c r="F93" s="3">
        <v>4.9000000000000004</v>
      </c>
      <c r="G93" s="3">
        <v>9.3000000000000007</v>
      </c>
      <c r="H93" s="6">
        <f t="shared" ca="1" si="15"/>
        <v>255.8792</v>
      </c>
      <c r="I93" s="6">
        <f t="shared" ca="1" si="16"/>
        <v>73.239999999999995</v>
      </c>
      <c r="J93" s="6">
        <f t="shared" ca="1" si="17"/>
        <v>80.215199999999996</v>
      </c>
    </row>
    <row r="94" spans="1:10" x14ac:dyDescent="0.3">
      <c r="A94">
        <f t="shared" si="12"/>
        <v>6.583946478772154E-25</v>
      </c>
      <c r="B94">
        <f t="shared" si="13"/>
        <v>6.583946478772154E-25</v>
      </c>
      <c r="C94">
        <f t="shared" si="14"/>
        <v>6.583946478772154E-25</v>
      </c>
      <c r="D94" s="3">
        <v>92</v>
      </c>
      <c r="E94" s="3">
        <v>28.6</v>
      </c>
      <c r="F94" s="3">
        <v>1.5</v>
      </c>
      <c r="G94" s="3">
        <v>33</v>
      </c>
      <c r="H94" s="6">
        <f t="shared" ca="1" si="15"/>
        <v>167.7808</v>
      </c>
      <c r="I94" s="6">
        <f t="shared" ca="1" si="16"/>
        <v>48.419999999999995</v>
      </c>
      <c r="J94" s="6">
        <f t="shared" ca="1" si="17"/>
        <v>72.938400000000001</v>
      </c>
    </row>
    <row r="95" spans="1:10" x14ac:dyDescent="0.3">
      <c r="A95">
        <f t="shared" si="12"/>
        <v>1.0973244131286923E-24</v>
      </c>
      <c r="B95">
        <f t="shared" si="13"/>
        <v>1.0973244131286923E-24</v>
      </c>
      <c r="C95">
        <f t="shared" si="14"/>
        <v>1.0973244131286923E-24</v>
      </c>
      <c r="D95" s="3">
        <v>93</v>
      </c>
      <c r="E95" s="3">
        <v>217.7</v>
      </c>
      <c r="F95" s="3">
        <v>33.5</v>
      </c>
      <c r="G95" s="3">
        <v>59</v>
      </c>
      <c r="H95" s="6">
        <f t="shared" ca="1" si="15"/>
        <v>306.9248</v>
      </c>
      <c r="I95" s="6">
        <f t="shared" ca="1" si="16"/>
        <v>66.02</v>
      </c>
      <c r="J95" s="6">
        <f t="shared" ca="1" si="17"/>
        <v>93.250399999999999</v>
      </c>
    </row>
    <row r="96" spans="1:10" x14ac:dyDescent="0.3">
      <c r="A96">
        <f t="shared" si="12"/>
        <v>1.8288740218811535E-24</v>
      </c>
      <c r="B96">
        <f t="shared" si="13"/>
        <v>1.8288740218811535E-24</v>
      </c>
      <c r="C96">
        <f t="shared" si="14"/>
        <v>1.8288740218811535E-24</v>
      </c>
      <c r="D96" s="3">
        <v>94</v>
      </c>
      <c r="E96" s="3">
        <v>250.9</v>
      </c>
      <c r="F96" s="3">
        <v>36.5</v>
      </c>
      <c r="G96" s="3">
        <v>72.3</v>
      </c>
      <c r="H96" s="6">
        <f t="shared" ca="1" si="15"/>
        <v>420.82479999999998</v>
      </c>
      <c r="I96" s="6">
        <f t="shared" ca="1" si="16"/>
        <v>60.44</v>
      </c>
      <c r="J96" s="6">
        <f t="shared" ca="1" si="17"/>
        <v>121.58879999999999</v>
      </c>
    </row>
    <row r="97" spans="1:10" x14ac:dyDescent="0.3">
      <c r="A97">
        <f t="shared" si="12"/>
        <v>3.048123369801923E-24</v>
      </c>
      <c r="B97">
        <f t="shared" si="13"/>
        <v>3.048123369801923E-24</v>
      </c>
      <c r="C97">
        <f t="shared" si="14"/>
        <v>3.048123369801923E-24</v>
      </c>
      <c r="D97" s="3">
        <v>95</v>
      </c>
      <c r="E97" s="3">
        <v>107.4</v>
      </c>
      <c r="F97" s="3">
        <v>14</v>
      </c>
      <c r="G97" s="3">
        <v>10.9</v>
      </c>
      <c r="H97" s="6">
        <f t="shared" ca="1" si="15"/>
        <v>342.4896</v>
      </c>
      <c r="I97" s="6">
        <f t="shared" ca="1" si="16"/>
        <v>56.899999999999991</v>
      </c>
      <c r="J97" s="6">
        <f t="shared" ca="1" si="17"/>
        <v>82.647999999999996</v>
      </c>
    </row>
    <row r="98" spans="1:10" x14ac:dyDescent="0.3">
      <c r="A98">
        <f t="shared" si="12"/>
        <v>5.0802056163365383E-24</v>
      </c>
      <c r="B98">
        <f t="shared" si="13"/>
        <v>5.0802056163365383E-24</v>
      </c>
      <c r="C98">
        <f t="shared" si="14"/>
        <v>5.0802056163365383E-24</v>
      </c>
      <c r="D98" s="3">
        <v>96</v>
      </c>
      <c r="E98" s="3">
        <v>163.30000000000001</v>
      </c>
      <c r="F98" s="3">
        <v>31.6</v>
      </c>
      <c r="G98" s="3">
        <v>52.9</v>
      </c>
      <c r="H98" s="6">
        <f t="shared" ca="1" si="15"/>
        <v>365.0872</v>
      </c>
      <c r="I98" s="6">
        <f t="shared" ca="1" si="16"/>
        <v>82</v>
      </c>
      <c r="J98" s="6">
        <f t="shared" ca="1" si="17"/>
        <v>98.211999999999989</v>
      </c>
    </row>
    <row r="99" spans="1:10" x14ac:dyDescent="0.3">
      <c r="A99">
        <f t="shared" ref="A99:A130" si="18">Lambda_for_TV^(201-D99)</f>
        <v>8.4670093605608979E-24</v>
      </c>
      <c r="B99">
        <f t="shared" ref="B99:B130" si="19">Lambda_for_Radio^(201-D99)</f>
        <v>8.4670093605608979E-24</v>
      </c>
      <c r="C99">
        <f t="shared" ref="C99:C130" si="20">Lambda_for_Newspaper^(201-D99)</f>
        <v>8.4670093605608979E-24</v>
      </c>
      <c r="D99" s="3">
        <v>97</v>
      </c>
      <c r="E99" s="3">
        <v>197.6</v>
      </c>
      <c r="F99" s="3">
        <v>3.5</v>
      </c>
      <c r="G99" s="3">
        <v>5.9</v>
      </c>
      <c r="H99" s="6">
        <f t="shared" ref="H99:H130" ca="1" si="21">IF(D99=1,E99,E99+SUMPRODUCT(OFFSET(E99,-1*MIN(Maximum_Period_for_TV,D99),0,MIN(Maximum_Period_for_TV,D99),1),OFFSET(A$202,-1*(MIN(Maximum_Period_for_TV,D99)-1),0,MIN(Maximum_Period_for_TV,D99),1)))</f>
        <v>388.4384</v>
      </c>
      <c r="I99" s="6">
        <f t="shared" ref="I99:I130" ca="1" si="22">IF(D99=1,F99,F99+SUMPRODUCT(OFFSET(F99,-1*MIN(Maximum_Period_for_Radio,D99),0,MIN(Maximum_Period_for_Radio,D99),1),OFFSET(B$202,-1*(MIN(Maximum_Period_for_Radio,E99)-1),0,MIN(Maximum_Period_for_Radio,D99),1)))</f>
        <v>52.76</v>
      </c>
      <c r="J99" s="6">
        <f t="shared" ref="J99:J130" ca="1" si="23">IF(D99=1,G99,G99+SUMPRODUCT(OFFSET(G99,-1*MIN(Maximum_Period_for_Newspaper,D99),0,MIN(Maximum_Period_for_Newspaper,D99),1),OFFSET(C$202,-1*(MIN(Maximum_Period_for_Newspaper,D99)-1),0,MIN(Maximum_Period_for_Newspaper,D99),1)))</f>
        <v>57.180799999999998</v>
      </c>
    </row>
    <row r="100" spans="1:10" x14ac:dyDescent="0.3">
      <c r="A100">
        <f t="shared" si="18"/>
        <v>1.4111682267601495E-23</v>
      </c>
      <c r="B100">
        <f t="shared" si="19"/>
        <v>1.4111682267601495E-23</v>
      </c>
      <c r="C100">
        <f t="shared" si="20"/>
        <v>1.4111682267601495E-23</v>
      </c>
      <c r="D100" s="3">
        <v>98</v>
      </c>
      <c r="E100" s="3">
        <v>184.9</v>
      </c>
      <c r="F100" s="3">
        <v>21</v>
      </c>
      <c r="G100" s="3">
        <v>22</v>
      </c>
      <c r="H100" s="6">
        <f t="shared" ca="1" si="21"/>
        <v>385.44640000000004</v>
      </c>
      <c r="I100" s="6">
        <f t="shared" ca="1" si="22"/>
        <v>50.46</v>
      </c>
      <c r="J100" s="6">
        <f t="shared" ca="1" si="23"/>
        <v>46.938400000000001</v>
      </c>
    </row>
    <row r="101" spans="1:10" x14ac:dyDescent="0.3">
      <c r="A101">
        <f t="shared" si="18"/>
        <v>2.3519470446002491E-23</v>
      </c>
      <c r="B101">
        <f t="shared" si="19"/>
        <v>2.3519470446002491E-23</v>
      </c>
      <c r="C101">
        <f t="shared" si="20"/>
        <v>2.3519470446002491E-23</v>
      </c>
      <c r="D101" s="3">
        <v>99</v>
      </c>
      <c r="E101" s="3">
        <v>289.7</v>
      </c>
      <c r="F101" s="3">
        <v>42.3</v>
      </c>
      <c r="G101" s="3">
        <v>51.2</v>
      </c>
      <c r="H101" s="6">
        <f t="shared" ca="1" si="21"/>
        <v>507.04879999999997</v>
      </c>
      <c r="I101" s="6">
        <f t="shared" ca="1" si="22"/>
        <v>75.960000000000008</v>
      </c>
      <c r="J101" s="6">
        <f t="shared" ca="1" si="23"/>
        <v>77.950400000000002</v>
      </c>
    </row>
    <row r="102" spans="1:10" x14ac:dyDescent="0.3">
      <c r="A102">
        <f t="shared" si="18"/>
        <v>3.9199117410004158E-23</v>
      </c>
      <c r="B102">
        <f t="shared" si="19"/>
        <v>3.9199117410004158E-23</v>
      </c>
      <c r="C102">
        <f t="shared" si="20"/>
        <v>3.9199117410004158E-23</v>
      </c>
      <c r="D102" s="3">
        <v>100</v>
      </c>
      <c r="E102" s="3">
        <v>135.19999999999999</v>
      </c>
      <c r="F102" s="3">
        <v>41.7</v>
      </c>
      <c r="G102" s="3">
        <v>45.9</v>
      </c>
      <c r="H102" s="6">
        <f t="shared" ca="1" si="21"/>
        <v>418.26560000000001</v>
      </c>
      <c r="I102" s="6">
        <f t="shared" ca="1" si="22"/>
        <v>81.78</v>
      </c>
      <c r="J102" s="6">
        <f t="shared" ca="1" si="23"/>
        <v>85.814400000000006</v>
      </c>
    </row>
    <row r="103" spans="1:10" x14ac:dyDescent="0.3">
      <c r="A103">
        <f t="shared" si="18"/>
        <v>6.5331862350006932E-23</v>
      </c>
      <c r="B103">
        <f t="shared" si="19"/>
        <v>6.5331862350006932E-23</v>
      </c>
      <c r="C103">
        <f t="shared" si="20"/>
        <v>6.5331862350006932E-23</v>
      </c>
      <c r="D103" s="3">
        <v>101</v>
      </c>
      <c r="E103" s="3">
        <v>222.4</v>
      </c>
      <c r="F103" s="3">
        <v>4.3</v>
      </c>
      <c r="G103" s="3">
        <v>49.8</v>
      </c>
      <c r="H103" s="6">
        <f t="shared" ca="1" si="21"/>
        <v>447.75040000000001</v>
      </c>
      <c r="I103" s="6">
        <f t="shared" ca="1" si="22"/>
        <v>67.3</v>
      </c>
      <c r="J103" s="6">
        <f t="shared" ca="1" si="23"/>
        <v>100.524</v>
      </c>
    </row>
    <row r="104" spans="1:10" x14ac:dyDescent="0.3">
      <c r="A104">
        <f t="shared" si="18"/>
        <v>1.0888643725001154E-22</v>
      </c>
      <c r="B104">
        <f t="shared" si="19"/>
        <v>1.0888643725001154E-22</v>
      </c>
      <c r="C104">
        <f t="shared" si="20"/>
        <v>1.0888643725001154E-22</v>
      </c>
      <c r="D104" s="3">
        <v>102</v>
      </c>
      <c r="E104" s="3">
        <v>296.39999999999998</v>
      </c>
      <c r="F104" s="3">
        <v>36.299999999999997</v>
      </c>
      <c r="G104" s="3">
        <v>100.9</v>
      </c>
      <c r="H104" s="6">
        <f t="shared" ca="1" si="21"/>
        <v>541.08719999999994</v>
      </c>
      <c r="I104" s="6">
        <f t="shared" ca="1" si="22"/>
        <v>89.28</v>
      </c>
      <c r="J104" s="6">
        <f t="shared" ca="1" si="23"/>
        <v>158.36320000000001</v>
      </c>
    </row>
    <row r="105" spans="1:10" x14ac:dyDescent="0.3">
      <c r="A105">
        <f t="shared" si="18"/>
        <v>1.8147739541668591E-22</v>
      </c>
      <c r="B105">
        <f t="shared" si="19"/>
        <v>1.8147739541668591E-22</v>
      </c>
      <c r="C105">
        <f t="shared" si="20"/>
        <v>1.8147739541668591E-22</v>
      </c>
      <c r="D105" s="3">
        <v>103</v>
      </c>
      <c r="E105" s="3">
        <v>280.2</v>
      </c>
      <c r="F105" s="3">
        <v>10.1</v>
      </c>
      <c r="G105" s="3">
        <v>21.4</v>
      </c>
      <c r="H105" s="6">
        <f t="shared" ca="1" si="21"/>
        <v>567.30719999999997</v>
      </c>
      <c r="I105" s="6">
        <f t="shared" ca="1" si="22"/>
        <v>59.48</v>
      </c>
      <c r="J105" s="6">
        <f t="shared" ca="1" si="23"/>
        <v>109.7824</v>
      </c>
    </row>
    <row r="106" spans="1:10" x14ac:dyDescent="0.3">
      <c r="A106">
        <f t="shared" si="18"/>
        <v>3.0246232569447653E-22</v>
      </c>
      <c r="B106">
        <f t="shared" si="19"/>
        <v>3.0246232569447653E-22</v>
      </c>
      <c r="C106">
        <f t="shared" si="20"/>
        <v>3.0246232569447653E-22</v>
      </c>
      <c r="D106" s="3">
        <v>104</v>
      </c>
      <c r="E106" s="3">
        <v>187.9</v>
      </c>
      <c r="F106" s="3">
        <v>17.2</v>
      </c>
      <c r="G106" s="3">
        <v>17.899999999999999</v>
      </c>
      <c r="H106" s="6">
        <f t="shared" ca="1" si="21"/>
        <v>510.76239999999996</v>
      </c>
      <c r="I106" s="6">
        <f t="shared" ca="1" si="22"/>
        <v>47.61999999999999</v>
      </c>
      <c r="J106" s="6">
        <f t="shared" ca="1" si="23"/>
        <v>77.820799999999991</v>
      </c>
    </row>
    <row r="107" spans="1:10" x14ac:dyDescent="0.3">
      <c r="A107">
        <f t="shared" si="18"/>
        <v>5.0410387615746094E-22</v>
      </c>
      <c r="B107">
        <f t="shared" si="19"/>
        <v>5.0410387615746094E-22</v>
      </c>
      <c r="C107">
        <f t="shared" si="20"/>
        <v>5.0410387615746094E-22</v>
      </c>
      <c r="D107" s="3">
        <v>105</v>
      </c>
      <c r="E107" s="3">
        <v>238.2</v>
      </c>
      <c r="F107" s="3">
        <v>34.299999999999997</v>
      </c>
      <c r="G107" s="3">
        <v>5.3</v>
      </c>
      <c r="H107" s="6">
        <f t="shared" ca="1" si="21"/>
        <v>515.83439999999996</v>
      </c>
      <c r="I107" s="6">
        <f t="shared" ca="1" si="22"/>
        <v>72.459999999999994</v>
      </c>
      <c r="J107" s="6">
        <f t="shared" ca="1" si="23"/>
        <v>45.538399999999996</v>
      </c>
    </row>
    <row r="108" spans="1:10" x14ac:dyDescent="0.3">
      <c r="A108">
        <f t="shared" si="18"/>
        <v>8.4017312692910164E-22</v>
      </c>
      <c r="B108">
        <f t="shared" si="19"/>
        <v>8.4017312692910164E-22</v>
      </c>
      <c r="C108">
        <f t="shared" si="20"/>
        <v>8.4017312692910164E-22</v>
      </c>
      <c r="D108" s="3">
        <v>106</v>
      </c>
      <c r="E108" s="3">
        <v>137.9</v>
      </c>
      <c r="F108" s="3">
        <v>46.4</v>
      </c>
      <c r="G108" s="3">
        <v>59</v>
      </c>
      <c r="H108" s="6">
        <f t="shared" ca="1" si="21"/>
        <v>408.98720000000003</v>
      </c>
      <c r="I108" s="6">
        <f t="shared" ca="1" si="22"/>
        <v>83.359999999999985</v>
      </c>
      <c r="J108" s="6">
        <f t="shared" ca="1" si="23"/>
        <v>73.246399999999994</v>
      </c>
    </row>
    <row r="109" spans="1:10" x14ac:dyDescent="0.3">
      <c r="A109">
        <f t="shared" si="18"/>
        <v>1.4002885448818361E-21</v>
      </c>
      <c r="B109">
        <f t="shared" si="19"/>
        <v>1.4002885448818361E-21</v>
      </c>
      <c r="C109">
        <f t="shared" si="20"/>
        <v>1.4002885448818361E-21</v>
      </c>
      <c r="D109" s="3">
        <v>107</v>
      </c>
      <c r="E109" s="3">
        <v>25</v>
      </c>
      <c r="F109" s="3">
        <v>11</v>
      </c>
      <c r="G109" s="3">
        <v>29.7</v>
      </c>
      <c r="H109" s="6">
        <f t="shared" ca="1" si="21"/>
        <v>234.07839999999999</v>
      </c>
      <c r="I109" s="6">
        <f t="shared" ca="1" si="22"/>
        <v>69.739999999999995</v>
      </c>
      <c r="J109" s="6">
        <f t="shared" ca="1" si="23"/>
        <v>70.874399999999994</v>
      </c>
    </row>
    <row r="110" spans="1:10" x14ac:dyDescent="0.3">
      <c r="A110">
        <f t="shared" si="18"/>
        <v>2.3338142414697271E-21</v>
      </c>
      <c r="B110">
        <f t="shared" si="19"/>
        <v>2.3338142414697271E-21</v>
      </c>
      <c r="C110">
        <f t="shared" si="20"/>
        <v>2.3338142414697271E-21</v>
      </c>
      <c r="D110" s="3">
        <v>108</v>
      </c>
      <c r="E110" s="3">
        <v>90.4</v>
      </c>
      <c r="F110" s="3">
        <v>0.3</v>
      </c>
      <c r="G110" s="3">
        <v>23.2</v>
      </c>
      <c r="H110" s="6">
        <f t="shared" ca="1" si="21"/>
        <v>206.49520000000001</v>
      </c>
      <c r="I110" s="6">
        <f t="shared" ca="1" si="22"/>
        <v>55.32</v>
      </c>
      <c r="J110" s="6">
        <f t="shared" ca="1" si="23"/>
        <v>63.404799999999994</v>
      </c>
    </row>
    <row r="111" spans="1:10" x14ac:dyDescent="0.3">
      <c r="A111">
        <f t="shared" si="18"/>
        <v>3.8896904024495446E-21</v>
      </c>
      <c r="B111">
        <f t="shared" si="19"/>
        <v>3.8896904024495446E-21</v>
      </c>
      <c r="C111">
        <f t="shared" si="20"/>
        <v>3.8896904024495446E-21</v>
      </c>
      <c r="D111" s="3">
        <v>109</v>
      </c>
      <c r="E111" s="3">
        <v>13.1</v>
      </c>
      <c r="F111" s="3">
        <v>0.4</v>
      </c>
      <c r="G111" s="3">
        <v>25.6</v>
      </c>
      <c r="H111" s="6">
        <f t="shared" ca="1" si="21"/>
        <v>106.12639999999999</v>
      </c>
      <c r="I111" s="6">
        <f t="shared" ca="1" si="22"/>
        <v>35.019999999999996</v>
      </c>
      <c r="J111" s="6">
        <f t="shared" ca="1" si="23"/>
        <v>62.956000000000003</v>
      </c>
    </row>
    <row r="112" spans="1:10" x14ac:dyDescent="0.3">
      <c r="A112">
        <f t="shared" si="18"/>
        <v>6.4828173374159087E-21</v>
      </c>
      <c r="B112">
        <f t="shared" si="19"/>
        <v>6.4828173374159087E-21</v>
      </c>
      <c r="C112">
        <f t="shared" si="20"/>
        <v>6.4828173374159087E-21</v>
      </c>
      <c r="D112" s="3">
        <v>110</v>
      </c>
      <c r="E112" s="3">
        <v>255.4</v>
      </c>
      <c r="F112" s="3">
        <v>26.9</v>
      </c>
      <c r="G112" s="3">
        <v>5.5</v>
      </c>
      <c r="H112" s="6">
        <f t="shared" ca="1" si="21"/>
        <v>301.20400000000001</v>
      </c>
      <c r="I112" s="6">
        <f t="shared" ca="1" si="22"/>
        <v>33.92</v>
      </c>
      <c r="J112" s="6">
        <f t="shared" ca="1" si="23"/>
        <v>35.627200000000002</v>
      </c>
    </row>
    <row r="113" spans="1:10" x14ac:dyDescent="0.3">
      <c r="A113">
        <f t="shared" si="18"/>
        <v>1.0804695562359849E-20</v>
      </c>
      <c r="B113">
        <f t="shared" si="19"/>
        <v>1.0804695562359849E-20</v>
      </c>
      <c r="C113">
        <f t="shared" si="20"/>
        <v>1.0804695562359849E-20</v>
      </c>
      <c r="D113" s="3">
        <v>111</v>
      </c>
      <c r="E113" s="3">
        <v>225.8</v>
      </c>
      <c r="F113" s="3">
        <v>8.1999999999999993</v>
      </c>
      <c r="G113" s="3">
        <v>56.5</v>
      </c>
      <c r="H113" s="6">
        <f t="shared" ca="1" si="21"/>
        <v>403.28240000000005</v>
      </c>
      <c r="I113" s="6">
        <f t="shared" ca="1" si="22"/>
        <v>24.759999999999998</v>
      </c>
      <c r="J113" s="6">
        <f t="shared" ca="1" si="23"/>
        <v>74.027199999999993</v>
      </c>
    </row>
    <row r="114" spans="1:10" x14ac:dyDescent="0.3">
      <c r="A114">
        <f t="shared" si="18"/>
        <v>1.8007825937266414E-20</v>
      </c>
      <c r="B114">
        <f t="shared" si="19"/>
        <v>1.8007825937266414E-20</v>
      </c>
      <c r="C114">
        <f t="shared" si="20"/>
        <v>1.8007825937266414E-20</v>
      </c>
      <c r="D114" s="3">
        <v>112</v>
      </c>
      <c r="E114" s="3">
        <v>241.7</v>
      </c>
      <c r="F114" s="3">
        <v>38</v>
      </c>
      <c r="G114" s="3">
        <v>23.2</v>
      </c>
      <c r="H114" s="6">
        <f t="shared" ca="1" si="21"/>
        <v>471.95359999999999</v>
      </c>
      <c r="I114" s="6">
        <f t="shared" ca="1" si="22"/>
        <v>59.3</v>
      </c>
      <c r="J114" s="6">
        <f t="shared" ca="1" si="23"/>
        <v>64.6096</v>
      </c>
    </row>
    <row r="115" spans="1:10" x14ac:dyDescent="0.3">
      <c r="A115">
        <f t="shared" si="18"/>
        <v>3.0013043228777352E-20</v>
      </c>
      <c r="B115">
        <f t="shared" si="19"/>
        <v>3.0013043228777352E-20</v>
      </c>
      <c r="C115">
        <f t="shared" si="20"/>
        <v>3.0013043228777352E-20</v>
      </c>
      <c r="D115" s="3">
        <v>113</v>
      </c>
      <c r="E115" s="3">
        <v>175.7</v>
      </c>
      <c r="F115" s="3">
        <v>15.4</v>
      </c>
      <c r="G115" s="3">
        <v>2.4</v>
      </c>
      <c r="H115" s="6">
        <f t="shared" ca="1" si="21"/>
        <v>457.17439999999993</v>
      </c>
      <c r="I115" s="6">
        <f t="shared" ca="1" si="22"/>
        <v>59.26</v>
      </c>
      <c r="J115" s="6">
        <f t="shared" ca="1" si="23"/>
        <v>37.847999999999999</v>
      </c>
    </row>
    <row r="116" spans="1:10" x14ac:dyDescent="0.3">
      <c r="A116">
        <f t="shared" si="18"/>
        <v>5.0021738714628922E-20</v>
      </c>
      <c r="B116">
        <f t="shared" si="19"/>
        <v>5.0021738714628922E-20</v>
      </c>
      <c r="C116">
        <f t="shared" si="20"/>
        <v>5.0021738714628922E-20</v>
      </c>
      <c r="D116" s="3">
        <v>114</v>
      </c>
      <c r="E116" s="3">
        <v>209.6</v>
      </c>
      <c r="F116" s="3">
        <v>20.6</v>
      </c>
      <c r="G116" s="3">
        <v>10.7</v>
      </c>
      <c r="H116" s="6">
        <f t="shared" ca="1" si="21"/>
        <v>450.8048</v>
      </c>
      <c r="I116" s="6">
        <f t="shared" ca="1" si="22"/>
        <v>57.56</v>
      </c>
      <c r="J116" s="6">
        <f t="shared" ca="1" si="23"/>
        <v>32.695999999999998</v>
      </c>
    </row>
    <row r="117" spans="1:10" x14ac:dyDescent="0.3">
      <c r="A117">
        <f t="shared" si="18"/>
        <v>8.3369564524381539E-20</v>
      </c>
      <c r="B117">
        <f t="shared" si="19"/>
        <v>8.3369564524381539E-20</v>
      </c>
      <c r="C117">
        <f t="shared" si="20"/>
        <v>8.3369564524381539E-20</v>
      </c>
      <c r="D117" s="3">
        <v>115</v>
      </c>
      <c r="E117" s="3">
        <v>78.2</v>
      </c>
      <c r="F117" s="3">
        <v>46.8</v>
      </c>
      <c r="G117" s="3">
        <v>34.5</v>
      </c>
      <c r="H117" s="6">
        <f t="shared" ca="1" si="21"/>
        <v>319.41919999999999</v>
      </c>
      <c r="I117" s="6">
        <f t="shared" ca="1" si="22"/>
        <v>91.199999999999989</v>
      </c>
      <c r="J117" s="6">
        <f t="shared" ca="1" si="23"/>
        <v>46.795199999999994</v>
      </c>
    </row>
    <row r="118" spans="1:10" x14ac:dyDescent="0.3">
      <c r="A118">
        <f t="shared" si="18"/>
        <v>1.3894927420730257E-19</v>
      </c>
      <c r="B118">
        <f t="shared" si="19"/>
        <v>1.3894927420730257E-19</v>
      </c>
      <c r="C118">
        <f t="shared" si="20"/>
        <v>1.3894927420730257E-19</v>
      </c>
      <c r="D118" s="3">
        <v>116</v>
      </c>
      <c r="E118" s="3">
        <v>75.099999999999994</v>
      </c>
      <c r="F118" s="3">
        <v>35</v>
      </c>
      <c r="G118" s="3">
        <v>52.7</v>
      </c>
      <c r="H118" s="6">
        <f t="shared" ca="1" si="21"/>
        <v>235.4272</v>
      </c>
      <c r="I118" s="6">
        <f t="shared" ca="1" si="22"/>
        <v>84.68</v>
      </c>
      <c r="J118" s="6">
        <f t="shared" ca="1" si="23"/>
        <v>77.770399999999995</v>
      </c>
    </row>
    <row r="119" spans="1:10" x14ac:dyDescent="0.3">
      <c r="A119">
        <f t="shared" si="18"/>
        <v>2.3158212367883767E-19</v>
      </c>
      <c r="B119">
        <f t="shared" si="19"/>
        <v>2.3158212367883767E-19</v>
      </c>
      <c r="C119">
        <f t="shared" si="20"/>
        <v>2.3158212367883767E-19</v>
      </c>
      <c r="D119" s="3">
        <v>117</v>
      </c>
      <c r="E119" s="3">
        <v>139.19999999999999</v>
      </c>
      <c r="F119" s="3">
        <v>14.3</v>
      </c>
      <c r="G119" s="3">
        <v>25.6</v>
      </c>
      <c r="H119" s="6">
        <f t="shared" ca="1" si="21"/>
        <v>257.68560000000002</v>
      </c>
      <c r="I119" s="6">
        <f t="shared" ca="1" si="22"/>
        <v>75.739999999999995</v>
      </c>
      <c r="J119" s="6">
        <f t="shared" ca="1" si="23"/>
        <v>71.9512</v>
      </c>
    </row>
    <row r="120" spans="1:10" x14ac:dyDescent="0.3">
      <c r="A120">
        <f t="shared" si="18"/>
        <v>3.8597020613139608E-19</v>
      </c>
      <c r="B120">
        <f t="shared" si="19"/>
        <v>3.8597020613139608E-19</v>
      </c>
      <c r="C120">
        <f t="shared" si="20"/>
        <v>3.8597020613139608E-19</v>
      </c>
      <c r="D120" s="3">
        <v>118</v>
      </c>
      <c r="E120" s="3">
        <v>76.400000000000006</v>
      </c>
      <c r="F120" s="3">
        <v>0.8</v>
      </c>
      <c r="G120" s="3">
        <v>14.8</v>
      </c>
      <c r="H120" s="6">
        <f t="shared" ca="1" si="21"/>
        <v>203.84719999999999</v>
      </c>
      <c r="I120" s="6">
        <f t="shared" ca="1" si="22"/>
        <v>58.459999999999994</v>
      </c>
      <c r="J120" s="6">
        <f t="shared" ca="1" si="23"/>
        <v>56.584000000000003</v>
      </c>
    </row>
    <row r="121" spans="1:10" x14ac:dyDescent="0.3">
      <c r="A121">
        <f t="shared" si="18"/>
        <v>6.4328367688566009E-19</v>
      </c>
      <c r="B121">
        <f t="shared" si="19"/>
        <v>6.4328367688566009E-19</v>
      </c>
      <c r="C121">
        <f t="shared" si="20"/>
        <v>6.4328367688566009E-19</v>
      </c>
      <c r="D121" s="3">
        <v>119</v>
      </c>
      <c r="E121" s="3">
        <v>125.7</v>
      </c>
      <c r="F121" s="3">
        <v>36.9</v>
      </c>
      <c r="G121" s="3">
        <v>79.2</v>
      </c>
      <c r="H121" s="6">
        <f t="shared" ca="1" si="21"/>
        <v>237.87360000000001</v>
      </c>
      <c r="I121" s="6">
        <f t="shared" ca="1" si="22"/>
        <v>66.959999999999994</v>
      </c>
      <c r="J121" s="6">
        <f t="shared" ca="1" si="23"/>
        <v>108.67920000000001</v>
      </c>
    </row>
    <row r="122" spans="1:10" x14ac:dyDescent="0.3">
      <c r="A122">
        <f t="shared" si="18"/>
        <v>1.0721394614761002E-18</v>
      </c>
      <c r="B122">
        <f t="shared" si="19"/>
        <v>1.0721394614761002E-18</v>
      </c>
      <c r="C122">
        <f t="shared" si="20"/>
        <v>1.0721394614761002E-18</v>
      </c>
      <c r="D122" s="3">
        <v>120</v>
      </c>
      <c r="E122" s="3">
        <v>19.399999999999999</v>
      </c>
      <c r="F122" s="3">
        <v>16</v>
      </c>
      <c r="G122" s="3">
        <v>22.3</v>
      </c>
      <c r="H122" s="6">
        <f t="shared" ca="1" si="21"/>
        <v>152.3912</v>
      </c>
      <c r="I122" s="6">
        <f t="shared" ca="1" si="22"/>
        <v>47.199999999999996</v>
      </c>
      <c r="J122" s="6">
        <f t="shared" ca="1" si="23"/>
        <v>80.677599999999998</v>
      </c>
    </row>
    <row r="123" spans="1:10" x14ac:dyDescent="0.3">
      <c r="A123">
        <f t="shared" si="18"/>
        <v>1.786899102460167E-18</v>
      </c>
      <c r="B123">
        <f t="shared" si="19"/>
        <v>1.786899102460167E-18</v>
      </c>
      <c r="C123">
        <f t="shared" si="20"/>
        <v>1.786899102460167E-18</v>
      </c>
      <c r="D123" s="3">
        <v>121</v>
      </c>
      <c r="E123" s="3">
        <v>141.30000000000001</v>
      </c>
      <c r="F123" s="3">
        <v>26.8</v>
      </c>
      <c r="G123" s="3">
        <v>46.2</v>
      </c>
      <c r="H123" s="6">
        <f t="shared" ca="1" si="21"/>
        <v>214.69440000000003</v>
      </c>
      <c r="I123" s="6">
        <f t="shared" ca="1" si="22"/>
        <v>59.019999999999996</v>
      </c>
      <c r="J123" s="6">
        <f t="shared" ca="1" si="23"/>
        <v>91.288800000000009</v>
      </c>
    </row>
    <row r="124" spans="1:10" x14ac:dyDescent="0.3">
      <c r="A124">
        <f t="shared" si="18"/>
        <v>2.9781651707669456E-18</v>
      </c>
      <c r="B124">
        <f t="shared" si="19"/>
        <v>2.9781651707669456E-18</v>
      </c>
      <c r="C124">
        <f t="shared" si="20"/>
        <v>2.9781651707669456E-18</v>
      </c>
      <c r="D124" s="3">
        <v>122</v>
      </c>
      <c r="E124" s="3">
        <v>18.8</v>
      </c>
      <c r="F124" s="3">
        <v>21.7</v>
      </c>
      <c r="G124" s="3">
        <v>50.4</v>
      </c>
      <c r="H124" s="6">
        <f t="shared" ca="1" si="21"/>
        <v>137.71520000000001</v>
      </c>
      <c r="I124" s="6">
        <f t="shared" ca="1" si="22"/>
        <v>69.52</v>
      </c>
      <c r="J124" s="6">
        <f t="shared" ca="1" si="23"/>
        <v>103.2552</v>
      </c>
    </row>
    <row r="125" spans="1:10" x14ac:dyDescent="0.3">
      <c r="A125">
        <f t="shared" si="18"/>
        <v>4.9636086179449089E-18</v>
      </c>
      <c r="B125">
        <f t="shared" si="19"/>
        <v>4.9636086179449089E-18</v>
      </c>
      <c r="C125">
        <f t="shared" si="20"/>
        <v>4.9636086179449089E-18</v>
      </c>
      <c r="D125" s="3">
        <v>123</v>
      </c>
      <c r="E125" s="3">
        <v>224</v>
      </c>
      <c r="F125" s="3">
        <v>2.4</v>
      </c>
      <c r="G125" s="3">
        <v>15.6</v>
      </c>
      <c r="H125" s="6">
        <f t="shared" ca="1" si="21"/>
        <v>290.33839999999998</v>
      </c>
      <c r="I125" s="6">
        <f t="shared" ca="1" si="22"/>
        <v>41.1</v>
      </c>
      <c r="J125" s="6">
        <f t="shared" ca="1" si="23"/>
        <v>67.288799999999995</v>
      </c>
    </row>
    <row r="126" spans="1:10" x14ac:dyDescent="0.3">
      <c r="A126">
        <f t="shared" si="18"/>
        <v>8.2726810299081828E-18</v>
      </c>
      <c r="B126">
        <f t="shared" si="19"/>
        <v>8.2726810299081828E-18</v>
      </c>
      <c r="C126">
        <f t="shared" si="20"/>
        <v>8.2726810299081828E-18</v>
      </c>
      <c r="D126" s="3">
        <v>124</v>
      </c>
      <c r="E126" s="3">
        <v>123.1</v>
      </c>
      <c r="F126" s="3">
        <v>34.6</v>
      </c>
      <c r="G126" s="3">
        <v>12.4</v>
      </c>
      <c r="H126" s="6">
        <f t="shared" ca="1" si="21"/>
        <v>294.78880000000004</v>
      </c>
      <c r="I126" s="6">
        <f t="shared" ca="1" si="22"/>
        <v>65.14</v>
      </c>
      <c r="J126" s="6">
        <f t="shared" ca="1" si="23"/>
        <v>49.883199999999995</v>
      </c>
    </row>
    <row r="127" spans="1:10" x14ac:dyDescent="0.3">
      <c r="A127">
        <f t="shared" si="18"/>
        <v>1.3787801716513636E-17</v>
      </c>
      <c r="B127">
        <f t="shared" si="19"/>
        <v>1.3787801716513636E-17</v>
      </c>
      <c r="C127">
        <f t="shared" si="20"/>
        <v>1.3787801716513636E-17</v>
      </c>
      <c r="D127" s="3">
        <v>125</v>
      </c>
      <c r="E127" s="3">
        <v>229.5</v>
      </c>
      <c r="F127" s="3">
        <v>32.299999999999997</v>
      </c>
      <c r="G127" s="3">
        <v>74.2</v>
      </c>
      <c r="H127" s="6">
        <f t="shared" ca="1" si="21"/>
        <v>388.06079999999997</v>
      </c>
      <c r="I127" s="6">
        <f t="shared" ca="1" si="22"/>
        <v>67.52</v>
      </c>
      <c r="J127" s="6">
        <f t="shared" ca="1" si="23"/>
        <v>98.142400000000009</v>
      </c>
    </row>
    <row r="128" spans="1:10" x14ac:dyDescent="0.3">
      <c r="A128">
        <f t="shared" si="18"/>
        <v>2.2979669527522728E-17</v>
      </c>
      <c r="B128">
        <f t="shared" si="19"/>
        <v>2.2979669527522728E-17</v>
      </c>
      <c r="C128">
        <f t="shared" si="20"/>
        <v>2.2979669527522728E-17</v>
      </c>
      <c r="D128" s="3">
        <v>126</v>
      </c>
      <c r="E128" s="3">
        <v>87.2</v>
      </c>
      <c r="F128" s="3">
        <v>11.8</v>
      </c>
      <c r="G128" s="3">
        <v>25.9</v>
      </c>
      <c r="H128" s="6">
        <f t="shared" ca="1" si="21"/>
        <v>317.59999999999997</v>
      </c>
      <c r="I128" s="6">
        <f t="shared" ca="1" si="22"/>
        <v>53.379999999999995</v>
      </c>
      <c r="J128" s="6">
        <f t="shared" ca="1" si="23"/>
        <v>78.253600000000006</v>
      </c>
    </row>
    <row r="129" spans="1:10" x14ac:dyDescent="0.3">
      <c r="A129">
        <f t="shared" si="18"/>
        <v>3.8299449212537882E-17</v>
      </c>
      <c r="B129">
        <f t="shared" si="19"/>
        <v>3.8299449212537882E-17</v>
      </c>
      <c r="C129">
        <f t="shared" si="20"/>
        <v>3.8299449212537882E-17</v>
      </c>
      <c r="D129" s="3">
        <v>127</v>
      </c>
      <c r="E129" s="3">
        <v>7.8</v>
      </c>
      <c r="F129" s="3">
        <v>38.9</v>
      </c>
      <c r="G129" s="3">
        <v>50.6</v>
      </c>
      <c r="H129" s="6">
        <f t="shared" ca="1" si="21"/>
        <v>169.3296</v>
      </c>
      <c r="I129" s="6">
        <f t="shared" ca="1" si="22"/>
        <v>86.12</v>
      </c>
      <c r="J129" s="6">
        <f t="shared" ca="1" si="23"/>
        <v>95.5304</v>
      </c>
    </row>
    <row r="130" spans="1:10" x14ac:dyDescent="0.3">
      <c r="A130">
        <f t="shared" si="18"/>
        <v>6.3832415354229808E-17</v>
      </c>
      <c r="B130">
        <f t="shared" si="19"/>
        <v>6.3832415354229808E-17</v>
      </c>
      <c r="C130">
        <f t="shared" si="20"/>
        <v>6.3832415354229808E-17</v>
      </c>
      <c r="D130" s="3">
        <v>128</v>
      </c>
      <c r="E130" s="3">
        <v>80.2</v>
      </c>
      <c r="F130" s="3">
        <v>0</v>
      </c>
      <c r="G130" s="3">
        <v>9.1999999999999993</v>
      </c>
      <c r="H130" s="6">
        <f t="shared" ca="1" si="21"/>
        <v>165.84399999999999</v>
      </c>
      <c r="I130" s="6">
        <f t="shared" ca="1" si="22"/>
        <v>49.8</v>
      </c>
      <c r="J130" s="6">
        <f t="shared" ca="1" si="23"/>
        <v>64.911199999999994</v>
      </c>
    </row>
    <row r="131" spans="1:10" x14ac:dyDescent="0.3">
      <c r="A131">
        <f t="shared" ref="A131:A162" si="24">Lambda_for_TV^(201-D131)</f>
        <v>1.0638735892371634E-16</v>
      </c>
      <c r="B131">
        <f t="shared" ref="B131:B162" si="25">Lambda_for_Radio^(201-D131)</f>
        <v>1.0638735892371634E-16</v>
      </c>
      <c r="C131">
        <f t="shared" ref="C131:C162" si="26">Lambda_for_Newspaper^(201-D131)</f>
        <v>1.0638735892371634E-16</v>
      </c>
      <c r="D131" s="3">
        <v>129</v>
      </c>
      <c r="E131" s="3">
        <v>220.3</v>
      </c>
      <c r="F131" s="3">
        <v>49</v>
      </c>
      <c r="G131" s="3">
        <v>3.2</v>
      </c>
      <c r="H131" s="6">
        <f t="shared" ref="H131:H162" ca="1" si="27">IF(D131=1,E131,E131+SUMPRODUCT(OFFSET(E131,-1*MIN(Maximum_Period_for_TV,D131),0,MIN(Maximum_Period_for_TV,D131),1),OFFSET(A$202,-1*(MIN(Maximum_Period_for_TV,D131)-1),0,MIN(Maximum_Period_for_TV,D131),1)))</f>
        <v>290.06319999999999</v>
      </c>
      <c r="I131" s="6">
        <f t="shared" ref="I131:I162" ca="1" si="28">IF(D131=1,F131,F131+SUMPRODUCT(OFFSET(F131,-1*MIN(Maximum_Period_for_Radio,D131),0,MIN(Maximum_Period_for_Radio,D131),1),OFFSET(B$202,-1*(MIN(Maximum_Period_for_Radio,E131)-1),0,MIN(Maximum_Period_for_Radio,D131),1)))</f>
        <v>79.42</v>
      </c>
      <c r="J131" s="6">
        <f t="shared" ref="J131:J162" ca="1" si="29">IF(D131=1,G131,G131+SUMPRODUCT(OFFSET(G131,-1*MIN(Maximum_Period_for_Newspaper,D131),0,MIN(Maximum_Period_for_Newspaper,D131),1),OFFSET(C$202,-1*(MIN(Maximum_Period_for_Newspaper,D131)-1),0,MIN(Maximum_Period_for_Newspaper,D131),1)))</f>
        <v>32.5304</v>
      </c>
    </row>
    <row r="132" spans="1:10" x14ac:dyDescent="0.3">
      <c r="A132">
        <f t="shared" si="24"/>
        <v>1.7731226487286057E-16</v>
      </c>
      <c r="B132">
        <f t="shared" si="25"/>
        <v>1.7731226487286057E-16</v>
      </c>
      <c r="C132">
        <f t="shared" si="26"/>
        <v>1.7731226487286057E-16</v>
      </c>
      <c r="D132" s="3">
        <v>130</v>
      </c>
      <c r="E132" s="3">
        <v>59.6</v>
      </c>
      <c r="F132" s="3">
        <v>12</v>
      </c>
      <c r="G132" s="3">
        <v>43.1</v>
      </c>
      <c r="H132" s="6">
        <f t="shared" ca="1" si="27"/>
        <v>222.33680000000001</v>
      </c>
      <c r="I132" s="6">
        <f t="shared" ca="1" si="28"/>
        <v>64.739999999999995</v>
      </c>
      <c r="J132" s="6">
        <f t="shared" ca="1" si="29"/>
        <v>59.261600000000001</v>
      </c>
    </row>
    <row r="133" spans="1:10" x14ac:dyDescent="0.3">
      <c r="A133">
        <f t="shared" si="24"/>
        <v>2.9552044145476762E-16</v>
      </c>
      <c r="B133">
        <f t="shared" si="25"/>
        <v>2.9552044145476762E-16</v>
      </c>
      <c r="C133">
        <f t="shared" si="26"/>
        <v>2.9552044145476762E-16</v>
      </c>
      <c r="D133" s="3">
        <v>131</v>
      </c>
      <c r="E133" s="3">
        <v>0.7</v>
      </c>
      <c r="F133" s="3">
        <v>39.6</v>
      </c>
      <c r="G133" s="3">
        <v>8.6999999999999993</v>
      </c>
      <c r="H133" s="6">
        <f t="shared" ca="1" si="27"/>
        <v>133.09119999999999</v>
      </c>
      <c r="I133" s="6">
        <f t="shared" ca="1" si="28"/>
        <v>39.6</v>
      </c>
      <c r="J133" s="6">
        <f t="shared" ca="1" si="29"/>
        <v>37.699199999999998</v>
      </c>
    </row>
    <row r="134" spans="1:10" x14ac:dyDescent="0.3">
      <c r="A134">
        <f t="shared" si="24"/>
        <v>4.9253406909127937E-16</v>
      </c>
      <c r="B134">
        <f t="shared" si="25"/>
        <v>4.9253406909127937E-16</v>
      </c>
      <c r="C134">
        <f t="shared" si="26"/>
        <v>4.9253406909127937E-16</v>
      </c>
      <c r="D134" s="3">
        <v>132</v>
      </c>
      <c r="E134" s="3">
        <v>265.2</v>
      </c>
      <c r="F134" s="3">
        <v>2.9</v>
      </c>
      <c r="G134" s="3">
        <v>43</v>
      </c>
      <c r="H134" s="6">
        <f t="shared" ca="1" si="27"/>
        <v>334.66079999999999</v>
      </c>
      <c r="I134" s="6">
        <f t="shared" ca="1" si="28"/>
        <v>63.26</v>
      </c>
      <c r="J134" s="6">
        <f t="shared" ca="1" si="29"/>
        <v>64.427199999999999</v>
      </c>
    </row>
    <row r="135" spans="1:10" x14ac:dyDescent="0.3">
      <c r="A135">
        <f t="shared" si="24"/>
        <v>8.2089011515213231E-16</v>
      </c>
      <c r="B135">
        <f t="shared" si="25"/>
        <v>8.2089011515213231E-16</v>
      </c>
      <c r="C135">
        <f t="shared" si="26"/>
        <v>8.2089011515213231E-16</v>
      </c>
      <c r="D135" s="3">
        <v>133</v>
      </c>
      <c r="E135" s="3">
        <v>8.4</v>
      </c>
      <c r="F135" s="3">
        <v>27.2</v>
      </c>
      <c r="G135" s="3">
        <v>2.1</v>
      </c>
      <c r="H135" s="6">
        <f t="shared" ca="1" si="27"/>
        <v>180.64559999999997</v>
      </c>
      <c r="I135" s="6">
        <f t="shared" ca="1" si="28"/>
        <v>59.900000000000006</v>
      </c>
      <c r="J135" s="6">
        <f t="shared" ca="1" si="29"/>
        <v>40.3416</v>
      </c>
    </row>
    <row r="136" spans="1:10" x14ac:dyDescent="0.3">
      <c r="A136">
        <f t="shared" si="24"/>
        <v>1.3681501919202207E-15</v>
      </c>
      <c r="B136">
        <f t="shared" si="25"/>
        <v>1.3681501919202207E-15</v>
      </c>
      <c r="C136">
        <f t="shared" si="26"/>
        <v>1.3681501919202207E-15</v>
      </c>
      <c r="D136" s="3">
        <v>134</v>
      </c>
      <c r="E136" s="3">
        <v>219.8</v>
      </c>
      <c r="F136" s="3">
        <v>33.5</v>
      </c>
      <c r="G136" s="3">
        <v>45.1</v>
      </c>
      <c r="H136" s="6">
        <f t="shared" ca="1" si="27"/>
        <v>320.46320000000003</v>
      </c>
      <c r="I136" s="6">
        <f t="shared" ca="1" si="28"/>
        <v>75.319999999999993</v>
      </c>
      <c r="J136" s="6">
        <f t="shared" ca="1" si="29"/>
        <v>63.719200000000001</v>
      </c>
    </row>
    <row r="137" spans="1:10" x14ac:dyDescent="0.3">
      <c r="A137">
        <f t="shared" si="24"/>
        <v>2.2802503198670342E-15</v>
      </c>
      <c r="B137">
        <f t="shared" si="25"/>
        <v>2.2802503198670342E-15</v>
      </c>
      <c r="C137">
        <f t="shared" si="26"/>
        <v>2.2802503198670342E-15</v>
      </c>
      <c r="D137" s="3">
        <v>135</v>
      </c>
      <c r="E137" s="3">
        <v>36.9</v>
      </c>
      <c r="F137" s="3">
        <v>38.6</v>
      </c>
      <c r="G137" s="3">
        <v>65.599999999999994</v>
      </c>
      <c r="H137" s="6">
        <f t="shared" ca="1" si="27"/>
        <v>229.0872</v>
      </c>
      <c r="I137" s="6">
        <f t="shared" ca="1" si="28"/>
        <v>76.759999999999991</v>
      </c>
      <c r="J137" s="6">
        <f t="shared" ca="1" si="29"/>
        <v>102.70399999999999</v>
      </c>
    </row>
    <row r="138" spans="1:10" x14ac:dyDescent="0.3">
      <c r="A138">
        <f t="shared" si="24"/>
        <v>3.8004171997783901E-15</v>
      </c>
      <c r="B138">
        <f t="shared" si="25"/>
        <v>3.8004171997783901E-15</v>
      </c>
      <c r="C138">
        <f t="shared" si="26"/>
        <v>3.8004171997783901E-15</v>
      </c>
      <c r="D138" s="3">
        <v>136</v>
      </c>
      <c r="E138" s="3">
        <v>48.3</v>
      </c>
      <c r="F138" s="3">
        <v>47</v>
      </c>
      <c r="G138" s="3">
        <v>8.5</v>
      </c>
      <c r="H138" s="6">
        <f t="shared" ca="1" si="27"/>
        <v>151.38240000000002</v>
      </c>
      <c r="I138" s="6">
        <f t="shared" ca="1" si="28"/>
        <v>106.58</v>
      </c>
      <c r="J138" s="6">
        <f t="shared" ca="1" si="29"/>
        <v>64.549599999999998</v>
      </c>
    </row>
    <row r="139" spans="1:10" x14ac:dyDescent="0.3">
      <c r="A139">
        <f t="shared" si="24"/>
        <v>6.3340286662973176E-15</v>
      </c>
      <c r="B139">
        <f t="shared" si="25"/>
        <v>6.3340286662973176E-15</v>
      </c>
      <c r="C139">
        <f t="shared" si="26"/>
        <v>6.3340286662973176E-15</v>
      </c>
      <c r="D139" s="3">
        <v>137</v>
      </c>
      <c r="E139" s="3">
        <v>25.6</v>
      </c>
      <c r="F139" s="3">
        <v>39</v>
      </c>
      <c r="G139" s="3">
        <v>9.3000000000000007</v>
      </c>
      <c r="H139" s="6">
        <f t="shared" ca="1" si="27"/>
        <v>115.3408</v>
      </c>
      <c r="I139" s="6">
        <f t="shared" ca="1" si="28"/>
        <v>110.46</v>
      </c>
      <c r="J139" s="6">
        <f t="shared" ca="1" si="29"/>
        <v>47.757599999999996</v>
      </c>
    </row>
    <row r="140" spans="1:10" x14ac:dyDescent="0.3">
      <c r="A140">
        <f t="shared" si="24"/>
        <v>1.0556714443828864E-14</v>
      </c>
      <c r="B140">
        <f t="shared" si="25"/>
        <v>1.0556714443828864E-14</v>
      </c>
      <c r="C140">
        <f t="shared" si="26"/>
        <v>1.0556714443828864E-14</v>
      </c>
      <c r="D140" s="3">
        <v>138</v>
      </c>
      <c r="E140" s="3">
        <v>273.7</v>
      </c>
      <c r="F140" s="3">
        <v>28.9</v>
      </c>
      <c r="G140" s="3">
        <v>59.7</v>
      </c>
      <c r="H140" s="6">
        <f t="shared" ca="1" si="27"/>
        <v>314.41839999999996</v>
      </c>
      <c r="I140" s="6">
        <f t="shared" ca="1" si="28"/>
        <v>103.66</v>
      </c>
      <c r="J140" s="6">
        <f t="shared" ca="1" si="29"/>
        <v>82.509600000000006</v>
      </c>
    </row>
    <row r="141" spans="1:10" x14ac:dyDescent="0.3">
      <c r="A141">
        <f t="shared" si="24"/>
        <v>1.7594524073048107E-14</v>
      </c>
      <c r="B141">
        <f t="shared" si="25"/>
        <v>1.7594524073048107E-14</v>
      </c>
      <c r="C141">
        <f t="shared" si="26"/>
        <v>1.7594524073048107E-14</v>
      </c>
      <c r="D141" s="3">
        <v>139</v>
      </c>
      <c r="E141" s="3">
        <v>43</v>
      </c>
      <c r="F141" s="3">
        <v>25.9</v>
      </c>
      <c r="G141" s="3">
        <v>20.5</v>
      </c>
      <c r="H141" s="6">
        <f t="shared" ca="1" si="27"/>
        <v>226.86879999999999</v>
      </c>
      <c r="I141" s="6">
        <f t="shared" ca="1" si="28"/>
        <v>94.84</v>
      </c>
      <c r="J141" s="6">
        <f t="shared" ca="1" si="29"/>
        <v>61.503999999999998</v>
      </c>
    </row>
    <row r="142" spans="1:10" x14ac:dyDescent="0.3">
      <c r="A142">
        <f t="shared" si="24"/>
        <v>2.9324206788413515E-14</v>
      </c>
      <c r="B142">
        <f t="shared" si="25"/>
        <v>2.9324206788413515E-14</v>
      </c>
      <c r="C142">
        <f t="shared" si="26"/>
        <v>2.9324206788413515E-14</v>
      </c>
      <c r="D142" s="3">
        <v>140</v>
      </c>
      <c r="E142" s="3">
        <v>184.9</v>
      </c>
      <c r="F142" s="3">
        <v>43.9</v>
      </c>
      <c r="G142" s="3">
        <v>1.7</v>
      </c>
      <c r="H142" s="6">
        <f t="shared" ca="1" si="27"/>
        <v>314.76160000000004</v>
      </c>
      <c r="I142" s="6">
        <f t="shared" ca="1" si="28"/>
        <v>100.17999999999999</v>
      </c>
      <c r="J142" s="6">
        <f t="shared" ca="1" si="29"/>
        <v>37.500800000000005</v>
      </c>
    </row>
    <row r="143" spans="1:10" x14ac:dyDescent="0.3">
      <c r="A143">
        <f t="shared" si="24"/>
        <v>4.8873677980689188E-14</v>
      </c>
      <c r="B143">
        <f t="shared" si="25"/>
        <v>4.8873677980689188E-14</v>
      </c>
      <c r="C143">
        <f t="shared" si="26"/>
        <v>4.8873677980689188E-14</v>
      </c>
      <c r="D143" s="3">
        <v>141</v>
      </c>
      <c r="E143" s="3">
        <v>73.400000000000006</v>
      </c>
      <c r="F143" s="3">
        <v>17</v>
      </c>
      <c r="G143" s="3">
        <v>12.9</v>
      </c>
      <c r="H143" s="6">
        <f t="shared" ca="1" si="27"/>
        <v>258.93920000000003</v>
      </c>
      <c r="I143" s="6">
        <f t="shared" ca="1" si="28"/>
        <v>76.22</v>
      </c>
      <c r="J143" s="6">
        <f t="shared" ca="1" si="29"/>
        <v>34.1952</v>
      </c>
    </row>
    <row r="144" spans="1:10" x14ac:dyDescent="0.3">
      <c r="A144">
        <f t="shared" si="24"/>
        <v>8.1456129967815324E-14</v>
      </c>
      <c r="B144">
        <f t="shared" si="25"/>
        <v>8.1456129967815324E-14</v>
      </c>
      <c r="C144">
        <f t="shared" si="26"/>
        <v>8.1456129967815324E-14</v>
      </c>
      <c r="D144" s="3">
        <v>142</v>
      </c>
      <c r="E144" s="3">
        <v>193.7</v>
      </c>
      <c r="F144" s="3">
        <v>35.4</v>
      </c>
      <c r="G144" s="3">
        <v>75.599999999999994</v>
      </c>
      <c r="H144" s="6">
        <f t="shared" ca="1" si="27"/>
        <v>313.59199999999998</v>
      </c>
      <c r="I144" s="6">
        <f t="shared" ca="1" si="28"/>
        <v>87.47999999999999</v>
      </c>
      <c r="J144" s="6">
        <f t="shared" ca="1" si="29"/>
        <v>88.38</v>
      </c>
    </row>
    <row r="145" spans="1:10" x14ac:dyDescent="0.3">
      <c r="A145">
        <f t="shared" si="24"/>
        <v>1.3576021661302553E-13</v>
      </c>
      <c r="B145">
        <f t="shared" si="25"/>
        <v>1.3576021661302553E-13</v>
      </c>
      <c r="C145">
        <f t="shared" si="26"/>
        <v>1.3576021661302553E-13</v>
      </c>
      <c r="D145" s="3">
        <v>143</v>
      </c>
      <c r="E145" s="3">
        <v>220.5</v>
      </c>
      <c r="F145" s="3">
        <v>33.200000000000003</v>
      </c>
      <c r="G145" s="3">
        <v>37.9</v>
      </c>
      <c r="H145" s="6">
        <f t="shared" ca="1" si="27"/>
        <v>403.08240000000001</v>
      </c>
      <c r="I145" s="6">
        <f t="shared" ca="1" si="28"/>
        <v>90.98</v>
      </c>
      <c r="J145" s="6">
        <f t="shared" ca="1" si="29"/>
        <v>88.271199999999993</v>
      </c>
    </row>
    <row r="146" spans="1:10" x14ac:dyDescent="0.3">
      <c r="A146">
        <f t="shared" si="24"/>
        <v>2.2626702768837592E-13</v>
      </c>
      <c r="B146">
        <f t="shared" si="25"/>
        <v>2.2626702768837592E-13</v>
      </c>
      <c r="C146">
        <f t="shared" si="26"/>
        <v>2.2626702768837592E-13</v>
      </c>
      <c r="D146" s="3">
        <v>144</v>
      </c>
      <c r="E146" s="3">
        <v>104.6</v>
      </c>
      <c r="F146" s="3">
        <v>5.7</v>
      </c>
      <c r="G146" s="3">
        <v>34.4</v>
      </c>
      <c r="H146" s="6">
        <f t="shared" ca="1" si="27"/>
        <v>322.4864</v>
      </c>
      <c r="I146" s="6">
        <f t="shared" ca="1" si="28"/>
        <v>57.06</v>
      </c>
      <c r="J146" s="6">
        <f t="shared" ca="1" si="29"/>
        <v>87.142399999999995</v>
      </c>
    </row>
    <row r="147" spans="1:10" x14ac:dyDescent="0.3">
      <c r="A147">
        <f t="shared" si="24"/>
        <v>3.771117128139598E-13</v>
      </c>
      <c r="B147">
        <f t="shared" si="25"/>
        <v>3.771117128139598E-13</v>
      </c>
      <c r="C147">
        <f t="shared" si="26"/>
        <v>3.771117128139598E-13</v>
      </c>
      <c r="D147" s="3">
        <v>145</v>
      </c>
      <c r="E147" s="3">
        <v>96.2</v>
      </c>
      <c r="F147" s="3">
        <v>14.8</v>
      </c>
      <c r="G147" s="3">
        <v>38.9</v>
      </c>
      <c r="H147" s="6">
        <f t="shared" ca="1" si="27"/>
        <v>280.17919999999998</v>
      </c>
      <c r="I147" s="6">
        <f t="shared" ca="1" si="28"/>
        <v>59.379999999999995</v>
      </c>
      <c r="J147" s="6">
        <f t="shared" ca="1" si="29"/>
        <v>89.513599999999997</v>
      </c>
    </row>
    <row r="148" spans="1:10" x14ac:dyDescent="0.3">
      <c r="A148">
        <f t="shared" si="24"/>
        <v>6.2851952135659965E-13</v>
      </c>
      <c r="B148">
        <f t="shared" si="25"/>
        <v>6.2851952135659965E-13</v>
      </c>
      <c r="C148">
        <f t="shared" si="26"/>
        <v>6.2851952135659965E-13</v>
      </c>
      <c r="D148" s="3">
        <v>146</v>
      </c>
      <c r="E148" s="3">
        <v>140.30000000000001</v>
      </c>
      <c r="F148" s="3">
        <v>1.9</v>
      </c>
      <c r="G148" s="3">
        <v>9</v>
      </c>
      <c r="H148" s="6">
        <f t="shared" ca="1" si="27"/>
        <v>283.30399999999997</v>
      </c>
      <c r="I148" s="6">
        <f t="shared" ca="1" si="28"/>
        <v>34.120000000000005</v>
      </c>
      <c r="J148" s="6">
        <f t="shared" ca="1" si="29"/>
        <v>52.910399999999996</v>
      </c>
    </row>
    <row r="149" spans="1:10" x14ac:dyDescent="0.3">
      <c r="A149">
        <f t="shared" si="24"/>
        <v>1.0475325355943329E-12</v>
      </c>
      <c r="B149">
        <f t="shared" si="25"/>
        <v>1.0475325355943329E-12</v>
      </c>
      <c r="C149">
        <f t="shared" si="26"/>
        <v>1.0475325355943329E-12</v>
      </c>
      <c r="D149" s="3">
        <v>147</v>
      </c>
      <c r="E149" s="3">
        <v>240.1</v>
      </c>
      <c r="F149" s="3">
        <v>7.3</v>
      </c>
      <c r="G149" s="3">
        <v>8.6999999999999993</v>
      </c>
      <c r="H149" s="6">
        <f t="shared" ca="1" si="27"/>
        <v>381.50559999999996</v>
      </c>
      <c r="I149" s="6">
        <f t="shared" ca="1" si="28"/>
        <v>20.740000000000002</v>
      </c>
      <c r="J149" s="6">
        <f t="shared" ca="1" si="29"/>
        <v>35.534399999999998</v>
      </c>
    </row>
    <row r="150" spans="1:10" x14ac:dyDescent="0.3">
      <c r="A150">
        <f t="shared" si="24"/>
        <v>1.7458875593238881E-12</v>
      </c>
      <c r="B150">
        <f t="shared" si="25"/>
        <v>1.7458875593238881E-12</v>
      </c>
      <c r="C150">
        <f t="shared" si="26"/>
        <v>1.7458875593238881E-12</v>
      </c>
      <c r="D150" s="3">
        <v>148</v>
      </c>
      <c r="E150" s="3">
        <v>243.2</v>
      </c>
      <c r="F150" s="3">
        <v>49</v>
      </c>
      <c r="G150" s="3">
        <v>44.3</v>
      </c>
      <c r="H150" s="6">
        <f t="shared" ca="1" si="27"/>
        <v>458.54719999999998</v>
      </c>
      <c r="I150" s="6">
        <f t="shared" ca="1" si="28"/>
        <v>63.400000000000006</v>
      </c>
      <c r="J150" s="6">
        <f t="shared" ca="1" si="29"/>
        <v>61.162399999999998</v>
      </c>
    </row>
    <row r="151" spans="1:10" x14ac:dyDescent="0.3">
      <c r="A151">
        <f t="shared" si="24"/>
        <v>2.9098125988731473E-12</v>
      </c>
      <c r="B151">
        <f t="shared" si="25"/>
        <v>2.9098125988731473E-12</v>
      </c>
      <c r="C151">
        <f t="shared" si="26"/>
        <v>2.9098125988731473E-12</v>
      </c>
      <c r="D151" s="3">
        <v>149</v>
      </c>
      <c r="E151" s="3">
        <v>38</v>
      </c>
      <c r="F151" s="3">
        <v>40.299999999999997</v>
      </c>
      <c r="G151" s="3">
        <v>11.9</v>
      </c>
      <c r="H151" s="6">
        <f t="shared" ca="1" si="27"/>
        <v>300.66079999999999</v>
      </c>
      <c r="I151" s="6">
        <f t="shared" ca="1" si="28"/>
        <v>75.22</v>
      </c>
      <c r="J151" s="6">
        <f t="shared" ca="1" si="29"/>
        <v>43.555999999999997</v>
      </c>
    </row>
    <row r="152" spans="1:10" x14ac:dyDescent="0.3">
      <c r="A152">
        <f t="shared" si="24"/>
        <v>4.8496876647885785E-12</v>
      </c>
      <c r="B152">
        <f t="shared" si="25"/>
        <v>4.8496876647885785E-12</v>
      </c>
      <c r="C152">
        <f t="shared" si="26"/>
        <v>4.8496876647885785E-12</v>
      </c>
      <c r="D152" s="3">
        <v>150</v>
      </c>
      <c r="E152" s="3">
        <v>44.7</v>
      </c>
      <c r="F152" s="3">
        <v>25.8</v>
      </c>
      <c r="G152" s="3">
        <v>20.6</v>
      </c>
      <c r="H152" s="6">
        <f t="shared" ca="1" si="27"/>
        <v>206.91359999999997</v>
      </c>
      <c r="I152" s="6">
        <f t="shared" ca="1" si="28"/>
        <v>83.759999999999991</v>
      </c>
      <c r="J152" s="6">
        <f t="shared" ca="1" si="29"/>
        <v>45.5672</v>
      </c>
    </row>
    <row r="153" spans="1:10" x14ac:dyDescent="0.3">
      <c r="A153">
        <f t="shared" si="24"/>
        <v>8.0828127746476311E-12</v>
      </c>
      <c r="B153">
        <f t="shared" si="25"/>
        <v>8.0828127746476311E-12</v>
      </c>
      <c r="C153">
        <f t="shared" si="26"/>
        <v>8.0828127746476311E-12</v>
      </c>
      <c r="D153" s="3">
        <v>151</v>
      </c>
      <c r="E153" s="3">
        <v>280.7</v>
      </c>
      <c r="F153" s="3">
        <v>13.9</v>
      </c>
      <c r="G153" s="3">
        <v>37</v>
      </c>
      <c r="H153" s="6">
        <f t="shared" ca="1" si="27"/>
        <v>373.73119999999994</v>
      </c>
      <c r="I153" s="6">
        <f t="shared" ca="1" si="28"/>
        <v>82.960000000000008</v>
      </c>
      <c r="J153" s="6">
        <f t="shared" ca="1" si="29"/>
        <v>63.212800000000001</v>
      </c>
    </row>
    <row r="154" spans="1:10" x14ac:dyDescent="0.3">
      <c r="A154">
        <f t="shared" si="24"/>
        <v>1.3471354624412719E-11</v>
      </c>
      <c r="B154">
        <f t="shared" si="25"/>
        <v>1.3471354624412719E-11</v>
      </c>
      <c r="C154">
        <f t="shared" si="26"/>
        <v>1.3471354624412719E-11</v>
      </c>
      <c r="D154" s="3">
        <v>152</v>
      </c>
      <c r="E154" s="3">
        <v>121</v>
      </c>
      <c r="F154" s="3">
        <v>8.4</v>
      </c>
      <c r="G154" s="3">
        <v>48.7</v>
      </c>
      <c r="H154" s="6">
        <f t="shared" ca="1" si="27"/>
        <v>313.71999999999997</v>
      </c>
      <c r="I154" s="6">
        <f t="shared" ca="1" si="28"/>
        <v>56.4</v>
      </c>
      <c r="J154" s="6">
        <f t="shared" ca="1" si="29"/>
        <v>80.886400000000009</v>
      </c>
    </row>
    <row r="155" spans="1:10" x14ac:dyDescent="0.3">
      <c r="A155">
        <f t="shared" si="24"/>
        <v>2.2452257707354529E-11</v>
      </c>
      <c r="B155">
        <f t="shared" si="25"/>
        <v>2.2452257707354529E-11</v>
      </c>
      <c r="C155">
        <f t="shared" si="26"/>
        <v>2.2452257707354529E-11</v>
      </c>
      <c r="D155" s="3">
        <v>153</v>
      </c>
      <c r="E155" s="3">
        <v>197.6</v>
      </c>
      <c r="F155" s="3">
        <v>23.3</v>
      </c>
      <c r="G155" s="3">
        <v>14.2</v>
      </c>
      <c r="H155" s="6">
        <f t="shared" ca="1" si="27"/>
        <v>380.90719999999999</v>
      </c>
      <c r="I155" s="6">
        <f t="shared" ca="1" si="28"/>
        <v>52.16</v>
      </c>
      <c r="J155" s="6">
        <f t="shared" ca="1" si="29"/>
        <v>61.189599999999999</v>
      </c>
    </row>
    <row r="156" spans="1:10" x14ac:dyDescent="0.3">
      <c r="A156">
        <f t="shared" si="24"/>
        <v>3.7420429512257554E-11</v>
      </c>
      <c r="B156">
        <f t="shared" si="25"/>
        <v>3.7420429512257554E-11</v>
      </c>
      <c r="C156">
        <f t="shared" si="26"/>
        <v>3.7420429512257554E-11</v>
      </c>
      <c r="D156" s="3">
        <v>154</v>
      </c>
      <c r="E156" s="3">
        <v>171.3</v>
      </c>
      <c r="F156" s="3">
        <v>39.700000000000003</v>
      </c>
      <c r="G156" s="3">
        <v>37.700000000000003</v>
      </c>
      <c r="H156" s="6">
        <f t="shared" ca="1" si="27"/>
        <v>394.05119999999999</v>
      </c>
      <c r="I156" s="6">
        <f t="shared" ca="1" si="28"/>
        <v>67.06</v>
      </c>
      <c r="J156" s="6">
        <f t="shared" ca="1" si="29"/>
        <v>71.744</v>
      </c>
    </row>
    <row r="157" spans="1:10" x14ac:dyDescent="0.3">
      <c r="A157">
        <f t="shared" si="24"/>
        <v>6.2367382520429253E-11</v>
      </c>
      <c r="B157">
        <f t="shared" si="25"/>
        <v>6.2367382520429253E-11</v>
      </c>
      <c r="C157">
        <f t="shared" si="26"/>
        <v>6.2367382520429253E-11</v>
      </c>
      <c r="D157" s="3">
        <v>155</v>
      </c>
      <c r="E157" s="3">
        <v>187.8</v>
      </c>
      <c r="F157" s="3">
        <v>21.1</v>
      </c>
      <c r="G157" s="3">
        <v>9.5</v>
      </c>
      <c r="H157" s="6">
        <f t="shared" ca="1" si="27"/>
        <v>387.85199999999998</v>
      </c>
      <c r="I157" s="6">
        <f t="shared" ca="1" si="28"/>
        <v>63.940000000000005</v>
      </c>
      <c r="J157" s="6">
        <f t="shared" ca="1" si="29"/>
        <v>47.751199999999997</v>
      </c>
    </row>
    <row r="158" spans="1:10" x14ac:dyDescent="0.3">
      <c r="A158">
        <f t="shared" si="24"/>
        <v>1.0394563753404878E-10</v>
      </c>
      <c r="B158">
        <f t="shared" si="25"/>
        <v>1.0394563753404878E-10</v>
      </c>
      <c r="C158">
        <f t="shared" si="26"/>
        <v>1.0394563753404878E-10</v>
      </c>
      <c r="D158" s="3">
        <v>156</v>
      </c>
      <c r="E158" s="3">
        <v>4.0999999999999996</v>
      </c>
      <c r="F158" s="3">
        <v>11.6</v>
      </c>
      <c r="G158" s="3">
        <v>5.7</v>
      </c>
      <c r="H158" s="6">
        <f t="shared" ca="1" si="27"/>
        <v>221.12960000000001</v>
      </c>
      <c r="I158" s="6">
        <f t="shared" ca="1" si="28"/>
        <v>62.059999999999995</v>
      </c>
      <c r="J158" s="6">
        <f t="shared" ca="1" si="29"/>
        <v>28.039200000000001</v>
      </c>
    </row>
    <row r="159" spans="1:10" x14ac:dyDescent="0.3">
      <c r="A159">
        <f t="shared" si="24"/>
        <v>1.7324272922341461E-10</v>
      </c>
      <c r="B159">
        <f t="shared" si="25"/>
        <v>1.7324272922341461E-10</v>
      </c>
      <c r="C159">
        <f t="shared" si="26"/>
        <v>1.7324272922341461E-10</v>
      </c>
      <c r="D159" s="3">
        <v>157</v>
      </c>
      <c r="E159" s="3">
        <v>93.9</v>
      </c>
      <c r="F159" s="3">
        <v>43.5</v>
      </c>
      <c r="G159" s="3">
        <v>50.5</v>
      </c>
      <c r="H159" s="6">
        <f t="shared" ca="1" si="27"/>
        <v>200.96879999999999</v>
      </c>
      <c r="I159" s="6">
        <f t="shared" ca="1" si="28"/>
        <v>86.94</v>
      </c>
      <c r="J159" s="6">
        <f t="shared" ca="1" si="29"/>
        <v>65.483199999999997</v>
      </c>
    </row>
    <row r="160" spans="1:10" x14ac:dyDescent="0.3">
      <c r="A160">
        <f t="shared" si="24"/>
        <v>2.8873788203902435E-10</v>
      </c>
      <c r="B160">
        <f t="shared" si="25"/>
        <v>2.8873788203902435E-10</v>
      </c>
      <c r="C160">
        <f t="shared" si="26"/>
        <v>2.8873788203902435E-10</v>
      </c>
      <c r="D160" s="3">
        <v>158</v>
      </c>
      <c r="E160" s="3">
        <v>149.80000000000001</v>
      </c>
      <c r="F160" s="3">
        <v>1.3</v>
      </c>
      <c r="G160" s="3">
        <v>24.3</v>
      </c>
      <c r="H160" s="6">
        <f t="shared" ca="1" si="27"/>
        <v>248.18080000000003</v>
      </c>
      <c r="I160" s="6">
        <f t="shared" ca="1" si="28"/>
        <v>47.019999999999996</v>
      </c>
      <c r="J160" s="6">
        <f t="shared" ca="1" si="29"/>
        <v>58.703999999999994</v>
      </c>
    </row>
    <row r="161" spans="1:10" x14ac:dyDescent="0.3">
      <c r="A161">
        <f t="shared" si="24"/>
        <v>4.8122980339837398E-10</v>
      </c>
      <c r="B161">
        <f t="shared" si="25"/>
        <v>4.8122980339837398E-10</v>
      </c>
      <c r="C161">
        <f t="shared" si="26"/>
        <v>4.8122980339837398E-10</v>
      </c>
      <c r="D161" s="3">
        <v>159</v>
      </c>
      <c r="E161" s="3">
        <v>11.7</v>
      </c>
      <c r="F161" s="3">
        <v>36.9</v>
      </c>
      <c r="G161" s="3">
        <v>45.2</v>
      </c>
      <c r="H161" s="6">
        <f t="shared" ca="1" si="27"/>
        <v>136.2696</v>
      </c>
      <c r="I161" s="6">
        <f t="shared" ca="1" si="28"/>
        <v>70.739999999999995</v>
      </c>
      <c r="J161" s="6">
        <f t="shared" ca="1" si="29"/>
        <v>79.191200000000009</v>
      </c>
    </row>
    <row r="162" spans="1:10" x14ac:dyDescent="0.3">
      <c r="A162">
        <f t="shared" si="24"/>
        <v>8.0204967233062327E-10</v>
      </c>
      <c r="B162">
        <f t="shared" si="25"/>
        <v>8.0204967233062327E-10</v>
      </c>
      <c r="C162">
        <f t="shared" si="26"/>
        <v>8.0204967233062327E-10</v>
      </c>
      <c r="D162" s="3">
        <v>160</v>
      </c>
      <c r="E162" s="3">
        <v>131.69999999999999</v>
      </c>
      <c r="F162" s="3">
        <v>18.399999999999999</v>
      </c>
      <c r="G162" s="3">
        <v>34.6</v>
      </c>
      <c r="H162" s="6">
        <f t="shared" ca="1" si="27"/>
        <v>212.93039999999999</v>
      </c>
      <c r="I162" s="6">
        <f t="shared" ca="1" si="28"/>
        <v>67.419999999999987</v>
      </c>
      <c r="J162" s="6">
        <f t="shared" ca="1" si="29"/>
        <v>81.376000000000005</v>
      </c>
    </row>
    <row r="163" spans="1:10" x14ac:dyDescent="0.3">
      <c r="A163">
        <f t="shared" ref="A163:A194" si="30">Lambda_for_TV^(201-D163)</f>
        <v>1.3367494538843721E-9</v>
      </c>
      <c r="B163">
        <f t="shared" ref="B163:B198" si="31">Lambda_for_Radio^(201-D163)</f>
        <v>1.3367494538843721E-9</v>
      </c>
      <c r="C163">
        <f t="shared" ref="C163:C194" si="32">Lambda_for_Newspaper^(201-D163)</f>
        <v>1.3367494538843721E-9</v>
      </c>
      <c r="D163" s="3">
        <v>161</v>
      </c>
      <c r="E163" s="3">
        <v>172.5</v>
      </c>
      <c r="F163" s="3">
        <v>18.100000000000001</v>
      </c>
      <c r="G163" s="3">
        <v>30.7</v>
      </c>
      <c r="H163" s="6">
        <f t="shared" ref="H163:H194" ca="1" si="33">IF(D163=1,E163,E163+SUMPRODUCT(OFFSET(E163,-1*MIN(Maximum_Period_for_TV,D163),0,MIN(Maximum_Period_for_TV,D163),1),OFFSET(A$202,-1*(MIN(Maximum_Period_for_TV,D163)-1),0,MIN(Maximum_Period_for_TV,D163),1)))</f>
        <v>288.08879999999999</v>
      </c>
      <c r="I163" s="6">
        <f t="shared" ref="I163:I194" ca="1" si="34">IF(D163=1,F163,F163+SUMPRODUCT(OFFSET(F163,-1*MIN(Maximum_Period_for_Radio,D163),0,MIN(Maximum_Period_for_Radio,D163),1),OFFSET(B$202,-1*(MIN(Maximum_Period_for_Radio,E163)-1),0,MIN(Maximum_Period_for_Radio,D163),1)))</f>
        <v>52.059999999999995</v>
      </c>
      <c r="J163" s="6">
        <f t="shared" ref="J163:J194" ca="1" si="35">IF(D163=1,G163,G163+SUMPRODUCT(OFFSET(G163,-1*MIN(Maximum_Period_for_Newspaper,D163),0,MIN(Maximum_Period_for_Newspaper,D163),1),OFFSET(C$202,-1*(MIN(Maximum_Period_for_Newspaper,D163)-1),0,MIN(Maximum_Period_for_Newspaper,D163),1)))</f>
        <v>72.980800000000002</v>
      </c>
    </row>
    <row r="164" spans="1:10" x14ac:dyDescent="0.3">
      <c r="A164">
        <f t="shared" si="30"/>
        <v>2.2279157564739537E-9</v>
      </c>
      <c r="B164">
        <f t="shared" si="31"/>
        <v>2.2279157564739537E-9</v>
      </c>
      <c r="C164">
        <f t="shared" si="32"/>
        <v>2.2279157564739537E-9</v>
      </c>
      <c r="D164" s="3">
        <v>162</v>
      </c>
      <c r="E164" s="3">
        <v>85.7</v>
      </c>
      <c r="F164" s="3">
        <v>35.799999999999997</v>
      </c>
      <c r="G164" s="3">
        <v>49.3</v>
      </c>
      <c r="H164" s="6">
        <f t="shared" ca="1" si="33"/>
        <v>239.13920000000002</v>
      </c>
      <c r="I164" s="6">
        <f t="shared" ca="1" si="34"/>
        <v>79.839999999999989</v>
      </c>
      <c r="J164" s="6">
        <f t="shared" ca="1" si="35"/>
        <v>89.9392</v>
      </c>
    </row>
    <row r="165" spans="1:10" x14ac:dyDescent="0.3">
      <c r="A165">
        <f t="shared" si="30"/>
        <v>3.7131929274565893E-9</v>
      </c>
      <c r="B165">
        <f t="shared" si="31"/>
        <v>3.7131929274565893E-9</v>
      </c>
      <c r="C165">
        <f t="shared" si="32"/>
        <v>3.7131929274565893E-9</v>
      </c>
      <c r="D165" s="3">
        <v>163</v>
      </c>
      <c r="E165" s="3">
        <v>188.4</v>
      </c>
      <c r="F165" s="3">
        <v>18.100000000000001</v>
      </c>
      <c r="G165" s="3">
        <v>25.6</v>
      </c>
      <c r="H165" s="6">
        <f t="shared" ca="1" si="33"/>
        <v>330.36720000000003</v>
      </c>
      <c r="I165" s="6">
        <f t="shared" ca="1" si="34"/>
        <v>61.48</v>
      </c>
      <c r="J165" s="6">
        <f t="shared" ca="1" si="35"/>
        <v>73.705600000000004</v>
      </c>
    </row>
    <row r="166" spans="1:10" x14ac:dyDescent="0.3">
      <c r="A166">
        <f t="shared" si="30"/>
        <v>6.1886548790943162E-9</v>
      </c>
      <c r="B166">
        <f t="shared" si="31"/>
        <v>6.1886548790943162E-9</v>
      </c>
      <c r="C166">
        <f t="shared" si="32"/>
        <v>6.1886548790943162E-9</v>
      </c>
      <c r="D166" s="3">
        <v>164</v>
      </c>
      <c r="E166" s="3">
        <v>163.5</v>
      </c>
      <c r="F166" s="3">
        <v>36.799999999999997</v>
      </c>
      <c r="G166" s="3">
        <v>7.4</v>
      </c>
      <c r="H166" s="6">
        <f t="shared" ca="1" si="33"/>
        <v>344.65199999999999</v>
      </c>
      <c r="I166" s="6">
        <f t="shared" ca="1" si="34"/>
        <v>80</v>
      </c>
      <c r="J166" s="6">
        <f t="shared" ca="1" si="35"/>
        <v>47.139199999999995</v>
      </c>
    </row>
    <row r="167" spans="1:10" x14ac:dyDescent="0.3">
      <c r="A167">
        <f t="shared" si="30"/>
        <v>1.0314424798490526E-8</v>
      </c>
      <c r="B167">
        <f t="shared" si="31"/>
        <v>1.0314424798490526E-8</v>
      </c>
      <c r="C167">
        <f t="shared" si="32"/>
        <v>1.0314424798490526E-8</v>
      </c>
      <c r="D167" s="3">
        <v>165</v>
      </c>
      <c r="E167" s="3">
        <v>117.2</v>
      </c>
      <c r="F167" s="3">
        <v>14.7</v>
      </c>
      <c r="G167" s="3">
        <v>5.4</v>
      </c>
      <c r="H167" s="6">
        <f t="shared" ca="1" si="33"/>
        <v>301.6352</v>
      </c>
      <c r="I167" s="6">
        <f t="shared" ca="1" si="34"/>
        <v>69.11999999999999</v>
      </c>
      <c r="J167" s="6">
        <f t="shared" ca="1" si="35"/>
        <v>29.704799999999999</v>
      </c>
    </row>
    <row r="168" spans="1:10" x14ac:dyDescent="0.3">
      <c r="A168">
        <f t="shared" si="30"/>
        <v>1.7190707997484211E-8</v>
      </c>
      <c r="B168">
        <f t="shared" si="31"/>
        <v>1.7190707997484211E-8</v>
      </c>
      <c r="C168">
        <f t="shared" si="32"/>
        <v>1.7190707997484211E-8</v>
      </c>
      <c r="D168" s="3">
        <v>166</v>
      </c>
      <c r="E168" s="3">
        <v>234.5</v>
      </c>
      <c r="F168" s="3">
        <v>3.4</v>
      </c>
      <c r="G168" s="3">
        <v>84.8</v>
      </c>
      <c r="H168" s="6">
        <f t="shared" ca="1" si="33"/>
        <v>404.37439999999998</v>
      </c>
      <c r="I168" s="6">
        <f t="shared" ca="1" si="34"/>
        <v>45.16</v>
      </c>
      <c r="J168" s="6">
        <f t="shared" ca="1" si="35"/>
        <v>96.233599999999996</v>
      </c>
    </row>
    <row r="169" spans="1:10" x14ac:dyDescent="0.3">
      <c r="A169">
        <f t="shared" si="30"/>
        <v>2.8651179995807019E-8</v>
      </c>
      <c r="B169">
        <f t="shared" si="31"/>
        <v>2.8651179995807019E-8</v>
      </c>
      <c r="C169">
        <f t="shared" si="32"/>
        <v>2.8651179995807019E-8</v>
      </c>
      <c r="D169" s="3">
        <v>167</v>
      </c>
      <c r="E169" s="3">
        <v>17.899999999999999</v>
      </c>
      <c r="F169" s="3">
        <v>37.6</v>
      </c>
      <c r="G169" s="3">
        <v>21.6</v>
      </c>
      <c r="H169" s="6">
        <f t="shared" ca="1" si="33"/>
        <v>236.108</v>
      </c>
      <c r="I169" s="6">
        <f t="shared" ca="1" si="34"/>
        <v>70.539999999999992</v>
      </c>
      <c r="J169" s="6">
        <f t="shared" ca="1" si="35"/>
        <v>76.022400000000005</v>
      </c>
    </row>
    <row r="170" spans="1:10" x14ac:dyDescent="0.3">
      <c r="A170">
        <f t="shared" si="30"/>
        <v>4.7751966659678364E-8</v>
      </c>
      <c r="B170">
        <f t="shared" si="31"/>
        <v>4.7751966659678364E-8</v>
      </c>
      <c r="C170">
        <f t="shared" si="32"/>
        <v>4.7751966659678364E-8</v>
      </c>
      <c r="D170" s="3">
        <v>168</v>
      </c>
      <c r="E170" s="3">
        <v>206.8</v>
      </c>
      <c r="F170" s="3">
        <v>5.2</v>
      </c>
      <c r="G170" s="3">
        <v>19.399999999999999</v>
      </c>
      <c r="H170" s="6">
        <f t="shared" ca="1" si="33"/>
        <v>327.27520000000004</v>
      </c>
      <c r="I170" s="6">
        <f t="shared" ca="1" si="34"/>
        <v>38.620000000000005</v>
      </c>
      <c r="J170" s="6">
        <f t="shared" ca="1" si="35"/>
        <v>64.054399999999987</v>
      </c>
    </row>
    <row r="171" spans="1:10" x14ac:dyDescent="0.3">
      <c r="A171">
        <f t="shared" si="30"/>
        <v>7.9586611099463944E-8</v>
      </c>
      <c r="B171">
        <f t="shared" si="31"/>
        <v>7.9586611099463944E-8</v>
      </c>
      <c r="C171">
        <f t="shared" si="32"/>
        <v>7.9586611099463944E-8</v>
      </c>
      <c r="D171" s="3">
        <v>169</v>
      </c>
      <c r="E171" s="3">
        <v>215.4</v>
      </c>
      <c r="F171" s="3">
        <v>23.6</v>
      </c>
      <c r="G171" s="3">
        <v>57.6</v>
      </c>
      <c r="H171" s="6">
        <f t="shared" ca="1" si="33"/>
        <v>396.57600000000002</v>
      </c>
      <c r="I171" s="6">
        <f t="shared" ca="1" si="34"/>
        <v>51.32</v>
      </c>
      <c r="J171" s="6">
        <f t="shared" ca="1" si="35"/>
        <v>95.332799999999992</v>
      </c>
    </row>
    <row r="172" spans="1:10" x14ac:dyDescent="0.3">
      <c r="A172">
        <f t="shared" si="30"/>
        <v>1.3264435183243993E-7</v>
      </c>
      <c r="B172">
        <f t="shared" si="31"/>
        <v>1.3264435183243993E-7</v>
      </c>
      <c r="C172">
        <f t="shared" si="32"/>
        <v>1.3264435183243993E-7</v>
      </c>
      <c r="D172" s="3">
        <v>170</v>
      </c>
      <c r="E172" s="3">
        <v>284.3</v>
      </c>
      <c r="F172" s="3">
        <v>10.6</v>
      </c>
      <c r="G172" s="3">
        <v>6.4</v>
      </c>
      <c r="H172" s="6">
        <f t="shared" ca="1" si="33"/>
        <v>491.85440000000006</v>
      </c>
      <c r="I172" s="6">
        <f t="shared" ca="1" si="34"/>
        <v>50.440000000000005</v>
      </c>
      <c r="J172" s="6">
        <f t="shared" ca="1" si="35"/>
        <v>52.6096</v>
      </c>
    </row>
    <row r="173" spans="1:10" x14ac:dyDescent="0.3">
      <c r="A173">
        <f t="shared" si="30"/>
        <v>2.2107391972073322E-7</v>
      </c>
      <c r="B173">
        <f t="shared" si="31"/>
        <v>2.2107391972073322E-7</v>
      </c>
      <c r="C173">
        <f t="shared" si="32"/>
        <v>2.2107391972073322E-7</v>
      </c>
      <c r="D173" s="3">
        <v>171</v>
      </c>
      <c r="E173" s="3">
        <v>50</v>
      </c>
      <c r="F173" s="3">
        <v>11.6</v>
      </c>
      <c r="G173" s="3">
        <v>18.399999999999999</v>
      </c>
      <c r="H173" s="6">
        <f t="shared" ca="1" si="33"/>
        <v>342.7928</v>
      </c>
      <c r="I173" s="6">
        <f t="shared" ca="1" si="34"/>
        <v>35.24</v>
      </c>
      <c r="J173" s="6">
        <f t="shared" ca="1" si="35"/>
        <v>47.166399999999996</v>
      </c>
    </row>
    <row r="174" spans="1:10" x14ac:dyDescent="0.3">
      <c r="A174">
        <f t="shared" si="30"/>
        <v>3.6845653286788872E-7</v>
      </c>
      <c r="B174">
        <f t="shared" si="31"/>
        <v>3.6845653286788872E-7</v>
      </c>
      <c r="C174">
        <f t="shared" si="32"/>
        <v>3.6845653286788872E-7</v>
      </c>
      <c r="D174" s="3">
        <v>172</v>
      </c>
      <c r="E174" s="3">
        <v>164.5</v>
      </c>
      <c r="F174" s="3">
        <v>20.9</v>
      </c>
      <c r="G174" s="3">
        <v>47.4</v>
      </c>
      <c r="H174" s="6">
        <f t="shared" ca="1" si="33"/>
        <v>343.37440000000004</v>
      </c>
      <c r="I174" s="6">
        <f t="shared" ca="1" si="34"/>
        <v>48.379999999999995</v>
      </c>
      <c r="J174" s="6">
        <f t="shared" ca="1" si="35"/>
        <v>73.185599999999994</v>
      </c>
    </row>
    <row r="175" spans="1:10" x14ac:dyDescent="0.3">
      <c r="A175">
        <f t="shared" si="30"/>
        <v>6.1409422144648121E-7</v>
      </c>
      <c r="B175">
        <f t="shared" si="31"/>
        <v>6.1409422144648121E-7</v>
      </c>
      <c r="C175">
        <f t="shared" si="32"/>
        <v>6.1409422144648121E-7</v>
      </c>
      <c r="D175" s="3">
        <v>173</v>
      </c>
      <c r="E175" s="3">
        <v>19.600000000000001</v>
      </c>
      <c r="F175" s="3">
        <v>20.100000000000001</v>
      </c>
      <c r="G175" s="3">
        <v>17</v>
      </c>
      <c r="H175" s="6">
        <f t="shared" ca="1" si="33"/>
        <v>197.7088</v>
      </c>
      <c r="I175" s="6">
        <f t="shared" ca="1" si="34"/>
        <v>45.96</v>
      </c>
      <c r="J175" s="6">
        <f t="shared" ca="1" si="35"/>
        <v>53.446399999999997</v>
      </c>
    </row>
    <row r="176" spans="1:10" x14ac:dyDescent="0.3">
      <c r="A176">
        <f t="shared" si="30"/>
        <v>1.0234903690774687E-6</v>
      </c>
      <c r="B176">
        <f t="shared" si="31"/>
        <v>1.0234903690774687E-6</v>
      </c>
      <c r="C176">
        <f t="shared" si="32"/>
        <v>1.0234903690774687E-6</v>
      </c>
      <c r="D176" s="3">
        <v>174</v>
      </c>
      <c r="E176" s="3">
        <v>168.4</v>
      </c>
      <c r="F176" s="3">
        <v>7.1</v>
      </c>
      <c r="G176" s="3">
        <v>12.8</v>
      </c>
      <c r="H176" s="6">
        <f t="shared" ca="1" si="33"/>
        <v>250.18</v>
      </c>
      <c r="I176" s="6">
        <f t="shared" ca="1" si="34"/>
        <v>38.660000000000004</v>
      </c>
      <c r="J176" s="6">
        <f t="shared" ca="1" si="35"/>
        <v>44.038399999999996</v>
      </c>
    </row>
    <row r="177" spans="1:10" x14ac:dyDescent="0.3">
      <c r="A177">
        <f t="shared" si="30"/>
        <v>1.7058172817957813E-6</v>
      </c>
      <c r="B177">
        <f t="shared" si="31"/>
        <v>1.7058172817957813E-6</v>
      </c>
      <c r="C177">
        <f t="shared" si="32"/>
        <v>1.7058172817957813E-6</v>
      </c>
      <c r="D177" s="3">
        <v>175</v>
      </c>
      <c r="E177" s="3">
        <v>222.4</v>
      </c>
      <c r="F177" s="3">
        <v>3.4</v>
      </c>
      <c r="G177" s="3">
        <v>13.1</v>
      </c>
      <c r="H177" s="6">
        <f t="shared" ca="1" si="33"/>
        <v>366.02800000000002</v>
      </c>
      <c r="I177" s="6">
        <f t="shared" ca="1" si="34"/>
        <v>32.26</v>
      </c>
      <c r="J177" s="6">
        <f t="shared" ca="1" si="35"/>
        <v>37.138399999999997</v>
      </c>
    </row>
    <row r="178" spans="1:10" x14ac:dyDescent="0.3">
      <c r="A178">
        <f t="shared" si="30"/>
        <v>2.8430288029929689E-6</v>
      </c>
      <c r="B178">
        <f t="shared" si="31"/>
        <v>2.8430288029929689E-6</v>
      </c>
      <c r="C178">
        <f t="shared" si="32"/>
        <v>2.8430288029929689E-6</v>
      </c>
      <c r="D178" s="3">
        <v>176</v>
      </c>
      <c r="E178" s="3">
        <v>276.89999999999998</v>
      </c>
      <c r="F178" s="3">
        <v>48.9</v>
      </c>
      <c r="G178" s="3">
        <v>41.8</v>
      </c>
      <c r="H178" s="6">
        <f t="shared" ca="1" si="33"/>
        <v>475.19759999999997</v>
      </c>
      <c r="I178" s="6">
        <f t="shared" ca="1" si="34"/>
        <v>67.259999999999991</v>
      </c>
      <c r="J178" s="6">
        <f t="shared" ca="1" si="35"/>
        <v>57.94</v>
      </c>
    </row>
    <row r="179" spans="1:10" x14ac:dyDescent="0.3">
      <c r="A179">
        <f t="shared" si="30"/>
        <v>4.7383813383216143E-6</v>
      </c>
      <c r="B179">
        <f t="shared" si="31"/>
        <v>4.7383813383216143E-6</v>
      </c>
      <c r="C179">
        <f t="shared" si="32"/>
        <v>4.7383813383216143E-6</v>
      </c>
      <c r="D179" s="3">
        <v>177</v>
      </c>
      <c r="E179" s="3">
        <v>248.4</v>
      </c>
      <c r="F179" s="3">
        <v>30.2</v>
      </c>
      <c r="G179" s="3">
        <v>20.3</v>
      </c>
      <c r="H179" s="6">
        <f t="shared" ca="1" si="33"/>
        <v>530.97839999999997</v>
      </c>
      <c r="I179" s="6">
        <f t="shared" ca="1" si="34"/>
        <v>65.839999999999989</v>
      </c>
      <c r="J179" s="6">
        <f t="shared" ca="1" si="35"/>
        <v>52.860799999999998</v>
      </c>
    </row>
    <row r="180" spans="1:10" x14ac:dyDescent="0.3">
      <c r="A180">
        <f t="shared" si="30"/>
        <v>7.8973022305360241E-6</v>
      </c>
      <c r="B180">
        <f t="shared" si="31"/>
        <v>7.8973022305360241E-6</v>
      </c>
      <c r="C180">
        <f t="shared" si="32"/>
        <v>7.8973022305360241E-6</v>
      </c>
      <c r="D180" s="3">
        <v>178</v>
      </c>
      <c r="E180" s="3">
        <v>170.2</v>
      </c>
      <c r="F180" s="3">
        <v>7.8</v>
      </c>
      <c r="G180" s="3">
        <v>35.200000000000003</v>
      </c>
      <c r="H180" s="6">
        <f t="shared" ca="1" si="33"/>
        <v>466.96239999999995</v>
      </c>
      <c r="I180" s="6">
        <f t="shared" ca="1" si="34"/>
        <v>57.29999999999999</v>
      </c>
      <c r="J180" s="6">
        <f t="shared" ca="1" si="35"/>
        <v>65.257599999999996</v>
      </c>
    </row>
    <row r="181" spans="1:10" x14ac:dyDescent="0.3">
      <c r="A181">
        <f t="shared" si="30"/>
        <v>1.3162170384226707E-5</v>
      </c>
      <c r="B181">
        <f t="shared" si="31"/>
        <v>1.3162170384226707E-5</v>
      </c>
      <c r="C181">
        <f t="shared" si="32"/>
        <v>1.3162170384226707E-5</v>
      </c>
      <c r="D181" s="3">
        <v>179</v>
      </c>
      <c r="E181" s="3">
        <v>276.7</v>
      </c>
      <c r="F181" s="3">
        <v>2.2999999999999998</v>
      </c>
      <c r="G181" s="3">
        <v>23.7</v>
      </c>
      <c r="H181" s="6">
        <f t="shared" ca="1" si="33"/>
        <v>528.05439999999999</v>
      </c>
      <c r="I181" s="6">
        <f t="shared" ca="1" si="34"/>
        <v>54.439999999999991</v>
      </c>
      <c r="J181" s="6">
        <f t="shared" ca="1" si="35"/>
        <v>61.156800000000004</v>
      </c>
    </row>
    <row r="182" spans="1:10" x14ac:dyDescent="0.3">
      <c r="A182">
        <f t="shared" si="30"/>
        <v>2.1936950640377847E-5</v>
      </c>
      <c r="B182">
        <f t="shared" si="31"/>
        <v>2.1936950640377847E-5</v>
      </c>
      <c r="C182">
        <f t="shared" si="32"/>
        <v>2.1936950640377847E-5</v>
      </c>
      <c r="D182" s="3">
        <v>180</v>
      </c>
      <c r="E182" s="3">
        <v>165.6</v>
      </c>
      <c r="F182" s="3">
        <v>10</v>
      </c>
      <c r="G182" s="3">
        <v>17.600000000000001</v>
      </c>
      <c r="H182" s="6">
        <f t="shared" ca="1" si="33"/>
        <v>446.54639999999995</v>
      </c>
      <c r="I182" s="6">
        <f t="shared" ca="1" si="34"/>
        <v>34.179999999999993</v>
      </c>
      <c r="J182" s="6">
        <f t="shared" ca="1" si="35"/>
        <v>48.876800000000003</v>
      </c>
    </row>
    <row r="183" spans="1:10" x14ac:dyDescent="0.3">
      <c r="A183">
        <f t="shared" si="30"/>
        <v>3.6561584400629747E-5</v>
      </c>
      <c r="B183">
        <f t="shared" si="31"/>
        <v>3.6561584400629747E-5</v>
      </c>
      <c r="C183">
        <f t="shared" si="32"/>
        <v>3.6561584400629747E-5</v>
      </c>
      <c r="D183" s="3">
        <v>181</v>
      </c>
      <c r="E183" s="3">
        <v>156.6</v>
      </c>
      <c r="F183" s="3">
        <v>2.6</v>
      </c>
      <c r="G183" s="3">
        <v>8.3000000000000007</v>
      </c>
      <c r="H183" s="6">
        <f t="shared" ca="1" si="33"/>
        <v>392.33519999999999</v>
      </c>
      <c r="I183" s="6">
        <f t="shared" ca="1" si="34"/>
        <v>14.659999999999998</v>
      </c>
      <c r="J183" s="6">
        <f t="shared" ca="1" si="35"/>
        <v>34.995199999999997</v>
      </c>
    </row>
    <row r="184" spans="1:10" x14ac:dyDescent="0.3">
      <c r="A184">
        <f t="shared" si="30"/>
        <v>6.0935974001049578E-5</v>
      </c>
      <c r="B184">
        <f t="shared" si="31"/>
        <v>6.0935974001049578E-5</v>
      </c>
      <c r="C184">
        <f t="shared" si="32"/>
        <v>6.0935974001049578E-5</v>
      </c>
      <c r="D184" s="3">
        <v>182</v>
      </c>
      <c r="E184" s="3">
        <v>218.5</v>
      </c>
      <c r="F184" s="3">
        <v>5.4</v>
      </c>
      <c r="G184" s="3">
        <v>27.4</v>
      </c>
      <c r="H184" s="6">
        <f t="shared" ca="1" si="33"/>
        <v>431.84319999999997</v>
      </c>
      <c r="I184" s="6">
        <f t="shared" ca="1" si="34"/>
        <v>14.34</v>
      </c>
      <c r="J184" s="6">
        <f t="shared" ca="1" si="35"/>
        <v>43.8352</v>
      </c>
    </row>
    <row r="185" spans="1:10" x14ac:dyDescent="0.3">
      <c r="A185">
        <f t="shared" si="30"/>
        <v>1.0155995666841596E-4</v>
      </c>
      <c r="B185">
        <f t="shared" si="31"/>
        <v>1.0155995666841596E-4</v>
      </c>
      <c r="C185">
        <f t="shared" si="32"/>
        <v>1.0155995666841596E-4</v>
      </c>
      <c r="D185" s="3">
        <v>183</v>
      </c>
      <c r="E185" s="3">
        <v>56.2</v>
      </c>
      <c r="F185" s="3">
        <v>5.7</v>
      </c>
      <c r="G185" s="3">
        <v>29.7</v>
      </c>
      <c r="H185" s="6">
        <f t="shared" ca="1" si="33"/>
        <v>279.44560000000001</v>
      </c>
      <c r="I185" s="6">
        <f t="shared" ca="1" si="34"/>
        <v>16.5</v>
      </c>
      <c r="J185" s="6">
        <f t="shared" ca="1" si="35"/>
        <v>52.929599999999994</v>
      </c>
    </row>
    <row r="186" spans="1:10" x14ac:dyDescent="0.3">
      <c r="A186">
        <f t="shared" si="30"/>
        <v>1.6926659444735994E-4</v>
      </c>
      <c r="B186">
        <f t="shared" si="31"/>
        <v>1.6926659444735994E-4</v>
      </c>
      <c r="C186">
        <f t="shared" si="32"/>
        <v>1.6926659444735994E-4</v>
      </c>
      <c r="D186" s="3">
        <v>184</v>
      </c>
      <c r="E186" s="3">
        <v>287.60000000000002</v>
      </c>
      <c r="F186" s="3">
        <v>43</v>
      </c>
      <c r="G186" s="3">
        <v>71.8</v>
      </c>
      <c r="H186" s="6">
        <f t="shared" ca="1" si="33"/>
        <v>433.80560000000003</v>
      </c>
      <c r="I186" s="6">
        <f t="shared" ca="1" si="34"/>
        <v>51.22</v>
      </c>
      <c r="J186" s="6">
        <f t="shared" ca="1" si="35"/>
        <v>101.27679999999999</v>
      </c>
    </row>
    <row r="187" spans="1:10" x14ac:dyDescent="0.3">
      <c r="A187">
        <f t="shared" si="30"/>
        <v>2.8211099074559989E-4</v>
      </c>
      <c r="B187">
        <f t="shared" si="31"/>
        <v>2.8211099074559989E-4</v>
      </c>
      <c r="C187">
        <f t="shared" si="32"/>
        <v>2.8211099074559989E-4</v>
      </c>
      <c r="D187" s="3">
        <v>185</v>
      </c>
      <c r="E187" s="3">
        <v>253.8</v>
      </c>
      <c r="F187" s="3">
        <v>21.3</v>
      </c>
      <c r="G187" s="3">
        <v>30</v>
      </c>
      <c r="H187" s="6">
        <f t="shared" ca="1" si="33"/>
        <v>493.78800000000001</v>
      </c>
      <c r="I187" s="6">
        <f t="shared" ca="1" si="34"/>
        <v>53.760000000000005</v>
      </c>
      <c r="J187" s="6">
        <f t="shared" ca="1" si="35"/>
        <v>89.690399999999997</v>
      </c>
    </row>
    <row r="188" spans="1:10" x14ac:dyDescent="0.3">
      <c r="A188">
        <f t="shared" si="30"/>
        <v>4.701849845759999E-4</v>
      </c>
      <c r="B188">
        <f t="shared" si="31"/>
        <v>4.701849845759999E-4</v>
      </c>
      <c r="C188">
        <f t="shared" si="32"/>
        <v>4.701849845759999E-4</v>
      </c>
      <c r="D188" s="3">
        <v>186</v>
      </c>
      <c r="E188" s="3">
        <v>205</v>
      </c>
      <c r="F188" s="3">
        <v>45.1</v>
      </c>
      <c r="G188" s="3">
        <v>19.600000000000001</v>
      </c>
      <c r="H188" s="6">
        <f t="shared" ca="1" si="33"/>
        <v>472.95519999999999</v>
      </c>
      <c r="I188" s="6">
        <f t="shared" ca="1" si="34"/>
        <v>87.1</v>
      </c>
      <c r="J188" s="6">
        <f t="shared" ca="1" si="35"/>
        <v>69.863200000000006</v>
      </c>
    </row>
    <row r="189" spans="1:10" x14ac:dyDescent="0.3">
      <c r="A189">
        <f t="shared" si="30"/>
        <v>7.8364164095999977E-4</v>
      </c>
      <c r="B189">
        <f t="shared" si="31"/>
        <v>7.8364164095999977E-4</v>
      </c>
      <c r="C189">
        <f t="shared" si="32"/>
        <v>7.8364164095999977E-4</v>
      </c>
      <c r="D189" s="3">
        <v>187</v>
      </c>
      <c r="E189" s="3">
        <v>139.5</v>
      </c>
      <c r="F189" s="3">
        <v>2.1</v>
      </c>
      <c r="G189" s="3">
        <v>26.6</v>
      </c>
      <c r="H189" s="6">
        <f t="shared" ca="1" si="33"/>
        <v>415.9896</v>
      </c>
      <c r="I189" s="6">
        <f t="shared" ca="1" si="34"/>
        <v>67.739999999999995</v>
      </c>
      <c r="J189" s="6">
        <f t="shared" ca="1" si="35"/>
        <v>64.668800000000005</v>
      </c>
    </row>
    <row r="190" spans="1:10" x14ac:dyDescent="0.3">
      <c r="A190">
        <f t="shared" si="30"/>
        <v>1.3060694015999998E-3</v>
      </c>
      <c r="B190">
        <f t="shared" si="31"/>
        <v>1.3060694015999998E-3</v>
      </c>
      <c r="C190">
        <f t="shared" si="32"/>
        <v>1.3060694015999998E-3</v>
      </c>
      <c r="D190" s="3">
        <v>188</v>
      </c>
      <c r="E190" s="3">
        <v>191.1</v>
      </c>
      <c r="F190" s="3">
        <v>28.7</v>
      </c>
      <c r="G190" s="3">
        <v>18.2</v>
      </c>
      <c r="H190" s="6">
        <f t="shared" ca="1" si="33"/>
        <v>403.42079999999999</v>
      </c>
      <c r="I190" s="6">
        <f t="shared" ca="1" si="34"/>
        <v>69.8</v>
      </c>
      <c r="J190" s="6">
        <f t="shared" ca="1" si="35"/>
        <v>47.695999999999998</v>
      </c>
    </row>
    <row r="191" spans="1:10" x14ac:dyDescent="0.3">
      <c r="A191">
        <f t="shared" si="30"/>
        <v>2.1767823359999995E-3</v>
      </c>
      <c r="B191">
        <f t="shared" si="31"/>
        <v>2.1767823359999995E-3</v>
      </c>
      <c r="C191">
        <f t="shared" si="32"/>
        <v>2.1767823359999995E-3</v>
      </c>
      <c r="D191" s="3">
        <v>189</v>
      </c>
      <c r="E191" s="3">
        <v>286</v>
      </c>
      <c r="F191" s="3">
        <v>13.9</v>
      </c>
      <c r="G191" s="3">
        <v>3.7</v>
      </c>
      <c r="H191" s="6">
        <f t="shared" ca="1" si="33"/>
        <v>495.15999999999997</v>
      </c>
      <c r="I191" s="6">
        <f t="shared" ca="1" si="34"/>
        <v>59.44</v>
      </c>
      <c r="J191" s="6">
        <f t="shared" ca="1" si="35"/>
        <v>28.429599999999997</v>
      </c>
    </row>
    <row r="192" spans="1:10" x14ac:dyDescent="0.3">
      <c r="A192">
        <f t="shared" si="30"/>
        <v>3.6279705599999994E-3</v>
      </c>
      <c r="B192">
        <f t="shared" si="31"/>
        <v>3.6279705599999994E-3</v>
      </c>
      <c r="C192">
        <f t="shared" si="32"/>
        <v>3.6279705599999994E-3</v>
      </c>
      <c r="D192" s="3">
        <v>190</v>
      </c>
      <c r="E192" s="3">
        <v>18.7</v>
      </c>
      <c r="F192" s="3">
        <v>12.1</v>
      </c>
      <c r="G192" s="3">
        <v>23.4</v>
      </c>
      <c r="H192" s="6">
        <f t="shared" ca="1" si="33"/>
        <v>289.22800000000001</v>
      </c>
      <c r="I192" s="6">
        <f t="shared" ca="1" si="34"/>
        <v>38.92</v>
      </c>
      <c r="J192" s="6">
        <f t="shared" ca="1" si="35"/>
        <v>37.9176</v>
      </c>
    </row>
    <row r="193" spans="1:10" x14ac:dyDescent="0.3">
      <c r="A193">
        <f t="shared" si="30"/>
        <v>6.0466175999999991E-3</v>
      </c>
      <c r="B193">
        <f t="shared" si="31"/>
        <v>6.0466175999999991E-3</v>
      </c>
      <c r="C193">
        <f t="shared" si="32"/>
        <v>6.0466175999999991E-3</v>
      </c>
      <c r="D193" s="3">
        <v>191</v>
      </c>
      <c r="E193" s="3">
        <v>39.5</v>
      </c>
      <c r="F193" s="3">
        <v>41.1</v>
      </c>
      <c r="G193" s="3">
        <v>5.8</v>
      </c>
      <c r="H193" s="6">
        <f t="shared" ca="1" si="33"/>
        <v>194.95759999999999</v>
      </c>
      <c r="I193" s="6">
        <f t="shared" ca="1" si="34"/>
        <v>73.92</v>
      </c>
      <c r="J193" s="6">
        <f t="shared" ca="1" si="35"/>
        <v>25.103199999999998</v>
      </c>
    </row>
    <row r="194" spans="1:10" x14ac:dyDescent="0.3">
      <c r="A194">
        <f t="shared" si="30"/>
        <v>1.0077695999999999E-2</v>
      </c>
      <c r="B194">
        <f t="shared" si="31"/>
        <v>1.0077695999999999E-2</v>
      </c>
      <c r="C194">
        <f t="shared" si="32"/>
        <v>1.0077695999999999E-2</v>
      </c>
      <c r="D194" s="3">
        <v>192</v>
      </c>
      <c r="E194" s="3">
        <v>75.5</v>
      </c>
      <c r="F194" s="3">
        <v>10.8</v>
      </c>
      <c r="G194" s="3">
        <v>6</v>
      </c>
      <c r="H194" s="6">
        <f t="shared" ca="1" si="33"/>
        <v>167.708</v>
      </c>
      <c r="I194" s="6">
        <f t="shared" ca="1" si="34"/>
        <v>51.06</v>
      </c>
      <c r="J194" s="6">
        <f t="shared" ca="1" si="35"/>
        <v>18.703200000000002</v>
      </c>
    </row>
    <row r="195" spans="1:10" x14ac:dyDescent="0.3">
      <c r="A195">
        <f t="shared" ref="A195:A202" si="36">Lambda_for_TV^(201-D195)</f>
        <v>1.6796159999999997E-2</v>
      </c>
      <c r="B195">
        <f t="shared" si="31"/>
        <v>1.6796159999999997E-2</v>
      </c>
      <c r="C195">
        <f t="shared" ref="C195:C202" si="37">Lambda_for_Newspaper^(201-D195)</f>
        <v>1.6796159999999997E-2</v>
      </c>
      <c r="D195" s="3">
        <v>193</v>
      </c>
      <c r="E195" s="3">
        <v>17.2</v>
      </c>
      <c r="F195" s="3">
        <v>4.0999999999999996</v>
      </c>
      <c r="G195" s="3">
        <v>31.6</v>
      </c>
      <c r="H195" s="6">
        <f t="shared" ref="H195:H202" ca="1" si="38">IF(D195=1,E195,E195+SUMPRODUCT(OFFSET(E195,-1*MIN(Maximum_Period_for_TV,D195),0,MIN(Maximum_Period_for_TV,D195),1),OFFSET(A$202,-1*(MIN(Maximum_Period_for_TV,D195)-1),0,MIN(Maximum_Period_for_TV,D195),1)))</f>
        <v>80.759199999999993</v>
      </c>
      <c r="I195" s="6">
        <f t="shared" ref="I195:I202" ca="1" si="39">IF(D195=1,F195,F195+SUMPRODUCT(OFFSET(F195,-1*MIN(Maximum_Period_for_Radio,D195),0,MIN(Maximum_Period_for_Radio,D195),1),OFFSET(B$202,-1*(MIN(Maximum_Period_for_Radio,E195)-1),0,MIN(Maximum_Period_for_Radio,D195),1)))</f>
        <v>42.500000000000007</v>
      </c>
      <c r="J195" s="6">
        <f t="shared" ref="J195:J202" ca="1" si="40">IF(D195=1,G195,G195+SUMPRODUCT(OFFSET(G195,-1*MIN(Maximum_Period_for_Newspaper,D195),0,MIN(Maximum_Period_for_Newspaper,D195),1),OFFSET(C$202,-1*(MIN(Maximum_Period_for_Newspaper,D195)-1),0,MIN(Maximum_Period_for_Newspaper,D195),1)))</f>
        <v>42.342399999999998</v>
      </c>
    </row>
    <row r="196" spans="1:10" x14ac:dyDescent="0.3">
      <c r="A196">
        <f t="shared" si="36"/>
        <v>2.7993599999999997E-2</v>
      </c>
      <c r="B196">
        <f t="shared" si="31"/>
        <v>2.7993599999999997E-2</v>
      </c>
      <c r="C196">
        <f t="shared" si="37"/>
        <v>2.7993599999999997E-2</v>
      </c>
      <c r="D196" s="3">
        <v>194</v>
      </c>
      <c r="E196" s="3">
        <v>166.8</v>
      </c>
      <c r="F196" s="3">
        <v>42</v>
      </c>
      <c r="G196" s="3">
        <v>3.6</v>
      </c>
      <c r="H196" s="6">
        <f t="shared" ca="1" si="38"/>
        <v>212.83200000000002</v>
      </c>
      <c r="I196" s="6">
        <f t="shared" ca="1" si="39"/>
        <v>75.599999999999994</v>
      </c>
      <c r="J196" s="6">
        <f t="shared" ca="1" si="40"/>
        <v>25.972800000000003</v>
      </c>
    </row>
    <row r="197" spans="1:10" x14ac:dyDescent="0.3">
      <c r="A197">
        <f t="shared" si="36"/>
        <v>4.6655999999999996E-2</v>
      </c>
      <c r="B197">
        <f t="shared" si="31"/>
        <v>4.6655999999999996E-2</v>
      </c>
      <c r="C197">
        <f t="shared" si="37"/>
        <v>4.6655999999999996E-2</v>
      </c>
      <c r="D197" s="3">
        <v>195</v>
      </c>
      <c r="E197" s="3">
        <v>149.69999999999999</v>
      </c>
      <c r="F197" s="3">
        <v>35.6</v>
      </c>
      <c r="G197" s="3">
        <v>6</v>
      </c>
      <c r="H197" s="6">
        <f t="shared" ca="1" si="38"/>
        <v>272.27999999999997</v>
      </c>
      <c r="I197" s="6">
        <f t="shared" ca="1" si="39"/>
        <v>69.740000000000009</v>
      </c>
      <c r="J197" s="6">
        <f t="shared" ca="1" si="40"/>
        <v>20.832000000000001</v>
      </c>
    </row>
    <row r="198" spans="1:10" x14ac:dyDescent="0.3">
      <c r="A198">
        <f t="shared" si="36"/>
        <v>7.7759999999999996E-2</v>
      </c>
      <c r="B198">
        <f t="shared" si="31"/>
        <v>7.7759999999999996E-2</v>
      </c>
      <c r="C198">
        <f t="shared" si="37"/>
        <v>7.7759999999999996E-2</v>
      </c>
      <c r="D198" s="3">
        <v>196</v>
      </c>
      <c r="E198" s="3">
        <v>38.200000000000003</v>
      </c>
      <c r="F198" s="3">
        <v>3.7</v>
      </c>
      <c r="G198" s="3">
        <v>13.8</v>
      </c>
      <c r="H198" s="6">
        <f t="shared" ca="1" si="38"/>
        <v>191.78320000000002</v>
      </c>
      <c r="I198" s="6">
        <f t="shared" ca="1" si="39"/>
        <v>52.72</v>
      </c>
      <c r="J198" s="6">
        <f t="shared" ca="1" si="40"/>
        <v>25.521599999999999</v>
      </c>
    </row>
    <row r="199" spans="1:10" x14ac:dyDescent="0.3">
      <c r="A199">
        <f t="shared" si="36"/>
        <v>0.12959999999999999</v>
      </c>
      <c r="B199">
        <f>Lambda_for_Radio</f>
        <v>0.6</v>
      </c>
      <c r="C199">
        <f t="shared" si="37"/>
        <v>0.12959999999999999</v>
      </c>
      <c r="D199" s="3">
        <v>197</v>
      </c>
      <c r="E199" s="3">
        <v>94.2</v>
      </c>
      <c r="F199" s="3">
        <v>4.9000000000000004</v>
      </c>
      <c r="G199" s="3">
        <v>8.1</v>
      </c>
      <c r="H199" s="6">
        <f t="shared" ca="1" si="38"/>
        <v>207.04079999999999</v>
      </c>
      <c r="I199" s="6">
        <f t="shared" ca="1" si="39"/>
        <v>53.68</v>
      </c>
      <c r="J199" s="6">
        <f t="shared" ca="1" si="40"/>
        <v>19.317599999999999</v>
      </c>
    </row>
    <row r="200" spans="1:10" x14ac:dyDescent="0.3">
      <c r="A200">
        <f t="shared" si="36"/>
        <v>0.216</v>
      </c>
      <c r="B200">
        <f>Lambda_for_Radio</f>
        <v>0.6</v>
      </c>
      <c r="C200">
        <f t="shared" si="37"/>
        <v>0.216</v>
      </c>
      <c r="D200" s="3">
        <v>198</v>
      </c>
      <c r="E200" s="3">
        <v>177</v>
      </c>
      <c r="F200" s="3">
        <v>9.3000000000000007</v>
      </c>
      <c r="G200" s="3">
        <v>6.4</v>
      </c>
      <c r="H200" s="6">
        <f t="shared" ca="1" si="38"/>
        <v>279.60720000000003</v>
      </c>
      <c r="I200" s="6">
        <f t="shared" ca="1" si="39"/>
        <v>35.82</v>
      </c>
      <c r="J200" s="6">
        <f t="shared" ca="1" si="40"/>
        <v>17.524000000000001</v>
      </c>
    </row>
    <row r="201" spans="1:10" x14ac:dyDescent="0.3">
      <c r="A201">
        <f t="shared" si="36"/>
        <v>0.36</v>
      </c>
      <c r="B201">
        <f>Lambda_for_Radio</f>
        <v>0.6</v>
      </c>
      <c r="C201">
        <f t="shared" si="37"/>
        <v>0.36</v>
      </c>
      <c r="D201" s="3">
        <v>199</v>
      </c>
      <c r="E201" s="3">
        <v>283.60000000000002</v>
      </c>
      <c r="F201" s="3">
        <v>42</v>
      </c>
      <c r="G201" s="3">
        <v>66.2</v>
      </c>
      <c r="H201" s="6">
        <f t="shared" ca="1" si="38"/>
        <v>431.96320000000003</v>
      </c>
      <c r="I201" s="6">
        <f t="shared" ca="1" si="39"/>
        <v>52.74</v>
      </c>
      <c r="J201" s="6">
        <f t="shared" ca="1" si="40"/>
        <v>75.936800000000005</v>
      </c>
    </row>
    <row r="202" spans="1:10" x14ac:dyDescent="0.3">
      <c r="A202">
        <f t="shared" si="36"/>
        <v>0.6</v>
      </c>
      <c r="B202">
        <f>Lambda_for_Radio</f>
        <v>0.6</v>
      </c>
      <c r="C202">
        <f t="shared" si="37"/>
        <v>0.6</v>
      </c>
      <c r="D202" s="3">
        <v>200</v>
      </c>
      <c r="E202" s="3">
        <v>232.1</v>
      </c>
      <c r="F202" s="3">
        <v>8.6</v>
      </c>
      <c r="G202" s="3">
        <v>8.6999999999999993</v>
      </c>
      <c r="H202" s="6">
        <f t="shared" ca="1" si="38"/>
        <v>486.32719999999995</v>
      </c>
      <c r="I202" s="6">
        <f t="shared" ca="1" si="39"/>
        <v>42.32</v>
      </c>
      <c r="J202" s="6">
        <f t="shared" ca="1" si="40"/>
        <v>52.473600000000005</v>
      </c>
    </row>
  </sheetData>
  <mergeCells count="2"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2"/>
  <sheetViews>
    <sheetView showGridLines="0" tabSelected="1" workbookViewId="0"/>
  </sheetViews>
  <sheetFormatPr defaultColWidth="10.77734375" defaultRowHeight="14.4" x14ac:dyDescent="0.3"/>
  <cols>
    <col min="9" max="9" width="20.77734375" bestFit="1" customWidth="1"/>
  </cols>
  <sheetData>
    <row r="1" spans="1:21" x14ac:dyDescent="0.3">
      <c r="B1" s="34" t="s">
        <v>5</v>
      </c>
      <c r="C1" s="34"/>
      <c r="D1" s="34"/>
      <c r="E1" s="35" t="s">
        <v>6</v>
      </c>
      <c r="F1" s="36"/>
      <c r="G1" s="37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0.8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LOG(B3,$J$6)</f>
        <v>5.4385139970413201</v>
      </c>
      <c r="F3" s="3">
        <f>LOG(C3,$J$7)</f>
        <v>3.6323091026255421</v>
      </c>
      <c r="G3" s="3">
        <f>LOG(D3,$J$8)</f>
        <v>4.2370008626236242</v>
      </c>
      <c r="I3" s="4" t="s">
        <v>9</v>
      </c>
      <c r="J3">
        <v>0.8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LOG(B4,$J$6)+$J$2*E3</f>
        <v>8.146300386805251</v>
      </c>
      <c r="F4" s="3">
        <f>LOG(C4,$J$7)+$J$3*F3</f>
        <v>6.5770718009756486</v>
      </c>
      <c r="G4" s="3">
        <f>LOG(D4,$J$8)+$J$4*G3</f>
        <v>7.1984829366075322</v>
      </c>
      <c r="I4" s="4" t="s">
        <v>10</v>
      </c>
      <c r="J4">
        <v>0.8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0">LOG(B5,$J$6)+$J$2*E4</f>
        <v>9.3619496932636093</v>
      </c>
      <c r="F5" s="3">
        <f t="shared" ref="F5:F68" si="1">LOG(C5,$J$7)+$J$3*F4</f>
        <v>9.0881225578470186</v>
      </c>
      <c r="G5" s="3">
        <f t="shared" ref="G5:G68" si="2">LOG(D5,$J$8)+$J$4*G4</f>
        <v>9.9972312554818838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">
        <f>LOG(B6,$J$6)+$J$2*E5</f>
        <v>12.51014537956031</v>
      </c>
      <c r="F6" s="3">
        <f t="shared" si="1"/>
        <v>10.991360546244602</v>
      </c>
      <c r="G6" s="3">
        <f t="shared" si="2"/>
        <v>12.066811758623318</v>
      </c>
      <c r="I6" s="4" t="s">
        <v>20</v>
      </c>
      <c r="J6">
        <f>EXP(1)</f>
        <v>2.7182818284590451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0"/>
        <v>15.205507751606326</v>
      </c>
      <c r="F7" s="3">
        <f t="shared" si="1"/>
        <v>11.172634571125855</v>
      </c>
      <c r="G7" s="3">
        <f t="shared" si="2"/>
        <v>13.720765296732836</v>
      </c>
      <c r="I7" s="4" t="s">
        <v>21</v>
      </c>
      <c r="J7">
        <f t="shared" ref="J7:J8" si="3">EXP(1)</f>
        <v>2.7182818284590451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0"/>
        <v>14.3277292269456</v>
      </c>
      <c r="F8" s="3">
        <f t="shared" si="1"/>
        <v>12.827885053381511</v>
      </c>
      <c r="G8" s="3">
        <f t="shared" si="2"/>
        <v>15.29410035092258</v>
      </c>
      <c r="I8" s="4" t="s">
        <v>22</v>
      </c>
      <c r="J8">
        <f t="shared" si="3"/>
        <v>2.7182818284590451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0"/>
        <v>15.513968329359784</v>
      </c>
      <c r="F9" s="3">
        <f t="shared" si="1"/>
        <v>13.752736558095307</v>
      </c>
      <c r="G9" s="3">
        <f t="shared" si="2"/>
        <v>15.392280701888179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0"/>
        <v>17.200331685588935</v>
      </c>
      <c r="F10" s="3">
        <f t="shared" si="1"/>
        <v>13.97771881271272</v>
      </c>
      <c r="G10" s="3">
        <f t="shared" si="2"/>
        <v>14.764829659622862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0"/>
        <v>15.912027551730612</v>
      </c>
      <c r="F11" s="3">
        <f t="shared" si="1"/>
        <v>11.924112394899554</v>
      </c>
      <c r="G11" s="3">
        <f t="shared" si="2"/>
        <v>11.81186372769829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0"/>
        <v>18.026938907598943</v>
      </c>
      <c r="F12" s="3">
        <f t="shared" si="1"/>
        <v>10.494801360947081</v>
      </c>
      <c r="G12" s="3">
        <f t="shared" si="2"/>
        <v>12.503492163836599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0"/>
        <v>18.612719872936797</v>
      </c>
      <c r="F13" s="3">
        <f t="shared" si="1"/>
        <v>10.153699006310038</v>
      </c>
      <c r="G13" s="3">
        <f t="shared" si="2"/>
        <v>13.18914636423192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0"/>
        <v>20.259417603234173</v>
      </c>
      <c r="F14" s="3">
        <f t="shared" si="1"/>
        <v>11.301013035395977</v>
      </c>
      <c r="G14" s="3">
        <f t="shared" si="2"/>
        <v>11.937611452505427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0"/>
        <v>19.377219663264768</v>
      </c>
      <c r="F15" s="3">
        <f t="shared" si="1"/>
        <v>12.599011558788602</v>
      </c>
      <c r="G15" s="3">
        <f t="shared" si="2"/>
        <v>13.738227603512804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0"/>
        <v>20.081628108615618</v>
      </c>
      <c r="F16" s="3">
        <f t="shared" si="1"/>
        <v>12.107357494323168</v>
      </c>
      <c r="G16" s="3">
        <f t="shared" si="2"/>
        <v>12.964663108832253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0"/>
        <v>21.383912556708296</v>
      </c>
      <c r="F17" s="3">
        <f t="shared" si="1"/>
        <v>13.17935865322986</v>
      </c>
      <c r="G17" s="3">
        <f t="shared" si="2"/>
        <v>14.200371883554899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0"/>
        <v>22.38217878497532</v>
      </c>
      <c r="F18" s="3">
        <f t="shared" si="1"/>
        <v>14.408418320478184</v>
      </c>
      <c r="G18" s="3">
        <f t="shared" si="2"/>
        <v>15.328700845708173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0"/>
        <v>22.122305222926606</v>
      </c>
      <c r="F19" s="3">
        <f t="shared" si="1"/>
        <v>15.126782896789868</v>
      </c>
      <c r="G19" s="3">
        <f t="shared" si="2"/>
        <v>16.999159124961036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0"/>
        <v>23.337621323021573</v>
      </c>
      <c r="F20" s="3">
        <f t="shared" si="1"/>
        <v>15.780255435692329</v>
      </c>
      <c r="G20" s="3">
        <f t="shared" si="2"/>
        <v>17.621101169356095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0"/>
        <v>22.907097921040883</v>
      </c>
      <c r="F21" s="3">
        <f t="shared" si="1"/>
        <v>15.644629234698225</v>
      </c>
      <c r="G21" s="3">
        <f t="shared" si="2"/>
        <v>17.00378199533225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0"/>
        <v>23.318149660301291</v>
      </c>
      <c r="F22" s="3">
        <f t="shared" si="1"/>
        <v>15.689581846696047</v>
      </c>
      <c r="G22" s="3">
        <f t="shared" si="2"/>
        <v>16.552713931318387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0"/>
        <v>24.040847972111784</v>
      </c>
      <c r="F23" s="3">
        <f t="shared" si="1"/>
        <v>15.873097890550131</v>
      </c>
      <c r="G23" s="3">
        <f t="shared" si="2"/>
        <v>17.219981891020858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0"/>
        <v>24.702424859864998</v>
      </c>
      <c r="F24" s="3">
        <f t="shared" si="1"/>
        <v>14.327718852170385</v>
      </c>
      <c r="G24" s="3">
        <f t="shared" si="2"/>
        <v>16.932985933966801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0"/>
        <v>22.342156717484322</v>
      </c>
      <c r="F25" s="3">
        <f t="shared" si="1"/>
        <v>14.228494190962495</v>
      </c>
      <c r="G25" s="3">
        <f t="shared" si="2"/>
        <v>17.450379580904325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0"/>
        <v>23.304385927523207</v>
      </c>
      <c r="F26" s="3">
        <f t="shared" si="1"/>
        <v>14.210108974699024</v>
      </c>
      <c r="G26" s="3">
        <f t="shared" si="2"/>
        <v>17.226063075490512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0"/>
        <v>22.775470167811971</v>
      </c>
      <c r="F27" s="3">
        <f t="shared" si="1"/>
        <v>13.901783993716652</v>
      </c>
      <c r="G27" s="3">
        <f t="shared" si="2"/>
        <v>16.687751520239786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0"/>
        <v>23.792149865985412</v>
      </c>
      <c r="F28" s="3">
        <f t="shared" si="1"/>
        <v>12.37419016346869</v>
      </c>
      <c r="G28" s="3">
        <f t="shared" si="2"/>
        <v>16.320615681761531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0"/>
        <v>23.995864977724153</v>
      </c>
      <c r="F29" s="3">
        <f t="shared" si="1"/>
        <v>13.276939646797974</v>
      </c>
      <c r="G29" s="3">
        <f t="shared" si="2"/>
        <v>15.590189359366658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0"/>
        <v>24.677747485406531</v>
      </c>
      <c r="F30" s="3">
        <f t="shared" si="1"/>
        <v>13.436960436861089</v>
      </c>
      <c r="G30" s="3">
        <f t="shared" si="2"/>
        <v>15.603288398053522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0"/>
        <v>25.258847349190251</v>
      </c>
      <c r="F31" s="3">
        <f t="shared" si="1"/>
        <v>14.049102077374528</v>
      </c>
      <c r="G31" s="3">
        <f t="shared" si="2"/>
        <v>15.613767629003013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0"/>
        <v>24.464108023851399</v>
      </c>
      <c r="F32" s="3">
        <f t="shared" si="1"/>
        <v>14.011870384139405</v>
      </c>
      <c r="G32" s="3">
        <f t="shared" si="2"/>
        <v>16.199696184612527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0"/>
        <v>25.251117672914805</v>
      </c>
      <c r="F33" s="3">
        <f t="shared" si="1"/>
        <v>14.552358111960718</v>
      </c>
      <c r="G33" s="3">
        <f t="shared" si="2"/>
        <v>16.725597442940089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0"/>
        <v>24.927396609487463</v>
      </c>
      <c r="F34" s="3">
        <f t="shared" si="1"/>
        <v>14.49835669578906</v>
      </c>
      <c r="G34" s="3">
        <f t="shared" si="2"/>
        <v>17.033730230822858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0"/>
        <v>24.518687999056368</v>
      </c>
      <c r="F35" s="3">
        <f t="shared" si="1"/>
        <v>12.004150464739412</v>
      </c>
      <c r="G35" s="3">
        <f t="shared" si="2"/>
        <v>17.028181566320441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0"/>
        <v>25.196941816847374</v>
      </c>
      <c r="F36" s="3">
        <f t="shared" si="1"/>
        <v>12.599052645345521</v>
      </c>
      <c r="G36" s="3">
        <f t="shared" si="2"/>
        <v>12.418572448730417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0"/>
        <v>24.71877175193681</v>
      </c>
      <c r="F37" s="3">
        <f t="shared" si="1"/>
        <v>10.415714352897631</v>
      </c>
      <c r="G37" s="3">
        <f t="shared" si="2"/>
        <v>11.936337959194459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0"/>
        <v>25.44730920911428</v>
      </c>
      <c r="F38" s="3">
        <f t="shared" si="1"/>
        <v>9.7435584560283672</v>
      </c>
      <c r="G38" s="3">
        <f t="shared" si="2"/>
        <v>11.689136530851837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0"/>
        <v>25.944721423701907</v>
      </c>
      <c r="F39" s="3">
        <f t="shared" si="1"/>
        <v>11.574480582205094</v>
      </c>
      <c r="G39" s="3">
        <f t="shared" si="2"/>
        <v>10.96074713711557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0"/>
        <v>25.069257231100298</v>
      </c>
      <c r="F40" s="3">
        <f t="shared" si="1"/>
        <v>13.159534889957953</v>
      </c>
      <c r="G40" s="3">
        <f t="shared" si="2"/>
        <v>12.590696007592616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0"/>
        <v>23.818928781989943</v>
      </c>
      <c r="F41" s="3">
        <f t="shared" si="1"/>
        <v>13.812291477372566</v>
      </c>
      <c r="G41" s="3">
        <f t="shared" si="2"/>
        <v>13.630757936545914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0"/>
        <v>24.484488654546396</v>
      </c>
      <c r="F42" s="3">
        <f t="shared" si="1"/>
        <v>14.679493276352019</v>
      </c>
      <c r="G42" s="3">
        <f t="shared" si="2"/>
        <v>14.370342252036458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0"/>
        <v>24.898330810183715</v>
      </c>
      <c r="F43" s="3">
        <f t="shared" si="1"/>
        <v>14.84818129954769</v>
      </c>
      <c r="G43" s="3">
        <f t="shared" si="2"/>
        <v>14.949430922222033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0"/>
        <v>25.094814380720802</v>
      </c>
      <c r="F44" s="3">
        <f t="shared" si="1"/>
        <v>15.387100939620808</v>
      </c>
      <c r="G44" s="3">
        <f t="shared" si="2"/>
        <v>15.615384337813364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0"/>
        <v>25.758069801317006</v>
      </c>
      <c r="F45" s="3">
        <f t="shared" si="1"/>
        <v>15.631113164889939</v>
      </c>
      <c r="G45" s="3">
        <f t="shared" si="2"/>
        <v>13.080094135152811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0"/>
        <v>25.938691425805104</v>
      </c>
      <c r="F46" s="3">
        <f t="shared" si="1"/>
        <v>14.633122237761221</v>
      </c>
      <c r="G46" s="3">
        <f t="shared" si="2"/>
        <v>13.73743931827452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0"/>
        <v>23.973820986781824</v>
      </c>
      <c r="F47" s="3">
        <f t="shared" si="1"/>
        <v>14.952988782110152</v>
      </c>
      <c r="G47" s="3">
        <f t="shared" si="2"/>
        <v>14.758104089628061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0"/>
        <v>24.344414028717267</v>
      </c>
      <c r="F48" s="3">
        <f t="shared" si="1"/>
        <v>15.075906334898496</v>
      </c>
      <c r="G48" s="3">
        <f t="shared" si="2"/>
        <v>15.256470817534037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0"/>
        <v>23.972001992038564</v>
      </c>
      <c r="F49" s="3">
        <f t="shared" si="1"/>
        <v>14.353259825059341</v>
      </c>
      <c r="G49" s="3">
        <f t="shared" si="2"/>
        <v>15.780327342812823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0"/>
        <v>24.6578237634765</v>
      </c>
      <c r="F50" s="3">
        <f t="shared" si="1"/>
        <v>15.208301287284126</v>
      </c>
      <c r="G50" s="3">
        <f t="shared" si="2"/>
        <v>15.542032606334537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0"/>
        <v>25.152089697628199</v>
      </c>
      <c r="F51" s="3">
        <f t="shared" si="1"/>
        <v>14.926650969860223</v>
      </c>
      <c r="G51" s="3">
        <f t="shared" si="2"/>
        <v>16.343647087825104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0"/>
        <v>24.324870725236742</v>
      </c>
      <c r="F52" s="3">
        <f t="shared" si="1"/>
        <v>14.400909617691891</v>
      </c>
      <c r="G52" s="3">
        <f t="shared" si="2"/>
        <v>16.680415515434969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0"/>
        <v>24.757213446403846</v>
      </c>
      <c r="F53" s="3">
        <f t="shared" si="1"/>
        <v>12.652129805644615</v>
      </c>
      <c r="G53" s="3">
        <f t="shared" si="2"/>
        <v>16.888186094411655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0"/>
        <v>24.414932964380707</v>
      </c>
      <c r="F54" s="3">
        <f t="shared" si="1"/>
        <v>12.383466942989484</v>
      </c>
      <c r="G54" s="3">
        <f t="shared" si="2"/>
        <v>14.791482720991388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0"/>
        <v>24.909074918476893</v>
      </c>
      <c r="F55" s="3">
        <f t="shared" si="1"/>
        <v>13.637274683196344</v>
      </c>
      <c r="G55" s="3">
        <f t="shared" si="2"/>
        <v>15.512015295053546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0"/>
        <v>25.134557902942387</v>
      </c>
      <c r="F56" s="3">
        <f t="shared" si="1"/>
        <v>14.74279954464477</v>
      </c>
      <c r="G56" s="3">
        <f t="shared" si="2"/>
        <v>16.482051962876888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0"/>
        <v>25.678659019045405</v>
      </c>
      <c r="F57" s="3">
        <f t="shared" si="1"/>
        <v>15.154615022857717</v>
      </c>
      <c r="G57" s="3">
        <f t="shared" si="2"/>
        <v>15.951960679527698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0"/>
        <v>25.835729401096252</v>
      </c>
      <c r="F58" s="3">
        <f t="shared" si="1"/>
        <v>16.023642442480053</v>
      </c>
      <c r="G58" s="3">
        <f t="shared" si="2"/>
        <v>16.855913105844259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0"/>
        <v>22.65645786903135</v>
      </c>
      <c r="F59" s="3">
        <f t="shared" si="1"/>
        <v>16.154683530323744</v>
      </c>
      <c r="G59" s="3">
        <f t="shared" si="2"/>
        <v>17.208011365506678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0"/>
        <v>23.039290688940493</v>
      </c>
      <c r="F60" s="3">
        <f t="shared" si="1"/>
        <v>15.878657103292733</v>
      </c>
      <c r="G60" s="3">
        <f t="shared" si="2"/>
        <v>16.57581178776784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0"/>
        <v>23.782342367819602</v>
      </c>
      <c r="F61" s="3">
        <f t="shared" si="1"/>
        <v>16.606916516365068</v>
      </c>
      <c r="G61" s="3">
        <f t="shared" si="2"/>
        <v>16.890309524668236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0"/>
        <v>24.376309215065824</v>
      </c>
      <c r="F62" s="3">
        <f t="shared" si="1"/>
        <v>16.66992347643783</v>
      </c>
      <c r="G62" s="3">
        <f t="shared" si="2"/>
        <v>15.742262019893801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0"/>
        <v>23.48072902595462</v>
      </c>
      <c r="F63" s="3">
        <f t="shared" si="1"/>
        <v>14.02908596171021</v>
      </c>
      <c r="G63" s="3">
        <f t="shared" si="2"/>
        <v>15.657200537942847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0"/>
        <v>24.350252393290262</v>
      </c>
      <c r="F64" s="3">
        <f t="shared" si="1"/>
        <v>14.977467689602747</v>
      </c>
      <c r="G64" s="3">
        <f t="shared" si="2"/>
        <v>16.527624139782212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0"/>
        <v>24.95791990954654</v>
      </c>
      <c r="F65" s="3">
        <f t="shared" si="1"/>
        <v>14.7228141756074</v>
      </c>
      <c r="G65" s="3">
        <f t="shared" si="2"/>
        <v>16.528986014016684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0"/>
        <v>24.598148044571744</v>
      </c>
      <c r="F66" s="3">
        <f t="shared" si="1"/>
        <v>15.166025701815936</v>
      </c>
      <c r="G66" s="3">
        <f t="shared" si="2"/>
        <v>15.351420517062616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0"/>
        <v>24.554478826427051</v>
      </c>
      <c r="F67" s="3">
        <f t="shared" si="1"/>
        <v>15.8893586640405</v>
      </c>
      <c r="G67" s="3">
        <f t="shared" si="2"/>
        <v>15.644978008768479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0"/>
        <v>23.877689565738901</v>
      </c>
      <c r="F68" s="3">
        <f t="shared" si="1"/>
        <v>14.94150133139161</v>
      </c>
      <c r="G68" s="3">
        <f t="shared" si="2"/>
        <v>12.410621891356957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4">LOG(B69,$J$6)+$J$2*E68</f>
        <v>22.552139198422708</v>
      </c>
      <c r="F69" s="3">
        <f t="shared" ref="F69:F132" si="5">LOG(C69,$J$7)+$J$3*F68</f>
        <v>15.155947508051606</v>
      </c>
      <c r="G69" s="3">
        <f t="shared" ref="G69:G132" si="6">LOG(D69,$J$8)+$J$4*G68</f>
        <v>10.716954873449838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4"/>
        <v>22.978341239523925</v>
      </c>
      <c r="F70" s="3">
        <f t="shared" si="5"/>
        <v>14.798906655867814</v>
      </c>
      <c r="G70" s="3">
        <f t="shared" si="6"/>
        <v>10.895951619050095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4"/>
        <v>23.852419473794711</v>
      </c>
      <c r="F71" s="3">
        <f t="shared" si="5"/>
        <v>15.153311329366776</v>
      </c>
      <c r="G71" s="3">
        <f t="shared" si="6"/>
        <v>11.114656568038447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4"/>
        <v>24.460910848601259</v>
      </c>
      <c r="F72" s="3">
        <f t="shared" si="5"/>
        <v>15.904563383574548</v>
      </c>
      <c r="G72" s="3">
        <f t="shared" si="6"/>
        <v>12.19494222773271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4"/>
        <v>24.862535889951161</v>
      </c>
      <c r="F73" s="3">
        <f t="shared" si="5"/>
        <v>16.144650715817974</v>
      </c>
      <c r="G73" s="3">
        <f t="shared" si="6"/>
        <v>13.411793382221905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4"/>
        <v>24.588689241036359</v>
      </c>
      <c r="F74" s="3">
        <f t="shared" si="5"/>
        <v>15.575980109920241</v>
      </c>
      <c r="G74" s="3">
        <f t="shared" si="6"/>
        <v>14.18575138666076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4"/>
        <v>22.959353280345901</v>
      </c>
      <c r="F75" s="3">
        <f t="shared" si="5"/>
        <v>15.957291649402674</v>
      </c>
      <c r="G75" s="3">
        <f t="shared" si="6"/>
        <v>14.308706205239449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4"/>
        <v>23.230391006343524</v>
      </c>
      <c r="F76" s="3">
        <f t="shared" si="5"/>
        <v>14.506299494362644</v>
      </c>
      <c r="G76" s="3">
        <f t="shared" si="6"/>
        <v>14.890583061737667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4"/>
        <v>23.947481143942472</v>
      </c>
      <c r="F77" s="3">
        <f t="shared" si="5"/>
        <v>14.807786038428432</v>
      </c>
      <c r="G77" s="3">
        <f t="shared" si="6"/>
        <v>14.48507867959724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4"/>
        <v>21.985298537083004</v>
      </c>
      <c r="F78" s="3">
        <f t="shared" si="5"/>
        <v>15.623576932844291</v>
      </c>
      <c r="G78" s="3">
        <f t="shared" si="6"/>
        <v>16.08118362585726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4"/>
        <v>20.90242483433893</v>
      </c>
      <c r="F79" s="3">
        <f t="shared" si="5"/>
        <v>12.968865175521168</v>
      </c>
      <c r="G79" s="3">
        <f t="shared" si="6"/>
        <v>15.895080600957131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4"/>
        <v>21.513589620401856</v>
      </c>
      <c r="F80" s="3">
        <f t="shared" si="5"/>
        <v>13.724996227691541</v>
      </c>
      <c r="G80" s="3">
        <f t="shared" si="6"/>
        <v>15.369306445372921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4"/>
        <v>18.897270649891716</v>
      </c>
      <c r="F81" s="3">
        <f t="shared" si="5"/>
        <v>14.377855462549874</v>
      </c>
      <c r="G81" s="3">
        <f t="shared" si="6"/>
        <v>14.536154845574295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4"/>
        <v>19.871406711019738</v>
      </c>
      <c r="F82" s="3">
        <f t="shared" si="5"/>
        <v>13.54350469889954</v>
      </c>
      <c r="G82" s="3">
        <f t="shared" si="6"/>
        <v>14.768756493987185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4"/>
        <v>20.233108064988265</v>
      </c>
      <c r="F83" s="3">
        <f t="shared" si="5"/>
        <v>14.119467324525836</v>
      </c>
      <c r="G83" s="3">
        <f t="shared" si="6"/>
        <v>14.919591873655822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4"/>
        <v>21.666291694584029</v>
      </c>
      <c r="F84" s="3">
        <f t="shared" si="5"/>
        <v>12.706560833330931</v>
      </c>
      <c r="G84" s="3">
        <f t="shared" si="6"/>
        <v>15.54388504997114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4"/>
        <v>21.654513490473072</v>
      </c>
      <c r="F85" s="3">
        <f t="shared" si="5"/>
        <v>13.175869552712486</v>
      </c>
      <c r="G85" s="3">
        <f t="shared" si="6"/>
        <v>15.916348129312604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4"/>
        <v>21.548983617006961</v>
      </c>
      <c r="F86" s="3">
        <f t="shared" si="5"/>
        <v>14.336184831342184</v>
      </c>
      <c r="G86" s="3">
        <f t="shared" si="6"/>
        <v>16.30542414130807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4"/>
        <v>22.602823726274249</v>
      </c>
      <c r="F87" s="3">
        <f t="shared" si="5"/>
        <v>15.23014798076731</v>
      </c>
      <c r="G87" s="3">
        <f t="shared" si="6"/>
        <v>16.56480011553543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4"/>
        <v>23.345984902797817</v>
      </c>
      <c r="F88" s="3">
        <f t="shared" si="5"/>
        <v>15.096469049228787</v>
      </c>
      <c r="G88" s="3">
        <f t="shared" si="6"/>
        <v>17.43693901791891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4"/>
        <v>23.011460860528665</v>
      </c>
      <c r="F89" s="3">
        <f t="shared" si="5"/>
        <v>15.391361244055556</v>
      </c>
      <c r="G89" s="3">
        <f t="shared" si="6"/>
        <v>16.722139936574909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4"/>
        <v>23.115992528137525</v>
      </c>
      <c r="F90" s="3">
        <f t="shared" si="5"/>
        <v>16.016857061852132</v>
      </c>
      <c r="G90" s="3">
        <f t="shared" si="6"/>
        <v>17.524016250412739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4"/>
        <v>22.973534130119937</v>
      </c>
      <c r="F91" s="3">
        <f t="shared" si="5"/>
        <v>16.052164101646085</v>
      </c>
      <c r="G91" s="3">
        <f t="shared" si="6"/>
        <v>18.315136935950662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4"/>
        <v>23.077487833171379</v>
      </c>
      <c r="F92" s="3">
        <f t="shared" si="5"/>
        <v>16.708756920814277</v>
      </c>
      <c r="G92" s="3">
        <f t="shared" si="6"/>
        <v>18.591747721221651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4"/>
        <v>23.362066370066294</v>
      </c>
      <c r="F93" s="3">
        <f t="shared" si="5"/>
        <v>14.956240741768003</v>
      </c>
      <c r="G93" s="3">
        <f t="shared" si="6"/>
        <v>17.103412577136531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4"/>
        <v>22.043059813878841</v>
      </c>
      <c r="F94" s="3">
        <f t="shared" si="5"/>
        <v>12.370457701522566</v>
      </c>
      <c r="G94" s="3">
        <f t="shared" si="6"/>
        <v>17.179237623175705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4"/>
        <v>23.017565819343574</v>
      </c>
      <c r="F95" s="3">
        <f t="shared" si="5"/>
        <v>13.407911600049076</v>
      </c>
      <c r="G95" s="3">
        <f t="shared" si="6"/>
        <v>17.820927542446285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4"/>
        <v>23.939107108847235</v>
      </c>
      <c r="F96" s="3">
        <f t="shared" si="5"/>
        <v>14.323641540627706</v>
      </c>
      <c r="G96" s="3">
        <f t="shared" si="6"/>
        <v>18.537566163121745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4"/>
        <v>23.827845869152554</v>
      </c>
      <c r="F97" s="3">
        <f t="shared" si="5"/>
        <v>14.097970562117425</v>
      </c>
      <c r="G97" s="3">
        <f t="shared" si="6"/>
        <v>17.218815719732493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4"/>
        <v>24.157865695298462</v>
      </c>
      <c r="F98" s="3">
        <f t="shared" si="5"/>
        <v>14.731533570286807</v>
      </c>
      <c r="G98" s="3">
        <f t="shared" si="6"/>
        <v>17.743455914650248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4"/>
        <v>24.612537341552539</v>
      </c>
      <c r="F99" s="3">
        <f t="shared" si="5"/>
        <v>13.037989824724814</v>
      </c>
      <c r="G99" s="3">
        <f t="shared" si="6"/>
        <v>15.969717082631872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4"/>
        <v>24.909845011635113</v>
      </c>
      <c r="F100" s="3">
        <f t="shared" si="5"/>
        <v>13.474914297503275</v>
      </c>
      <c r="G100" s="3">
        <f t="shared" si="6"/>
        <v>15.866816119463815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4"/>
        <v>25.596721914083396</v>
      </c>
      <c r="F101" s="3">
        <f t="shared" si="5"/>
        <v>14.524718524054853</v>
      </c>
      <c r="G101" s="3">
        <f t="shared" si="6"/>
        <v>16.629192427616516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4"/>
        <v>25.384132694875582</v>
      </c>
      <c r="F102" s="3">
        <f t="shared" si="5"/>
        <v>15.350275948048639</v>
      </c>
      <c r="G102" s="3">
        <f t="shared" si="6"/>
        <v>17.129819059159715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4"/>
        <v>25.711783718276894</v>
      </c>
      <c r="F103" s="3">
        <f t="shared" si="5"/>
        <v>13.738835781138429</v>
      </c>
      <c r="G103" s="3">
        <f t="shared" si="6"/>
        <v>17.611870231358381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4"/>
        <v>26.261136868043451</v>
      </c>
      <c r="F104" s="3">
        <f t="shared" si="5"/>
        <v>14.582886366181549</v>
      </c>
      <c r="G104" s="3">
        <f t="shared" si="6"/>
        <v>18.703626112446269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4"/>
        <v>26.644413128337668</v>
      </c>
      <c r="F105" s="3">
        <f t="shared" si="5"/>
        <v>13.978844516792455</v>
      </c>
      <c r="G105" s="3">
        <f t="shared" si="6"/>
        <v>18.026291811984823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4"/>
        <v>26.551440409089555</v>
      </c>
      <c r="F106" s="3">
        <f t="shared" si="5"/>
        <v>14.027984997253371</v>
      </c>
      <c r="G106" s="3">
        <f t="shared" si="6"/>
        <v>17.305834162434568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4"/>
        <v>26.714262984192846</v>
      </c>
      <c r="F107" s="3">
        <f t="shared" si="5"/>
        <v>14.757533351974592</v>
      </c>
      <c r="G107" s="3">
        <f t="shared" si="6"/>
        <v>15.51237415050573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4"/>
        <v>26.297939172153534</v>
      </c>
      <c r="F108" s="3">
        <f t="shared" si="5"/>
        <v>15.643326140811883</v>
      </c>
      <c r="G108" s="3">
        <f t="shared" si="6"/>
        <v>16.487436764310303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4"/>
        <v>24.257227162591029</v>
      </c>
      <c r="F109" s="3">
        <f t="shared" si="5"/>
        <v>14.912556185447878</v>
      </c>
      <c r="G109" s="3">
        <f t="shared" si="6"/>
        <v>16.581096457256898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4"/>
        <v>23.910025997470957</v>
      </c>
      <c r="F110" s="3">
        <f t="shared" si="5"/>
        <v>10.726072144032367</v>
      </c>
      <c r="G110" s="3">
        <f t="shared" si="6"/>
        <v>16.409029444477785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4"/>
        <v>21.700633028183873</v>
      </c>
      <c r="F111" s="3">
        <f t="shared" si="5"/>
        <v>7.6645669833517394</v>
      </c>
      <c r="G111" s="3">
        <f t="shared" si="6"/>
        <v>16.369815907067746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4"/>
        <v>22.903337366145539</v>
      </c>
      <c r="F112" s="3">
        <f t="shared" si="5"/>
        <v>9.4237798732891846</v>
      </c>
      <c r="G112" s="3">
        <f t="shared" si="6"/>
        <v>14.800600817892622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4"/>
        <v>23.742319544631997</v>
      </c>
      <c r="F113" s="3">
        <f t="shared" si="5"/>
        <v>9.6431580529015548</v>
      </c>
      <c r="G113" s="3">
        <f t="shared" si="6"/>
        <v>15.874721292466495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4"/>
        <v>24.481552923415034</v>
      </c>
      <c r="F114" s="3">
        <f t="shared" si="5"/>
        <v>11.35211260204763</v>
      </c>
      <c r="G114" s="3">
        <f t="shared" si="6"/>
        <v>15.843929312645461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4"/>
        <v>24.75402033392508</v>
      </c>
      <c r="F115" s="3">
        <f t="shared" si="5"/>
        <v>11.816057591057689</v>
      </c>
      <c r="G115" s="3">
        <f t="shared" si="6"/>
        <v>13.55061218747027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4"/>
        <v>25.148417219586953</v>
      </c>
      <c r="F116" s="3">
        <f t="shared" si="5"/>
        <v>12.478137148641686</v>
      </c>
      <c r="G116" s="3">
        <f t="shared" si="6"/>
        <v>13.210733491444076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4"/>
        <v>24.47800342322083</v>
      </c>
      <c r="F117" s="3">
        <f t="shared" si="5"/>
        <v>13.828392921836951</v>
      </c>
      <c r="G117" s="3">
        <f t="shared" si="6"/>
        <v>14.109546117192576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4"/>
        <v>23.901223297346753</v>
      </c>
      <c r="F118" s="3">
        <f t="shared" si="5"/>
        <v>14.618062398958974</v>
      </c>
      <c r="G118" s="3">
        <f t="shared" si="6"/>
        <v>15.252252349301379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4"/>
        <v>24.056890385777724</v>
      </c>
      <c r="F119" s="3">
        <f t="shared" si="5"/>
        <v>14.354709456433042</v>
      </c>
      <c r="G119" s="3">
        <f t="shared" si="6"/>
        <v>15.444394230926621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4"/>
        <v>23.581495004794657</v>
      </c>
      <c r="F120" s="3">
        <f t="shared" si="5"/>
        <v>11.260624013832224</v>
      </c>
      <c r="G120" s="3">
        <f t="shared" si="6"/>
        <v>15.050142565511367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4"/>
        <v>23.69909411943193</v>
      </c>
      <c r="F121" s="3">
        <f t="shared" si="5"/>
        <v>12.616710762112263</v>
      </c>
      <c r="G121" s="3">
        <f t="shared" si="6"/>
        <v>16.412090351229473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4"/>
        <v>21.924548361614828</v>
      </c>
      <c r="F122" s="3">
        <f t="shared" si="5"/>
        <v>12.865957331929593</v>
      </c>
      <c r="G122" s="3">
        <f t="shared" si="6"/>
        <v>16.234258959449651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4"/>
        <v>22.490523978982345</v>
      </c>
      <c r="F123" s="3">
        <f t="shared" si="5"/>
        <v>13.581167753060486</v>
      </c>
      <c r="G123" s="3">
        <f t="shared" si="6"/>
        <v>16.820386965647415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4"/>
        <v>20.92627605302178</v>
      </c>
      <c r="F124" s="3">
        <f t="shared" si="5"/>
        <v>13.942246462994802</v>
      </c>
      <c r="G124" s="3">
        <f t="shared" si="6"/>
        <v>17.376300747595256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4"/>
        <v>22.152666894272464</v>
      </c>
      <c r="F125" s="3">
        <f t="shared" si="5"/>
        <v>12.029265907749743</v>
      </c>
      <c r="G125" s="3">
        <f t="shared" si="6"/>
        <v>16.648311512331695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4"/>
        <v>22.535130548608379</v>
      </c>
      <c r="F126" s="3">
        <f t="shared" si="5"/>
        <v>13.167266408263474</v>
      </c>
      <c r="G126" s="3">
        <f t="shared" si="6"/>
        <v>15.836345682476347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4"/>
        <v>23.464007468387305</v>
      </c>
      <c r="F127" s="3">
        <f t="shared" si="5"/>
        <v>14.008880356839391</v>
      </c>
      <c r="G127" s="3">
        <f t="shared" si="6"/>
        <v>16.975840696154414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4"/>
        <v>23.239410305624776</v>
      </c>
      <c r="F128" s="3">
        <f t="shared" si="5"/>
        <v>13.675203816943133</v>
      </c>
      <c r="G128" s="3">
        <f t="shared" si="6"/>
        <v>16.834915525629022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4"/>
        <v>20.645651978195371</v>
      </c>
      <c r="F129" s="3">
        <f t="shared" si="5"/>
        <v>14.601157304178907</v>
      </c>
      <c r="G129" s="3">
        <f t="shared" si="6"/>
        <v>17.391883996796636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4"/>
        <v>20.901045097428767</v>
      </c>
      <c r="F130" s="3" t="e">
        <f t="shared" si="5"/>
        <v>#NUM!</v>
      </c>
      <c r="G130" s="3">
        <f t="shared" si="6"/>
        <v>16.132710681492306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4"/>
        <v>22.115826331751315</v>
      </c>
      <c r="F131" s="3" t="e">
        <f t="shared" si="5"/>
        <v>#NUM!</v>
      </c>
      <c r="G131" s="3">
        <f t="shared" si="6"/>
        <v>14.069319354999525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4"/>
        <v>21.780316639472353</v>
      </c>
      <c r="F132" s="3" t="e">
        <f t="shared" si="5"/>
        <v>#NUM!</v>
      </c>
      <c r="G132" s="3">
        <f t="shared" si="6"/>
        <v>15.018978481109322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7">LOG(B133,$J$6)+$J$2*E132</f>
        <v>17.06757836763915</v>
      </c>
      <c r="F133" s="3" t="e">
        <f t="shared" ref="F133:F196" si="8">LOG(C133,$J$7)+$J$3*F132</f>
        <v>#NUM!</v>
      </c>
      <c r="G133" s="3">
        <f t="shared" ref="G133:G196" si="9">LOG(D133,$J$8)+$J$4*G132</f>
        <v>14.178505810547996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7"/>
        <v>19.234546952423027</v>
      </c>
      <c r="F134" s="3" t="e">
        <f t="shared" si="8"/>
        <v>#NUM!</v>
      </c>
      <c r="G134" s="3">
        <f t="shared" si="9"/>
        <v>15.104004764131959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7"/>
        <v>17.515869267787689</v>
      </c>
      <c r="F135" s="3" t="e">
        <f t="shared" si="8"/>
        <v>#NUM!</v>
      </c>
      <c r="G135" s="3">
        <f t="shared" si="9"/>
        <v>12.825141156034945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7"/>
        <v>19.405413456199671</v>
      </c>
      <c r="F136" s="3" t="e">
        <f t="shared" si="8"/>
        <v>#NUM!</v>
      </c>
      <c r="G136" s="3">
        <f t="shared" si="9"/>
        <v>14.06899517133659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7"/>
        <v>19.132542316006219</v>
      </c>
      <c r="F137" s="3" t="e">
        <f t="shared" si="8"/>
        <v>#NUM!</v>
      </c>
      <c r="G137" s="3">
        <f t="shared" si="9"/>
        <v>15.438771833019317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7"/>
        <v>19.183465413463502</v>
      </c>
      <c r="F138" s="3" t="e">
        <f t="shared" si="8"/>
        <v>#NUM!</v>
      </c>
      <c r="G138" s="3">
        <f t="shared" si="9"/>
        <v>14.491083629911724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7"/>
        <v>18.589364682256321</v>
      </c>
      <c r="F139" s="3" t="e">
        <f t="shared" si="8"/>
        <v>#NUM!</v>
      </c>
      <c r="G139" s="3">
        <f t="shared" si="9"/>
        <v>13.82288130408859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7"/>
        <v>20.483524361851693</v>
      </c>
      <c r="F140" s="3" t="e">
        <f t="shared" si="8"/>
        <v>#NUM!</v>
      </c>
      <c r="G140" s="3">
        <f t="shared" si="9"/>
        <v>15.147637063669428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7"/>
        <v>20.148019605174916</v>
      </c>
      <c r="F141" s="3" t="e">
        <f t="shared" si="8"/>
        <v>#NUM!</v>
      </c>
      <c r="G141" s="3">
        <f t="shared" si="9"/>
        <v>15.138534537079906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7"/>
        <v>21.338230822533014</v>
      </c>
      <c r="F142" s="3" t="e">
        <f t="shared" si="8"/>
        <v>#NUM!</v>
      </c>
      <c r="G142" s="3">
        <f t="shared" si="9"/>
        <v>12.641455880726095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7"/>
        <v>21.366508593646884</v>
      </c>
      <c r="F143" s="3" t="e">
        <f t="shared" si="8"/>
        <v>#NUM!</v>
      </c>
      <c r="G143" s="3">
        <f t="shared" si="9"/>
        <v>12.670392015948503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7"/>
        <v>22.359517445330461</v>
      </c>
      <c r="F144" s="3" t="e">
        <f t="shared" si="8"/>
        <v>#NUM!</v>
      </c>
      <c r="G144" s="3">
        <f t="shared" si="9"/>
        <v>14.46176989594429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7"/>
        <v>23.283511651151272</v>
      </c>
      <c r="F145" s="3" t="e">
        <f t="shared" si="8"/>
        <v>#NUM!</v>
      </c>
      <c r="G145" s="3">
        <f t="shared" si="9"/>
        <v>15.204367028843812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7"/>
        <v>23.276952872551842</v>
      </c>
      <c r="F146" s="3" t="e">
        <f t="shared" si="8"/>
        <v>#NUM!</v>
      </c>
      <c r="G146" s="3">
        <f t="shared" si="9"/>
        <v>15.701550187454403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7"/>
        <v>23.187991655713134</v>
      </c>
      <c r="F147" s="3" t="e">
        <f t="shared" si="8"/>
        <v>#NUM!</v>
      </c>
      <c r="G147" s="3">
        <f t="shared" si="9"/>
        <v>16.222234400587926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7"/>
        <v>23.49417631167892</v>
      </c>
      <c r="F148" s="3" t="e">
        <f t="shared" si="8"/>
        <v>#NUM!</v>
      </c>
      <c r="G148" s="3">
        <f t="shared" si="9"/>
        <v>15.175012097806562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7"/>
        <v>24.276396552570343</v>
      </c>
      <c r="F149" s="3" t="e">
        <f t="shared" si="8"/>
        <v>#NUM!</v>
      </c>
      <c r="G149" s="3">
        <f t="shared" si="9"/>
        <v>14.303332703905788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7"/>
        <v>24.915001392148287</v>
      </c>
      <c r="F150" s="3" t="e">
        <f t="shared" si="8"/>
        <v>#NUM!</v>
      </c>
      <c r="G150" s="3">
        <f t="shared" si="9"/>
        <v>15.23365084017572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7"/>
        <v>23.569587273445016</v>
      </c>
      <c r="F151" s="3" t="e">
        <f t="shared" si="8"/>
        <v>#NUM!</v>
      </c>
      <c r="G151" s="3">
        <f t="shared" si="9"/>
        <v>14.66345907225806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7"/>
        <v>22.655643320375535</v>
      </c>
      <c r="F152" s="3" t="e">
        <f t="shared" si="8"/>
        <v>#NUM!</v>
      </c>
      <c r="G152" s="3">
        <f t="shared" si="9"/>
        <v>14.756058333601985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7"/>
        <v>23.761801139668268</v>
      </c>
      <c r="F153" s="3" t="e">
        <f t="shared" si="8"/>
        <v>#NUM!</v>
      </c>
      <c r="G153" s="3">
        <f t="shared" si="9"/>
        <v>15.415764579525812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7"/>
        <v>23.805231457331356</v>
      </c>
      <c r="F154" s="3" t="e">
        <f t="shared" si="8"/>
        <v>#NUM!</v>
      </c>
      <c r="G154" s="3">
        <f t="shared" si="9"/>
        <v>16.218290693709193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7"/>
        <v>24.33042995117885</v>
      </c>
      <c r="F155" s="3" t="e">
        <f t="shared" si="8"/>
        <v>#NUM!</v>
      </c>
      <c r="G155" s="3">
        <f t="shared" si="9"/>
        <v>15.62787451957457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7"/>
        <v>24.607760366273158</v>
      </c>
      <c r="F156" s="3" t="e">
        <f t="shared" si="8"/>
        <v>#NUM!</v>
      </c>
      <c r="G156" s="3">
        <f t="shared" si="9"/>
        <v>16.131959710113623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7"/>
        <v>24.921585859792689</v>
      </c>
      <c r="F157" s="3" t="e">
        <f t="shared" si="8"/>
        <v>#NUM!</v>
      </c>
      <c r="G157" s="3">
        <f t="shared" si="9"/>
        <v>15.156859566697394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7"/>
        <v>21.348255661544414</v>
      </c>
      <c r="F158" s="3" t="e">
        <f t="shared" si="8"/>
        <v>#NUM!</v>
      </c>
      <c r="G158" s="3">
        <f t="shared" si="9"/>
        <v>13.865953828198419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7"/>
        <v>21.620834915449748</v>
      </c>
      <c r="F159" s="3" t="e">
        <f t="shared" si="8"/>
        <v>#NUM!</v>
      </c>
      <c r="G159" s="3">
        <f t="shared" si="9"/>
        <v>15.01473639884005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7"/>
        <v>22.305969003442918</v>
      </c>
      <c r="F160" s="3" t="e">
        <f t="shared" si="8"/>
        <v>#NUM!</v>
      </c>
      <c r="G160" s="3">
        <f t="shared" si="9"/>
        <v>15.202265469418544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7"/>
        <v>20.304364044558046</v>
      </c>
      <c r="F161" s="3" t="e">
        <f t="shared" si="8"/>
        <v>#NUM!</v>
      </c>
      <c r="G161" s="3">
        <f t="shared" si="9"/>
        <v>15.972909462373021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7"/>
        <v>21.124017844395674</v>
      </c>
      <c r="F162" s="3" t="e">
        <f t="shared" si="8"/>
        <v>#NUM!</v>
      </c>
      <c r="G162" s="3">
        <f t="shared" si="9"/>
        <v>16.322181251962096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7"/>
        <v>22.049611511987955</v>
      </c>
      <c r="F163" s="3" t="e">
        <f t="shared" si="8"/>
        <v>#NUM!</v>
      </c>
      <c r="G163" s="3">
        <f t="shared" si="9"/>
        <v>16.482007656162828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7"/>
        <v>22.090542035194098</v>
      </c>
      <c r="F164" s="3" t="e">
        <f t="shared" si="8"/>
        <v>#NUM!</v>
      </c>
      <c r="G164" s="3">
        <f t="shared" si="9"/>
        <v>17.083530205978906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7"/>
        <v>22.911000990297541</v>
      </c>
      <c r="F165" s="3" t="e">
        <f t="shared" si="8"/>
        <v>#NUM!</v>
      </c>
      <c r="G165" s="3">
        <f t="shared" si="9"/>
        <v>16.909416516268642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7"/>
        <v>23.425613782575343</v>
      </c>
      <c r="F166" s="3" t="e">
        <f t="shared" si="8"/>
        <v>#NUM!</v>
      </c>
      <c r="G166" s="3">
        <f t="shared" si="9"/>
        <v>15.529013213225038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7"/>
        <v>23.504372903203191</v>
      </c>
      <c r="F167" s="3" t="e">
        <f t="shared" si="8"/>
        <v>#NUM!</v>
      </c>
      <c r="G167" s="3">
        <f t="shared" si="9"/>
        <v>14.109609524150262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7"/>
        <v>24.260953910448887</v>
      </c>
      <c r="F168" s="3" t="e">
        <f t="shared" si="8"/>
        <v>#NUM!</v>
      </c>
      <c r="G168" s="3">
        <f t="shared" si="9"/>
        <v>15.727983162118067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7"/>
        <v>22.29356384120582</v>
      </c>
      <c r="F169" s="3" t="e">
        <f t="shared" si="8"/>
        <v>#NUM!</v>
      </c>
      <c r="G169" s="3">
        <f t="shared" si="9"/>
        <v>15.655079844384574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7"/>
        <v>23.166603215598933</v>
      </c>
      <c r="F170" s="3" t="e">
        <f t="shared" si="8"/>
        <v>#NUM!</v>
      </c>
      <c r="G170" s="3">
        <f t="shared" si="9"/>
        <v>15.489336941576941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7"/>
        <v>23.905779337201437</v>
      </c>
      <c r="F171" s="3" t="e">
        <f t="shared" si="8"/>
        <v>#NUM!</v>
      </c>
      <c r="G171" s="3">
        <f t="shared" si="9"/>
        <v>16.444992120963398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7"/>
        <v>24.774653488418103</v>
      </c>
      <c r="F172" s="3" t="e">
        <f t="shared" si="8"/>
        <v>#NUM!</v>
      </c>
      <c r="G172" s="3">
        <f t="shared" si="9"/>
        <v>15.012291687136345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7"/>
        <v>23.731745796162631</v>
      </c>
      <c r="F173" s="3" t="e">
        <f t="shared" si="8"/>
        <v>#NUM!</v>
      </c>
      <c r="G173" s="3">
        <f t="shared" si="9"/>
        <v>14.922184014324017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7"/>
        <v>24.088307207135532</v>
      </c>
      <c r="F174" s="3" t="e">
        <f t="shared" si="8"/>
        <v>#NUM!</v>
      </c>
      <c r="G174" s="3">
        <f t="shared" si="9"/>
        <v>15.796369440160245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7"/>
        <v>22.246175331944897</v>
      </c>
      <c r="F175" s="3" t="e">
        <f t="shared" si="8"/>
        <v>#NUM!</v>
      </c>
      <c r="G175" s="3">
        <f t="shared" si="9"/>
        <v>15.470308896184413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7"/>
        <v>22.923282367364145</v>
      </c>
      <c r="F176" s="3" t="e">
        <f t="shared" si="8"/>
        <v>#NUM!</v>
      </c>
      <c r="G176" s="3">
        <f t="shared" si="9"/>
        <v>14.925692287873103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7"/>
        <v>23.743103456267743</v>
      </c>
      <c r="F177" s="3" t="e">
        <f t="shared" si="8"/>
        <v>#NUM!</v>
      </c>
      <c r="G177" s="3">
        <f t="shared" si="9"/>
        <v>14.51316606050559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7"/>
        <v>24.618139195191109</v>
      </c>
      <c r="F178" s="3" t="e">
        <f t="shared" si="8"/>
        <v>#NUM!</v>
      </c>
      <c r="G178" s="3">
        <f t="shared" si="9"/>
        <v>15.343429187935183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7"/>
        <v>25.20955170621221</v>
      </c>
      <c r="F179" s="3" t="e">
        <f t="shared" si="8"/>
        <v>#NUM!</v>
      </c>
      <c r="G179" s="3">
        <f t="shared" si="9"/>
        <v>15.285364236395887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7"/>
        <v>25.30461558110904</v>
      </c>
      <c r="F180" s="3" t="e">
        <f t="shared" si="8"/>
        <v>#NUM!</v>
      </c>
      <c r="G180" s="3">
        <f t="shared" si="9"/>
        <v>15.789337471720762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7"/>
        <v>25.866626351680111</v>
      </c>
      <c r="F181" s="3" t="e">
        <f t="shared" si="8"/>
        <v>#NUM!</v>
      </c>
      <c r="G181" s="3">
        <f t="shared" si="9"/>
        <v>15.796945025517697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7"/>
        <v>25.802876323295248</v>
      </c>
      <c r="F182" s="3" t="e">
        <f t="shared" si="8"/>
        <v>#NUM!</v>
      </c>
      <c r="G182" s="3">
        <f t="shared" si="9"/>
        <v>15.505454922458267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7"/>
        <v>25.6959958421929</v>
      </c>
      <c r="F183" s="3" t="e">
        <f t="shared" si="8"/>
        <v>#NUM!</v>
      </c>
      <c r="G183" s="3">
        <f t="shared" si="9"/>
        <v>14.520619452769168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7"/>
        <v>25.943582688289965</v>
      </c>
      <c r="F184" s="3" t="e">
        <f t="shared" si="8"/>
        <v>#NUM!</v>
      </c>
      <c r="G184" s="3">
        <f t="shared" si="9"/>
        <v>14.927038575609359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7"/>
        <v>24.783782907531617</v>
      </c>
      <c r="F185" s="3" t="e">
        <f t="shared" si="8"/>
        <v>#NUM!</v>
      </c>
      <c r="G185" s="3">
        <f t="shared" si="9"/>
        <v>15.33277790629614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7"/>
        <v>25.488596951872186</v>
      </c>
      <c r="F186" s="3" t="e">
        <f t="shared" si="8"/>
        <v>#NUM!</v>
      </c>
      <c r="G186" s="3">
        <f t="shared" si="9"/>
        <v>16.540106801091092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7"/>
        <v>25.927424116778035</v>
      </c>
      <c r="F187" s="3" t="e">
        <f t="shared" si="8"/>
        <v>#NUM!</v>
      </c>
      <c r="G187" s="3">
        <f t="shared" si="9"/>
        <v>16.63328282253503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7"/>
        <v>26.064949272560838</v>
      </c>
      <c r="F188" s="3" t="e">
        <f t="shared" si="8"/>
        <v>#NUM!</v>
      </c>
      <c r="G188" s="3">
        <f t="shared" si="9"/>
        <v>16.282155824264496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7"/>
        <v>25.790024019310092</v>
      </c>
      <c r="F189" s="3" t="e">
        <f t="shared" si="8"/>
        <v>#NUM!</v>
      </c>
      <c r="G189" s="3">
        <f t="shared" si="9"/>
        <v>16.306635875199252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7"/>
        <v>25.884816066694302</v>
      </c>
      <c r="F190" s="3" t="e">
        <f t="shared" si="8"/>
        <v>#NUM!</v>
      </c>
      <c r="G190" s="3">
        <f t="shared" si="9"/>
        <v>15.946730294242153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7"/>
        <v>26.363844664175296</v>
      </c>
      <c r="F191" s="3" t="e">
        <f t="shared" si="8"/>
        <v>#NUM!</v>
      </c>
      <c r="G191" s="3">
        <f t="shared" si="9"/>
        <v>14.065717055043901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7"/>
        <v>24.019599255200781</v>
      </c>
      <c r="F192" s="3" t="e">
        <f t="shared" si="8"/>
        <v>#NUM!</v>
      </c>
      <c r="G192" s="3">
        <f t="shared" si="9"/>
        <v>14.405309666398779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7"/>
        <v>22.8919800760677</v>
      </c>
      <c r="F193" s="3" t="e">
        <f t="shared" si="8"/>
        <v>#NUM!</v>
      </c>
      <c r="G193" s="3">
        <f t="shared" si="9"/>
        <v>13.282105650671397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7"/>
        <v>22.637716717109139</v>
      </c>
      <c r="F194" s="3" t="e">
        <f t="shared" si="8"/>
        <v>#NUM!</v>
      </c>
      <c r="G194" s="3">
        <f t="shared" si="9"/>
        <v>12.417443989765173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7"/>
        <v>20.95508275750672</v>
      </c>
      <c r="F195" s="3" t="e">
        <f t="shared" si="8"/>
        <v>#NUM!</v>
      </c>
      <c r="G195" s="3">
        <f t="shared" si="9"/>
        <v>13.387112312405005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7"/>
        <v>21.880861695930022</v>
      </c>
      <c r="F196" s="3" t="e">
        <f t="shared" si="8"/>
        <v>#NUM!</v>
      </c>
      <c r="G196" s="3">
        <f t="shared" si="9"/>
        <v>11.990623695386068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10">LOG(B197,$J$6)+$J$2*E196</f>
        <v>22.513322648169602</v>
      </c>
      <c r="F197" s="3" t="e">
        <f t="shared" ref="F197:F202" si="11">LOG(C197,$J$7)+$J$3*F196</f>
        <v>#NUM!</v>
      </c>
      <c r="G197" s="3">
        <f t="shared" ref="G197:G202" si="12">LOG(D197,$J$8)+$J$4*G196</f>
        <v>11.38425842553691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10"/>
        <v>21.653493634148212</v>
      </c>
      <c r="F198" s="3" t="e">
        <f t="shared" si="11"/>
        <v>#NUM!</v>
      </c>
      <c r="G198" s="3">
        <f t="shared" si="12"/>
        <v>11.732075332592688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10"/>
        <v>21.868215088900889</v>
      </c>
      <c r="F199" s="3" t="e">
        <f t="shared" si="11"/>
        <v>#NUM!</v>
      </c>
      <c r="G199" s="3">
        <f t="shared" si="12"/>
        <v>11.477524327752544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10"/>
        <v>22.670721803694541</v>
      </c>
      <c r="F200" s="3" t="e">
        <f t="shared" si="11"/>
        <v>#NUM!</v>
      </c>
      <c r="G200" s="3">
        <f t="shared" si="12"/>
        <v>11.038317452567661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10"/>
        <v>23.784142237613608</v>
      </c>
      <c r="F201" s="3" t="e">
        <f t="shared" si="11"/>
        <v>#NUM!</v>
      </c>
      <c r="G201" s="3">
        <f t="shared" si="12"/>
        <v>13.023334424997092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10"/>
        <v>24.47448210337128</v>
      </c>
      <c r="F202" s="3" t="e">
        <f t="shared" si="11"/>
        <v>#NUM!</v>
      </c>
      <c r="G202" s="3">
        <f t="shared" si="12"/>
        <v>12.581990565658213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2"/>
  <sheetViews>
    <sheetView showGridLines="0" workbookViewId="0">
      <selection activeCell="J2" sqref="J2"/>
    </sheetView>
  </sheetViews>
  <sheetFormatPr defaultColWidth="10.77734375" defaultRowHeight="14.4" x14ac:dyDescent="0.3"/>
  <cols>
    <col min="9" max="9" width="20.77734375" bestFit="1" customWidth="1"/>
  </cols>
  <sheetData>
    <row r="1" spans="1:21" x14ac:dyDescent="0.3">
      <c r="B1" s="34" t="s">
        <v>5</v>
      </c>
      <c r="C1" s="34"/>
      <c r="D1" s="34"/>
      <c r="E1" s="35" t="s">
        <v>6</v>
      </c>
      <c r="F1" s="36"/>
      <c r="G1" s="37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17</v>
      </c>
      <c r="J2">
        <v>2</v>
      </c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18</v>
      </c>
      <c r="J3">
        <v>2</v>
      </c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5">
        <f>B4+E3*$J$6</f>
        <v>207.20527035102458</v>
      </c>
      <c r="F4" s="5">
        <f>C4+F3*$J$7</f>
        <v>66.028636328851491</v>
      </c>
      <c r="G4" s="5">
        <f>D4+G3*$J$8</f>
        <v>94.031789258109086</v>
      </c>
      <c r="I4" s="4" t="s">
        <v>19</v>
      </c>
      <c r="J4">
        <v>2</v>
      </c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5">
        <f t="shared" ref="E5:E68" si="1">B5+E4*$J$6</f>
        <v>163.71625176280136</v>
      </c>
      <c r="F5" s="5">
        <f t="shared" ref="F5:F68" si="2">C5+F4*$J$7</f>
        <v>92.58929650063132</v>
      </c>
      <c r="G5" s="5">
        <f t="shared" ref="G5:G68" si="3">D5+G4*$J$8</f>
        <v>135.79051583151329</v>
      </c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5">
        <f t="shared" si="1"/>
        <v>267.2648718119209</v>
      </c>
      <c r="F6" s="5">
        <f t="shared" si="2"/>
        <v>106.77051942088828</v>
      </c>
      <c r="G6" s="5">
        <f t="shared" si="3"/>
        <v>154.51839456528228</v>
      </c>
      <c r="I6" s="4" t="s">
        <v>8</v>
      </c>
      <c r="J6">
        <f>EXP(LOG(0.5,EXP(1))/J2)</f>
        <v>0.70710678118654757</v>
      </c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5">
        <f t="shared" si="1"/>
        <v>369.78480323116264</v>
      </c>
      <c r="F7" s="5">
        <f t="shared" si="2"/>
        <v>86.298158313320073</v>
      </c>
      <c r="G7" s="5">
        <f t="shared" si="3"/>
        <v>167.66100461516967</v>
      </c>
      <c r="I7" s="4" t="s">
        <v>9</v>
      </c>
      <c r="J7">
        <f t="shared" ref="J7:J8" si="4">EXP(LOG(0.5,EXP(1))/J3)</f>
        <v>0.70710678118654757</v>
      </c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5">
        <f t="shared" si="1"/>
        <v>270.17734194448826</v>
      </c>
      <c r="F8" s="5">
        <f t="shared" si="2"/>
        <v>109.92201294725885</v>
      </c>
      <c r="G8" s="5">
        <f t="shared" si="3"/>
        <v>193.55423330393552</v>
      </c>
      <c r="I8" s="4" t="s">
        <v>10</v>
      </c>
      <c r="J8">
        <f t="shared" si="4"/>
        <v>0.70710678118654757</v>
      </c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5">
        <f t="shared" si="1"/>
        <v>248.54423061190431</v>
      </c>
      <c r="F9" s="5">
        <f t="shared" si="2"/>
        <v>110.52660075668221</v>
      </c>
      <c r="G9" s="5">
        <f t="shared" si="3"/>
        <v>160.36351089657592</v>
      </c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5">
        <f t="shared" si="1"/>
        <v>295.94731089047065</v>
      </c>
      <c r="F10" s="5">
        <f t="shared" si="2"/>
        <v>97.754108896548189</v>
      </c>
      <c r="G10" s="5">
        <f t="shared" si="3"/>
        <v>124.99412600985164</v>
      </c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5">
        <f t="shared" si="1"/>
        <v>217.8663504045752</v>
      </c>
      <c r="F11" s="5">
        <f t="shared" si="2"/>
        <v>71.222593289597441</v>
      </c>
      <c r="G11" s="5">
        <f t="shared" si="3"/>
        <v>89.384194110051922</v>
      </c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5">
        <f t="shared" si="1"/>
        <v>353.85477376343965</v>
      </c>
      <c r="F12" s="5">
        <f t="shared" si="2"/>
        <v>52.961978688765853</v>
      </c>
      <c r="G12" s="5">
        <f t="shared" si="3"/>
        <v>84.404169786112377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5">
        <f t="shared" si="1"/>
        <v>316.31311008335979</v>
      </c>
      <c r="F13" s="5">
        <f t="shared" si="2"/>
        <v>43.249774275883752</v>
      </c>
      <c r="G13" s="5">
        <f t="shared" si="3"/>
        <v>83.882760816180777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5">
        <f t="shared" si="1"/>
        <v>438.36714511815057</v>
      </c>
      <c r="F14" s="5">
        <f t="shared" si="2"/>
        <v>54.582208675264908</v>
      </c>
      <c r="G14" s="5">
        <f t="shared" si="3"/>
        <v>63.314068997770647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5">
        <f t="shared" si="1"/>
        <v>333.77238096243167</v>
      </c>
      <c r="F15" s="5">
        <f t="shared" si="2"/>
        <v>73.695449886419027</v>
      </c>
      <c r="G15" s="5">
        <f t="shared" si="3"/>
        <v>110.66980753283659</v>
      </c>
      <c r="P15" s="12"/>
      <c r="Q15" s="12"/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5">
        <f t="shared" si="1"/>
        <v>333.51271395131516</v>
      </c>
      <c r="F16" s="5">
        <f t="shared" si="2"/>
        <v>59.710552357280285</v>
      </c>
      <c r="G16" s="5">
        <f t="shared" si="3"/>
        <v>85.455371379078812</v>
      </c>
      <c r="P16" s="12"/>
      <c r="Q16" s="12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5">
        <f t="shared" si="1"/>
        <v>439.9291016469042</v>
      </c>
      <c r="F17" s="5">
        <f t="shared" si="2"/>
        <v>75.121736480227284</v>
      </c>
      <c r="G17" s="5">
        <f t="shared" si="3"/>
        <v>106.42607259096144</v>
      </c>
      <c r="P17" s="12"/>
      <c r="Q17" s="12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5">
        <f t="shared" si="1"/>
        <v>506.47685101583193</v>
      </c>
      <c r="F18" s="5">
        <f t="shared" si="2"/>
        <v>100.81908927967757</v>
      </c>
      <c r="G18" s="5">
        <f t="shared" si="3"/>
        <v>128.15459762412058</v>
      </c>
      <c r="P18" s="12"/>
      <c r="Q18" s="12"/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5">
        <f t="shared" si="1"/>
        <v>425.93321586730355</v>
      </c>
      <c r="F19" s="5">
        <f t="shared" si="2"/>
        <v>107.88986170271198</v>
      </c>
      <c r="G19" s="5">
        <f t="shared" si="3"/>
        <v>204.61898502024908</v>
      </c>
      <c r="P19" s="12"/>
      <c r="Q19" s="12"/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5">
        <f t="shared" si="1"/>
        <v>582.58026527236393</v>
      </c>
      <c r="F20" s="5">
        <f t="shared" si="2"/>
        <v>115.88965283126643</v>
      </c>
      <c r="G20" s="5">
        <f t="shared" si="3"/>
        <v>200.48747186732675</v>
      </c>
      <c r="P20" s="12"/>
      <c r="Q20" s="12"/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5">
        <f t="shared" si="1"/>
        <v>481.14645615954629</v>
      </c>
      <c r="F21" s="5">
        <f t="shared" si="2"/>
        <v>102.44635938634327</v>
      </c>
      <c r="G21" s="5">
        <f t="shared" si="3"/>
        <v>160.06605090033395</v>
      </c>
      <c r="P21" s="12"/>
      <c r="Q21" s="12"/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5">
        <f t="shared" si="1"/>
        <v>487.5219218942911</v>
      </c>
      <c r="F22" s="5">
        <f t="shared" si="2"/>
        <v>96.340515429957435</v>
      </c>
      <c r="G22" s="5">
        <f t="shared" si="3"/>
        <v>132.28379002937723</v>
      </c>
      <c r="P22" s="12"/>
      <c r="Q22" s="12"/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5">
        <f t="shared" si="1"/>
        <v>563.13005694855167</v>
      </c>
      <c r="F23" s="5">
        <f t="shared" si="2"/>
        <v>95.823031763530125</v>
      </c>
      <c r="G23" s="5">
        <f t="shared" si="3"/>
        <v>146.93876497083005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5">
        <f t="shared" si="1"/>
        <v>635.5930819582876</v>
      </c>
      <c r="F24" s="5">
        <f t="shared" si="2"/>
        <v>72.857115553846086</v>
      </c>
      <c r="G24" s="5">
        <f t="shared" si="3"/>
        <v>127.40139713005027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5">
        <f t="shared" si="1"/>
        <v>462.63217832796227</v>
      </c>
      <c r="F25" s="5">
        <f t="shared" si="2"/>
        <v>67.417760465816457</v>
      </c>
      <c r="G25" s="5">
        <f t="shared" si="3"/>
        <v>139.68639184329891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5">
        <f t="shared" si="1"/>
        <v>555.43035049080629</v>
      </c>
      <c r="F26" s="5">
        <f t="shared" si="2"/>
        <v>64.571555597789157</v>
      </c>
      <c r="G26" s="5">
        <f t="shared" si="3"/>
        <v>124.97319491187791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5">
        <f t="shared" si="1"/>
        <v>455.04856730887002</v>
      </c>
      <c r="F27" s="5">
        <f t="shared" si="2"/>
        <v>58.258984834960891</v>
      </c>
      <c r="G27" s="5">
        <f t="shared" si="3"/>
        <v>106.66939358873701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5">
        <f t="shared" si="1"/>
        <v>584.66792771332507</v>
      </c>
      <c r="F28" s="5">
        <f t="shared" si="2"/>
        <v>44.695323241845081</v>
      </c>
      <c r="G28" s="5">
        <f t="shared" si="3"/>
        <v>94.926651551652782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5">
        <f t="shared" si="1"/>
        <v>556.32265642837842</v>
      </c>
      <c r="F29" s="5">
        <f t="shared" si="2"/>
        <v>60.904366151633369</v>
      </c>
      <c r="G29" s="5">
        <f t="shared" si="3"/>
        <v>79.72327902750618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5">
        <f t="shared" si="1"/>
        <v>633.47952288822023</v>
      </c>
      <c r="F30" s="5">
        <f t="shared" si="2"/>
        <v>59.765890309688388</v>
      </c>
      <c r="G30" s="5">
        <f t="shared" si="3"/>
        <v>79.272871218776885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5">
        <f t="shared" si="1"/>
        <v>696.73766637707934</v>
      </c>
      <c r="F31" s="5">
        <f t="shared" si="2"/>
        <v>69.360866321632031</v>
      </c>
      <c r="G31" s="5">
        <f t="shared" si="3"/>
        <v>78.954384802925034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5">
        <f t="shared" si="1"/>
        <v>563.26792860332318</v>
      </c>
      <c r="F32" s="5">
        <f t="shared" si="2"/>
        <v>65.045538924999647</v>
      </c>
      <c r="G32" s="5">
        <f t="shared" si="3"/>
        <v>96.629180898560378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5">
        <f t="shared" si="1"/>
        <v>691.19057194030995</v>
      </c>
      <c r="F33" s="5">
        <f t="shared" si="2"/>
        <v>74.294141659800786</v>
      </c>
      <c r="G33" s="5">
        <f t="shared" si="3"/>
        <v>111.52714907387366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5">
        <f t="shared" si="1"/>
        <v>601.64554051120138</v>
      </c>
      <c r="F34" s="5">
        <f t="shared" si="2"/>
        <v>69.933891370079124</v>
      </c>
      <c r="G34" s="5">
        <f t="shared" si="3"/>
        <v>117.46160339653906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5">
        <f t="shared" si="1"/>
        <v>522.62764156611627</v>
      </c>
      <c r="F35" s="5">
        <f t="shared" si="2"/>
        <v>50.950728822546324</v>
      </c>
      <c r="G35" s="5">
        <f t="shared" si="3"/>
        <v>113.05789629073757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5">
        <f t="shared" si="1"/>
        <v>635.15354938693326</v>
      </c>
      <c r="F36" s="5">
        <f t="shared" si="2"/>
        <v>56.027605856819385</v>
      </c>
      <c r="G36" s="5">
        <f t="shared" si="3"/>
        <v>80.244005133865954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5">
        <f t="shared" si="1"/>
        <v>544.82138186620523</v>
      </c>
      <c r="F37" s="5">
        <f t="shared" si="2"/>
        <v>41.017500035004112</v>
      </c>
      <c r="G37" s="5">
        <f t="shared" si="3"/>
        <v>64.141080179724753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5">
        <f t="shared" si="1"/>
        <v>675.94689365301929</v>
      </c>
      <c r="F38" s="5">
        <f t="shared" si="2"/>
        <v>33.103752422070862</v>
      </c>
      <c r="G38" s="5">
        <f t="shared" si="3"/>
        <v>53.854592747713433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5">
        <f t="shared" si="1"/>
        <v>744.86663222403195</v>
      </c>
      <c r="F39" s="5">
        <f t="shared" si="2"/>
        <v>67.207887820366906</v>
      </c>
      <c r="G39" s="5">
        <f t="shared" si="3"/>
        <v>43.080947729948036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5">
        <f t="shared" si="1"/>
        <v>601.40024672519917</v>
      </c>
      <c r="F40" s="5">
        <f t="shared" si="2"/>
        <v>96.923153227006225</v>
      </c>
      <c r="G40" s="5">
        <f t="shared" si="3"/>
        <v>76.162830279789461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5">
        <f t="shared" si="1"/>
        <v>468.35419266665116</v>
      </c>
      <c r="F41" s="5">
        <f t="shared" si="2"/>
        <v>95.23501890079892</v>
      </c>
      <c r="G41" s="5">
        <f t="shared" si="3"/>
        <v>88.955253765199245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5">
        <f t="shared" si="1"/>
        <v>559.1764256317399</v>
      </c>
      <c r="F42" s="5">
        <f t="shared" si="2"/>
        <v>105.04132767118395</v>
      </c>
      <c r="G42" s="5">
        <f t="shared" si="3"/>
        <v>94.900863159542553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5">
        <f t="shared" si="1"/>
        <v>597.89744244385849</v>
      </c>
      <c r="F43" s="5">
        <f t="shared" si="2"/>
        <v>96.575435101132314</v>
      </c>
      <c r="G43" s="5">
        <f t="shared" si="3"/>
        <v>98.70504388056915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5">
        <f t="shared" si="1"/>
        <v>599.77733600614579</v>
      </c>
      <c r="F44" s="5">
        <f t="shared" si="2"/>
        <v>101.68914505605198</v>
      </c>
      <c r="G44" s="5">
        <f t="shared" si="3"/>
        <v>108.49500586526619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5">
        <f t="shared" si="1"/>
        <v>717.70662149194823</v>
      </c>
      <c r="F45" s="5">
        <f t="shared" si="2"/>
        <v>99.60508404219685</v>
      </c>
      <c r="G45" s="5">
        <f t="shared" si="3"/>
        <v>78.517554372203975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5">
        <f t="shared" si="1"/>
        <v>714.39521895944335</v>
      </c>
      <c r="F46" s="5">
        <f t="shared" si="2"/>
        <v>78.831430366893372</v>
      </c>
      <c r="G46" s="5">
        <f t="shared" si="3"/>
        <v>81.920295138768893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5">
        <f t="shared" si="1"/>
        <v>530.25370377347087</v>
      </c>
      <c r="F47" s="5">
        <f t="shared" si="2"/>
        <v>81.442238983065437</v>
      </c>
      <c r="G47" s="5">
        <f t="shared" si="3"/>
        <v>101.22639620942685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5">
        <f t="shared" si="1"/>
        <v>550.04598968750406</v>
      </c>
      <c r="F48" s="5">
        <f t="shared" si="2"/>
        <v>80.088359459940961</v>
      </c>
      <c r="G48" s="5">
        <f t="shared" si="3"/>
        <v>103.07787119476197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5">
        <f t="shared" si="1"/>
        <v>478.64124927249992</v>
      </c>
      <c r="F49" s="5">
        <f t="shared" si="2"/>
        <v>66.531022068230044</v>
      </c>
      <c r="G49" s="5">
        <f t="shared" si="3"/>
        <v>108.58706171208969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5">
        <f t="shared" si="1"/>
        <v>578.35047311618541</v>
      </c>
      <c r="F50" s="5">
        <f t="shared" si="2"/>
        <v>88.544536863717312</v>
      </c>
      <c r="G50" s="5">
        <f t="shared" si="3"/>
        <v>95.282647685740741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5">
        <f t="shared" si="1"/>
        <v>636.15554144290275</v>
      </c>
      <c r="F51" s="5">
        <f t="shared" si="2"/>
        <v>78.410442453356751</v>
      </c>
      <c r="G51" s="5">
        <f t="shared" si="3"/>
        <v>117.27500630799599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5">
        <f t="shared" si="1"/>
        <v>516.72989724367631</v>
      </c>
      <c r="F52" s="5">
        <f t="shared" si="2"/>
        <v>67.144555574606116</v>
      </c>
      <c r="G52" s="5">
        <f t="shared" si="3"/>
        <v>119.72595222407911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5">
        <f t="shared" si="1"/>
        <v>565.18321438283147</v>
      </c>
      <c r="F53" s="5">
        <f t="shared" si="2"/>
        <v>50.578370566560992</v>
      </c>
      <c r="G53" s="5">
        <f t="shared" si="3"/>
        <v>119.25903270166296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5">
        <f t="shared" si="1"/>
        <v>500.04488350291047</v>
      </c>
      <c r="F54" s="5">
        <f t="shared" si="2"/>
        <v>45.364308808981363</v>
      </c>
      <c r="G54" s="5">
        <f t="shared" si="3"/>
        <v>87.928870741094102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5">
        <f t="shared" si="1"/>
        <v>569.98512802254515</v>
      </c>
      <c r="F55" s="5">
        <f t="shared" si="2"/>
        <v>73.777410382671363</v>
      </c>
      <c r="G55" s="5">
        <f t="shared" si="3"/>
        <v>101.77510076310305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5">
        <f t="shared" si="1"/>
        <v>585.64034920022414</v>
      </c>
      <c r="F56" s="5">
        <f t="shared" si="2"/>
        <v>98.368507179969725</v>
      </c>
      <c r="G56" s="5">
        <f t="shared" si="3"/>
        <v>130.66586390553437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5">
        <f t="shared" si="1"/>
        <v>676.81026225593621</v>
      </c>
      <c r="F57" s="5">
        <f t="shared" si="2"/>
        <v>98.357038482154181</v>
      </c>
      <c r="G57" s="5">
        <f t="shared" si="3"/>
        <v>108.29471843720189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5">
        <f t="shared" si="1"/>
        <v>677.47712601781814</v>
      </c>
      <c r="F58" s="5">
        <f t="shared" si="2"/>
        <v>118.94892888815744</v>
      </c>
      <c r="G58" s="5">
        <f t="shared" si="3"/>
        <v>136.57592977363331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5">
        <f t="shared" si="1"/>
        <v>486.34866990597243</v>
      </c>
      <c r="F59" s="5">
        <f t="shared" si="2"/>
        <v>112.20959423169256</v>
      </c>
      <c r="G59" s="5">
        <f t="shared" si="3"/>
        <v>137.9737660897938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5">
        <f t="shared" si="1"/>
        <v>480.10044251157086</v>
      </c>
      <c r="F60" s="5">
        <f t="shared" si="2"/>
        <v>98.544164995420729</v>
      </c>
      <c r="G60" s="5">
        <f t="shared" si="3"/>
        <v>114.16218562793972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5">
        <f t="shared" si="1"/>
        <v>550.28227855059401</v>
      </c>
      <c r="F61" s="5">
        <f t="shared" si="2"/>
        <v>119.28124731462802</v>
      </c>
      <c r="G61" s="5">
        <f t="shared" si="3"/>
        <v>118.4248556125936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5">
        <f t="shared" si="1"/>
        <v>599.8083307299097</v>
      </c>
      <c r="F62" s="5">
        <f t="shared" si="2"/>
        <v>113.84457884456315</v>
      </c>
      <c r="G62" s="5">
        <f t="shared" si="3"/>
        <v>93.039018464702707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5">
        <f t="shared" si="1"/>
        <v>477.62853807130261</v>
      </c>
      <c r="F63" s="5">
        <f t="shared" si="2"/>
        <v>82.500273702317173</v>
      </c>
      <c r="G63" s="5">
        <f t="shared" si="3"/>
        <v>87.18852087133169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5">
        <f t="shared" si="1"/>
        <v>599.03437815843517</v>
      </c>
      <c r="F64" s="5">
        <f t="shared" si="2"/>
        <v>101.03650298465467</v>
      </c>
      <c r="G64" s="5">
        <f t="shared" si="3"/>
        <v>116.35159434974348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5">
        <f t="shared" si="1"/>
        <v>662.88127095969617</v>
      </c>
      <c r="F65" s="5">
        <f t="shared" si="2"/>
        <v>86.943596407824174</v>
      </c>
      <c r="G65" s="5">
        <f t="shared" si="3"/>
        <v>109.57300136657001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5">
        <f t="shared" si="1"/>
        <v>571.42784181715842</v>
      </c>
      <c r="F66" s="5">
        <f t="shared" si="2"/>
        <v>91.078406600718836</v>
      </c>
      <c r="G66" s="5">
        <f t="shared" si="3"/>
        <v>85.879812301264508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5">
        <f t="shared" si="1"/>
        <v>535.16050190770659</v>
      </c>
      <c r="F67" s="5">
        <f t="shared" si="2"/>
        <v>107.20215892703391</v>
      </c>
      <c r="G67" s="5">
        <f t="shared" si="3"/>
        <v>89.62619764525202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5">
        <f t="shared" si="1"/>
        <v>447.41561992213565</v>
      </c>
      <c r="F68" s="5">
        <f t="shared" si="2"/>
        <v>85.10337353514366</v>
      </c>
      <c r="G68" s="5">
        <f t="shared" si="3"/>
        <v>64.275292126923489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5">
        <f t="shared" ref="E69:E132" si="5">B69+E68*$J$6</f>
        <v>347.87061885572513</v>
      </c>
      <c r="F69" s="5">
        <f t="shared" ref="F69:F132" si="6">C69+F68*$J$7</f>
        <v>84.777172528551858</v>
      </c>
      <c r="G69" s="5">
        <f t="shared" ref="G69:G132" si="7">D69+G68*$J$8</f>
        <v>47.649494925693915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5">
        <f t="shared" si="5"/>
        <v>385.28167356844415</v>
      </c>
      <c r="F70" s="5">
        <f t="shared" si="6"/>
        <v>74.446513584760908</v>
      </c>
      <c r="G70" s="5">
        <f t="shared" si="7"/>
        <v>43.893280982072156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5">
        <f t="shared" si="5"/>
        <v>509.83528404714866</v>
      </c>
      <c r="F71" s="5">
        <f t="shared" si="6"/>
        <v>80.14163459148088</v>
      </c>
      <c r="G71" s="5">
        <f t="shared" si="7"/>
        <v>42.037236630949749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5">
        <f t="shared" si="5"/>
        <v>577.30798663790847</v>
      </c>
      <c r="F72" s="5">
        <f t="shared" si="6"/>
        <v>100.56869327501053</v>
      </c>
      <c r="G72" s="5">
        <f t="shared" si="7"/>
        <v>56.92481508408811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5">
        <f t="shared" si="5"/>
        <v>607.31839218481787</v>
      </c>
      <c r="F73" s="5">
        <f t="shared" si="6"/>
        <v>101.71280498982989</v>
      </c>
      <c r="G73" s="5">
        <f t="shared" si="7"/>
        <v>78.951922763748968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5">
        <f t="shared" si="5"/>
        <v>539.2389534531959</v>
      </c>
      <c r="F74" s="5">
        <f t="shared" si="6"/>
        <v>86.221814141813624</v>
      </c>
      <c r="G74" s="5">
        <f t="shared" si="7"/>
        <v>87.527439973963439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5">
        <f t="shared" si="5"/>
        <v>408.09952066669194</v>
      </c>
      <c r="F75" s="5">
        <f t="shared" si="6"/>
        <v>93.96802946588258</v>
      </c>
      <c r="G75" s="5">
        <f t="shared" si="7"/>
        <v>81.19124634548804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5">
        <f t="shared" si="5"/>
        <v>417.96993846239752</v>
      </c>
      <c r="F76" s="5">
        <f t="shared" si="6"/>
        <v>72.145430850062894</v>
      </c>
      <c r="G76" s="5">
        <f t="shared" si="7"/>
        <v>88.710880863882096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5">
        <f t="shared" si="5"/>
        <v>508.9493778188853</v>
      </c>
      <c r="F77" s="5">
        <f t="shared" si="6"/>
        <v>75.614523385704615</v>
      </c>
      <c r="G77" s="5">
        <f t="shared" si="7"/>
        <v>75.828065423882961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5">
        <f t="shared" si="5"/>
        <v>376.78155633640802</v>
      </c>
      <c r="F78" s="5">
        <f t="shared" si="6"/>
        <v>97.16754224222052</v>
      </c>
      <c r="G78" s="5">
        <f t="shared" si="7"/>
        <v>143.01853926548483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5">
        <f t="shared" si="5"/>
        <v>293.9247935114953</v>
      </c>
      <c r="F79" s="5">
        <f t="shared" si="6"/>
        <v>70.307828030704442</v>
      </c>
      <c r="G79" s="5">
        <f t="shared" si="7"/>
        <v>121.82937895001885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5">
        <f t="shared" si="5"/>
        <v>328.33621465083411</v>
      </c>
      <c r="F80" s="5">
        <f t="shared" si="6"/>
        <v>78.215141971008734</v>
      </c>
      <c r="G80" s="5">
        <f t="shared" si="7"/>
        <v>100.34638000330396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5">
        <f t="shared" si="5"/>
        <v>237.56876388872666</v>
      </c>
      <c r="F81" s="5">
        <f t="shared" si="6"/>
        <v>85.206457279168831</v>
      </c>
      <c r="G81" s="5">
        <f t="shared" si="7"/>
        <v>80.355605767858421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5">
        <f t="shared" si="5"/>
        <v>283.9864839438244</v>
      </c>
      <c r="F82" s="5">
        <f t="shared" si="6"/>
        <v>67.950063742982152</v>
      </c>
      <c r="G82" s="5">
        <f t="shared" si="7"/>
        <v>79.919993744805538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5">
        <f t="shared" si="5"/>
        <v>277.20876856200289</v>
      </c>
      <c r="F83" s="5">
        <f t="shared" si="6"/>
        <v>74.747950854720841</v>
      </c>
      <c r="G83" s="5">
        <f t="shared" si="7"/>
        <v>78.811969529338455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5">
        <f t="shared" si="5"/>
        <v>435.81620005456449</v>
      </c>
      <c r="F84" s="5">
        <f t="shared" si="6"/>
        <v>56.954782929171905</v>
      </c>
      <c r="G84" s="5">
        <f t="shared" si="7"/>
        <v>92.628478092862778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5">
        <f t="shared" si="5"/>
        <v>383.46859040953558</v>
      </c>
      <c r="F85" s="5">
        <f t="shared" si="6"/>
        <v>60.573113230225275</v>
      </c>
      <c r="G85" s="5">
        <f t="shared" si="7"/>
        <v>97.99822499045284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5">
        <f t="shared" si="5"/>
        <v>339.55324065062928</v>
      </c>
      <c r="F86" s="5">
        <f t="shared" si="6"/>
        <v>87.331659122672875</v>
      </c>
      <c r="G86" s="5">
        <f t="shared" si="7"/>
        <v>104.8952094349942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5">
        <f t="shared" si="5"/>
        <v>453.60039903792767</v>
      </c>
      <c r="F87" s="5">
        <f t="shared" si="6"/>
        <v>104.75280837791401</v>
      </c>
      <c r="G87" s="5">
        <f t="shared" si="7"/>
        <v>107.97211390546752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5">
        <f t="shared" si="5"/>
        <v>513.94391810864249</v>
      </c>
      <c r="F88" s="5">
        <f t="shared" si="6"/>
        <v>92.471421152357976</v>
      </c>
      <c r="G88" s="5">
        <f t="shared" si="7"/>
        <v>142.04781392160243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5">
        <f t="shared" si="5"/>
        <v>439.71322964420483</v>
      </c>
      <c r="F89" s="5">
        <f t="shared" si="6"/>
        <v>92.887168962789474</v>
      </c>
      <c r="G89" s="5">
        <f t="shared" si="7"/>
        <v>116.44297247668996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5">
        <f t="shared" si="5"/>
        <v>421.62420645885487</v>
      </c>
      <c r="F90" s="5">
        <f t="shared" si="6"/>
        <v>106.28114705880904</v>
      </c>
      <c r="G90" s="5">
        <f t="shared" si="7"/>
        <v>145.537615459786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5">
        <f t="shared" si="5"/>
        <v>386.43333549945328</v>
      </c>
      <c r="F91" s="5">
        <f t="shared" si="6"/>
        <v>100.65211979756857</v>
      </c>
      <c r="G91" s="5">
        <f t="shared" si="7"/>
        <v>176.3106348093348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5">
        <f t="shared" si="5"/>
        <v>383.04963200819964</v>
      </c>
      <c r="F92" s="5">
        <f t="shared" si="6"/>
        <v>118.9717964496615</v>
      </c>
      <c r="G92" s="5">
        <f t="shared" si="7"/>
        <v>176.07044546898561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5">
        <f t="shared" si="5"/>
        <v>405.15699232400959</v>
      </c>
      <c r="F93" s="5">
        <f t="shared" si="6"/>
        <v>89.025764039501269</v>
      </c>
      <c r="G93" s="5">
        <f t="shared" si="7"/>
        <v>133.80060595765596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5">
        <f t="shared" si="5"/>
        <v>315.08925671745322</v>
      </c>
      <c r="F94" s="5">
        <f t="shared" si="6"/>
        <v>64.450721452644842</v>
      </c>
      <c r="G94" s="5">
        <f t="shared" si="7"/>
        <v>127.6113157995277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5">
        <f t="shared" si="5"/>
        <v>440.50175010394014</v>
      </c>
      <c r="F95" s="5">
        <f t="shared" si="6"/>
        <v>79.073542191530464</v>
      </c>
      <c r="G95" s="5">
        <f t="shared" si="7"/>
        <v>149.23482675798405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5">
        <f t="shared" si="5"/>
        <v>562.38177462303804</v>
      </c>
      <c r="F96" s="5">
        <f t="shared" si="6"/>
        <v>92.41343789607177</v>
      </c>
      <c r="G96" s="5">
        <f t="shared" si="7"/>
        <v>177.82495798977016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5">
        <f t="shared" si="5"/>
        <v>505.0639664516749</v>
      </c>
      <c r="F97" s="5">
        <f t="shared" si="6"/>
        <v>79.346168609074226</v>
      </c>
      <c r="G97" s="5">
        <f t="shared" si="7"/>
        <v>136.64123365877941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5">
        <f t="shared" si="5"/>
        <v>520.43415561095435</v>
      </c>
      <c r="F98" s="5">
        <f t="shared" si="6"/>
        <v>87.706213884647553</v>
      </c>
      <c r="G98" s="5">
        <f t="shared" si="7"/>
        <v>149.51994290981844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5">
        <f t="shared" si="5"/>
        <v>565.60252059360073</v>
      </c>
      <c r="F99" s="5">
        <f t="shared" si="6"/>
        <v>65.517658590032028</v>
      </c>
      <c r="G99" s="5">
        <f t="shared" si="7"/>
        <v>111.62656555415808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5">
        <f t="shared" si="5"/>
        <v>584.84137776793898</v>
      </c>
      <c r="F100" s="5">
        <f t="shared" si="6"/>
        <v>67.327980676476699</v>
      </c>
      <c r="G100" s="5">
        <f t="shared" si="7"/>
        <v>100.93190146390987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5">
        <f t="shared" si="5"/>
        <v>703.24530413819298</v>
      </c>
      <c r="F101" s="5">
        <f t="shared" si="6"/>
        <v>89.908071699933515</v>
      </c>
      <c r="G101" s="5">
        <f t="shared" si="7"/>
        <v>122.5696319631831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5">
        <f t="shared" si="5"/>
        <v>632.46952339371228</v>
      </c>
      <c r="F102" s="5">
        <f t="shared" si="6"/>
        <v>105.27460718242932</v>
      </c>
      <c r="G102" s="5">
        <f t="shared" si="7"/>
        <v>132.56981792870619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5">
        <f t="shared" si="5"/>
        <v>669.62348888551776</v>
      </c>
      <c r="F103" s="5">
        <f t="shared" si="6"/>
        <v>78.740388625445803</v>
      </c>
      <c r="G103" s="5">
        <f t="shared" si="7"/>
        <v>143.54101723805411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5">
        <f t="shared" si="5"/>
        <v>769.89530983274437</v>
      </c>
      <c r="F104" s="5">
        <f t="shared" si="6"/>
        <v>91.977862750316831</v>
      </c>
      <c r="G104" s="5">
        <f t="shared" si="7"/>
        <v>202.39882666744319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5">
        <f t="shared" si="5"/>
        <v>824.59819438645172</v>
      </c>
      <c r="F105" s="5">
        <f t="shared" si="6"/>
        <v>75.138170469794588</v>
      </c>
      <c r="G105" s="5">
        <f t="shared" si="7"/>
        <v>164.51758284074972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5">
        <f t="shared" si="5"/>
        <v>770.97897500484294</v>
      </c>
      <c r="F106" s="5">
        <f t="shared" si="6"/>
        <v>70.330709865142552</v>
      </c>
      <c r="G106" s="5">
        <f t="shared" si="7"/>
        <v>134.23149845111374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5">
        <f t="shared" si="5"/>
        <v>783.36446137817825</v>
      </c>
      <c r="F107" s="5">
        <f t="shared" si="6"/>
        <v>84.03132187130592</v>
      </c>
      <c r="G107" s="5">
        <f t="shared" si="7"/>
        <v>100.21600280361407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5">
        <f t="shared" si="5"/>
        <v>691.82232278105721</v>
      </c>
      <c r="F108" s="5">
        <f t="shared" si="6"/>
        <v>105.81911752726987</v>
      </c>
      <c r="G108" s="5">
        <f t="shared" si="7"/>
        <v>129.86341516584559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5">
        <f t="shared" si="5"/>
        <v>514.19225581471414</v>
      </c>
      <c r="F109" s="5">
        <f t="shared" si="6"/>
        <v>85.825415582708771</v>
      </c>
      <c r="G109" s="5">
        <f t="shared" si="7"/>
        <v>121.52730149181336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5">
        <f t="shared" si="5"/>
        <v>453.98883092019241</v>
      </c>
      <c r="F110" s="5">
        <f t="shared" si="6"/>
        <v>60.987733356686959</v>
      </c>
      <c r="G110" s="5">
        <f t="shared" si="7"/>
        <v>109.13277898416327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5">
        <f t="shared" si="5"/>
        <v>334.11858092662106</v>
      </c>
      <c r="F111" s="5">
        <f t="shared" si="6"/>
        <v>43.524839825710352</v>
      </c>
      <c r="G111" s="5">
        <f t="shared" si="7"/>
        <v>102.76852806943458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5">
        <f t="shared" si="5"/>
        <v>491.65751429364002</v>
      </c>
      <c r="F112" s="5">
        <f t="shared" si="6"/>
        <v>57.676709390818104</v>
      </c>
      <c r="G112" s="5">
        <f t="shared" si="7"/>
        <v>78.16832309045725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5">
        <f t="shared" si="5"/>
        <v>573.45436237835474</v>
      </c>
      <c r="F113" s="5">
        <f t="shared" si="6"/>
        <v>48.983592326773305</v>
      </c>
      <c r="G113" s="5">
        <f t="shared" si="7"/>
        <v>111.7733513312433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5">
        <f t="shared" si="5"/>
        <v>647.19346833874238</v>
      </c>
      <c r="F114" s="5">
        <f t="shared" si="6"/>
        <v>72.636630301138752</v>
      </c>
      <c r="G114" s="5">
        <f t="shared" si="7"/>
        <v>102.23569468226857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5">
        <f t="shared" si="5"/>
        <v>633.33489020196589</v>
      </c>
      <c r="F115" s="5">
        <f t="shared" si="6"/>
        <v>66.761853848475468</v>
      </c>
      <c r="G115" s="5">
        <f t="shared" si="7"/>
        <v>74.691552989149571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5">
        <f t="shared" si="5"/>
        <v>657.43539562384763</v>
      </c>
      <c r="F116" s="5">
        <f t="shared" si="6"/>
        <v>67.807759580842216</v>
      </c>
      <c r="G116" s="5">
        <f t="shared" si="7"/>
        <v>63.514903615982007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5">
        <f t="shared" si="5"/>
        <v>543.07702643768334</v>
      </c>
      <c r="F117" s="5">
        <f t="shared" si="6"/>
        <v>94.747326616680624</v>
      </c>
      <c r="G117" s="5">
        <f t="shared" si="7"/>
        <v>79.411819053270847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5">
        <f t="shared" si="5"/>
        <v>459.11344810071182</v>
      </c>
      <c r="F118" s="5">
        <f t="shared" si="6"/>
        <v>101.99647714995155</v>
      </c>
      <c r="G118" s="5">
        <f t="shared" si="7"/>
        <v>108.85263575892691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5">
        <f t="shared" si="5"/>
        <v>463.8422324859514</v>
      </c>
      <c r="F119" s="5">
        <f t="shared" si="6"/>
        <v>86.422400649869488</v>
      </c>
      <c r="G119" s="5">
        <f t="shared" si="7"/>
        <v>102.57043689516649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5">
        <f t="shared" si="5"/>
        <v>404.38598799152339</v>
      </c>
      <c r="F120" s="5">
        <f t="shared" si="6"/>
        <v>61.909865545943404</v>
      </c>
      <c r="G120" s="5">
        <f t="shared" si="7"/>
        <v>87.328251477839075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5">
        <f t="shared" si="5"/>
        <v>411.64407432562797</v>
      </c>
      <c r="F121" s="5">
        <f t="shared" si="6"/>
        <v>80.676885749883979</v>
      </c>
      <c r="G121" s="5">
        <f t="shared" si="7"/>
        <v>140.95039880914416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5">
        <f t="shared" si="5"/>
        <v>310.47631639091071</v>
      </c>
      <c r="F122" s="5">
        <f t="shared" si="6"/>
        <v>73.047172998755315</v>
      </c>
      <c r="G122" s="5">
        <f t="shared" si="7"/>
        <v>121.96698280889412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5">
        <f t="shared" si="5"/>
        <v>360.83990871783305</v>
      </c>
      <c r="F123" s="5">
        <f t="shared" si="6"/>
        <v>78.452151373926768</v>
      </c>
      <c r="G123" s="5">
        <f t="shared" si="7"/>
        <v>132.4436806250321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5">
        <f t="shared" si="5"/>
        <v>273.95234637711457</v>
      </c>
      <c r="F124" s="5">
        <f t="shared" si="6"/>
        <v>77.174048235177139</v>
      </c>
      <c r="G124" s="5">
        <f t="shared" si="7"/>
        <v>144.05182469526557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5">
        <f t="shared" si="5"/>
        <v>417.71356184522364</v>
      </c>
      <c r="F125" s="5">
        <f t="shared" si="6"/>
        <v>56.970292838711465</v>
      </c>
      <c r="G125" s="5">
        <f t="shared" si="7"/>
        <v>117.46002208431806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5">
        <f t="shared" si="5"/>
        <v>418.46809217434395</v>
      </c>
      <c r="F126" s="5">
        <f t="shared" si="6"/>
        <v>74.884080392436289</v>
      </c>
      <c r="G126" s="5">
        <f t="shared" si="7"/>
        <v>95.456778134142937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5">
        <f t="shared" si="5"/>
        <v>525.40162568667586</v>
      </c>
      <c r="F127" s="5">
        <f t="shared" si="6"/>
        <v>85.251041048410286</v>
      </c>
      <c r="G127" s="5">
        <f t="shared" si="7"/>
        <v>141.69813512887225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5">
        <f t="shared" si="5"/>
        <v>458.71505236948468</v>
      </c>
      <c r="F128" s="5">
        <f t="shared" si="6"/>
        <v>72.081589228543635</v>
      </c>
      <c r="G128" s="5">
        <f t="shared" si="7"/>
        <v>126.09571223111331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5">
        <f t="shared" si="5"/>
        <v>332.1605241628049</v>
      </c>
      <c r="F129" s="5">
        <f t="shared" si="6"/>
        <v>89.869380542206414</v>
      </c>
      <c r="G129" s="5">
        <f t="shared" si="7"/>
        <v>139.76313319716772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5">
        <f t="shared" si="5"/>
        <v>315.07295907799744</v>
      </c>
      <c r="F130" s="5">
        <f t="shared" si="6"/>
        <v>63.547248402428529</v>
      </c>
      <c r="G130" s="5">
        <f t="shared" si="7"/>
        <v>108.02745924359598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5">
        <f t="shared" si="5"/>
        <v>443.09022593256361</v>
      </c>
      <c r="F131" s="5">
        <f t="shared" si="6"/>
        <v>93.934690271103221</v>
      </c>
      <c r="G131" s="5">
        <f t="shared" si="7"/>
        <v>79.586948985500115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5">
        <f t="shared" si="5"/>
        <v>372.91210343439519</v>
      </c>
      <c r="F132" s="5">
        <f t="shared" si="6"/>
        <v>78.4218564793551</v>
      </c>
      <c r="G132" s="5">
        <f t="shared" si="7"/>
        <v>99.376471321594948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5">
        <f t="shared" ref="E133:E196" si="8">B133+E132*$J$6</f>
        <v>264.38867712500007</v>
      </c>
      <c r="F133" s="5">
        <f t="shared" ref="F133:F196" si="9">C133+F132*$J$7</f>
        <v>95.052626509790187</v>
      </c>
      <c r="G133" s="5">
        <f t="shared" ref="G133:G196" si="10">D133+G132*$J$8</f>
        <v>78.969776761890259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5">
        <f t="shared" si="8"/>
        <v>452.15102646402818</v>
      </c>
      <c r="F134" s="5">
        <f t="shared" si="9"/>
        <v>70.112356774664846</v>
      </c>
      <c r="G134" s="5">
        <f t="shared" si="10"/>
        <v>98.84006465712045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5">
        <f t="shared" si="8"/>
        <v>328.11905693317243</v>
      </c>
      <c r="F135" s="5">
        <f t="shared" si="9"/>
        <v>76.776922920336091</v>
      </c>
      <c r="G135" s="5">
        <f t="shared" si="10"/>
        <v>71.990479971966678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5">
        <f t="shared" si="8"/>
        <v>451.8152101939811</v>
      </c>
      <c r="F136" s="5">
        <f t="shared" si="9"/>
        <v>87.78948283560652</v>
      </c>
      <c r="G136" s="5">
        <f t="shared" si="10"/>
        <v>96.004956569051984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5">
        <f t="shared" si="8"/>
        <v>356.38159897138939</v>
      </c>
      <c r="F137" s="5">
        <f t="shared" si="9"/>
        <v>100.67653862991739</v>
      </c>
      <c r="G137" s="5">
        <f t="shared" si="10"/>
        <v>133.48575581749662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5">
        <f t="shared" si="8"/>
        <v>300.29984532277416</v>
      </c>
      <c r="F138" s="5">
        <f t="shared" si="9"/>
        <v>118.189063171604</v>
      </c>
      <c r="G138" s="5">
        <f t="shared" si="10"/>
        <v>102.8886831303635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5">
        <f t="shared" si="8"/>
        <v>237.94405701700495</v>
      </c>
      <c r="F139" s="5">
        <f t="shared" si="9"/>
        <v>122.57228803072644</v>
      </c>
      <c r="G139" s="5">
        <f t="shared" si="10"/>
        <v>82.053285548833969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5">
        <f t="shared" si="8"/>
        <v>441.95185625976274</v>
      </c>
      <c r="F140" s="5">
        <f t="shared" si="9"/>
        <v>115.57169605207736</v>
      </c>
      <c r="G140" s="5">
        <f t="shared" si="10"/>
        <v>117.72043463021666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5">
        <f t="shared" si="8"/>
        <v>355.50715451926055</v>
      </c>
      <c r="F141" s="5">
        <f t="shared" si="9"/>
        <v>107.62152999165446</v>
      </c>
      <c r="G141" s="5">
        <f t="shared" si="10"/>
        <v>103.74091761125389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5">
        <f t="shared" si="8"/>
        <v>436.28151972090291</v>
      </c>
      <c r="F142" s="5">
        <f t="shared" si="9"/>
        <v>119.99991365877028</v>
      </c>
      <c r="G142" s="5">
        <f t="shared" si="10"/>
        <v>75.055906329432574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5">
        <f t="shared" si="8"/>
        <v>381.89762110102299</v>
      </c>
      <c r="F143" s="5">
        <f t="shared" si="9"/>
        <v>101.85275268991668</v>
      </c>
      <c r="G143" s="5">
        <f t="shared" si="10"/>
        <v>65.972540333644091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5">
        <f t="shared" si="8"/>
        <v>463.74239759954412</v>
      </c>
      <c r="F144" s="5">
        <f t="shared" si="9"/>
        <v>107.42077210955645</v>
      </c>
      <c r="G144" s="5">
        <f t="shared" si="10"/>
        <v>122.24963064202275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5">
        <f t="shared" si="8"/>
        <v>548.41539406634581</v>
      </c>
      <c r="F145" s="5">
        <f t="shared" si="9"/>
        <v>109.15795639896213</v>
      </c>
      <c r="G145" s="5">
        <f t="shared" si="10"/>
        <v>124.34354282452503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5">
        <f t="shared" si="8"/>
        <v>492.38824405140588</v>
      </c>
      <c r="F146" s="5">
        <f t="shared" si="9"/>
        <v>82.886331190171617</v>
      </c>
      <c r="G146" s="5">
        <f t="shared" si="10"/>
        <v>122.32416232798153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5">
        <f t="shared" si="8"/>
        <v>444.37106634528584</v>
      </c>
      <c r="F147" s="5">
        <f t="shared" si="9"/>
        <v>73.409486852244399</v>
      </c>
      <c r="G147" s="5">
        <f t="shared" si="10"/>
        <v>125.39624468507975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5">
        <f t="shared" si="8"/>
        <v>454.51779437584884</v>
      </c>
      <c r="F148" s="5">
        <f t="shared" si="9"/>
        <v>53.808345956646718</v>
      </c>
      <c r="G148" s="5">
        <f t="shared" si="10"/>
        <v>97.668534952147468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5">
        <f t="shared" si="8"/>
        <v>561.49261457311559</v>
      </c>
      <c r="F149" s="5">
        <f t="shared" si="9"/>
        <v>45.348246310376638</v>
      </c>
      <c r="G149" s="5">
        <f t="shared" si="10"/>
        <v>77.762083373218815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5">
        <f t="shared" si="8"/>
        <v>640.23523535081449</v>
      </c>
      <c r="F150" s="5">
        <f t="shared" si="9"/>
        <v>81.066052480985149</v>
      </c>
      <c r="G150" s="5">
        <f t="shared" si="10"/>
        <v>99.286096472396707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5">
        <f t="shared" si="8"/>
        <v>490.71467647112615</v>
      </c>
      <c r="F151" s="5">
        <f t="shared" si="9"/>
        <v>97.622355433329147</v>
      </c>
      <c r="G151" s="5">
        <f t="shared" si="10"/>
        <v>82.105872093173474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5">
        <f t="shared" si="8"/>
        <v>391.68767536049609</v>
      </c>
      <c r="F152" s="5">
        <f t="shared" si="9"/>
        <v>94.829429522310448</v>
      </c>
      <c r="G152" s="5">
        <f t="shared" si="10"/>
        <v>78.657618932318286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5">
        <f t="shared" si="8"/>
        <v>557.6650113546018</v>
      </c>
      <c r="F153" s="5">
        <f t="shared" si="9"/>
        <v>80.954532671277519</v>
      </c>
      <c r="G153" s="5">
        <f t="shared" si="10"/>
        <v>92.619335739029623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5">
        <f t="shared" si="8"/>
        <v>515.32871115931198</v>
      </c>
      <c r="F154" s="5">
        <f t="shared" si="9"/>
        <v>65.643499019648246</v>
      </c>
      <c r="G154" s="5">
        <f t="shared" si="10"/>
        <v>114.1917603700614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5">
        <f t="shared" si="8"/>
        <v>561.99242620087318</v>
      </c>
      <c r="F155" s="5">
        <f t="shared" si="9"/>
        <v>69.716963297605758</v>
      </c>
      <c r="G155" s="5">
        <f t="shared" si="10"/>
        <v>94.945768113299692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5">
        <f t="shared" si="8"/>
        <v>568.68865554211789</v>
      </c>
      <c r="F156" s="5">
        <f t="shared" si="9"/>
        <v>88.997337511470676</v>
      </c>
      <c r="G156" s="5">
        <f t="shared" si="10"/>
        <v>104.83679647787969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5">
        <f t="shared" si="8"/>
        <v>589.92360471769234</v>
      </c>
      <c r="F157" s="5">
        <f t="shared" si="9"/>
        <v>84.030620861908815</v>
      </c>
      <c r="G157" s="5">
        <f t="shared" si="10"/>
        <v>83.630809707382696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5">
        <f t="shared" si="8"/>
        <v>421.23898127789266</v>
      </c>
      <c r="F158" s="5">
        <f t="shared" si="9"/>
        <v>71.018621838771494</v>
      </c>
      <c r="G158" s="5">
        <f t="shared" si="10"/>
        <v>64.83591266021206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5">
        <f t="shared" si="8"/>
        <v>391.76094016171112</v>
      </c>
      <c r="F159" s="5">
        <f t="shared" si="9"/>
        <v>93.717749092718364</v>
      </c>
      <c r="G159" s="5">
        <f t="shared" si="10"/>
        <v>96.345913506454679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5">
        <f t="shared" si="8"/>
        <v>426.81681739236325</v>
      </c>
      <c r="F160" s="5">
        <f t="shared" si="9"/>
        <v>67.568455901000576</v>
      </c>
      <c r="G160" s="5">
        <f t="shared" si="10"/>
        <v>92.426848780026688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5">
        <f t="shared" si="8"/>
        <v>313.50506590260039</v>
      </c>
      <c r="F161" s="5">
        <f t="shared" si="9"/>
        <v>84.678113361901694</v>
      </c>
      <c r="G161" s="5">
        <f t="shared" si="10"/>
        <v>110.55565153606045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5">
        <f t="shared" si="8"/>
        <v>353.38155803606423</v>
      </c>
      <c r="F162" s="5">
        <f t="shared" si="9"/>
        <v>78.276468176283885</v>
      </c>
      <c r="G162" s="5">
        <f t="shared" si="10"/>
        <v>112.77465089964531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5">
        <f t="shared" si="8"/>
        <v>422.37849603356852</v>
      </c>
      <c r="F163" s="5">
        <f t="shared" si="9"/>
        <v>73.449821454783319</v>
      </c>
      <c r="G163" s="5">
        <f t="shared" si="10"/>
        <v>110.44372039708479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5">
        <f t="shared" si="8"/>
        <v>384.36669877271157</v>
      </c>
      <c r="F164" s="5">
        <f t="shared" si="9"/>
        <v>87.736866827618456</v>
      </c>
      <c r="G164" s="5">
        <f t="shared" si="10"/>
        <v>127.39550363224967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5">
        <f t="shared" si="8"/>
        <v>460.18829916447146</v>
      </c>
      <c r="F165" s="5">
        <f t="shared" si="9"/>
        <v>80.139333493870069</v>
      </c>
      <c r="G165" s="5">
        <f t="shared" si="10"/>
        <v>115.68222451103921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5">
        <f t="shared" si="8"/>
        <v>488.90226696190143</v>
      </c>
      <c r="F166" s="5">
        <f t="shared" si="9"/>
        <v>93.467066153285742</v>
      </c>
      <c r="G166" s="5">
        <f t="shared" si="10"/>
        <v>89.199685414500479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5">
        <f t="shared" si="8"/>
        <v>462.90610830623632</v>
      </c>
      <c r="F167" s="5">
        <f t="shared" si="9"/>
        <v>80.791196294599985</v>
      </c>
      <c r="G167" s="5">
        <f t="shared" si="10"/>
        <v>68.473702436300073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5">
        <f t="shared" si="8"/>
        <v>561.82404823601416</v>
      </c>
      <c r="F168" s="5">
        <f t="shared" si="9"/>
        <v>60.528002760085123</v>
      </c>
      <c r="G168" s="5">
        <f t="shared" si="10"/>
        <v>133.2182193256576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5">
        <f t="shared" si="8"/>
        <v>415.16959434136362</v>
      </c>
      <c r="F169" s="5">
        <f t="shared" si="9"/>
        <v>80.399761203334265</v>
      </c>
      <c r="G169" s="5">
        <f t="shared" si="10"/>
        <v>115.79950626276928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5">
        <f t="shared" si="8"/>
        <v>500.36923550124635</v>
      </c>
      <c r="F170" s="5">
        <f t="shared" si="9"/>
        <v>62.051216352656759</v>
      </c>
      <c r="G170" s="5">
        <f t="shared" si="10"/>
        <v>101.28261613645824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5">
        <f t="shared" si="8"/>
        <v>569.21447952005985</v>
      </c>
      <c r="F171" s="5">
        <f t="shared" si="9"/>
        <v>67.476835863837181</v>
      </c>
      <c r="G171" s="5">
        <f t="shared" si="10"/>
        <v>129.21762468640367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5">
        <f t="shared" si="8"/>
        <v>686.7954184182056</v>
      </c>
      <c r="F172" s="5">
        <f t="shared" si="9"/>
        <v>58.313328212330902</v>
      </c>
      <c r="G172" s="5">
        <f t="shared" si="10"/>
        <v>97.77065866457427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5">
        <f t="shared" si="8"/>
        <v>535.63769765136544</v>
      </c>
      <c r="F173" s="5">
        <f t="shared" si="9"/>
        <v>52.833749812496002</v>
      </c>
      <c r="G173" s="5">
        <f t="shared" si="10"/>
        <v>87.534295742795763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5">
        <f t="shared" si="8"/>
        <v>543.25304826843012</v>
      </c>
      <c r="F174" s="5">
        <f t="shared" si="9"/>
        <v>58.259102767929406</v>
      </c>
      <c r="G174" s="5">
        <f t="shared" si="10"/>
        <v>109.29609410611963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5">
        <f t="shared" si="8"/>
        <v>403.73791433086978</v>
      </c>
      <c r="F175" s="5">
        <f t="shared" si="9"/>
        <v>61.295406633046845</v>
      </c>
      <c r="G175" s="5">
        <f t="shared" si="10"/>
        <v>94.284009299640246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5">
        <f t="shared" si="8"/>
        <v>453.88581704547141</v>
      </c>
      <c r="F176" s="5">
        <f t="shared" si="9"/>
        <v>50.442397685814313</v>
      </c>
      <c r="G176" s="5">
        <f t="shared" si="10"/>
        <v>79.468862333231129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5">
        <f t="shared" si="8"/>
        <v>543.34573911724954</v>
      </c>
      <c r="F177" s="5">
        <f t="shared" si="9"/>
        <v>39.068161462947913</v>
      </c>
      <c r="G177" s="5">
        <f t="shared" si="10"/>
        <v>69.292971449007936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5">
        <f t="shared" si="8"/>
        <v>661.10345665862383</v>
      </c>
      <c r="F178" s="5">
        <f t="shared" si="9"/>
        <v>76.525361898941412</v>
      </c>
      <c r="G178" s="5">
        <f t="shared" si="10"/>
        <v>90.797530000159341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5">
        <f t="shared" si="8"/>
        <v>715.87073726917981</v>
      </c>
      <c r="F179" s="5">
        <f t="shared" si="9"/>
        <v>84.311602331496132</v>
      </c>
      <c r="G179" s="5">
        <f t="shared" si="10"/>
        <v>84.50354917810165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5">
        <f t="shared" si="8"/>
        <v>676.39705277605049</v>
      </c>
      <c r="F180" s="5">
        <f t="shared" si="9"/>
        <v>67.417305741304446</v>
      </c>
      <c r="G180" s="5">
        <f t="shared" si="10"/>
        <v>94.953032658166592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5">
        <f t="shared" si="8"/>
        <v>754.98494279254032</v>
      </c>
      <c r="F181" s="5">
        <f t="shared" si="9"/>
        <v>49.971234059003137</v>
      </c>
      <c r="G181" s="5">
        <f t="shared" si="10"/>
        <v>90.841933286817309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5">
        <f t="shared" si="8"/>
        <v>699.45497274234299</v>
      </c>
      <c r="F182" s="5">
        <f t="shared" si="9"/>
        <v>45.334998467381283</v>
      </c>
      <c r="G182" s="5">
        <f t="shared" si="10"/>
        <v>81.834947043204494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5">
        <f t="shared" si="8"/>
        <v>651.18935436076254</v>
      </c>
      <c r="F183" s="5">
        <f t="shared" si="9"/>
        <v>34.656684841367046</v>
      </c>
      <c r="G183" s="5">
        <f t="shared" si="10"/>
        <v>66.166045992291913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5">
        <f t="shared" si="8"/>
        <v>678.96040830498487</v>
      </c>
      <c r="F184" s="5">
        <f t="shared" si="9"/>
        <v>29.905976864775667</v>
      </c>
      <c r="G184" s="5">
        <f t="shared" si="10"/>
        <v>74.186459805450596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5">
        <f t="shared" si="8"/>
        <v>536.297508869642</v>
      </c>
      <c r="F185" s="5">
        <f t="shared" si="9"/>
        <v>26.846719039090882</v>
      </c>
      <c r="G185" s="5">
        <f t="shared" si="10"/>
        <v>82.157748800657359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5">
        <f t="shared" si="8"/>
        <v>666.8196052551765</v>
      </c>
      <c r="F186" s="5">
        <f t="shared" si="9"/>
        <v>61.983497085151157</v>
      </c>
      <c r="G186" s="5">
        <f t="shared" si="10"/>
        <v>129.89430130396576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5">
        <f t="shared" si="8"/>
        <v>725.31266470407218</v>
      </c>
      <c r="F187" s="5">
        <f t="shared" si="9"/>
        <v>65.128951110566987</v>
      </c>
      <c r="G187" s="5">
        <f t="shared" si="10"/>
        <v>121.84914128952281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5">
        <f t="shared" si="8"/>
        <v>717.87350369273406</v>
      </c>
      <c r="F188" s="5">
        <f t="shared" si="9"/>
        <v>91.153122981849037</v>
      </c>
      <c r="G188" s="5">
        <f t="shared" si="10"/>
        <v>105.76035408757932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5">
        <f t="shared" si="8"/>
        <v>647.11322249527836</v>
      </c>
      <c r="F189" s="5">
        <f t="shared" si="9"/>
        <v>66.554991386796786</v>
      </c>
      <c r="G189" s="5">
        <f t="shared" si="10"/>
        <v>101.38386355601773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5">
        <f t="shared" si="8"/>
        <v>648.67814782189043</v>
      </c>
      <c r="F190" s="5">
        <f t="shared" si="9"/>
        <v>75.761485731416272</v>
      </c>
      <c r="G190" s="5">
        <f t="shared" si="10"/>
        <v>89.889217423351823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5">
        <f t="shared" si="8"/>
        <v>744.68471713238841</v>
      </c>
      <c r="F191" s="5">
        <f t="shared" si="9"/>
        <v>67.471460313452312</v>
      </c>
      <c r="G191" s="5">
        <f t="shared" si="10"/>
        <v>67.261275195604043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5">
        <f t="shared" si="8"/>
        <v>545.2716133302979</v>
      </c>
      <c r="F192" s="5">
        <f t="shared" si="9"/>
        <v>59.809527124201153</v>
      </c>
      <c r="G192" s="5">
        <f t="shared" si="10"/>
        <v>70.960903802066156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5">
        <f t="shared" si="8"/>
        <v>425.06525537438273</v>
      </c>
      <c r="F193" s="5">
        <f t="shared" si="9"/>
        <v>83.391722209083383</v>
      </c>
      <c r="G193" s="5">
        <f t="shared" si="10"/>
        <v>55.976936277567241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5">
        <f t="shared" si="8"/>
        <v>376.06652452201763</v>
      </c>
      <c r="F194" s="5">
        <f t="shared" si="9"/>
        <v>69.76685226886768</v>
      </c>
      <c r="G194" s="5">
        <f t="shared" si="10"/>
        <v>45.581671231915053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5">
        <f t="shared" si="8"/>
        <v>283.11918966677575</v>
      </c>
      <c r="F195" s="5">
        <f t="shared" si="9"/>
        <v>53.432614341356413</v>
      </c>
      <c r="G195" s="5">
        <f t="shared" si="10"/>
        <v>63.831108825902909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5">
        <f t="shared" si="8"/>
        <v>366.99549889741746</v>
      </c>
      <c r="F196" s="5">
        <f t="shared" si="9"/>
        <v>79.78256393729869</v>
      </c>
      <c r="G196" s="5">
        <f t="shared" si="10"/>
        <v>48.735409901452435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5">
        <f t="shared" ref="E197:E202" si="11">B197+E196*$J$6</f>
        <v>409.20500593530403</v>
      </c>
      <c r="F197" s="5">
        <f t="shared" ref="F197:F202" si="12">C197+F196*$J$7</f>
        <v>92.014791980513209</v>
      </c>
      <c r="G197" s="5">
        <f t="shared" ref="G197:G202" si="13">D197+G196*$J$8</f>
        <v>40.461138825223031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5">
        <f t="shared" si="11"/>
        <v>327.55163459233489</v>
      </c>
      <c r="F198" s="5">
        <f t="shared" si="12"/>
        <v>68.764283378890454</v>
      </c>
      <c r="G198" s="5">
        <f t="shared" si="13"/>
        <v>42.410345637845509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5">
        <f t="shared" si="11"/>
        <v>325.81398200897814</v>
      </c>
      <c r="F199" s="5">
        <f t="shared" si="12"/>
        <v>53.523691080646842</v>
      </c>
      <c r="G199" s="5">
        <f t="shared" si="13"/>
        <v>38.088642992985875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5">
        <f t="shared" si="11"/>
        <v>407.38527608394025</v>
      </c>
      <c r="F200" s="5">
        <f t="shared" si="12"/>
        <v>47.146964917259311</v>
      </c>
      <c r="G200" s="5">
        <f t="shared" si="13"/>
        <v>33.332737746533795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5">
        <f t="shared" si="11"/>
        <v>571.66489127450802</v>
      </c>
      <c r="F201" s="5">
        <f t="shared" si="12"/>
        <v>75.337938605358318</v>
      </c>
      <c r="G201" s="5">
        <f t="shared" si="13"/>
        <v>89.769804896086853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5">
        <f t="shared" si="11"/>
        <v>636.32812118647507</v>
      </c>
      <c r="F202" s="5">
        <f t="shared" si="12"/>
        <v>61.871967268464658</v>
      </c>
      <c r="G202" s="5">
        <f t="shared" si="13"/>
        <v>72.176837787816353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5998-2422-4A3C-8942-1151373231F2}">
  <dimension ref="A1:U212"/>
  <sheetViews>
    <sheetView showGridLines="0" workbookViewId="0">
      <selection activeCell="G2" sqref="G1:G1048576"/>
    </sheetView>
  </sheetViews>
  <sheetFormatPr defaultColWidth="10.77734375" defaultRowHeight="14.4" x14ac:dyDescent="0.3"/>
  <cols>
    <col min="2" max="2" width="10.77734375" style="22"/>
    <col min="9" max="9" width="32.109375" bestFit="1" customWidth="1"/>
    <col min="16" max="16" width="12" bestFit="1" customWidth="1"/>
  </cols>
  <sheetData>
    <row r="1" spans="1:21" x14ac:dyDescent="0.3">
      <c r="B1" s="34" t="s">
        <v>5</v>
      </c>
      <c r="C1" s="34"/>
      <c r="D1" s="34"/>
      <c r="E1" s="35" t="s">
        <v>6</v>
      </c>
      <c r="F1" s="36"/>
      <c r="G1" s="37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27</v>
      </c>
      <c r="J2">
        <v>0.5</v>
      </c>
      <c r="S2" s="13"/>
      <c r="T2" s="13"/>
      <c r="U2" s="13"/>
    </row>
    <row r="3" spans="1:21" x14ac:dyDescent="0.3">
      <c r="A3" s="3">
        <v>1</v>
      </c>
      <c r="B3" s="20">
        <v>230.1</v>
      </c>
      <c r="C3" s="3">
        <v>37.799999999999997</v>
      </c>
      <c r="D3" s="3">
        <v>69.2</v>
      </c>
      <c r="E3" s="18">
        <f>1-(EXP(-1*$J$2*B3))</f>
        <v>1</v>
      </c>
      <c r="F3" s="18">
        <f>1-(EXP(-1*$J$3*C3))</f>
        <v>0.99999999380795235</v>
      </c>
      <c r="G3" s="18">
        <f>1-(EXP(-1*$J$4*D3))</f>
        <v>0.99999999999999911</v>
      </c>
      <c r="I3" s="4" t="s">
        <v>28</v>
      </c>
      <c r="J3">
        <v>0.5</v>
      </c>
      <c r="S3" s="13"/>
      <c r="T3" s="13"/>
      <c r="U3" s="13"/>
    </row>
    <row r="4" spans="1:21" x14ac:dyDescent="0.3">
      <c r="A4" s="3">
        <v>2</v>
      </c>
      <c r="B4" s="20">
        <v>44.5</v>
      </c>
      <c r="C4" s="3">
        <v>39.299999999999997</v>
      </c>
      <c r="D4" s="3">
        <v>45.1</v>
      </c>
      <c r="E4" s="18">
        <f>1-(EXP(-1*($J$2*B4))) +$J$6*E3</f>
        <v>1.199999999782756</v>
      </c>
      <c r="F4" s="18">
        <f>1-EXP(-1*$J$3*C4) +$J$7*F3</f>
        <v>1.1999999958366743</v>
      </c>
      <c r="G4" s="18">
        <f>1-EXP(-1*$J$4*D4)+$J$8*G3</f>
        <v>1.1999999998390616</v>
      </c>
      <c r="I4" s="4" t="s">
        <v>26</v>
      </c>
      <c r="J4">
        <v>0.5</v>
      </c>
      <c r="S4" s="13"/>
      <c r="T4" s="13"/>
      <c r="U4" s="13"/>
    </row>
    <row r="5" spans="1:21" x14ac:dyDescent="0.3">
      <c r="A5" s="3">
        <v>3</v>
      </c>
      <c r="B5" s="20">
        <v>17.2</v>
      </c>
      <c r="C5" s="3">
        <v>45.9</v>
      </c>
      <c r="D5" s="3">
        <v>69.3</v>
      </c>
      <c r="E5" s="18">
        <f t="shared" ref="E5:E68" si="0">1-(EXP(-1*($J$2*B5))) +$J$6*E4</f>
        <v>1.2398158941628836</v>
      </c>
      <c r="F5" s="18">
        <f t="shared" ref="F5:F68" si="1">1-EXP(-1*$J$3*C5) +$J$7*F4</f>
        <v>1.2399999990594548</v>
      </c>
      <c r="G5" s="18">
        <f t="shared" ref="G5:G68" si="2">1-EXP(-1*$J$4*D5)+$J$8*G4</f>
        <v>1.2399999999678115</v>
      </c>
      <c r="S5" s="13"/>
      <c r="T5" s="13"/>
      <c r="U5" s="13"/>
    </row>
    <row r="6" spans="1:21" x14ac:dyDescent="0.3">
      <c r="A6" s="3">
        <v>4</v>
      </c>
      <c r="B6" s="20">
        <v>151.5</v>
      </c>
      <c r="C6" s="3">
        <v>41.3</v>
      </c>
      <c r="D6" s="3">
        <v>58.5</v>
      </c>
      <c r="E6" s="18">
        <f t="shared" si="0"/>
        <v>1.2479631788325767</v>
      </c>
      <c r="F6" s="18">
        <f t="shared" si="1"/>
        <v>1.2479999987358745</v>
      </c>
      <c r="G6" s="18">
        <f t="shared" si="2"/>
        <v>1.2479999999933642</v>
      </c>
      <c r="I6" s="4" t="s">
        <v>23</v>
      </c>
      <c r="J6">
        <v>0.2</v>
      </c>
      <c r="S6" s="13"/>
      <c r="T6" s="13"/>
      <c r="U6" s="13"/>
    </row>
    <row r="7" spans="1:21" x14ac:dyDescent="0.3">
      <c r="A7" s="3">
        <v>5</v>
      </c>
      <c r="B7" s="20">
        <v>180.8</v>
      </c>
      <c r="C7" s="3">
        <v>10.8</v>
      </c>
      <c r="D7" s="3">
        <v>58.4</v>
      </c>
      <c r="E7" s="18">
        <f t="shared" si="0"/>
        <v>1.2495926357665152</v>
      </c>
      <c r="F7" s="18">
        <f t="shared" si="1"/>
        <v>1.2450834188045623</v>
      </c>
      <c r="G7" s="18">
        <f t="shared" si="2"/>
        <v>1.2495999999984646</v>
      </c>
      <c r="I7" s="4" t="s">
        <v>24</v>
      </c>
      <c r="J7">
        <v>0.2</v>
      </c>
      <c r="S7" s="13"/>
      <c r="T7" s="13"/>
      <c r="U7" s="13"/>
    </row>
    <row r="8" spans="1:21" x14ac:dyDescent="0.3">
      <c r="A8" s="3">
        <v>6</v>
      </c>
      <c r="B8" s="20">
        <v>8.6999999999999993</v>
      </c>
      <c r="C8" s="3">
        <v>48.9</v>
      </c>
      <c r="D8" s="3">
        <v>75</v>
      </c>
      <c r="E8" s="18">
        <f t="shared" si="0"/>
        <v>1.2370117145728232</v>
      </c>
      <c r="F8" s="18">
        <f t="shared" si="1"/>
        <v>1.249016683736841</v>
      </c>
      <c r="G8" s="18">
        <f t="shared" si="2"/>
        <v>1.2499199999996931</v>
      </c>
      <c r="I8" s="4" t="s">
        <v>25</v>
      </c>
      <c r="J8">
        <v>0.2</v>
      </c>
      <c r="S8" s="13"/>
      <c r="T8" s="13"/>
      <c r="U8" s="13"/>
    </row>
    <row r="9" spans="1:21" x14ac:dyDescent="0.3">
      <c r="A9" s="3">
        <v>7</v>
      </c>
      <c r="B9" s="20">
        <v>57.5</v>
      </c>
      <c r="C9" s="3">
        <v>32.799999999999997</v>
      </c>
      <c r="D9" s="3">
        <v>23.5</v>
      </c>
      <c r="E9" s="18">
        <f t="shared" si="0"/>
        <v>1.247402342914238</v>
      </c>
      <c r="F9" s="18">
        <f t="shared" si="1"/>
        <v>1.2498032613127847</v>
      </c>
      <c r="G9" s="18">
        <f t="shared" si="2"/>
        <v>1.2499761106751115</v>
      </c>
      <c r="S9" s="13"/>
      <c r="T9" s="13"/>
      <c r="U9" s="13"/>
    </row>
    <row r="10" spans="1:21" x14ac:dyDescent="0.3">
      <c r="A10" s="3">
        <v>8</v>
      </c>
      <c r="B10" s="20">
        <v>120.2</v>
      </c>
      <c r="C10" s="3">
        <v>19.600000000000001</v>
      </c>
      <c r="D10" s="3">
        <v>11.6</v>
      </c>
      <c r="E10" s="18">
        <f t="shared" si="0"/>
        <v>1.2494804685828476</v>
      </c>
      <c r="F10" s="18">
        <f t="shared" si="1"/>
        <v>1.2499052006631248</v>
      </c>
      <c r="G10" s="18">
        <f t="shared" si="2"/>
        <v>1.2469676673896464</v>
      </c>
      <c r="S10" s="13"/>
      <c r="T10" s="13"/>
      <c r="U10" s="13"/>
    </row>
    <row r="11" spans="1:21" x14ac:dyDescent="0.3">
      <c r="A11" s="3">
        <v>9</v>
      </c>
      <c r="B11" s="20">
        <v>8.6</v>
      </c>
      <c r="C11" s="3">
        <v>2.1</v>
      </c>
      <c r="D11" s="3">
        <v>1</v>
      </c>
      <c r="E11" s="18">
        <f t="shared" si="0"/>
        <v>1.2363275347043685</v>
      </c>
      <c r="F11" s="18">
        <f t="shared" si="1"/>
        <v>0.90004329102146974</v>
      </c>
      <c r="G11" s="18">
        <f t="shared" si="2"/>
        <v>0.64286287376529583</v>
      </c>
      <c r="S11" s="13"/>
      <c r="T11" s="13"/>
      <c r="U11" s="13"/>
    </row>
    <row r="12" spans="1:21" x14ac:dyDescent="0.3">
      <c r="A12" s="3">
        <v>10</v>
      </c>
      <c r="B12" s="20">
        <v>199.8</v>
      </c>
      <c r="C12" s="3">
        <v>2.6</v>
      </c>
      <c r="D12" s="3">
        <v>21.2</v>
      </c>
      <c r="E12" s="18">
        <f t="shared" si="0"/>
        <v>1.2472655069408738</v>
      </c>
      <c r="F12" s="18">
        <f t="shared" si="1"/>
        <v>0.90747686517028137</v>
      </c>
      <c r="G12" s="18">
        <f t="shared" si="2"/>
        <v>1.1285476587433276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20">
        <v>66.099999999999994</v>
      </c>
      <c r="C13" s="3">
        <v>5.8</v>
      </c>
      <c r="D13" s="3">
        <v>24.2</v>
      </c>
      <c r="E13" s="18">
        <f t="shared" si="0"/>
        <v>1.2494531013881702</v>
      </c>
      <c r="F13" s="18">
        <f t="shared" si="1"/>
        <v>1.1264721529776489</v>
      </c>
      <c r="G13" s="18">
        <f t="shared" si="2"/>
        <v>1.2257039722354239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20">
        <v>214.7</v>
      </c>
      <c r="C14" s="3">
        <v>24</v>
      </c>
      <c r="D14" s="3">
        <v>4</v>
      </c>
      <c r="E14" s="18">
        <f t="shared" si="0"/>
        <v>1.2498906202776341</v>
      </c>
      <c r="F14" s="18">
        <f t="shared" si="1"/>
        <v>1.2252882863831764</v>
      </c>
      <c r="G14" s="18">
        <f t="shared" si="2"/>
        <v>1.1098055112104721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20">
        <v>23.8</v>
      </c>
      <c r="C15" s="3">
        <v>35.1</v>
      </c>
      <c r="D15" s="3">
        <v>65.900000000000006</v>
      </c>
      <c r="E15" s="18">
        <f t="shared" si="0"/>
        <v>1.2499713336507194</v>
      </c>
      <c r="F15" s="18">
        <f t="shared" si="1"/>
        <v>1.2450576333912724</v>
      </c>
      <c r="G15" s="18">
        <f t="shared" si="2"/>
        <v>1.2219611022420895</v>
      </c>
      <c r="P15" s="12"/>
      <c r="Q15" s="12"/>
      <c r="S15" s="13"/>
      <c r="T15" s="13"/>
    </row>
    <row r="16" spans="1:21" x14ac:dyDescent="0.3">
      <c r="A16" s="3">
        <v>14</v>
      </c>
      <c r="B16" s="20">
        <v>97.5</v>
      </c>
      <c r="C16" s="3">
        <v>7.6</v>
      </c>
      <c r="D16" s="3">
        <v>7.2</v>
      </c>
      <c r="E16" s="18">
        <f t="shared" si="0"/>
        <v>1.2499942667301438</v>
      </c>
      <c r="F16" s="18">
        <f t="shared" si="1"/>
        <v>1.2266407548220888</v>
      </c>
      <c r="G16" s="18">
        <f t="shared" si="2"/>
        <v>1.2170684980011255</v>
      </c>
      <c r="P16" s="12"/>
      <c r="Q16" s="12"/>
      <c r="S16" s="13"/>
      <c r="T16" s="13"/>
      <c r="U16" s="13"/>
    </row>
    <row r="17" spans="1:21" x14ac:dyDescent="0.3">
      <c r="A17" s="3">
        <v>15</v>
      </c>
      <c r="B17" s="20">
        <v>204.1</v>
      </c>
      <c r="C17" s="3">
        <v>32.9</v>
      </c>
      <c r="D17" s="3">
        <v>46</v>
      </c>
      <c r="E17" s="18">
        <f t="shared" si="0"/>
        <v>1.2499988533460287</v>
      </c>
      <c r="F17" s="18">
        <f t="shared" si="1"/>
        <v>1.2453280792088224</v>
      </c>
      <c r="G17" s="18">
        <f t="shared" si="2"/>
        <v>1.2434136994976064</v>
      </c>
      <c r="P17" s="12"/>
      <c r="Q17" s="12"/>
      <c r="S17" s="13"/>
      <c r="T17" s="13"/>
      <c r="U17" s="13"/>
    </row>
    <row r="18" spans="1:21" x14ac:dyDescent="0.3">
      <c r="A18" s="3">
        <v>16</v>
      </c>
      <c r="B18" s="20">
        <v>195.4</v>
      </c>
      <c r="C18" s="3">
        <v>47.7</v>
      </c>
      <c r="D18" s="3">
        <v>52.9</v>
      </c>
      <c r="E18" s="18">
        <f t="shared" si="0"/>
        <v>1.2499997706692056</v>
      </c>
      <c r="F18" s="18">
        <f t="shared" si="1"/>
        <v>1.2490656157979037</v>
      </c>
      <c r="G18" s="18">
        <f t="shared" si="2"/>
        <v>1.2486827398962634</v>
      </c>
      <c r="P18" s="12"/>
      <c r="Q18" s="12"/>
      <c r="S18" s="13"/>
      <c r="T18" s="13"/>
      <c r="U18" s="13"/>
    </row>
    <row r="19" spans="1:21" x14ac:dyDescent="0.3">
      <c r="A19" s="3">
        <v>17</v>
      </c>
      <c r="B19" s="20">
        <v>67.8</v>
      </c>
      <c r="C19" s="3">
        <v>36.6</v>
      </c>
      <c r="D19" s="3">
        <v>114</v>
      </c>
      <c r="E19" s="18">
        <f t="shared" si="0"/>
        <v>1.2499999541338394</v>
      </c>
      <c r="F19" s="18">
        <f t="shared" si="1"/>
        <v>1.2498131118769342</v>
      </c>
      <c r="G19" s="18">
        <f t="shared" si="2"/>
        <v>1.2497365479792526</v>
      </c>
      <c r="P19" s="12"/>
      <c r="Q19" s="12"/>
      <c r="S19" s="13"/>
      <c r="T19" s="13"/>
      <c r="U19" s="13"/>
    </row>
    <row r="20" spans="1:21" x14ac:dyDescent="0.3">
      <c r="A20" s="3">
        <v>18</v>
      </c>
      <c r="B20" s="20">
        <v>281.39999999999998</v>
      </c>
      <c r="C20" s="3">
        <v>39.6</v>
      </c>
      <c r="D20" s="3">
        <v>55.8</v>
      </c>
      <c r="E20" s="18">
        <f t="shared" si="0"/>
        <v>1.2499999908267678</v>
      </c>
      <c r="F20" s="18">
        <f t="shared" si="1"/>
        <v>1.2499626198578881</v>
      </c>
      <c r="G20" s="18">
        <f t="shared" si="2"/>
        <v>1.2499473095950864</v>
      </c>
      <c r="P20" s="12"/>
      <c r="Q20" s="12"/>
      <c r="S20" s="13"/>
      <c r="T20" s="13"/>
      <c r="U20" s="13"/>
    </row>
    <row r="21" spans="1:21" x14ac:dyDescent="0.3">
      <c r="A21" s="3">
        <v>19</v>
      </c>
      <c r="B21" s="20">
        <v>69.2</v>
      </c>
      <c r="C21" s="3">
        <v>20.5</v>
      </c>
      <c r="D21" s="3">
        <v>18.3</v>
      </c>
      <c r="E21" s="18">
        <f t="shared" si="0"/>
        <v>1.2499999981653527</v>
      </c>
      <c r="F21" s="18">
        <f t="shared" si="1"/>
        <v>1.2499571664707272</v>
      </c>
      <c r="G21" s="18">
        <f t="shared" si="2"/>
        <v>1.2498832421162707</v>
      </c>
      <c r="P21" s="12"/>
      <c r="Q21" s="12"/>
      <c r="S21" s="13"/>
      <c r="T21" s="13"/>
      <c r="U21" s="13"/>
    </row>
    <row r="22" spans="1:21" x14ac:dyDescent="0.3">
      <c r="A22" s="3">
        <v>20</v>
      </c>
      <c r="B22" s="20">
        <v>147.30000000000001</v>
      </c>
      <c r="C22" s="3">
        <v>23.9</v>
      </c>
      <c r="D22" s="3">
        <v>19.100000000000001</v>
      </c>
      <c r="E22" s="18">
        <f t="shared" si="0"/>
        <v>1.2499999996330706</v>
      </c>
      <c r="F22" s="18">
        <f t="shared" si="1"/>
        <v>1.2499849740612885</v>
      </c>
      <c r="G22" s="18">
        <f t="shared" si="2"/>
        <v>1.2499054471601871</v>
      </c>
      <c r="P22" s="12"/>
      <c r="Q22" s="12"/>
      <c r="S22" s="13"/>
      <c r="T22" s="13"/>
      <c r="U22" s="13"/>
    </row>
    <row r="23" spans="1:21" x14ac:dyDescent="0.3">
      <c r="A23" s="3">
        <v>21</v>
      </c>
      <c r="B23" s="20">
        <v>218.4</v>
      </c>
      <c r="C23" s="3">
        <v>27.7</v>
      </c>
      <c r="D23" s="3">
        <v>53.4</v>
      </c>
      <c r="E23" s="18">
        <f t="shared" si="0"/>
        <v>1.2499999999266143</v>
      </c>
      <c r="F23" s="18">
        <f t="shared" si="1"/>
        <v>1.2499960287137182</v>
      </c>
      <c r="G23" s="18">
        <f t="shared" si="2"/>
        <v>1.2499810894295003</v>
      </c>
    </row>
    <row r="24" spans="1:21" x14ac:dyDescent="0.3">
      <c r="A24" s="3">
        <v>22</v>
      </c>
      <c r="B24" s="20">
        <v>237.4</v>
      </c>
      <c r="C24" s="3">
        <v>5.0999999999999996</v>
      </c>
      <c r="D24" s="3">
        <v>23.5</v>
      </c>
      <c r="E24" s="18">
        <f t="shared" si="0"/>
        <v>1.2499999999853229</v>
      </c>
      <c r="F24" s="18">
        <f t="shared" si="1"/>
        <v>1.1719175397415904</v>
      </c>
      <c r="G24" s="18">
        <f t="shared" si="2"/>
        <v>1.2499883285610729</v>
      </c>
    </row>
    <row r="25" spans="1:21" x14ac:dyDescent="0.3">
      <c r="A25" s="3">
        <v>23</v>
      </c>
      <c r="B25" s="20">
        <v>13.2</v>
      </c>
      <c r="C25" s="3">
        <v>15.9</v>
      </c>
      <c r="D25" s="3">
        <v>49.6</v>
      </c>
      <c r="E25" s="18">
        <f t="shared" si="0"/>
        <v>1.2486396319595165</v>
      </c>
      <c r="F25" s="18">
        <f t="shared" si="1"/>
        <v>1.2340308457836899</v>
      </c>
      <c r="G25" s="18">
        <f t="shared" si="2"/>
        <v>1.2499976656952518</v>
      </c>
    </row>
    <row r="26" spans="1:21" x14ac:dyDescent="0.3">
      <c r="A26" s="3">
        <v>24</v>
      </c>
      <c r="B26" s="20">
        <v>228.3</v>
      </c>
      <c r="C26" s="3">
        <v>16.899999999999999</v>
      </c>
      <c r="D26" s="3">
        <v>26.2</v>
      </c>
      <c r="E26" s="18">
        <f t="shared" si="0"/>
        <v>1.2497279263919032</v>
      </c>
      <c r="F26" s="18">
        <f t="shared" si="1"/>
        <v>1.2465922687413704</v>
      </c>
      <c r="G26" s="18">
        <f t="shared" si="2"/>
        <v>1.2499974879084259</v>
      </c>
    </row>
    <row r="27" spans="1:21" x14ac:dyDescent="0.3">
      <c r="A27" s="3">
        <v>25</v>
      </c>
      <c r="B27" s="20">
        <v>62.3</v>
      </c>
      <c r="C27" s="3">
        <v>12.6</v>
      </c>
      <c r="D27" s="3">
        <v>18.3</v>
      </c>
      <c r="E27" s="18">
        <f t="shared" si="0"/>
        <v>1.249945585278351</v>
      </c>
      <c r="F27" s="18">
        <f t="shared" si="1"/>
        <v>1.2474821489712453</v>
      </c>
      <c r="G27" s="18">
        <f t="shared" si="2"/>
        <v>1.2498932777789387</v>
      </c>
    </row>
    <row r="28" spans="1:21" x14ac:dyDescent="0.3">
      <c r="A28" s="3">
        <v>26</v>
      </c>
      <c r="B28" s="20">
        <v>262.89999999999998</v>
      </c>
      <c r="C28" s="3">
        <v>3.5</v>
      </c>
      <c r="D28" s="3">
        <v>19.5</v>
      </c>
      <c r="E28" s="18">
        <f t="shared" si="0"/>
        <v>1.2499891170556703</v>
      </c>
      <c r="F28" s="18">
        <f t="shared" si="1"/>
        <v>1.075722486343804</v>
      </c>
      <c r="G28" s="18">
        <f t="shared" si="2"/>
        <v>1.2499203608920568</v>
      </c>
    </row>
    <row r="29" spans="1:21" x14ac:dyDescent="0.3">
      <c r="A29" s="3">
        <v>27</v>
      </c>
      <c r="B29" s="20">
        <v>142.9</v>
      </c>
      <c r="C29" s="3">
        <v>29.3</v>
      </c>
      <c r="D29" s="3">
        <v>12.6</v>
      </c>
      <c r="E29" s="18">
        <f t="shared" si="0"/>
        <v>1.249997823411134</v>
      </c>
      <c r="F29" s="18">
        <f t="shared" si="1"/>
        <v>1.2151440631727046</v>
      </c>
      <c r="G29" s="18">
        <f t="shared" si="2"/>
        <v>1.2481477674013826</v>
      </c>
    </row>
    <row r="30" spans="1:21" x14ac:dyDescent="0.3">
      <c r="A30" s="3">
        <v>28</v>
      </c>
      <c r="B30" s="20">
        <v>240.1</v>
      </c>
      <c r="C30" s="3">
        <v>16.7</v>
      </c>
      <c r="D30" s="3">
        <v>22.9</v>
      </c>
      <c r="E30" s="18">
        <f t="shared" si="0"/>
        <v>1.2499995646822268</v>
      </c>
      <c r="F30" s="18">
        <f t="shared" si="1"/>
        <v>1.2427924161161124</v>
      </c>
      <c r="G30" s="18">
        <f t="shared" si="2"/>
        <v>1.2496189040056727</v>
      </c>
    </row>
    <row r="31" spans="1:21" x14ac:dyDescent="0.3">
      <c r="A31" s="3">
        <v>29</v>
      </c>
      <c r="B31" s="20">
        <v>248.8</v>
      </c>
      <c r="C31" s="3">
        <v>27.1</v>
      </c>
      <c r="D31" s="3">
        <v>22.9</v>
      </c>
      <c r="E31" s="18">
        <f t="shared" si="0"/>
        <v>1.2499999129364454</v>
      </c>
      <c r="F31" s="18">
        <f t="shared" si="1"/>
        <v>1.2485571791265997</v>
      </c>
      <c r="G31" s="18">
        <f t="shared" si="2"/>
        <v>1.2499131313265308</v>
      </c>
    </row>
    <row r="32" spans="1:21" x14ac:dyDescent="0.3">
      <c r="A32" s="3">
        <v>30</v>
      </c>
      <c r="B32" s="20">
        <v>70.599999999999994</v>
      </c>
      <c r="C32" s="3">
        <v>16</v>
      </c>
      <c r="D32" s="3">
        <v>40.799999999999997</v>
      </c>
      <c r="E32" s="18">
        <f t="shared" si="0"/>
        <v>1.2499999825872887</v>
      </c>
      <c r="F32" s="18">
        <f t="shared" si="1"/>
        <v>1.2493759731974174</v>
      </c>
      <c r="G32" s="18">
        <f t="shared" si="2"/>
        <v>1.2499826248836736</v>
      </c>
    </row>
    <row r="33" spans="1:7" x14ac:dyDescent="0.3">
      <c r="A33" s="3">
        <v>31</v>
      </c>
      <c r="B33" s="20">
        <v>292.89999999999998</v>
      </c>
      <c r="C33" s="3">
        <v>28.3</v>
      </c>
      <c r="D33" s="3">
        <v>43.2</v>
      </c>
      <c r="E33" s="18">
        <f t="shared" si="0"/>
        <v>1.2499999965174577</v>
      </c>
      <c r="F33" s="18">
        <f t="shared" si="1"/>
        <v>1.2498744789360823</v>
      </c>
      <c r="G33" s="18">
        <f t="shared" si="2"/>
        <v>1.2499965245605948</v>
      </c>
    </row>
    <row r="34" spans="1:7" x14ac:dyDescent="0.3">
      <c r="A34" s="3">
        <v>32</v>
      </c>
      <c r="B34" s="20">
        <v>112.9</v>
      </c>
      <c r="C34" s="3">
        <v>17.399999999999999</v>
      </c>
      <c r="D34" s="3">
        <v>38.6</v>
      </c>
      <c r="E34" s="18">
        <f t="shared" si="0"/>
        <v>1.2499999993034916</v>
      </c>
      <c r="F34" s="18">
        <f t="shared" si="1"/>
        <v>1.2498083099762289</v>
      </c>
      <c r="G34" s="18">
        <f t="shared" si="2"/>
        <v>1.2499993007614654</v>
      </c>
    </row>
    <row r="35" spans="1:7" x14ac:dyDescent="0.3">
      <c r="A35" s="3">
        <v>33</v>
      </c>
      <c r="B35" s="20">
        <v>97.2</v>
      </c>
      <c r="C35" s="3">
        <v>1.5</v>
      </c>
      <c r="D35" s="3">
        <v>30</v>
      </c>
      <c r="E35" s="18">
        <f t="shared" si="0"/>
        <v>1.2499999998606983</v>
      </c>
      <c r="F35" s="18">
        <f t="shared" si="1"/>
        <v>0.77759510925423114</v>
      </c>
      <c r="G35" s="18">
        <f t="shared" si="2"/>
        <v>1.2499995542499727</v>
      </c>
    </row>
    <row r="36" spans="1:7" x14ac:dyDescent="0.3">
      <c r="A36" s="3">
        <v>34</v>
      </c>
      <c r="B36" s="20">
        <v>265.60000000000002</v>
      </c>
      <c r="C36" s="3">
        <v>20</v>
      </c>
      <c r="D36" s="3">
        <v>0.3</v>
      </c>
      <c r="E36" s="18">
        <f t="shared" si="0"/>
        <v>1.2499999999721396</v>
      </c>
      <c r="F36" s="18">
        <f t="shared" si="1"/>
        <v>1.1554736219210837</v>
      </c>
      <c r="G36" s="18">
        <f t="shared" si="2"/>
        <v>0.3892919344249367</v>
      </c>
    </row>
    <row r="37" spans="1:7" x14ac:dyDescent="0.3">
      <c r="A37" s="3">
        <v>35</v>
      </c>
      <c r="B37" s="20">
        <v>95.7</v>
      </c>
      <c r="C37" s="3">
        <v>1.4</v>
      </c>
      <c r="D37" s="3">
        <v>7.4</v>
      </c>
      <c r="E37" s="18">
        <f t="shared" si="0"/>
        <v>1.249999999994428</v>
      </c>
      <c r="F37" s="18">
        <f t="shared" si="1"/>
        <v>0.73450942059280722</v>
      </c>
      <c r="G37" s="18">
        <f t="shared" si="2"/>
        <v>1.053134860414648</v>
      </c>
    </row>
    <row r="38" spans="1:7" x14ac:dyDescent="0.3">
      <c r="A38" s="3">
        <v>36</v>
      </c>
      <c r="B38" s="20">
        <v>290.7</v>
      </c>
      <c r="C38" s="3">
        <v>4.0999999999999996</v>
      </c>
      <c r="D38" s="3">
        <v>8.5</v>
      </c>
      <c r="E38" s="18">
        <f t="shared" si="0"/>
        <v>1.2499999999988856</v>
      </c>
      <c r="F38" s="18">
        <f t="shared" si="1"/>
        <v>1.0181669805307572</v>
      </c>
      <c r="G38" s="18">
        <f t="shared" si="2"/>
        <v>1.1963627381739304</v>
      </c>
    </row>
    <row r="39" spans="1:7" x14ac:dyDescent="0.3">
      <c r="A39" s="3">
        <v>37</v>
      </c>
      <c r="B39" s="20">
        <v>266.89999999999998</v>
      </c>
      <c r="C39" s="3">
        <v>43.8</v>
      </c>
      <c r="D39" s="3">
        <v>5</v>
      </c>
      <c r="E39" s="18">
        <f t="shared" si="0"/>
        <v>1.2499999999997771</v>
      </c>
      <c r="F39" s="18">
        <f t="shared" si="1"/>
        <v>1.2036333957978675</v>
      </c>
      <c r="G39" s="18">
        <f t="shared" si="2"/>
        <v>1.1571875490108872</v>
      </c>
    </row>
    <row r="40" spans="1:7" x14ac:dyDescent="0.3">
      <c r="A40" s="3">
        <v>38</v>
      </c>
      <c r="B40" s="20">
        <v>74.7</v>
      </c>
      <c r="C40" s="3">
        <v>49.4</v>
      </c>
      <c r="D40" s="3">
        <v>45.7</v>
      </c>
      <c r="E40" s="18">
        <f t="shared" si="0"/>
        <v>1.2499999999999554</v>
      </c>
      <c r="F40" s="18">
        <f t="shared" si="1"/>
        <v>1.2407266791408267</v>
      </c>
      <c r="G40" s="18">
        <f t="shared" si="2"/>
        <v>1.2314375096829513</v>
      </c>
    </row>
    <row r="41" spans="1:7" x14ac:dyDescent="0.3">
      <c r="A41" s="3">
        <v>39</v>
      </c>
      <c r="B41" s="20">
        <v>43.1</v>
      </c>
      <c r="C41" s="3">
        <v>26.7</v>
      </c>
      <c r="D41" s="3">
        <v>35.1</v>
      </c>
      <c r="E41" s="18">
        <f t="shared" si="0"/>
        <v>1.2499999995625153</v>
      </c>
      <c r="F41" s="18">
        <f t="shared" si="1"/>
        <v>1.2481437430009534</v>
      </c>
      <c r="G41" s="18">
        <f t="shared" si="2"/>
        <v>1.2462874780512274</v>
      </c>
    </row>
    <row r="42" spans="1:7" x14ac:dyDescent="0.3">
      <c r="A42" s="3">
        <v>40</v>
      </c>
      <c r="B42" s="20">
        <v>228</v>
      </c>
      <c r="C42" s="3">
        <v>37.700000000000003</v>
      </c>
      <c r="D42" s="3">
        <v>32</v>
      </c>
      <c r="E42" s="18">
        <f t="shared" si="0"/>
        <v>1.2499999999125031</v>
      </c>
      <c r="F42" s="18">
        <f t="shared" si="1"/>
        <v>1.2496287420906698</v>
      </c>
      <c r="G42" s="18">
        <f t="shared" si="2"/>
        <v>1.2492573830750708</v>
      </c>
    </row>
    <row r="43" spans="1:7" x14ac:dyDescent="0.3">
      <c r="A43" s="3">
        <v>41</v>
      </c>
      <c r="B43" s="20">
        <v>202.5</v>
      </c>
      <c r="C43" s="3">
        <v>22.3</v>
      </c>
      <c r="D43" s="3">
        <v>31.6</v>
      </c>
      <c r="E43" s="18">
        <f t="shared" si="0"/>
        <v>1.2499999999825007</v>
      </c>
      <c r="F43" s="18">
        <f t="shared" si="1"/>
        <v>1.2499113731310438</v>
      </c>
      <c r="G43" s="18">
        <f t="shared" si="2"/>
        <v>1.2498513391642414</v>
      </c>
    </row>
    <row r="44" spans="1:7" x14ac:dyDescent="0.3">
      <c r="A44" s="3">
        <v>42</v>
      </c>
      <c r="B44" s="20">
        <v>177</v>
      </c>
      <c r="C44" s="3">
        <v>33.4</v>
      </c>
      <c r="D44" s="3">
        <v>38.700000000000003</v>
      </c>
      <c r="E44" s="18">
        <f t="shared" si="0"/>
        <v>1.2499999999965001</v>
      </c>
      <c r="F44" s="18">
        <f t="shared" si="1"/>
        <v>1.2499822187428948</v>
      </c>
      <c r="G44" s="18">
        <f t="shared" si="2"/>
        <v>1.2499702638846244</v>
      </c>
    </row>
    <row r="45" spans="1:7" x14ac:dyDescent="0.3">
      <c r="A45" s="3">
        <v>43</v>
      </c>
      <c r="B45" s="20">
        <v>293.60000000000002</v>
      </c>
      <c r="C45" s="3">
        <v>27.7</v>
      </c>
      <c r="D45" s="3">
        <v>1.8</v>
      </c>
      <c r="E45" s="18">
        <f t="shared" si="0"/>
        <v>1.2499999999993001</v>
      </c>
      <c r="F45" s="18">
        <f t="shared" si="1"/>
        <v>1.2499954776500393</v>
      </c>
      <c r="G45" s="18">
        <f t="shared" si="2"/>
        <v>0.84342439303632577</v>
      </c>
    </row>
    <row r="46" spans="1:7" x14ac:dyDescent="0.3">
      <c r="A46" s="3">
        <v>44</v>
      </c>
      <c r="B46" s="20">
        <v>206.9</v>
      </c>
      <c r="C46" s="3">
        <v>8.4</v>
      </c>
      <c r="D46" s="3">
        <v>26.4</v>
      </c>
      <c r="E46" s="18">
        <f t="shared" si="0"/>
        <v>1.2499999999998601</v>
      </c>
      <c r="F46" s="18">
        <f t="shared" si="1"/>
        <v>1.2350035187095303</v>
      </c>
      <c r="G46" s="18">
        <f t="shared" si="2"/>
        <v>1.1686830280060676</v>
      </c>
    </row>
    <row r="47" spans="1:7" x14ac:dyDescent="0.3">
      <c r="A47" s="3">
        <v>45</v>
      </c>
      <c r="B47" s="20">
        <v>25.1</v>
      </c>
      <c r="C47" s="3">
        <v>25.7</v>
      </c>
      <c r="D47" s="3">
        <v>43.3</v>
      </c>
      <c r="E47" s="18">
        <f t="shared" si="0"/>
        <v>1.2499964550978198</v>
      </c>
      <c r="F47" s="18">
        <f t="shared" si="1"/>
        <v>1.2469980776138012</v>
      </c>
      <c r="G47" s="18">
        <f t="shared" si="2"/>
        <v>1.2337366052053691</v>
      </c>
    </row>
    <row r="48" spans="1:7" x14ac:dyDescent="0.3">
      <c r="A48" s="3">
        <v>46</v>
      </c>
      <c r="B48" s="20">
        <v>175.1</v>
      </c>
      <c r="C48" s="3">
        <v>22.5</v>
      </c>
      <c r="D48" s="3">
        <v>31.5</v>
      </c>
      <c r="E48" s="18">
        <f t="shared" si="0"/>
        <v>1.2499992910195639</v>
      </c>
      <c r="F48" s="18">
        <f t="shared" si="1"/>
        <v>1.2493866082251062</v>
      </c>
      <c r="G48" s="18">
        <f t="shared" si="2"/>
        <v>1.2467471765430491</v>
      </c>
    </row>
    <row r="49" spans="1:7" x14ac:dyDescent="0.3">
      <c r="A49" s="3">
        <v>47</v>
      </c>
      <c r="B49" s="20">
        <v>89.7</v>
      </c>
      <c r="C49" s="3">
        <v>9.9</v>
      </c>
      <c r="D49" s="3">
        <v>35.700000000000003</v>
      </c>
      <c r="E49" s="18">
        <f t="shared" si="0"/>
        <v>1.2499998582039127</v>
      </c>
      <c r="F49" s="18">
        <f t="shared" si="1"/>
        <v>1.2427939127159691</v>
      </c>
      <c r="G49" s="18">
        <f t="shared" si="2"/>
        <v>1.2493494176138977</v>
      </c>
    </row>
    <row r="50" spans="1:7" x14ac:dyDescent="0.3">
      <c r="A50" s="3">
        <v>48</v>
      </c>
      <c r="B50" s="20">
        <v>239.9</v>
      </c>
      <c r="C50" s="3">
        <v>41.5</v>
      </c>
      <c r="D50" s="3">
        <v>18.5</v>
      </c>
      <c r="E50" s="18">
        <f t="shared" si="0"/>
        <v>1.2499999716407826</v>
      </c>
      <c r="F50" s="18">
        <f t="shared" si="1"/>
        <v>1.2485587815695738</v>
      </c>
      <c r="G50" s="18">
        <f t="shared" si="2"/>
        <v>1.2497737718707183</v>
      </c>
    </row>
    <row r="51" spans="1:7" x14ac:dyDescent="0.3">
      <c r="A51" s="3">
        <v>49</v>
      </c>
      <c r="B51" s="20">
        <v>227.2</v>
      </c>
      <c r="C51" s="3">
        <v>15.8</v>
      </c>
      <c r="D51" s="3">
        <v>49.9</v>
      </c>
      <c r="E51" s="18">
        <f t="shared" si="0"/>
        <v>1.2499999943281566</v>
      </c>
      <c r="F51" s="18">
        <f t="shared" si="1"/>
        <v>1.2493410127734557</v>
      </c>
      <c r="G51" s="18">
        <f t="shared" si="2"/>
        <v>1.2499547543595437</v>
      </c>
    </row>
    <row r="52" spans="1:7" x14ac:dyDescent="0.3">
      <c r="A52" s="3">
        <v>50</v>
      </c>
      <c r="B52" s="20">
        <v>66.900000000000006</v>
      </c>
      <c r="C52" s="3">
        <v>11.7</v>
      </c>
      <c r="D52" s="3">
        <v>36.799999999999997</v>
      </c>
      <c r="E52" s="18">
        <f t="shared" si="0"/>
        <v>1.2499999988656283</v>
      </c>
      <c r="F52" s="18">
        <f t="shared" si="1"/>
        <v>1.2469883033966029</v>
      </c>
      <c r="G52" s="18">
        <f t="shared" si="2"/>
        <v>1.2499909406629481</v>
      </c>
    </row>
    <row r="53" spans="1:7" x14ac:dyDescent="0.3">
      <c r="A53" s="3">
        <v>51</v>
      </c>
      <c r="B53" s="20">
        <v>199.8</v>
      </c>
      <c r="C53" s="3">
        <v>3.1</v>
      </c>
      <c r="D53" s="3">
        <v>34.6</v>
      </c>
      <c r="E53" s="18">
        <f t="shared" si="0"/>
        <v>1.2499999997731257</v>
      </c>
      <c r="F53" s="18">
        <f t="shared" si="1"/>
        <v>1.0371496868525776</v>
      </c>
      <c r="G53" s="18">
        <f t="shared" si="2"/>
        <v>1.2499981574631767</v>
      </c>
    </row>
    <row r="54" spans="1:7" x14ac:dyDescent="0.3">
      <c r="A54" s="3">
        <v>52</v>
      </c>
      <c r="B54" s="20">
        <v>100.4</v>
      </c>
      <c r="C54" s="3">
        <v>9.6</v>
      </c>
      <c r="D54" s="3">
        <v>3.6</v>
      </c>
      <c r="E54" s="18">
        <f t="shared" si="0"/>
        <v>1.2499999999546252</v>
      </c>
      <c r="F54" s="18">
        <f t="shared" si="1"/>
        <v>1.1992001903214955</v>
      </c>
      <c r="G54" s="18">
        <f t="shared" si="2"/>
        <v>1.0847007432710487</v>
      </c>
    </row>
    <row r="55" spans="1:7" x14ac:dyDescent="0.3">
      <c r="A55" s="3">
        <v>53</v>
      </c>
      <c r="B55" s="20">
        <v>216.4</v>
      </c>
      <c r="C55" s="3">
        <v>41.7</v>
      </c>
      <c r="D55" s="3">
        <v>39.6</v>
      </c>
      <c r="E55" s="18">
        <f t="shared" si="0"/>
        <v>1.249999999990925</v>
      </c>
      <c r="F55" s="18">
        <f t="shared" si="1"/>
        <v>1.2398400371833311</v>
      </c>
      <c r="G55" s="18">
        <f t="shared" si="2"/>
        <v>1.2169401461367109</v>
      </c>
    </row>
    <row r="56" spans="1:7" x14ac:dyDescent="0.3">
      <c r="A56" s="3">
        <v>54</v>
      </c>
      <c r="B56" s="20">
        <v>182.6</v>
      </c>
      <c r="C56" s="3">
        <v>46.2</v>
      </c>
      <c r="D56" s="3">
        <v>58.7</v>
      </c>
      <c r="E56" s="18">
        <f t="shared" si="0"/>
        <v>1.249999999998185</v>
      </c>
      <c r="F56" s="18">
        <f t="shared" si="1"/>
        <v>1.2479680073438129</v>
      </c>
      <c r="G56" s="18">
        <f t="shared" si="2"/>
        <v>1.2433880292271628</v>
      </c>
    </row>
    <row r="57" spans="1:7" x14ac:dyDescent="0.3">
      <c r="A57" s="3">
        <v>55</v>
      </c>
      <c r="B57" s="20">
        <v>262.7</v>
      </c>
      <c r="C57" s="3">
        <v>28.8</v>
      </c>
      <c r="D57" s="3">
        <v>15.9</v>
      </c>
      <c r="E57" s="18">
        <f t="shared" si="0"/>
        <v>1.249999999999637</v>
      </c>
      <c r="F57" s="18">
        <f t="shared" si="1"/>
        <v>1.2495930440783933</v>
      </c>
      <c r="G57" s="18">
        <f t="shared" si="2"/>
        <v>1.2483249436808044</v>
      </c>
    </row>
    <row r="58" spans="1:7" x14ac:dyDescent="0.3">
      <c r="A58" s="3">
        <v>56</v>
      </c>
      <c r="B58" s="20">
        <v>198.9</v>
      </c>
      <c r="C58" s="3">
        <v>49.4</v>
      </c>
      <c r="D58" s="3">
        <v>60</v>
      </c>
      <c r="E58" s="18">
        <f t="shared" si="0"/>
        <v>1.2499999999999274</v>
      </c>
      <c r="F58" s="18">
        <f t="shared" si="1"/>
        <v>1.2499186087969318</v>
      </c>
      <c r="G58" s="18">
        <f t="shared" si="2"/>
        <v>1.2496649887360674</v>
      </c>
    </row>
    <row r="59" spans="1:7" x14ac:dyDescent="0.3">
      <c r="A59" s="3">
        <v>57</v>
      </c>
      <c r="B59" s="20">
        <v>7.3</v>
      </c>
      <c r="C59" s="3">
        <v>28.1</v>
      </c>
      <c r="D59" s="3">
        <v>41.4</v>
      </c>
      <c r="E59" s="18">
        <f t="shared" si="0"/>
        <v>1.2240088712212303</v>
      </c>
      <c r="F59" s="18">
        <f t="shared" si="1"/>
        <v>1.2499829307848014</v>
      </c>
      <c r="G59" s="18">
        <f t="shared" si="2"/>
        <v>1.249932996723675</v>
      </c>
    </row>
    <row r="60" spans="1:7" x14ac:dyDescent="0.3">
      <c r="A60" s="3">
        <v>58</v>
      </c>
      <c r="B60" s="20">
        <v>136.19999999999999</v>
      </c>
      <c r="C60" s="3">
        <v>19.2</v>
      </c>
      <c r="D60" s="3">
        <v>16.600000000000001</v>
      </c>
      <c r="E60" s="18">
        <f t="shared" si="0"/>
        <v>1.2448017742442461</v>
      </c>
      <c r="F60" s="18">
        <f t="shared" si="1"/>
        <v>1.2499288574204694</v>
      </c>
      <c r="G60" s="18">
        <f t="shared" si="2"/>
        <v>1.2497380825176272</v>
      </c>
    </row>
    <row r="61" spans="1:7" x14ac:dyDescent="0.3">
      <c r="A61" s="3">
        <v>59</v>
      </c>
      <c r="B61" s="20">
        <v>210.8</v>
      </c>
      <c r="C61" s="3">
        <v>49.6</v>
      </c>
      <c r="D61" s="3">
        <v>37.700000000000003</v>
      </c>
      <c r="E61" s="18">
        <f t="shared" si="0"/>
        <v>1.2489603548488493</v>
      </c>
      <c r="F61" s="18">
        <f t="shared" si="1"/>
        <v>1.2499857714671312</v>
      </c>
      <c r="G61" s="18">
        <f t="shared" si="2"/>
        <v>1.2499476099940046</v>
      </c>
    </row>
    <row r="62" spans="1:7" x14ac:dyDescent="0.3">
      <c r="A62" s="3">
        <v>60</v>
      </c>
      <c r="B62" s="20">
        <v>210.7</v>
      </c>
      <c r="C62" s="3">
        <v>29.5</v>
      </c>
      <c r="D62" s="3">
        <v>9.3000000000000007</v>
      </c>
      <c r="E62" s="18">
        <f t="shared" si="0"/>
        <v>1.2497920709697699</v>
      </c>
      <c r="F62" s="18">
        <f t="shared" si="1"/>
        <v>1.2499967615070717</v>
      </c>
      <c r="G62" s="18">
        <f t="shared" si="2"/>
        <v>1.2404279200682575</v>
      </c>
    </row>
    <row r="63" spans="1:7" x14ac:dyDescent="0.3">
      <c r="A63" s="3">
        <v>61</v>
      </c>
      <c r="B63" s="20">
        <v>53.5</v>
      </c>
      <c r="C63" s="3">
        <v>2</v>
      </c>
      <c r="D63" s="3">
        <v>21.4</v>
      </c>
      <c r="E63" s="18">
        <f t="shared" si="0"/>
        <v>1.2499584141915405</v>
      </c>
      <c r="F63" s="18">
        <f t="shared" si="1"/>
        <v>0.88211991112997201</v>
      </c>
      <c r="G63" s="18">
        <f t="shared" si="2"/>
        <v>1.2480630390757383</v>
      </c>
    </row>
    <row r="64" spans="1:7" x14ac:dyDescent="0.3">
      <c r="A64" s="3">
        <v>62</v>
      </c>
      <c r="B64" s="20">
        <v>261.3</v>
      </c>
      <c r="C64" s="3">
        <v>42.7</v>
      </c>
      <c r="D64" s="3">
        <v>54.7</v>
      </c>
      <c r="E64" s="18">
        <f t="shared" si="0"/>
        <v>1.2499916828383082</v>
      </c>
      <c r="F64" s="18">
        <f t="shared" si="1"/>
        <v>1.1764239816916604</v>
      </c>
      <c r="G64" s="18">
        <f t="shared" si="2"/>
        <v>1.2496126078138232</v>
      </c>
    </row>
    <row r="65" spans="1:7" x14ac:dyDescent="0.3">
      <c r="A65" s="3">
        <v>63</v>
      </c>
      <c r="B65" s="20">
        <v>239.3</v>
      </c>
      <c r="C65" s="3">
        <v>15.5</v>
      </c>
      <c r="D65" s="3">
        <v>27.3</v>
      </c>
      <c r="E65" s="18">
        <f t="shared" si="0"/>
        <v>1.2499983365676617</v>
      </c>
      <c r="F65" s="18">
        <f t="shared" si="1"/>
        <v>1.2348540537977564</v>
      </c>
      <c r="G65" s="18">
        <f t="shared" si="2"/>
        <v>1.2499213415673436</v>
      </c>
    </row>
    <row r="66" spans="1:7" x14ac:dyDescent="0.3">
      <c r="A66" s="3">
        <v>64</v>
      </c>
      <c r="B66" s="20">
        <v>102.7</v>
      </c>
      <c r="C66" s="3">
        <v>29.6</v>
      </c>
      <c r="D66" s="3">
        <v>8.4</v>
      </c>
      <c r="E66" s="18">
        <f t="shared" si="0"/>
        <v>1.2499996673135323</v>
      </c>
      <c r="F66" s="18">
        <f t="shared" si="1"/>
        <v>1.2469704371296133</v>
      </c>
      <c r="G66" s="18">
        <f t="shared" si="2"/>
        <v>1.2349886914929911</v>
      </c>
    </row>
    <row r="67" spans="1:7" x14ac:dyDescent="0.3">
      <c r="A67" s="3">
        <v>65</v>
      </c>
      <c r="B67" s="20">
        <v>131.1</v>
      </c>
      <c r="C67" s="3">
        <v>42.8</v>
      </c>
      <c r="D67" s="3">
        <v>28.9</v>
      </c>
      <c r="E67" s="18">
        <f t="shared" si="0"/>
        <v>1.2499999334627065</v>
      </c>
      <c r="F67" s="18">
        <f t="shared" si="1"/>
        <v>1.2493940869176485</v>
      </c>
      <c r="G67" s="18">
        <f t="shared" si="2"/>
        <v>1.246997208092478</v>
      </c>
    </row>
    <row r="68" spans="1:7" x14ac:dyDescent="0.3">
      <c r="A68" s="3">
        <v>66</v>
      </c>
      <c r="B68" s="20">
        <v>69</v>
      </c>
      <c r="C68" s="3">
        <v>9.3000000000000007</v>
      </c>
      <c r="D68" s="3">
        <v>0.9</v>
      </c>
      <c r="E68" s="18">
        <f t="shared" si="0"/>
        <v>1.2499999866925404</v>
      </c>
      <c r="F68" s="18">
        <f t="shared" si="1"/>
        <v>1.2403172154529862</v>
      </c>
      <c r="G68" s="18">
        <f t="shared" si="2"/>
        <v>0.61177128999672226</v>
      </c>
    </row>
    <row r="69" spans="1:7" x14ac:dyDescent="0.3">
      <c r="A69" s="3">
        <v>67</v>
      </c>
      <c r="B69" s="20">
        <v>31.5</v>
      </c>
      <c r="C69" s="3">
        <v>24.6</v>
      </c>
      <c r="D69" s="3">
        <v>2.2000000000000002</v>
      </c>
      <c r="E69" s="18">
        <f t="shared" ref="E69:E132" si="3">1-(EXP(-1*($J$2*B69))) +$J$6*E68</f>
        <v>1.2499998528404834</v>
      </c>
      <c r="F69" s="18">
        <f t="shared" ref="F69:F132" si="4">1-EXP(-1*$J$3*C69) +$J$7*F68</f>
        <v>1.2480588913461341</v>
      </c>
      <c r="G69" s="18">
        <f t="shared" ref="G69:G132" si="5">1-EXP(-1*$J$4*D69)+$J$8*G68</f>
        <v>0.78948317430126491</v>
      </c>
    </row>
    <row r="70" spans="1:7" x14ac:dyDescent="0.3">
      <c r="A70" s="3">
        <v>68</v>
      </c>
      <c r="B70" s="20">
        <v>139.30000000000001</v>
      </c>
      <c r="C70" s="3">
        <v>14.5</v>
      </c>
      <c r="D70" s="3">
        <v>10.199999999999999</v>
      </c>
      <c r="E70" s="18">
        <f t="shared" si="3"/>
        <v>1.2499999705680966</v>
      </c>
      <c r="F70" s="18">
        <f t="shared" si="4"/>
        <v>1.2489016038803842</v>
      </c>
      <c r="G70" s="18">
        <f t="shared" si="5"/>
        <v>1.1517998882947373</v>
      </c>
    </row>
    <row r="71" spans="1:7" x14ac:dyDescent="0.3">
      <c r="A71" s="3">
        <v>69</v>
      </c>
      <c r="B71" s="20">
        <v>237.4</v>
      </c>
      <c r="C71" s="3">
        <v>27.5</v>
      </c>
      <c r="D71" s="3">
        <v>11</v>
      </c>
      <c r="E71" s="18">
        <f t="shared" si="3"/>
        <v>1.2499999941136193</v>
      </c>
      <c r="F71" s="18">
        <f t="shared" si="4"/>
        <v>1.2497792530720668</v>
      </c>
      <c r="G71" s="18">
        <f t="shared" si="5"/>
        <v>1.2262732062204835</v>
      </c>
    </row>
    <row r="72" spans="1:7" x14ac:dyDescent="0.3">
      <c r="A72" s="3">
        <v>70</v>
      </c>
      <c r="B72" s="20">
        <v>216.8</v>
      </c>
      <c r="C72" s="3">
        <v>43.9</v>
      </c>
      <c r="D72" s="3">
        <v>27.2</v>
      </c>
      <c r="E72" s="18">
        <f t="shared" si="3"/>
        <v>1.2499999988227239</v>
      </c>
      <c r="F72" s="18">
        <f t="shared" si="4"/>
        <v>1.2499558503211645</v>
      </c>
      <c r="G72" s="18">
        <f t="shared" si="5"/>
        <v>1.2452534007490168</v>
      </c>
    </row>
    <row r="73" spans="1:7" x14ac:dyDescent="0.3">
      <c r="A73" s="3">
        <v>71</v>
      </c>
      <c r="B73" s="20">
        <v>199.1</v>
      </c>
      <c r="C73" s="3">
        <v>30.6</v>
      </c>
      <c r="D73" s="3">
        <v>38.700000000000003</v>
      </c>
      <c r="E73" s="18">
        <f t="shared" si="3"/>
        <v>1.2499999997645448</v>
      </c>
      <c r="F73" s="18">
        <f t="shared" si="4"/>
        <v>1.2499909434462202</v>
      </c>
      <c r="G73" s="18">
        <f t="shared" si="5"/>
        <v>1.2490506762015794</v>
      </c>
    </row>
    <row r="74" spans="1:7" x14ac:dyDescent="0.3">
      <c r="A74" s="3">
        <v>72</v>
      </c>
      <c r="B74" s="20">
        <v>109.8</v>
      </c>
      <c r="C74" s="3">
        <v>14.3</v>
      </c>
      <c r="D74" s="3">
        <v>31.7</v>
      </c>
      <c r="E74" s="18">
        <f t="shared" si="3"/>
        <v>1.249999999952909</v>
      </c>
      <c r="F74" s="18">
        <f t="shared" si="4"/>
        <v>1.2492133246079331</v>
      </c>
      <c r="G74" s="18">
        <f t="shared" si="5"/>
        <v>1.2498100044930964</v>
      </c>
    </row>
    <row r="75" spans="1:7" x14ac:dyDescent="0.3">
      <c r="A75" s="3">
        <v>73</v>
      </c>
      <c r="B75" s="20">
        <v>26.8</v>
      </c>
      <c r="C75" s="3">
        <v>33</v>
      </c>
      <c r="D75" s="3">
        <v>19.3</v>
      </c>
      <c r="E75" s="18">
        <f t="shared" si="3"/>
        <v>1.2499984848464696</v>
      </c>
      <c r="F75" s="18">
        <f t="shared" si="4"/>
        <v>1.2498425966655529</v>
      </c>
      <c r="G75" s="18">
        <f t="shared" si="5"/>
        <v>1.2498975753315849</v>
      </c>
    </row>
    <row r="76" spans="1:7" x14ac:dyDescent="0.3">
      <c r="A76" s="3">
        <v>74</v>
      </c>
      <c r="B76" s="20">
        <v>129.4</v>
      </c>
      <c r="C76" s="3">
        <v>5.7</v>
      </c>
      <c r="D76" s="3">
        <v>31.3</v>
      </c>
      <c r="E76" s="18">
        <f t="shared" si="3"/>
        <v>1.2499996969692939</v>
      </c>
      <c r="F76" s="18">
        <f t="shared" si="4"/>
        <v>1.1921241984582722</v>
      </c>
      <c r="G76" s="18">
        <f t="shared" si="5"/>
        <v>1.2499793553713023</v>
      </c>
    </row>
    <row r="77" spans="1:7" x14ac:dyDescent="0.3">
      <c r="A77" s="3">
        <v>75</v>
      </c>
      <c r="B77" s="20">
        <v>213.4</v>
      </c>
      <c r="C77" s="3">
        <v>24.6</v>
      </c>
      <c r="D77" s="3">
        <v>13.1</v>
      </c>
      <c r="E77" s="18">
        <f t="shared" si="3"/>
        <v>1.2499999393938588</v>
      </c>
      <c r="F77" s="18">
        <f t="shared" si="4"/>
        <v>1.2384202879471913</v>
      </c>
      <c r="G77" s="18">
        <f t="shared" si="5"/>
        <v>1.2485657554759526</v>
      </c>
    </row>
    <row r="78" spans="1:7" x14ac:dyDescent="0.3">
      <c r="A78" s="3">
        <v>76</v>
      </c>
      <c r="B78" s="20">
        <v>16.899999999999999</v>
      </c>
      <c r="C78" s="3">
        <v>43.7</v>
      </c>
      <c r="D78" s="3">
        <v>89.4</v>
      </c>
      <c r="E78" s="18">
        <f t="shared" si="3"/>
        <v>1.2497860874634041</v>
      </c>
      <c r="F78" s="18">
        <f t="shared" si="4"/>
        <v>1.2476840572653483</v>
      </c>
      <c r="G78" s="18">
        <f t="shared" si="5"/>
        <v>1.2497131510951904</v>
      </c>
    </row>
    <row r="79" spans="1:7" x14ac:dyDescent="0.3">
      <c r="A79" s="3">
        <v>77</v>
      </c>
      <c r="B79" s="20">
        <v>27.5</v>
      </c>
      <c r="C79" s="3">
        <v>1.6</v>
      </c>
      <c r="D79" s="3">
        <v>20.7</v>
      </c>
      <c r="E79" s="18">
        <f t="shared" si="3"/>
        <v>1.2499561497886709</v>
      </c>
      <c r="F79" s="18">
        <f t="shared" si="4"/>
        <v>0.80020784733584804</v>
      </c>
      <c r="G79" s="18">
        <f t="shared" si="5"/>
        <v>1.2499106374292603</v>
      </c>
    </row>
    <row r="80" spans="1:7" x14ac:dyDescent="0.3">
      <c r="A80" s="3">
        <v>78</v>
      </c>
      <c r="B80" s="20">
        <v>120.5</v>
      </c>
      <c r="C80" s="3">
        <v>28.5</v>
      </c>
      <c r="D80" s="3">
        <v>14.2</v>
      </c>
      <c r="E80" s="18">
        <f t="shared" si="3"/>
        <v>1.2499912299577343</v>
      </c>
      <c r="F80" s="18">
        <f t="shared" si="4"/>
        <v>1.1600409218719521</v>
      </c>
      <c r="G80" s="18">
        <f t="shared" si="5"/>
        <v>1.2491570225625861</v>
      </c>
    </row>
    <row r="81" spans="1:7" x14ac:dyDescent="0.3">
      <c r="A81" s="3">
        <v>79</v>
      </c>
      <c r="B81" s="20">
        <v>5.4</v>
      </c>
      <c r="C81" s="3">
        <v>29.9</v>
      </c>
      <c r="D81" s="3">
        <v>9.4</v>
      </c>
      <c r="E81" s="18">
        <f t="shared" si="3"/>
        <v>1.1827927332517971</v>
      </c>
      <c r="F81" s="18">
        <f t="shared" si="4"/>
        <v>1.2320078627881226</v>
      </c>
      <c r="G81" s="18">
        <f t="shared" si="5"/>
        <v>1.2407361274108215</v>
      </c>
    </row>
    <row r="82" spans="1:7" x14ac:dyDescent="0.3">
      <c r="A82" s="3">
        <v>80</v>
      </c>
      <c r="B82" s="20">
        <v>116</v>
      </c>
      <c r="C82" s="3">
        <v>7.7</v>
      </c>
      <c r="D82" s="3">
        <v>23.1</v>
      </c>
      <c r="E82" s="18">
        <f t="shared" si="3"/>
        <v>1.2365585466503595</v>
      </c>
      <c r="F82" s="18">
        <f t="shared" si="4"/>
        <v>1.2251218361192473</v>
      </c>
      <c r="G82" s="18">
        <f t="shared" si="5"/>
        <v>1.2481375894390603</v>
      </c>
    </row>
    <row r="83" spans="1:7" x14ac:dyDescent="0.3">
      <c r="A83" s="3">
        <v>81</v>
      </c>
      <c r="B83" s="20">
        <v>76.400000000000006</v>
      </c>
      <c r="C83" s="3">
        <v>26.7</v>
      </c>
      <c r="D83" s="3">
        <v>22.3</v>
      </c>
      <c r="E83" s="18">
        <f t="shared" si="3"/>
        <v>1.2473117093300718</v>
      </c>
      <c r="F83" s="18">
        <f t="shared" si="4"/>
        <v>1.2450227743966376</v>
      </c>
      <c r="G83" s="18">
        <f t="shared" si="5"/>
        <v>1.249613142600722</v>
      </c>
    </row>
    <row r="84" spans="1:7" x14ac:dyDescent="0.3">
      <c r="A84" s="3">
        <v>82</v>
      </c>
      <c r="B84" s="20">
        <v>239.8</v>
      </c>
      <c r="C84" s="3">
        <v>4.0999999999999996</v>
      </c>
      <c r="D84" s="3">
        <v>36.9</v>
      </c>
      <c r="E84" s="18">
        <f t="shared" si="3"/>
        <v>1.2494623418660145</v>
      </c>
      <c r="F84" s="18">
        <f t="shared" si="4"/>
        <v>1.1202696512915233</v>
      </c>
      <c r="G84" s="18">
        <f t="shared" si="5"/>
        <v>1.2499226188090806</v>
      </c>
    </row>
    <row r="85" spans="1:7" x14ac:dyDescent="0.3">
      <c r="A85" s="3">
        <v>83</v>
      </c>
      <c r="B85" s="20">
        <v>75.3</v>
      </c>
      <c r="C85" s="3">
        <v>20.3</v>
      </c>
      <c r="D85" s="3">
        <v>32.5</v>
      </c>
      <c r="E85" s="18">
        <f t="shared" si="3"/>
        <v>1.2498924683732029</v>
      </c>
      <c r="F85" s="18">
        <f t="shared" si="4"/>
        <v>1.2240148541766289</v>
      </c>
      <c r="G85" s="18">
        <f t="shared" si="5"/>
        <v>1.249984436119334</v>
      </c>
    </row>
    <row r="86" spans="1:7" x14ac:dyDescent="0.3">
      <c r="A86" s="3">
        <v>84</v>
      </c>
      <c r="B86" s="20">
        <v>68.400000000000006</v>
      </c>
      <c r="C86" s="3">
        <v>44.5</v>
      </c>
      <c r="D86" s="3">
        <v>35.6</v>
      </c>
      <c r="E86" s="18">
        <f t="shared" si="3"/>
        <v>1.2499784936746392</v>
      </c>
      <c r="F86" s="18">
        <f t="shared" si="4"/>
        <v>1.2448029706180819</v>
      </c>
      <c r="G86" s="18">
        <f t="shared" si="5"/>
        <v>1.2499968686219276</v>
      </c>
    </row>
    <row r="87" spans="1:7" x14ac:dyDescent="0.3">
      <c r="A87" s="3">
        <v>85</v>
      </c>
      <c r="B87" s="20">
        <v>213.5</v>
      </c>
      <c r="C87" s="3">
        <v>43</v>
      </c>
      <c r="D87" s="3">
        <v>33.799999999999997</v>
      </c>
      <c r="E87" s="18">
        <f t="shared" si="3"/>
        <v>1.2499956987349279</v>
      </c>
      <c r="F87" s="18">
        <f t="shared" si="4"/>
        <v>1.2489605936637109</v>
      </c>
      <c r="G87" s="18">
        <f t="shared" si="5"/>
        <v>1.2499993279709978</v>
      </c>
    </row>
    <row r="88" spans="1:7" x14ac:dyDescent="0.3">
      <c r="A88" s="3">
        <v>86</v>
      </c>
      <c r="B88" s="20">
        <v>193.2</v>
      </c>
      <c r="C88" s="3">
        <v>18.399999999999999</v>
      </c>
      <c r="D88" s="3">
        <v>65.7</v>
      </c>
      <c r="E88" s="18">
        <f t="shared" si="3"/>
        <v>1.2499991397469856</v>
      </c>
      <c r="F88" s="18">
        <f t="shared" si="4"/>
        <v>1.2496910793309051</v>
      </c>
      <c r="G88" s="18">
        <f t="shared" si="5"/>
        <v>1.2499998655941942</v>
      </c>
    </row>
    <row r="89" spans="1:7" x14ac:dyDescent="0.3">
      <c r="A89" s="3">
        <v>87</v>
      </c>
      <c r="B89" s="20">
        <v>76.3</v>
      </c>
      <c r="C89" s="3">
        <v>27.5</v>
      </c>
      <c r="D89" s="3">
        <v>16</v>
      </c>
      <c r="E89" s="18">
        <f t="shared" si="3"/>
        <v>1.2499998279493971</v>
      </c>
      <c r="F89" s="18">
        <f t="shared" si="4"/>
        <v>1.2499371481621711</v>
      </c>
      <c r="G89" s="18">
        <f t="shared" si="5"/>
        <v>1.2496645104909363</v>
      </c>
    </row>
    <row r="90" spans="1:7" x14ac:dyDescent="0.3">
      <c r="A90" s="3">
        <v>88</v>
      </c>
      <c r="B90" s="20">
        <v>110.7</v>
      </c>
      <c r="C90" s="3">
        <v>40.6</v>
      </c>
      <c r="D90" s="3">
        <v>63.2</v>
      </c>
      <c r="E90" s="18">
        <f t="shared" si="3"/>
        <v>1.2499999655898795</v>
      </c>
      <c r="F90" s="18">
        <f t="shared" si="4"/>
        <v>1.2499874281054941</v>
      </c>
      <c r="G90" s="18">
        <f t="shared" si="5"/>
        <v>1.2499329020981684</v>
      </c>
    </row>
    <row r="91" spans="1:7" x14ac:dyDescent="0.3">
      <c r="A91" s="3">
        <v>89</v>
      </c>
      <c r="B91" s="20">
        <v>88.3</v>
      </c>
      <c r="C91" s="3">
        <v>25.5</v>
      </c>
      <c r="D91" s="3">
        <v>73.400000000000006</v>
      </c>
      <c r="E91" s="18">
        <f t="shared" si="3"/>
        <v>1.2499999931179759</v>
      </c>
      <c r="F91" s="18">
        <f t="shared" si="4"/>
        <v>1.2499945833006902</v>
      </c>
      <c r="G91" s="18">
        <f t="shared" si="5"/>
        <v>1.2499865804196335</v>
      </c>
    </row>
    <row r="92" spans="1:7" x14ac:dyDescent="0.3">
      <c r="A92" s="3">
        <v>90</v>
      </c>
      <c r="B92" s="20">
        <v>109.8</v>
      </c>
      <c r="C92" s="3">
        <v>47.8</v>
      </c>
      <c r="D92" s="3">
        <v>51.4</v>
      </c>
      <c r="E92" s="18">
        <f t="shared" si="3"/>
        <v>1.2499999986235952</v>
      </c>
      <c r="F92" s="18">
        <f t="shared" si="4"/>
        <v>1.2499989166184164</v>
      </c>
      <c r="G92" s="18">
        <f t="shared" si="5"/>
        <v>1.2499973160770301</v>
      </c>
    </row>
    <row r="93" spans="1:7" x14ac:dyDescent="0.3">
      <c r="A93" s="3">
        <v>91</v>
      </c>
      <c r="B93" s="20">
        <v>134.30000000000001</v>
      </c>
      <c r="C93" s="3">
        <v>4.9000000000000004</v>
      </c>
      <c r="D93" s="3">
        <v>9.3000000000000007</v>
      </c>
      <c r="E93" s="18">
        <f t="shared" si="3"/>
        <v>1.2499999997247191</v>
      </c>
      <c r="F93" s="18">
        <f t="shared" si="4"/>
        <v>1.1637061968243128</v>
      </c>
      <c r="G93" s="18">
        <f t="shared" si="5"/>
        <v>1.2404378612848626</v>
      </c>
    </row>
    <row r="94" spans="1:7" x14ac:dyDescent="0.3">
      <c r="A94" s="3">
        <v>92</v>
      </c>
      <c r="B94" s="20">
        <v>28.6</v>
      </c>
      <c r="C94" s="3">
        <v>1.5</v>
      </c>
      <c r="D94" s="3">
        <v>33</v>
      </c>
      <c r="E94" s="18">
        <f t="shared" si="3"/>
        <v>1.2499993839333177</v>
      </c>
      <c r="F94" s="18">
        <f t="shared" si="4"/>
        <v>0.76037468662384788</v>
      </c>
      <c r="G94" s="18">
        <f t="shared" si="5"/>
        <v>1.2480875040009387</v>
      </c>
    </row>
    <row r="95" spans="1:7" x14ac:dyDescent="0.3">
      <c r="A95" s="3">
        <v>93</v>
      </c>
      <c r="B95" s="20">
        <v>217.7</v>
      </c>
      <c r="C95" s="3">
        <v>33.5</v>
      </c>
      <c r="D95" s="3">
        <v>59</v>
      </c>
      <c r="E95" s="18">
        <f t="shared" si="3"/>
        <v>1.2499998767866636</v>
      </c>
      <c r="F95" s="18">
        <f t="shared" si="4"/>
        <v>1.1520748841669171</v>
      </c>
      <c r="G95" s="18">
        <f t="shared" si="5"/>
        <v>1.2496175008000334</v>
      </c>
    </row>
    <row r="96" spans="1:7" x14ac:dyDescent="0.3">
      <c r="A96" s="3">
        <v>94</v>
      </c>
      <c r="B96" s="20">
        <v>250.9</v>
      </c>
      <c r="C96" s="3">
        <v>36.5</v>
      </c>
      <c r="D96" s="3">
        <v>72.3</v>
      </c>
      <c r="E96" s="18">
        <f t="shared" si="3"/>
        <v>1.2499999753573328</v>
      </c>
      <c r="F96" s="18">
        <f t="shared" si="4"/>
        <v>1.2304149649722631</v>
      </c>
      <c r="G96" s="18">
        <f t="shared" si="5"/>
        <v>1.2499235001600064</v>
      </c>
    </row>
    <row r="97" spans="1:7" x14ac:dyDescent="0.3">
      <c r="A97" s="3">
        <v>95</v>
      </c>
      <c r="B97" s="20">
        <v>107.4</v>
      </c>
      <c r="C97" s="3">
        <v>14</v>
      </c>
      <c r="D97" s="3">
        <v>10.9</v>
      </c>
      <c r="E97" s="18">
        <f t="shared" si="3"/>
        <v>1.2499999950714666</v>
      </c>
      <c r="F97" s="18">
        <f t="shared" si="4"/>
        <v>1.2451711110288981</v>
      </c>
      <c r="G97" s="18">
        <f t="shared" si="5"/>
        <v>1.245688395341249</v>
      </c>
    </row>
    <row r="98" spans="1:7" x14ac:dyDescent="0.3">
      <c r="A98" s="3">
        <v>96</v>
      </c>
      <c r="B98" s="20">
        <v>163.30000000000001</v>
      </c>
      <c r="C98" s="3">
        <v>31.6</v>
      </c>
      <c r="D98" s="3">
        <v>52.9</v>
      </c>
      <c r="E98" s="18">
        <f t="shared" si="3"/>
        <v>1.2499999990142934</v>
      </c>
      <c r="F98" s="18">
        <f t="shared" si="4"/>
        <v>1.249034084755007</v>
      </c>
      <c r="G98" s="18">
        <f t="shared" si="5"/>
        <v>1.249137679064992</v>
      </c>
    </row>
    <row r="99" spans="1:7" x14ac:dyDescent="0.3">
      <c r="A99" s="3">
        <v>97</v>
      </c>
      <c r="B99" s="20">
        <v>197.6</v>
      </c>
      <c r="C99" s="3">
        <v>3.5</v>
      </c>
      <c r="D99" s="3">
        <v>5.9</v>
      </c>
      <c r="E99" s="18">
        <f t="shared" si="3"/>
        <v>1.2499999998028586</v>
      </c>
      <c r="F99" s="18">
        <f t="shared" si="4"/>
        <v>1.0760328735005562</v>
      </c>
      <c r="G99" s="18">
        <f t="shared" si="5"/>
        <v>1.1974878298645659</v>
      </c>
    </row>
    <row r="100" spans="1:7" x14ac:dyDescent="0.3">
      <c r="A100" s="3">
        <v>98</v>
      </c>
      <c r="B100" s="20">
        <v>184.9</v>
      </c>
      <c r="C100" s="3">
        <v>21</v>
      </c>
      <c r="D100" s="3">
        <v>22</v>
      </c>
      <c r="E100" s="18">
        <f t="shared" si="3"/>
        <v>1.2499999999605718</v>
      </c>
      <c r="F100" s="18">
        <f t="shared" si="4"/>
        <v>1.2151790382507615</v>
      </c>
      <c r="G100" s="18">
        <f t="shared" si="5"/>
        <v>1.2394808642721229</v>
      </c>
    </row>
    <row r="101" spans="1:7" x14ac:dyDescent="0.3">
      <c r="A101" s="3">
        <v>99</v>
      </c>
      <c r="B101" s="20">
        <v>289.7</v>
      </c>
      <c r="C101" s="3">
        <v>42.3</v>
      </c>
      <c r="D101" s="3">
        <v>51.2</v>
      </c>
      <c r="E101" s="18">
        <f t="shared" si="3"/>
        <v>1.2499999999921143</v>
      </c>
      <c r="F101" s="18">
        <f t="shared" si="4"/>
        <v>1.2430358069975154</v>
      </c>
      <c r="G101" s="18">
        <f t="shared" si="5"/>
        <v>1.2478961728468028</v>
      </c>
    </row>
    <row r="102" spans="1:7" x14ac:dyDescent="0.3">
      <c r="A102" s="3">
        <v>100</v>
      </c>
      <c r="B102" s="20">
        <v>135.19999999999999</v>
      </c>
      <c r="C102" s="3">
        <v>41.7</v>
      </c>
      <c r="D102" s="3">
        <v>45.9</v>
      </c>
      <c r="E102" s="18">
        <f t="shared" si="3"/>
        <v>1.2499999999984228</v>
      </c>
      <c r="F102" s="18">
        <f t="shared" si="4"/>
        <v>1.2486071605185352</v>
      </c>
      <c r="G102" s="18">
        <f t="shared" si="5"/>
        <v>1.2495792344614804</v>
      </c>
    </row>
    <row r="103" spans="1:7" x14ac:dyDescent="0.3">
      <c r="A103" s="3">
        <v>101</v>
      </c>
      <c r="B103" s="20">
        <v>222.4</v>
      </c>
      <c r="C103" s="3">
        <v>4.3</v>
      </c>
      <c r="D103" s="3">
        <v>49.8</v>
      </c>
      <c r="E103" s="18">
        <f t="shared" si="3"/>
        <v>1.2499999999996847</v>
      </c>
      <c r="F103" s="18">
        <f t="shared" si="4"/>
        <v>1.1332372743302102</v>
      </c>
      <c r="G103" s="18">
        <f t="shared" si="5"/>
        <v>1.2499158468769476</v>
      </c>
    </row>
    <row r="104" spans="1:7" x14ac:dyDescent="0.3">
      <c r="A104" s="3">
        <v>102</v>
      </c>
      <c r="B104" s="20">
        <v>296.39999999999998</v>
      </c>
      <c r="C104" s="3">
        <v>36.299999999999997</v>
      </c>
      <c r="D104" s="3">
        <v>100.9</v>
      </c>
      <c r="E104" s="18">
        <f t="shared" si="3"/>
        <v>1.2499999999999369</v>
      </c>
      <c r="F104" s="18">
        <f t="shared" si="4"/>
        <v>1.2266474417574771</v>
      </c>
      <c r="G104" s="18">
        <f t="shared" si="5"/>
        <v>1.2499831693753896</v>
      </c>
    </row>
    <row r="105" spans="1:7" x14ac:dyDescent="0.3">
      <c r="A105" s="3">
        <v>103</v>
      </c>
      <c r="B105" s="20">
        <v>280.2</v>
      </c>
      <c r="C105" s="3">
        <v>10.1</v>
      </c>
      <c r="D105" s="3">
        <v>21.4</v>
      </c>
      <c r="E105" s="18">
        <f t="shared" si="3"/>
        <v>1.2499999999999873</v>
      </c>
      <c r="F105" s="18">
        <f t="shared" si="4"/>
        <v>1.2389201549052391</v>
      </c>
      <c r="G105" s="18">
        <f t="shared" si="5"/>
        <v>1.2499740889371647</v>
      </c>
    </row>
    <row r="106" spans="1:7" x14ac:dyDescent="0.3">
      <c r="A106" s="3">
        <v>104</v>
      </c>
      <c r="B106" s="20">
        <v>187.9</v>
      </c>
      <c r="C106" s="3">
        <v>17.2</v>
      </c>
      <c r="D106" s="3">
        <v>17.899999999999999</v>
      </c>
      <c r="E106" s="18">
        <f t="shared" si="3"/>
        <v>1.2499999999999976</v>
      </c>
      <c r="F106" s="18">
        <f t="shared" si="4"/>
        <v>1.2475999251873802</v>
      </c>
      <c r="G106" s="18">
        <f t="shared" si="5"/>
        <v>1.2498650806273872</v>
      </c>
    </row>
    <row r="107" spans="1:7" x14ac:dyDescent="0.3">
      <c r="A107" s="3">
        <v>105</v>
      </c>
      <c r="B107" s="20">
        <v>238.2</v>
      </c>
      <c r="C107" s="3">
        <v>34.299999999999997</v>
      </c>
      <c r="D107" s="3">
        <v>5.3</v>
      </c>
      <c r="E107" s="18">
        <f t="shared" si="3"/>
        <v>1.2499999999999996</v>
      </c>
      <c r="F107" s="18">
        <f t="shared" si="4"/>
        <v>1.2495199494047018</v>
      </c>
      <c r="G107" s="18">
        <f t="shared" si="5"/>
        <v>1.1793218030650479</v>
      </c>
    </row>
    <row r="108" spans="1:7" x14ac:dyDescent="0.3">
      <c r="A108" s="3">
        <v>106</v>
      </c>
      <c r="B108" s="20">
        <v>137.9</v>
      </c>
      <c r="C108" s="3">
        <v>46.4</v>
      </c>
      <c r="D108" s="3">
        <v>59</v>
      </c>
      <c r="E108" s="18">
        <f t="shared" si="3"/>
        <v>1.25</v>
      </c>
      <c r="F108" s="18">
        <f t="shared" si="4"/>
        <v>1.2499039897969233</v>
      </c>
      <c r="G108" s="18">
        <f t="shared" si="5"/>
        <v>1.2358643606128552</v>
      </c>
    </row>
    <row r="109" spans="1:7" x14ac:dyDescent="0.3">
      <c r="A109" s="3">
        <v>107</v>
      </c>
      <c r="B109" s="20">
        <v>25</v>
      </c>
      <c r="C109" s="3">
        <v>11</v>
      </c>
      <c r="D109" s="3">
        <v>29.7</v>
      </c>
      <c r="E109" s="18">
        <f t="shared" si="3"/>
        <v>1.2499962733468279</v>
      </c>
      <c r="F109" s="18">
        <f t="shared" si="4"/>
        <v>1.2458940265209206</v>
      </c>
      <c r="G109" s="18">
        <f t="shared" si="5"/>
        <v>1.2471725167147802</v>
      </c>
    </row>
    <row r="110" spans="1:7" x14ac:dyDescent="0.3">
      <c r="A110" s="3">
        <v>108</v>
      </c>
      <c r="B110" s="20">
        <v>90.4</v>
      </c>
      <c r="C110" s="3">
        <v>0.3</v>
      </c>
      <c r="D110" s="3">
        <v>23.2</v>
      </c>
      <c r="E110" s="18">
        <f t="shared" si="3"/>
        <v>1.2499992546693657</v>
      </c>
      <c r="F110" s="18">
        <f t="shared" si="4"/>
        <v>0.38847082887912632</v>
      </c>
      <c r="G110" s="18">
        <f t="shared" si="5"/>
        <v>1.2494253372552198</v>
      </c>
    </row>
    <row r="111" spans="1:7" x14ac:dyDescent="0.3">
      <c r="A111" s="3">
        <v>109</v>
      </c>
      <c r="B111" s="20">
        <v>13.1</v>
      </c>
      <c r="C111" s="3">
        <v>0.4</v>
      </c>
      <c r="D111" s="3">
        <v>25.6</v>
      </c>
      <c r="E111" s="18">
        <f t="shared" si="3"/>
        <v>1.2485697353355654</v>
      </c>
      <c r="F111" s="18">
        <f t="shared" si="4"/>
        <v>0.25896341269784345</v>
      </c>
      <c r="G111" s="18">
        <f t="shared" si="5"/>
        <v>1.2498823066784719</v>
      </c>
    </row>
    <row r="112" spans="1:7" x14ac:dyDescent="0.3">
      <c r="A112" s="3">
        <v>110</v>
      </c>
      <c r="B112" s="20">
        <v>255.4</v>
      </c>
      <c r="C112" s="3">
        <v>26.9</v>
      </c>
      <c r="D112" s="3">
        <v>5.5</v>
      </c>
      <c r="E112" s="18">
        <f t="shared" si="3"/>
        <v>1.249713947067113</v>
      </c>
      <c r="F112" s="18">
        <f t="shared" si="4"/>
        <v>1.0517912412899069</v>
      </c>
      <c r="G112" s="18">
        <f t="shared" si="5"/>
        <v>1.1860486001289869</v>
      </c>
    </row>
    <row r="113" spans="1:7" x14ac:dyDescent="0.3">
      <c r="A113" s="3">
        <v>111</v>
      </c>
      <c r="B113" s="20">
        <v>225.8</v>
      </c>
      <c r="C113" s="3">
        <v>8.1999999999999993</v>
      </c>
      <c r="D113" s="3">
        <v>56.5</v>
      </c>
      <c r="E113" s="18">
        <f t="shared" si="3"/>
        <v>1.2499427894134225</v>
      </c>
      <c r="F113" s="18">
        <f t="shared" si="4"/>
        <v>1.1937855728562201</v>
      </c>
      <c r="G113" s="18">
        <f t="shared" si="5"/>
        <v>1.237209720025259</v>
      </c>
    </row>
    <row r="114" spans="1:7" x14ac:dyDescent="0.3">
      <c r="A114" s="3">
        <v>112</v>
      </c>
      <c r="B114" s="20">
        <v>241.7</v>
      </c>
      <c r="C114" s="3">
        <v>38</v>
      </c>
      <c r="D114" s="3">
        <v>23.2</v>
      </c>
      <c r="E114" s="18">
        <f t="shared" si="3"/>
        <v>1.2499885578826846</v>
      </c>
      <c r="F114" s="18">
        <f t="shared" si="4"/>
        <v>1.2387571089684477</v>
      </c>
      <c r="G114" s="18">
        <f t="shared" si="5"/>
        <v>1.2474327779173155</v>
      </c>
    </row>
    <row r="115" spans="1:7" x14ac:dyDescent="0.3">
      <c r="A115" s="3">
        <v>113</v>
      </c>
      <c r="B115" s="20">
        <v>175.7</v>
      </c>
      <c r="C115" s="3">
        <v>15.4</v>
      </c>
      <c r="D115" s="3">
        <v>2.4</v>
      </c>
      <c r="E115" s="18">
        <f t="shared" si="3"/>
        <v>1.2499977115765368</v>
      </c>
      <c r="F115" s="18">
        <f t="shared" si="4"/>
        <v>1.2472985946108028</v>
      </c>
      <c r="G115" s="18">
        <f t="shared" si="5"/>
        <v>0.94829234367126092</v>
      </c>
    </row>
    <row r="116" spans="1:7" x14ac:dyDescent="0.3">
      <c r="A116" s="3">
        <v>114</v>
      </c>
      <c r="B116" s="20">
        <v>209.6</v>
      </c>
      <c r="C116" s="3">
        <v>20.6</v>
      </c>
      <c r="D116" s="3">
        <v>10.7</v>
      </c>
      <c r="E116" s="18">
        <f t="shared" si="3"/>
        <v>1.2499995423153074</v>
      </c>
      <c r="F116" s="18">
        <f t="shared" si="4"/>
        <v>1.249426085826975</v>
      </c>
      <c r="G116" s="18">
        <f t="shared" si="5"/>
        <v>1.1849103177348406</v>
      </c>
    </row>
    <row r="117" spans="1:7" x14ac:dyDescent="0.3">
      <c r="A117" s="3">
        <v>115</v>
      </c>
      <c r="B117" s="20">
        <v>78.2</v>
      </c>
      <c r="C117" s="3">
        <v>46.8</v>
      </c>
      <c r="D117" s="3">
        <v>34.5</v>
      </c>
      <c r="E117" s="18">
        <f t="shared" si="3"/>
        <v>1.2499999084630615</v>
      </c>
      <c r="F117" s="18">
        <f t="shared" si="4"/>
        <v>1.2498852170966077</v>
      </c>
      <c r="G117" s="18">
        <f t="shared" si="5"/>
        <v>1.2369820313051008</v>
      </c>
    </row>
    <row r="118" spans="1:7" x14ac:dyDescent="0.3">
      <c r="A118" s="3">
        <v>116</v>
      </c>
      <c r="B118" s="20">
        <v>75.099999999999994</v>
      </c>
      <c r="C118" s="3">
        <v>35</v>
      </c>
      <c r="D118" s="3">
        <v>52.7</v>
      </c>
      <c r="E118" s="18">
        <f t="shared" si="3"/>
        <v>1.2499999816926124</v>
      </c>
      <c r="F118" s="18">
        <f t="shared" si="4"/>
        <v>1.2499770183093299</v>
      </c>
      <c r="G118" s="18">
        <f t="shared" si="5"/>
        <v>1.2473964062574199</v>
      </c>
    </row>
    <row r="119" spans="1:7" x14ac:dyDescent="0.3">
      <c r="A119" s="3">
        <v>117</v>
      </c>
      <c r="B119" s="20">
        <v>139.19999999999999</v>
      </c>
      <c r="C119" s="3">
        <v>14.3</v>
      </c>
      <c r="D119" s="3">
        <v>25.6</v>
      </c>
      <c r="E119" s="18">
        <f t="shared" si="3"/>
        <v>1.2499999963385224</v>
      </c>
      <c r="F119" s="18">
        <f t="shared" si="4"/>
        <v>1.2492105395805551</v>
      </c>
      <c r="G119" s="18">
        <f t="shared" si="5"/>
        <v>1.249476520478912</v>
      </c>
    </row>
    <row r="120" spans="1:7" x14ac:dyDescent="0.3">
      <c r="A120" s="3">
        <v>118</v>
      </c>
      <c r="B120" s="20">
        <v>76.400000000000006</v>
      </c>
      <c r="C120" s="3">
        <v>0.8</v>
      </c>
      <c r="D120" s="3">
        <v>14.8</v>
      </c>
      <c r="E120" s="18">
        <f t="shared" si="3"/>
        <v>1.2499999992677044</v>
      </c>
      <c r="F120" s="18">
        <f t="shared" si="4"/>
        <v>0.57952206188047173</v>
      </c>
      <c r="G120" s="18">
        <f t="shared" si="5"/>
        <v>1.2492840513346528</v>
      </c>
    </row>
    <row r="121" spans="1:7" x14ac:dyDescent="0.3">
      <c r="A121" s="3">
        <v>119</v>
      </c>
      <c r="B121" s="20">
        <v>125.7</v>
      </c>
      <c r="C121" s="3">
        <v>36.9</v>
      </c>
      <c r="D121" s="3">
        <v>79.2</v>
      </c>
      <c r="E121" s="18">
        <f t="shared" si="3"/>
        <v>1.2499999998535409</v>
      </c>
      <c r="F121" s="18">
        <f t="shared" si="4"/>
        <v>1.1159044026650304</v>
      </c>
      <c r="G121" s="18">
        <f t="shared" si="5"/>
        <v>1.2498568102669305</v>
      </c>
    </row>
    <row r="122" spans="1:7" x14ac:dyDescent="0.3">
      <c r="A122" s="3">
        <v>120</v>
      </c>
      <c r="B122" s="20">
        <v>19.399999999999999</v>
      </c>
      <c r="C122" s="3">
        <v>16</v>
      </c>
      <c r="D122" s="3">
        <v>22.3</v>
      </c>
      <c r="E122" s="18">
        <f t="shared" si="3"/>
        <v>1.249938716475655</v>
      </c>
      <c r="F122" s="18">
        <f t="shared" si="4"/>
        <v>1.2228454179051036</v>
      </c>
      <c r="G122" s="18">
        <f t="shared" si="5"/>
        <v>1.2499569867662961</v>
      </c>
    </row>
    <row r="123" spans="1:7" x14ac:dyDescent="0.3">
      <c r="A123" s="3">
        <v>121</v>
      </c>
      <c r="B123" s="20">
        <v>141.30000000000001</v>
      </c>
      <c r="C123" s="3">
        <v>26.8</v>
      </c>
      <c r="D123" s="3">
        <v>46.2</v>
      </c>
      <c r="E123" s="18">
        <f t="shared" si="3"/>
        <v>1.249987743295131</v>
      </c>
      <c r="F123" s="18">
        <f t="shared" si="4"/>
        <v>1.2445675684369086</v>
      </c>
      <c r="G123" s="18">
        <f t="shared" si="5"/>
        <v>1.249991397260406</v>
      </c>
    </row>
    <row r="124" spans="1:7" x14ac:dyDescent="0.3">
      <c r="A124" s="3">
        <v>122</v>
      </c>
      <c r="B124" s="20">
        <v>18.8</v>
      </c>
      <c r="C124" s="3">
        <v>21.7</v>
      </c>
      <c r="D124" s="3">
        <v>50.4</v>
      </c>
      <c r="E124" s="18">
        <f t="shared" si="3"/>
        <v>1.2499148245934695</v>
      </c>
      <c r="F124" s="18">
        <f t="shared" si="4"/>
        <v>1.2488941090794918</v>
      </c>
      <c r="G124" s="18">
        <f t="shared" si="5"/>
        <v>1.2499982794407107</v>
      </c>
    </row>
    <row r="125" spans="1:7" x14ac:dyDescent="0.3">
      <c r="A125" s="3">
        <v>123</v>
      </c>
      <c r="B125" s="20">
        <v>224</v>
      </c>
      <c r="C125" s="3">
        <v>2.4</v>
      </c>
      <c r="D125" s="3">
        <v>15.6</v>
      </c>
      <c r="E125" s="18">
        <f t="shared" si="3"/>
        <v>1.249982964918694</v>
      </c>
      <c r="F125" s="18">
        <f t="shared" si="4"/>
        <v>0.9485846099036962</v>
      </c>
      <c r="G125" s="18">
        <f t="shared" si="5"/>
        <v>1.2495899209091623</v>
      </c>
    </row>
    <row r="126" spans="1:7" x14ac:dyDescent="0.3">
      <c r="A126" s="3">
        <v>124</v>
      </c>
      <c r="B126" s="20">
        <v>123.1</v>
      </c>
      <c r="C126" s="3">
        <v>34.6</v>
      </c>
      <c r="D126" s="3">
        <v>12.4</v>
      </c>
      <c r="E126" s="18">
        <f t="shared" si="3"/>
        <v>1.2499965929837389</v>
      </c>
      <c r="F126" s="18">
        <f t="shared" si="4"/>
        <v>1.1897168913113263</v>
      </c>
      <c r="G126" s="18">
        <f t="shared" si="5"/>
        <v>1.2478885535455368</v>
      </c>
    </row>
    <row r="127" spans="1:7" x14ac:dyDescent="0.3">
      <c r="A127" s="3">
        <v>125</v>
      </c>
      <c r="B127" s="20">
        <v>229.5</v>
      </c>
      <c r="C127" s="3">
        <v>32.299999999999997</v>
      </c>
      <c r="D127" s="3">
        <v>74.2</v>
      </c>
      <c r="E127" s="18">
        <f t="shared" si="3"/>
        <v>1.2499993185967477</v>
      </c>
      <c r="F127" s="18">
        <f t="shared" si="4"/>
        <v>1.2379432814023428</v>
      </c>
      <c r="G127" s="18">
        <f t="shared" si="5"/>
        <v>1.2495777107091073</v>
      </c>
    </row>
    <row r="128" spans="1:7" x14ac:dyDescent="0.3">
      <c r="A128" s="3">
        <v>126</v>
      </c>
      <c r="B128" s="20">
        <v>87.2</v>
      </c>
      <c r="C128" s="3">
        <v>11.8</v>
      </c>
      <c r="D128" s="3">
        <v>25.9</v>
      </c>
      <c r="E128" s="18">
        <f t="shared" si="3"/>
        <v>1.2499998637193497</v>
      </c>
      <c r="F128" s="18">
        <f t="shared" si="4"/>
        <v>1.2448492114617</v>
      </c>
      <c r="G128" s="18">
        <f t="shared" si="5"/>
        <v>1.2499131659228477</v>
      </c>
    </row>
    <row r="129" spans="1:7" x14ac:dyDescent="0.3">
      <c r="A129" s="3">
        <v>127</v>
      </c>
      <c r="B129" s="20">
        <v>7.8</v>
      </c>
      <c r="C129" s="3">
        <v>38.9</v>
      </c>
      <c r="D129" s="3">
        <v>50.6</v>
      </c>
      <c r="E129" s="18">
        <f t="shared" si="3"/>
        <v>1.2297580612980656</v>
      </c>
      <c r="F129" s="18">
        <f t="shared" si="4"/>
        <v>1.2489698387198394</v>
      </c>
      <c r="G129" s="18">
        <f t="shared" si="5"/>
        <v>1.2499826331742812</v>
      </c>
    </row>
    <row r="130" spans="1:7" x14ac:dyDescent="0.3">
      <c r="A130" s="3">
        <v>128</v>
      </c>
      <c r="B130" s="20">
        <v>80.2</v>
      </c>
      <c r="C130" s="3">
        <v>0</v>
      </c>
      <c r="D130" s="3">
        <v>9.1999999999999993</v>
      </c>
      <c r="E130" s="18">
        <f t="shared" si="3"/>
        <v>1.245951612259613</v>
      </c>
      <c r="F130" s="18">
        <f t="shared" si="4"/>
        <v>0.24979396774396789</v>
      </c>
      <c r="G130" s="18">
        <f t="shared" si="5"/>
        <v>1.2399446908902227</v>
      </c>
    </row>
    <row r="131" spans="1:7" x14ac:dyDescent="0.3">
      <c r="A131" s="3">
        <v>129</v>
      </c>
      <c r="B131" s="20">
        <v>220.3</v>
      </c>
      <c r="C131" s="3">
        <v>49</v>
      </c>
      <c r="D131" s="3">
        <v>3.2</v>
      </c>
      <c r="E131" s="18">
        <f t="shared" si="3"/>
        <v>1.2491903224519225</v>
      </c>
      <c r="F131" s="18">
        <f t="shared" si="4"/>
        <v>1.0499587935258963</v>
      </c>
      <c r="G131" s="18">
        <f t="shared" si="5"/>
        <v>1.0460924201833892</v>
      </c>
    </row>
    <row r="132" spans="1:7" x14ac:dyDescent="0.3">
      <c r="A132" s="3">
        <v>130</v>
      </c>
      <c r="B132" s="20">
        <v>59.6</v>
      </c>
      <c r="C132" s="3">
        <v>12</v>
      </c>
      <c r="D132" s="3">
        <v>43.1</v>
      </c>
      <c r="E132" s="18">
        <f t="shared" si="3"/>
        <v>1.2498380644902702</v>
      </c>
      <c r="F132" s="18">
        <f t="shared" si="4"/>
        <v>1.2075130065285129</v>
      </c>
      <c r="G132" s="18">
        <f t="shared" si="5"/>
        <v>1.2092184835992021</v>
      </c>
    </row>
    <row r="133" spans="1:7" x14ac:dyDescent="0.3">
      <c r="A133" s="3">
        <v>131</v>
      </c>
      <c r="B133" s="20">
        <v>0.7</v>
      </c>
      <c r="C133" s="3">
        <v>39.6</v>
      </c>
      <c r="D133" s="3">
        <v>8.6999999999999993</v>
      </c>
      <c r="E133" s="18">
        <f t="shared" ref="E133:E196" si="6">1-(EXP(-1*($J$2*B133))) +$J$6*E132</f>
        <v>0.54527952317934059</v>
      </c>
      <c r="F133" s="18">
        <f t="shared" ref="F133:F196" si="7">1-EXP(-1*$J$3*C133) +$J$7*F132</f>
        <v>1.2415025987882038</v>
      </c>
      <c r="G133" s="18">
        <f t="shared" ref="G133:G196" si="8">1-EXP(-1*$J$4*D133)+$J$8*G132</f>
        <v>1.2289368841393606</v>
      </c>
    </row>
    <row r="134" spans="1:7" x14ac:dyDescent="0.3">
      <c r="A134" s="3">
        <v>132</v>
      </c>
      <c r="B134" s="20">
        <v>265.2</v>
      </c>
      <c r="C134" s="3">
        <v>2.9</v>
      </c>
      <c r="D134" s="3">
        <v>43</v>
      </c>
      <c r="E134" s="18">
        <f t="shared" si="6"/>
        <v>1.1090559046358681</v>
      </c>
      <c r="F134" s="18">
        <f t="shared" si="7"/>
        <v>1.013730231663843</v>
      </c>
      <c r="G134" s="18">
        <f t="shared" si="8"/>
        <v>1.2457873763679665</v>
      </c>
    </row>
    <row r="135" spans="1:7" x14ac:dyDescent="0.3">
      <c r="A135" s="3">
        <v>133</v>
      </c>
      <c r="B135" s="20">
        <v>8.4</v>
      </c>
      <c r="C135" s="3">
        <v>27.2</v>
      </c>
      <c r="D135" s="3">
        <v>2.1</v>
      </c>
      <c r="E135" s="18">
        <f t="shared" si="6"/>
        <v>1.206815604106696</v>
      </c>
      <c r="F135" s="18">
        <f t="shared" si="7"/>
        <v>1.2027448058376886</v>
      </c>
      <c r="G135" s="18">
        <f t="shared" si="8"/>
        <v>0.89921972616243806</v>
      </c>
    </row>
    <row r="136" spans="1:7" x14ac:dyDescent="0.3">
      <c r="A136" s="3">
        <v>134</v>
      </c>
      <c r="B136" s="20">
        <v>219.8</v>
      </c>
      <c r="C136" s="3">
        <v>33.5</v>
      </c>
      <c r="D136" s="3">
        <v>45.1</v>
      </c>
      <c r="E136" s="18">
        <f t="shared" si="6"/>
        <v>1.2413631208213391</v>
      </c>
      <c r="F136" s="18">
        <f t="shared" si="7"/>
        <v>1.2405489080096852</v>
      </c>
      <c r="G136" s="18">
        <f t="shared" si="8"/>
        <v>1.1798439450715494</v>
      </c>
    </row>
    <row r="137" spans="1:7" x14ac:dyDescent="0.3">
      <c r="A137" s="3">
        <v>135</v>
      </c>
      <c r="B137" s="20">
        <v>36.9</v>
      </c>
      <c r="C137" s="3">
        <v>38.6</v>
      </c>
      <c r="D137" s="3">
        <v>65.599999999999994</v>
      </c>
      <c r="E137" s="18">
        <f t="shared" si="6"/>
        <v>1.2482726144532039</v>
      </c>
      <c r="F137" s="18">
        <f t="shared" si="7"/>
        <v>1.2481097774512833</v>
      </c>
      <c r="G137" s="18">
        <f t="shared" si="8"/>
        <v>1.2359687890143043</v>
      </c>
    </row>
    <row r="138" spans="1:7" x14ac:dyDescent="0.3">
      <c r="A138" s="3">
        <v>136</v>
      </c>
      <c r="B138" s="20">
        <v>48.3</v>
      </c>
      <c r="C138" s="3">
        <v>47</v>
      </c>
      <c r="D138" s="3">
        <v>8.5</v>
      </c>
      <c r="E138" s="18">
        <f t="shared" si="6"/>
        <v>1.2496545228581479</v>
      </c>
      <c r="F138" s="18">
        <f t="shared" si="7"/>
        <v>1.2496219554280152</v>
      </c>
      <c r="G138" s="18">
        <f t="shared" si="8"/>
        <v>1.2329295238938616</v>
      </c>
    </row>
    <row r="139" spans="1:7" x14ac:dyDescent="0.3">
      <c r="A139" s="3">
        <v>137</v>
      </c>
      <c r="B139" s="20">
        <v>25.6</v>
      </c>
      <c r="C139" s="3">
        <v>39</v>
      </c>
      <c r="D139" s="3">
        <v>9.3000000000000007</v>
      </c>
      <c r="E139" s="18">
        <f t="shared" si="6"/>
        <v>1.2499281437990577</v>
      </c>
      <c r="F139" s="18">
        <f t="shared" si="7"/>
        <v>1.2499243876873352</v>
      </c>
      <c r="G139" s="18">
        <f t="shared" si="8"/>
        <v>1.2370243028482288</v>
      </c>
    </row>
    <row r="140" spans="1:7" x14ac:dyDescent="0.3">
      <c r="A140" s="3">
        <v>138</v>
      </c>
      <c r="B140" s="20">
        <v>273.7</v>
      </c>
      <c r="C140" s="3">
        <v>28.9</v>
      </c>
      <c r="D140" s="3">
        <v>59.7</v>
      </c>
      <c r="E140" s="18">
        <f t="shared" si="6"/>
        <v>1.2499856287598115</v>
      </c>
      <c r="F140" s="18">
        <f t="shared" si="7"/>
        <v>1.2499843473313468</v>
      </c>
      <c r="G140" s="18">
        <f t="shared" si="8"/>
        <v>1.2474048605695371</v>
      </c>
    </row>
    <row r="141" spans="1:7" x14ac:dyDescent="0.3">
      <c r="A141" s="3">
        <v>139</v>
      </c>
      <c r="B141" s="20">
        <v>43</v>
      </c>
      <c r="C141" s="3">
        <v>25.9</v>
      </c>
      <c r="D141" s="3">
        <v>20.5</v>
      </c>
      <c r="E141" s="18">
        <f t="shared" si="6"/>
        <v>1.2499971252920568</v>
      </c>
      <c r="F141" s="18">
        <f t="shared" si="7"/>
        <v>1.2499944932472955</v>
      </c>
      <c r="G141" s="18">
        <f t="shared" si="8"/>
        <v>1.249445614613057</v>
      </c>
    </row>
    <row r="142" spans="1:7" x14ac:dyDescent="0.3">
      <c r="A142" s="3">
        <v>140</v>
      </c>
      <c r="B142" s="20">
        <v>184.9</v>
      </c>
      <c r="C142" s="3">
        <v>43.9</v>
      </c>
      <c r="D142" s="3">
        <v>1.7</v>
      </c>
      <c r="E142" s="18">
        <f t="shared" si="6"/>
        <v>1.2499994250584114</v>
      </c>
      <c r="F142" s="18">
        <f t="shared" si="7"/>
        <v>1.2499988983562105</v>
      </c>
      <c r="G142" s="18">
        <f t="shared" si="8"/>
        <v>0.82247419097388474</v>
      </c>
    </row>
    <row r="143" spans="1:7" x14ac:dyDescent="0.3">
      <c r="A143" s="3">
        <v>141</v>
      </c>
      <c r="B143" s="20">
        <v>73.400000000000006</v>
      </c>
      <c r="C143" s="3">
        <v>17</v>
      </c>
      <c r="D143" s="3">
        <v>12.9</v>
      </c>
      <c r="E143" s="18">
        <f t="shared" si="6"/>
        <v>1.2499998850116822</v>
      </c>
      <c r="F143" s="18">
        <f t="shared" si="7"/>
        <v>1.2497963113022315</v>
      </c>
      <c r="G143" s="18">
        <f t="shared" si="8"/>
        <v>1.1629143160260407</v>
      </c>
    </row>
    <row r="144" spans="1:7" x14ac:dyDescent="0.3">
      <c r="A144" s="3">
        <v>142</v>
      </c>
      <c r="B144" s="20">
        <v>193.7</v>
      </c>
      <c r="C144" s="3">
        <v>35.4</v>
      </c>
      <c r="D144" s="3">
        <v>75.599999999999994</v>
      </c>
      <c r="E144" s="18">
        <f t="shared" si="6"/>
        <v>1.2499999770023364</v>
      </c>
      <c r="F144" s="18">
        <f t="shared" si="7"/>
        <v>1.2499592417021241</v>
      </c>
      <c r="G144" s="18">
        <f t="shared" si="8"/>
        <v>1.232582863205208</v>
      </c>
    </row>
    <row r="145" spans="1:7" x14ac:dyDescent="0.3">
      <c r="A145" s="3">
        <v>143</v>
      </c>
      <c r="B145" s="20">
        <v>220.5</v>
      </c>
      <c r="C145" s="3">
        <v>33.200000000000003</v>
      </c>
      <c r="D145" s="3">
        <v>37.9</v>
      </c>
      <c r="E145" s="18">
        <f t="shared" si="6"/>
        <v>1.2499999954004672</v>
      </c>
      <c r="F145" s="18">
        <f t="shared" si="7"/>
        <v>1.2499917865798114</v>
      </c>
      <c r="G145" s="18">
        <f t="shared" si="8"/>
        <v>1.2465165667509837</v>
      </c>
    </row>
    <row r="146" spans="1:7" x14ac:dyDescent="0.3">
      <c r="A146" s="3">
        <v>144</v>
      </c>
      <c r="B146" s="20">
        <v>104.6</v>
      </c>
      <c r="C146" s="3">
        <v>5.7</v>
      </c>
      <c r="D146" s="3">
        <v>34.4</v>
      </c>
      <c r="E146" s="18">
        <f t="shared" si="6"/>
        <v>1.2499999990800934</v>
      </c>
      <c r="F146" s="18">
        <f t="shared" si="7"/>
        <v>1.1921540364411238</v>
      </c>
      <c r="G146" s="18">
        <f t="shared" si="8"/>
        <v>1.2493032794552534</v>
      </c>
    </row>
    <row r="147" spans="1:7" x14ac:dyDescent="0.3">
      <c r="A147" s="3">
        <v>145</v>
      </c>
      <c r="B147" s="20">
        <v>96.2</v>
      </c>
      <c r="C147" s="3">
        <v>14.8</v>
      </c>
      <c r="D147" s="3">
        <v>38.9</v>
      </c>
      <c r="E147" s="18">
        <f t="shared" si="6"/>
        <v>1.2499999998160187</v>
      </c>
      <c r="F147" s="18">
        <f t="shared" si="7"/>
        <v>1.2378195545270951</v>
      </c>
      <c r="G147" s="18">
        <f t="shared" si="8"/>
        <v>1.24986065231855</v>
      </c>
    </row>
    <row r="148" spans="1:7" x14ac:dyDescent="0.3">
      <c r="A148" s="3">
        <v>146</v>
      </c>
      <c r="B148" s="20">
        <v>140.30000000000001</v>
      </c>
      <c r="C148" s="3">
        <v>1.9</v>
      </c>
      <c r="D148" s="3">
        <v>9</v>
      </c>
      <c r="E148" s="18">
        <f t="shared" si="6"/>
        <v>1.2499999999632037</v>
      </c>
      <c r="F148" s="18">
        <f t="shared" si="7"/>
        <v>0.86082288745091784</v>
      </c>
      <c r="G148" s="18">
        <f t="shared" si="8"/>
        <v>1.2388631339254679</v>
      </c>
    </row>
    <row r="149" spans="1:7" x14ac:dyDescent="0.3">
      <c r="A149" s="3">
        <v>147</v>
      </c>
      <c r="B149" s="20">
        <v>240.1</v>
      </c>
      <c r="C149" s="3">
        <v>7.3</v>
      </c>
      <c r="D149" s="3">
        <v>8.6999999999999993</v>
      </c>
      <c r="E149" s="18">
        <f t="shared" si="6"/>
        <v>1.2499999999926408</v>
      </c>
      <c r="F149" s="18">
        <f t="shared" si="7"/>
        <v>1.1461734487114283</v>
      </c>
      <c r="G149" s="18">
        <f t="shared" si="8"/>
        <v>1.2348658142046136</v>
      </c>
    </row>
    <row r="150" spans="1:7" x14ac:dyDescent="0.3">
      <c r="A150" s="3">
        <v>148</v>
      </c>
      <c r="B150" s="20">
        <v>243.2</v>
      </c>
      <c r="C150" s="3">
        <v>49</v>
      </c>
      <c r="D150" s="3">
        <v>44.3</v>
      </c>
      <c r="E150" s="18">
        <f t="shared" si="6"/>
        <v>1.2499999999985283</v>
      </c>
      <c r="F150" s="18">
        <f t="shared" si="7"/>
        <v>1.2292346897193882</v>
      </c>
      <c r="G150" s="18">
        <f t="shared" si="8"/>
        <v>1.2469731626008311</v>
      </c>
    </row>
    <row r="151" spans="1:7" x14ac:dyDescent="0.3">
      <c r="A151" s="3">
        <v>149</v>
      </c>
      <c r="B151" s="20">
        <v>38</v>
      </c>
      <c r="C151" s="3">
        <v>40.299999999999997</v>
      </c>
      <c r="D151" s="3">
        <v>11.9</v>
      </c>
      <c r="E151" s="18">
        <f t="shared" si="6"/>
        <v>1.2499999943969091</v>
      </c>
      <c r="F151" s="18">
        <f t="shared" si="7"/>
        <v>1.2458469361698263</v>
      </c>
      <c r="G151" s="18">
        <f t="shared" si="8"/>
        <v>1.2467887920017577</v>
      </c>
    </row>
    <row r="152" spans="1:7" x14ac:dyDescent="0.3">
      <c r="A152" s="3">
        <v>150</v>
      </c>
      <c r="B152" s="20">
        <v>44.7</v>
      </c>
      <c r="C152" s="3">
        <v>25.8</v>
      </c>
      <c r="D152" s="3">
        <v>20.6</v>
      </c>
      <c r="E152" s="18">
        <f t="shared" si="6"/>
        <v>1.2499999986828114</v>
      </c>
      <c r="F152" s="18">
        <f t="shared" si="7"/>
        <v>1.2491668891836394</v>
      </c>
      <c r="G152" s="18">
        <f t="shared" si="8"/>
        <v>1.2493241253051659</v>
      </c>
    </row>
    <row r="153" spans="1:7" x14ac:dyDescent="0.3">
      <c r="A153" s="3">
        <v>151</v>
      </c>
      <c r="B153" s="20">
        <v>280.7</v>
      </c>
      <c r="C153" s="3">
        <v>13.9</v>
      </c>
      <c r="D153" s="3">
        <v>37</v>
      </c>
      <c r="E153" s="18">
        <f t="shared" si="6"/>
        <v>1.2499999997365623</v>
      </c>
      <c r="F153" s="18">
        <f t="shared" si="7"/>
        <v>1.248874742683034</v>
      </c>
      <c r="G153" s="18">
        <f t="shared" si="8"/>
        <v>1.2498648158235834</v>
      </c>
    </row>
    <row r="154" spans="1:7" x14ac:dyDescent="0.3">
      <c r="A154" s="3">
        <v>152</v>
      </c>
      <c r="B154" s="20">
        <v>121</v>
      </c>
      <c r="C154" s="3">
        <v>8.4</v>
      </c>
      <c r="D154" s="3">
        <v>48.7</v>
      </c>
      <c r="E154" s="18">
        <f t="shared" si="6"/>
        <v>1.2499999999473124</v>
      </c>
      <c r="F154" s="18">
        <f t="shared" si="7"/>
        <v>1.2347793717161291</v>
      </c>
      <c r="G154" s="18">
        <f t="shared" si="8"/>
        <v>1.2499729631381138</v>
      </c>
    </row>
    <row r="155" spans="1:7" x14ac:dyDescent="0.3">
      <c r="A155" s="3">
        <v>153</v>
      </c>
      <c r="B155" s="20">
        <v>197.6</v>
      </c>
      <c r="C155" s="3">
        <v>23.3</v>
      </c>
      <c r="D155" s="3">
        <v>14.2</v>
      </c>
      <c r="E155" s="18">
        <f t="shared" si="6"/>
        <v>1.2499999999894624</v>
      </c>
      <c r="F155" s="18">
        <f t="shared" si="7"/>
        <v>1.2469471552908635</v>
      </c>
      <c r="G155" s="18">
        <f t="shared" si="8"/>
        <v>1.2491694877043569</v>
      </c>
    </row>
    <row r="156" spans="1:7" x14ac:dyDescent="0.3">
      <c r="A156" s="3">
        <v>154</v>
      </c>
      <c r="B156" s="20">
        <v>171.3</v>
      </c>
      <c r="C156" s="3">
        <v>39.700000000000003</v>
      </c>
      <c r="D156" s="3">
        <v>37.700000000000003</v>
      </c>
      <c r="E156" s="18">
        <f t="shared" si="6"/>
        <v>1.2499999999978926</v>
      </c>
      <c r="F156" s="18">
        <f t="shared" si="7"/>
        <v>1.2493894286634539</v>
      </c>
      <c r="G156" s="18">
        <f t="shared" si="8"/>
        <v>1.2498338910313507</v>
      </c>
    </row>
    <row r="157" spans="1:7" x14ac:dyDescent="0.3">
      <c r="A157" s="3">
        <v>155</v>
      </c>
      <c r="B157" s="20">
        <v>187.8</v>
      </c>
      <c r="C157" s="3">
        <v>21.1</v>
      </c>
      <c r="D157" s="3">
        <v>9.5</v>
      </c>
      <c r="E157" s="18">
        <f t="shared" si="6"/>
        <v>1.2499999999995786</v>
      </c>
      <c r="F157" s="18">
        <f t="shared" si="7"/>
        <v>1.249851692251823</v>
      </c>
      <c r="G157" s="18">
        <f t="shared" si="8"/>
        <v>1.2413150830031496</v>
      </c>
    </row>
    <row r="158" spans="1:7" x14ac:dyDescent="0.3">
      <c r="A158" s="3">
        <v>156</v>
      </c>
      <c r="B158" s="20">
        <v>4.0999999999999996</v>
      </c>
      <c r="C158" s="3">
        <v>11.6</v>
      </c>
      <c r="D158" s="3">
        <v>5.7</v>
      </c>
      <c r="E158" s="18">
        <f t="shared" si="6"/>
        <v>1.1212650964121114</v>
      </c>
      <c r="F158" s="18">
        <f t="shared" si="7"/>
        <v>1.2469427837049887</v>
      </c>
      <c r="G158" s="18">
        <f t="shared" si="8"/>
        <v>1.1904186957257914</v>
      </c>
    </row>
    <row r="159" spans="1:7" x14ac:dyDescent="0.3">
      <c r="A159" s="3">
        <v>157</v>
      </c>
      <c r="B159" s="20">
        <v>93.9</v>
      </c>
      <c r="C159" s="3">
        <v>43.5</v>
      </c>
      <c r="D159" s="3">
        <v>50.5</v>
      </c>
      <c r="E159" s="18">
        <f t="shared" si="6"/>
        <v>1.2242530192824224</v>
      </c>
      <c r="F159" s="18">
        <f t="shared" si="7"/>
        <v>1.2493885563828229</v>
      </c>
      <c r="G159" s="18">
        <f t="shared" si="8"/>
        <v>1.2380837391343424</v>
      </c>
    </row>
    <row r="160" spans="1:7" x14ac:dyDescent="0.3">
      <c r="A160" s="3">
        <v>158</v>
      </c>
      <c r="B160" s="20">
        <v>149.80000000000001</v>
      </c>
      <c r="C160" s="3">
        <v>1.3</v>
      </c>
      <c r="D160" s="3">
        <v>24.3</v>
      </c>
      <c r="E160" s="18">
        <f t="shared" si="6"/>
        <v>1.2448506038564844</v>
      </c>
      <c r="F160" s="18">
        <f t="shared" si="7"/>
        <v>0.72783193451554851</v>
      </c>
      <c r="G160" s="18">
        <f t="shared" si="8"/>
        <v>1.2476114594542871</v>
      </c>
    </row>
    <row r="161" spans="1:7" x14ac:dyDescent="0.3">
      <c r="A161" s="3">
        <v>159</v>
      </c>
      <c r="B161" s="20">
        <v>11.7</v>
      </c>
      <c r="C161" s="3">
        <v>36.9</v>
      </c>
      <c r="D161" s="3">
        <v>45.2</v>
      </c>
      <c r="E161" s="18">
        <f t="shared" si="6"/>
        <v>1.2460902216132086</v>
      </c>
      <c r="F161" s="18">
        <f t="shared" si="7"/>
        <v>1.1455663771920459</v>
      </c>
      <c r="G161" s="18">
        <f t="shared" si="8"/>
        <v>1.2495222917377682</v>
      </c>
    </row>
    <row r="162" spans="1:7" x14ac:dyDescent="0.3">
      <c r="A162" s="3">
        <v>160</v>
      </c>
      <c r="B162" s="20">
        <v>131.69999999999999</v>
      </c>
      <c r="C162" s="3">
        <v>18.399999999999999</v>
      </c>
      <c r="D162" s="3">
        <v>34.6</v>
      </c>
      <c r="E162" s="18">
        <f t="shared" si="6"/>
        <v>1.2492180443226417</v>
      </c>
      <c r="F162" s="18">
        <f t="shared" si="7"/>
        <v>1.2290122360365721</v>
      </c>
      <c r="G162" s="18">
        <f t="shared" si="8"/>
        <v>1.2499044276781408</v>
      </c>
    </row>
    <row r="163" spans="1:7" x14ac:dyDescent="0.3">
      <c r="A163" s="3">
        <v>161</v>
      </c>
      <c r="B163" s="20">
        <v>172.5</v>
      </c>
      <c r="C163" s="3">
        <v>18.100000000000001</v>
      </c>
      <c r="D163" s="3">
        <v>30.7</v>
      </c>
      <c r="E163" s="18">
        <f t="shared" si="6"/>
        <v>1.2498436088645284</v>
      </c>
      <c r="F163" s="18">
        <f t="shared" si="7"/>
        <v>1.2456850561703954</v>
      </c>
      <c r="G163" s="18">
        <f t="shared" si="8"/>
        <v>1.2499806699699063</v>
      </c>
    </row>
    <row r="164" spans="1:7" x14ac:dyDescent="0.3">
      <c r="A164" s="3">
        <v>162</v>
      </c>
      <c r="B164" s="20">
        <v>85.7</v>
      </c>
      <c r="C164" s="3">
        <v>35.799999999999997</v>
      </c>
      <c r="D164" s="3">
        <v>49.3</v>
      </c>
      <c r="E164" s="18">
        <f t="shared" si="6"/>
        <v>1.2499687217729056</v>
      </c>
      <c r="F164" s="18">
        <f t="shared" si="7"/>
        <v>1.2491369944023485</v>
      </c>
      <c r="G164" s="18">
        <f t="shared" si="8"/>
        <v>1.2499961339742733</v>
      </c>
    </row>
    <row r="165" spans="1:7" x14ac:dyDescent="0.3">
      <c r="A165" s="3">
        <v>163</v>
      </c>
      <c r="B165" s="20">
        <v>188.4</v>
      </c>
      <c r="C165" s="3">
        <v>18.100000000000001</v>
      </c>
      <c r="D165" s="3">
        <v>25.6</v>
      </c>
      <c r="E165" s="18">
        <f t="shared" si="6"/>
        <v>1.2499937443545812</v>
      </c>
      <c r="F165" s="18">
        <f t="shared" si="7"/>
        <v>1.2497100078435506</v>
      </c>
      <c r="G165" s="18">
        <f t="shared" si="8"/>
        <v>1.2499964660222826</v>
      </c>
    </row>
    <row r="166" spans="1:7" x14ac:dyDescent="0.3">
      <c r="A166" s="3">
        <v>164</v>
      </c>
      <c r="B166" s="20">
        <v>163.5</v>
      </c>
      <c r="C166" s="3">
        <v>36.799999999999997</v>
      </c>
      <c r="D166" s="3">
        <v>7.4</v>
      </c>
      <c r="E166" s="18">
        <f t="shared" si="6"/>
        <v>1.2499987488709163</v>
      </c>
      <c r="F166" s="18">
        <f t="shared" si="7"/>
        <v>1.2499419913597494</v>
      </c>
      <c r="G166" s="18">
        <f t="shared" si="8"/>
        <v>1.2252757667341172</v>
      </c>
    </row>
    <row r="167" spans="1:7" x14ac:dyDescent="0.3">
      <c r="A167" s="3">
        <v>165</v>
      </c>
      <c r="B167" s="20">
        <v>117.2</v>
      </c>
      <c r="C167" s="3">
        <v>14.7</v>
      </c>
      <c r="D167" s="3">
        <v>5.4</v>
      </c>
      <c r="E167" s="18">
        <f t="shared" si="6"/>
        <v>1.2499997497741833</v>
      </c>
      <c r="F167" s="18">
        <f t="shared" si="7"/>
        <v>1.2493458059115943</v>
      </c>
      <c r="G167" s="18">
        <f t="shared" si="8"/>
        <v>1.1778496406070738</v>
      </c>
    </row>
    <row r="168" spans="1:7" x14ac:dyDescent="0.3">
      <c r="A168" s="3">
        <v>166</v>
      </c>
      <c r="B168" s="20">
        <v>234.5</v>
      </c>
      <c r="C168" s="3">
        <v>3.4</v>
      </c>
      <c r="D168" s="3">
        <v>84.8</v>
      </c>
      <c r="E168" s="18">
        <f t="shared" si="6"/>
        <v>1.2499999499548367</v>
      </c>
      <c r="F168" s="18">
        <f t="shared" si="7"/>
        <v>1.0671856371295843</v>
      </c>
      <c r="G168" s="18">
        <f t="shared" si="8"/>
        <v>1.2355699281214148</v>
      </c>
    </row>
    <row r="169" spans="1:7" x14ac:dyDescent="0.3">
      <c r="A169" s="3">
        <v>167</v>
      </c>
      <c r="B169" s="20">
        <v>17.899999999999999</v>
      </c>
      <c r="C169" s="3">
        <v>37.6</v>
      </c>
      <c r="D169" s="3">
        <v>21.6</v>
      </c>
      <c r="E169" s="18">
        <f t="shared" si="6"/>
        <v>1.2498702528309216</v>
      </c>
      <c r="F169" s="18">
        <f t="shared" si="7"/>
        <v>1.2134371205826457</v>
      </c>
      <c r="G169" s="18">
        <f t="shared" si="8"/>
        <v>1.2470935861208718</v>
      </c>
    </row>
    <row r="170" spans="1:7" x14ac:dyDescent="0.3">
      <c r="A170" s="3">
        <v>168</v>
      </c>
      <c r="B170" s="20">
        <v>206.8</v>
      </c>
      <c r="C170" s="3">
        <v>5.2</v>
      </c>
      <c r="D170" s="3">
        <v>19.399999999999999</v>
      </c>
      <c r="E170" s="18">
        <f t="shared" si="6"/>
        <v>1.2499740505661843</v>
      </c>
      <c r="F170" s="18">
        <f t="shared" si="7"/>
        <v>1.1684138459021953</v>
      </c>
      <c r="G170" s="18">
        <f t="shared" si="8"/>
        <v>1.2493574337291211</v>
      </c>
    </row>
    <row r="171" spans="1:7" x14ac:dyDescent="0.3">
      <c r="A171" s="3">
        <v>169</v>
      </c>
      <c r="B171" s="20">
        <v>215.4</v>
      </c>
      <c r="C171" s="3">
        <v>23.6</v>
      </c>
      <c r="D171" s="3">
        <v>57.6</v>
      </c>
      <c r="E171" s="18">
        <f t="shared" si="6"/>
        <v>1.249994810113237</v>
      </c>
      <c r="F171" s="18">
        <f t="shared" si="7"/>
        <v>1.233675264622524</v>
      </c>
      <c r="G171" s="18">
        <f t="shared" si="8"/>
        <v>1.2498714867455136</v>
      </c>
    </row>
    <row r="172" spans="1:7" x14ac:dyDescent="0.3">
      <c r="A172" s="3">
        <v>170</v>
      </c>
      <c r="B172" s="20">
        <v>284.3</v>
      </c>
      <c r="C172" s="3">
        <v>10.6</v>
      </c>
      <c r="D172" s="3">
        <v>6.4</v>
      </c>
      <c r="E172" s="18">
        <f t="shared" si="6"/>
        <v>1.2499989620226475</v>
      </c>
      <c r="F172" s="18">
        <f t="shared" si="7"/>
        <v>1.2417434590175946</v>
      </c>
      <c r="G172" s="18">
        <f t="shared" si="8"/>
        <v>1.2092120933707367</v>
      </c>
    </row>
    <row r="173" spans="1:7" x14ac:dyDescent="0.3">
      <c r="A173" s="3">
        <v>171</v>
      </c>
      <c r="B173" s="20">
        <v>50</v>
      </c>
      <c r="C173" s="3">
        <v>11.6</v>
      </c>
      <c r="D173" s="3">
        <v>18.399999999999999</v>
      </c>
      <c r="E173" s="18">
        <f t="shared" si="6"/>
        <v>1.2499997923906416</v>
      </c>
      <c r="F173" s="18">
        <f t="shared" si="7"/>
        <v>1.2453211370581432</v>
      </c>
      <c r="G173" s="18">
        <f t="shared" si="8"/>
        <v>1.2417413792723102</v>
      </c>
    </row>
    <row r="174" spans="1:7" x14ac:dyDescent="0.3">
      <c r="A174" s="3">
        <v>172</v>
      </c>
      <c r="B174" s="20">
        <v>164.5</v>
      </c>
      <c r="C174" s="3">
        <v>20.9</v>
      </c>
      <c r="D174" s="3">
        <v>47.4</v>
      </c>
      <c r="E174" s="18">
        <f t="shared" si="6"/>
        <v>1.2499999584781283</v>
      </c>
      <c r="F174" s="18">
        <f t="shared" si="7"/>
        <v>1.2490352791383303</v>
      </c>
      <c r="G174" s="18">
        <f t="shared" si="8"/>
        <v>1.2483482758035032</v>
      </c>
    </row>
    <row r="175" spans="1:7" x14ac:dyDescent="0.3">
      <c r="A175" s="3">
        <v>173</v>
      </c>
      <c r="B175" s="20">
        <v>19.600000000000001</v>
      </c>
      <c r="C175" s="3">
        <v>20.100000000000001</v>
      </c>
      <c r="D175" s="3">
        <v>17</v>
      </c>
      <c r="E175" s="18">
        <f t="shared" si="6"/>
        <v>1.2499445400961935</v>
      </c>
      <c r="F175" s="18">
        <f t="shared" si="7"/>
        <v>1.2497638700786058</v>
      </c>
      <c r="G175" s="18">
        <f t="shared" si="8"/>
        <v>1.2494661867916901</v>
      </c>
    </row>
    <row r="176" spans="1:7" x14ac:dyDescent="0.3">
      <c r="A176" s="3">
        <v>174</v>
      </c>
      <c r="B176" s="20">
        <v>168.4</v>
      </c>
      <c r="C176" s="3">
        <v>7.1</v>
      </c>
      <c r="D176" s="3">
        <v>12.8</v>
      </c>
      <c r="E176" s="18">
        <f t="shared" si="6"/>
        <v>1.2499889080192388</v>
      </c>
      <c r="F176" s="18">
        <f t="shared" si="7"/>
        <v>1.2212281343614817</v>
      </c>
      <c r="G176" s="18">
        <f t="shared" si="8"/>
        <v>1.2482316800851641</v>
      </c>
    </row>
    <row r="177" spans="1:7" x14ac:dyDescent="0.3">
      <c r="A177" s="3">
        <v>175</v>
      </c>
      <c r="B177" s="20">
        <v>222.4</v>
      </c>
      <c r="C177" s="3">
        <v>3.4</v>
      </c>
      <c r="D177" s="3">
        <v>13.1</v>
      </c>
      <c r="E177" s="18">
        <f t="shared" si="6"/>
        <v>1.2499977816038479</v>
      </c>
      <c r="F177" s="18">
        <f t="shared" si="7"/>
        <v>1.0615621028195616</v>
      </c>
      <c r="G177" s="18">
        <f t="shared" si="8"/>
        <v>1.248216220418725</v>
      </c>
    </row>
    <row r="178" spans="1:7" x14ac:dyDescent="0.3">
      <c r="A178" s="3">
        <v>176</v>
      </c>
      <c r="B178" s="20">
        <v>276.89999999999998</v>
      </c>
      <c r="C178" s="3">
        <v>48.9</v>
      </c>
      <c r="D178" s="3">
        <v>41.8</v>
      </c>
      <c r="E178" s="18">
        <f t="shared" si="6"/>
        <v>1.2499995563207695</v>
      </c>
      <c r="F178" s="18">
        <f t="shared" si="7"/>
        <v>1.212312420539841</v>
      </c>
      <c r="G178" s="18">
        <f t="shared" si="8"/>
        <v>1.2496432432457425</v>
      </c>
    </row>
    <row r="179" spans="1:7" x14ac:dyDescent="0.3">
      <c r="A179" s="3">
        <v>177</v>
      </c>
      <c r="B179" s="20">
        <v>248.4</v>
      </c>
      <c r="C179" s="3">
        <v>30.2</v>
      </c>
      <c r="D179" s="3">
        <v>20.3</v>
      </c>
      <c r="E179" s="18">
        <f t="shared" si="6"/>
        <v>1.249999911264154</v>
      </c>
      <c r="F179" s="18">
        <f t="shared" si="7"/>
        <v>1.2424622073161022</v>
      </c>
      <c r="G179" s="18">
        <f t="shared" si="8"/>
        <v>1.2498895725674728</v>
      </c>
    </row>
    <row r="180" spans="1:7" x14ac:dyDescent="0.3">
      <c r="A180" s="3">
        <v>178</v>
      </c>
      <c r="B180" s="20">
        <v>170.2</v>
      </c>
      <c r="C180" s="3">
        <v>7.8</v>
      </c>
      <c r="D180" s="3">
        <v>35.200000000000003</v>
      </c>
      <c r="E180" s="18">
        <f t="shared" si="6"/>
        <v>1.2499999822528309</v>
      </c>
      <c r="F180" s="18">
        <f t="shared" si="7"/>
        <v>1.2282505300174162</v>
      </c>
      <c r="G180" s="18">
        <f t="shared" si="8"/>
        <v>1.2499778917930346</v>
      </c>
    </row>
    <row r="181" spans="1:7" x14ac:dyDescent="0.3">
      <c r="A181" s="3">
        <v>179</v>
      </c>
      <c r="B181" s="20">
        <v>276.7</v>
      </c>
      <c r="C181" s="3">
        <v>2.2999999999999998</v>
      </c>
      <c r="D181" s="3">
        <v>23.7</v>
      </c>
      <c r="E181" s="18">
        <f t="shared" si="6"/>
        <v>1.2499999964505661</v>
      </c>
      <c r="F181" s="18">
        <f t="shared" si="7"/>
        <v>0.92901333662442998</v>
      </c>
      <c r="G181" s="18">
        <f t="shared" si="8"/>
        <v>1.2499884398023002</v>
      </c>
    </row>
    <row r="182" spans="1:7" x14ac:dyDescent="0.3">
      <c r="A182" s="3">
        <v>180</v>
      </c>
      <c r="B182" s="20">
        <v>165.6</v>
      </c>
      <c r="C182" s="3">
        <v>10</v>
      </c>
      <c r="D182" s="3">
        <v>17.600000000000001</v>
      </c>
      <c r="E182" s="18">
        <f t="shared" si="6"/>
        <v>1.2499999992901132</v>
      </c>
      <c r="F182" s="18">
        <f t="shared" si="7"/>
        <v>1.1790647203258005</v>
      </c>
      <c r="G182" s="18">
        <f t="shared" si="8"/>
        <v>1.2498469548853646</v>
      </c>
    </row>
    <row r="183" spans="1:7" x14ac:dyDescent="0.3">
      <c r="A183" s="3">
        <v>181</v>
      </c>
      <c r="B183" s="20">
        <v>156.6</v>
      </c>
      <c r="C183" s="3">
        <v>2.6</v>
      </c>
      <c r="D183" s="3">
        <v>8.3000000000000007</v>
      </c>
      <c r="E183" s="18">
        <f t="shared" si="6"/>
        <v>1.2499999998580227</v>
      </c>
      <c r="F183" s="18">
        <f t="shared" si="7"/>
        <v>0.96328115103114753</v>
      </c>
      <c r="G183" s="18">
        <f t="shared" si="8"/>
        <v>1.2342049744922186</v>
      </c>
    </row>
    <row r="184" spans="1:7" x14ac:dyDescent="0.3">
      <c r="A184" s="3">
        <v>182</v>
      </c>
      <c r="B184" s="20">
        <v>218.5</v>
      </c>
      <c r="C184" s="3">
        <v>5.4</v>
      </c>
      <c r="D184" s="3">
        <v>27.4</v>
      </c>
      <c r="E184" s="18">
        <f t="shared" si="6"/>
        <v>1.2499999999716045</v>
      </c>
      <c r="F184" s="18">
        <f t="shared" si="7"/>
        <v>1.1254507174664798</v>
      </c>
      <c r="G184" s="18">
        <f t="shared" si="8"/>
        <v>1.2468398724520786</v>
      </c>
    </row>
    <row r="185" spans="1:7" x14ac:dyDescent="0.3">
      <c r="A185" s="3">
        <v>183</v>
      </c>
      <c r="B185" s="20">
        <v>56.2</v>
      </c>
      <c r="C185" s="3">
        <v>5.7</v>
      </c>
      <c r="D185" s="3">
        <v>29.7</v>
      </c>
      <c r="E185" s="18">
        <f t="shared" si="6"/>
        <v>1.2499999999936953</v>
      </c>
      <c r="F185" s="18">
        <f t="shared" si="7"/>
        <v>1.1672458226184574</v>
      </c>
      <c r="G185" s="18">
        <f t="shared" si="8"/>
        <v>1.2493676190826248</v>
      </c>
    </row>
    <row r="186" spans="1:7" x14ac:dyDescent="0.3">
      <c r="A186" s="3">
        <v>184</v>
      </c>
      <c r="B186" s="20">
        <v>287.60000000000002</v>
      </c>
      <c r="C186" s="3">
        <v>43</v>
      </c>
      <c r="D186" s="3">
        <v>71.8</v>
      </c>
      <c r="E186" s="18">
        <f t="shared" si="6"/>
        <v>1.249999999998739</v>
      </c>
      <c r="F186" s="18">
        <f t="shared" si="7"/>
        <v>1.2334491640637859</v>
      </c>
      <c r="G186" s="18">
        <f t="shared" si="8"/>
        <v>1.2498735238165248</v>
      </c>
    </row>
    <row r="187" spans="1:7" x14ac:dyDescent="0.3">
      <c r="A187" s="3">
        <v>185</v>
      </c>
      <c r="B187" s="20">
        <v>253.8</v>
      </c>
      <c r="C187" s="3">
        <v>21.3</v>
      </c>
      <c r="D187" s="3">
        <v>30</v>
      </c>
      <c r="E187" s="18">
        <f t="shared" si="6"/>
        <v>1.2499999999997478</v>
      </c>
      <c r="F187" s="18">
        <f t="shared" si="7"/>
        <v>1.2466661319711594</v>
      </c>
      <c r="G187" s="18">
        <f t="shared" si="8"/>
        <v>1.2499743988609846</v>
      </c>
    </row>
    <row r="188" spans="1:7" x14ac:dyDescent="0.3">
      <c r="A188" s="3">
        <v>186</v>
      </c>
      <c r="B188" s="20">
        <v>205</v>
      </c>
      <c r="C188" s="3">
        <v>45.1</v>
      </c>
      <c r="D188" s="3">
        <v>19.600000000000001</v>
      </c>
      <c r="E188" s="18">
        <f t="shared" si="6"/>
        <v>1.2499999999999496</v>
      </c>
      <c r="F188" s="18">
        <f t="shared" si="7"/>
        <v>1.2493332262332937</v>
      </c>
      <c r="G188" s="18">
        <f t="shared" si="8"/>
        <v>1.2499394281727647</v>
      </c>
    </row>
    <row r="189" spans="1:7" x14ac:dyDescent="0.3">
      <c r="A189" s="3">
        <v>187</v>
      </c>
      <c r="B189" s="20">
        <v>139.5</v>
      </c>
      <c r="C189" s="3">
        <v>2.1</v>
      </c>
      <c r="D189" s="3">
        <v>26.6</v>
      </c>
      <c r="E189" s="18">
        <f t="shared" si="6"/>
        <v>1.24999999999999</v>
      </c>
      <c r="F189" s="18">
        <f t="shared" si="7"/>
        <v>0.89992889613550342</v>
      </c>
      <c r="G189" s="18">
        <f t="shared" si="8"/>
        <v>1.2499862111413436</v>
      </c>
    </row>
    <row r="190" spans="1:7" x14ac:dyDescent="0.3">
      <c r="A190" s="3">
        <v>188</v>
      </c>
      <c r="B190" s="20">
        <v>191.1</v>
      </c>
      <c r="C190" s="3">
        <v>28.7</v>
      </c>
      <c r="D190" s="3">
        <v>18.2</v>
      </c>
      <c r="E190" s="18">
        <f t="shared" si="6"/>
        <v>1.249999999999998</v>
      </c>
      <c r="F190" s="18">
        <f t="shared" si="7"/>
        <v>1.179985193258716</v>
      </c>
      <c r="G190" s="18">
        <f t="shared" si="8"/>
        <v>1.2498855764197787</v>
      </c>
    </row>
    <row r="191" spans="1:7" x14ac:dyDescent="0.3">
      <c r="A191" s="3">
        <v>189</v>
      </c>
      <c r="B191" s="20">
        <v>286</v>
      </c>
      <c r="C191" s="3">
        <v>13.9</v>
      </c>
      <c r="D191" s="3">
        <v>3.7</v>
      </c>
      <c r="E191" s="18">
        <f t="shared" si="6"/>
        <v>1.2499999999999996</v>
      </c>
      <c r="F191" s="18">
        <f t="shared" si="7"/>
        <v>1.2350384034980493</v>
      </c>
      <c r="G191" s="18">
        <f t="shared" si="8"/>
        <v>1.0927399489703282</v>
      </c>
    </row>
    <row r="192" spans="1:7" x14ac:dyDescent="0.3">
      <c r="A192" s="3">
        <v>190</v>
      </c>
      <c r="B192" s="20">
        <v>18.7</v>
      </c>
      <c r="C192" s="3">
        <v>12.1</v>
      </c>
      <c r="D192" s="3">
        <v>23.4</v>
      </c>
      <c r="E192" s="18">
        <f t="shared" si="6"/>
        <v>1.2499130345809055</v>
      </c>
      <c r="F192" s="18">
        <f t="shared" si="7"/>
        <v>1.2446498186931196</v>
      </c>
      <c r="G192" s="18">
        <f t="shared" si="8"/>
        <v>1.2185396959749049</v>
      </c>
    </row>
    <row r="193" spans="1:7" x14ac:dyDescent="0.3">
      <c r="A193" s="3">
        <v>191</v>
      </c>
      <c r="B193" s="20">
        <v>39.5</v>
      </c>
      <c r="C193" s="3">
        <v>41.1</v>
      </c>
      <c r="D193" s="3">
        <v>5.8</v>
      </c>
      <c r="E193" s="18">
        <f t="shared" si="6"/>
        <v>1.2499826042696074</v>
      </c>
      <c r="F193" s="18">
        <f t="shared" si="7"/>
        <v>1.2489299625494417</v>
      </c>
      <c r="G193" s="18">
        <f t="shared" si="8"/>
        <v>1.1886847191385737</v>
      </c>
    </row>
    <row r="194" spans="1:7" x14ac:dyDescent="0.3">
      <c r="A194" s="3">
        <v>192</v>
      </c>
      <c r="B194" s="20">
        <v>75.5</v>
      </c>
      <c r="C194" s="3">
        <v>10.8</v>
      </c>
      <c r="D194" s="3">
        <v>6</v>
      </c>
      <c r="E194" s="18">
        <f t="shared" si="6"/>
        <v>1.2499965208539214</v>
      </c>
      <c r="F194" s="18">
        <f t="shared" si="7"/>
        <v>1.2452694115672758</v>
      </c>
      <c r="G194" s="18">
        <f t="shared" si="8"/>
        <v>1.1879498754598508</v>
      </c>
    </row>
    <row r="195" spans="1:7" x14ac:dyDescent="0.3">
      <c r="A195" s="3">
        <v>193</v>
      </c>
      <c r="B195" s="20">
        <v>17.2</v>
      </c>
      <c r="C195" s="3">
        <v>4.0999999999999996</v>
      </c>
      <c r="D195" s="3">
        <v>31.6</v>
      </c>
      <c r="E195" s="18">
        <f t="shared" si="6"/>
        <v>1.2498151983771169</v>
      </c>
      <c r="F195" s="18">
        <f t="shared" si="7"/>
        <v>1.1203189787256509</v>
      </c>
      <c r="G195" s="18">
        <f t="shared" si="8"/>
        <v>1.2375898376411973</v>
      </c>
    </row>
    <row r="196" spans="1:7" x14ac:dyDescent="0.3">
      <c r="A196" s="3">
        <v>194</v>
      </c>
      <c r="B196" s="20">
        <v>166.8</v>
      </c>
      <c r="C196" s="3">
        <v>42</v>
      </c>
      <c r="D196" s="3">
        <v>3.6</v>
      </c>
      <c r="E196" s="18">
        <f t="shared" si="6"/>
        <v>1.2499630396754233</v>
      </c>
      <c r="F196" s="18">
        <f t="shared" si="7"/>
        <v>1.2240637949868742</v>
      </c>
      <c r="G196" s="18">
        <f t="shared" si="8"/>
        <v>1.0822190793066528</v>
      </c>
    </row>
    <row r="197" spans="1:7" x14ac:dyDescent="0.3">
      <c r="A197" s="3">
        <v>195</v>
      </c>
      <c r="B197" s="20">
        <v>149.69999999999999</v>
      </c>
      <c r="C197" s="3">
        <v>35.6</v>
      </c>
      <c r="D197" s="3">
        <v>6</v>
      </c>
      <c r="E197" s="18">
        <f t="shared" ref="E197:E203" si="9">1-(EXP(-1*($J$2*B197))) +$J$6*E196</f>
        <v>1.2499926079350847</v>
      </c>
      <c r="F197" s="18">
        <f t="shared" ref="F197:F202" si="10">1-EXP(-1*$J$3*C197) +$J$7*F196</f>
        <v>1.2448127403954357</v>
      </c>
      <c r="G197" s="18">
        <f t="shared" ref="G197:G202" si="11">1-EXP(-1*$J$4*D197)+$J$8*G196</f>
        <v>1.1666567474934666</v>
      </c>
    </row>
    <row r="198" spans="1:7" x14ac:dyDescent="0.3">
      <c r="A198" s="3">
        <v>196</v>
      </c>
      <c r="B198" s="20">
        <v>38.200000000000003</v>
      </c>
      <c r="C198" s="3">
        <v>3.7</v>
      </c>
      <c r="D198" s="3">
        <v>13.8</v>
      </c>
      <c r="E198" s="18">
        <f t="shared" si="9"/>
        <v>1.249998516517397</v>
      </c>
      <c r="F198" s="18">
        <f t="shared" si="10"/>
        <v>1.0917253817654595</v>
      </c>
      <c r="G198" s="18">
        <f t="shared" si="11"/>
        <v>1.2323235640696448</v>
      </c>
    </row>
    <row r="199" spans="1:7" x14ac:dyDescent="0.3">
      <c r="A199" s="3">
        <v>197</v>
      </c>
      <c r="B199" s="20">
        <v>94.2</v>
      </c>
      <c r="C199" s="3">
        <v>4.9000000000000004</v>
      </c>
      <c r="D199" s="3">
        <v>8.1</v>
      </c>
      <c r="E199" s="18">
        <f t="shared" si="9"/>
        <v>1.2499997033034793</v>
      </c>
      <c r="F199" s="18">
        <f t="shared" si="10"/>
        <v>1.1320514898537215</v>
      </c>
      <c r="G199" s="18">
        <f t="shared" si="11"/>
        <v>1.2290423381744355</v>
      </c>
    </row>
    <row r="200" spans="1:7" x14ac:dyDescent="0.3">
      <c r="A200" s="3">
        <v>198</v>
      </c>
      <c r="B200" s="20">
        <v>177</v>
      </c>
      <c r="C200" s="3">
        <v>9.3000000000000007</v>
      </c>
      <c r="D200" s="3">
        <v>6.4</v>
      </c>
      <c r="E200" s="18">
        <f t="shared" si="9"/>
        <v>1.2499999406606959</v>
      </c>
      <c r="F200" s="18">
        <f t="shared" si="10"/>
        <v>1.2168486960402007</v>
      </c>
      <c r="G200" s="18">
        <f t="shared" si="11"/>
        <v>1.2050462636565209</v>
      </c>
    </row>
    <row r="201" spans="1:7" x14ac:dyDescent="0.3">
      <c r="A201" s="3">
        <v>199</v>
      </c>
      <c r="B201" s="20">
        <v>283.60000000000002</v>
      </c>
      <c r="C201" s="3">
        <v>42</v>
      </c>
      <c r="D201" s="3">
        <v>66.2</v>
      </c>
      <c r="E201" s="18">
        <f t="shared" si="9"/>
        <v>1.2499999881321391</v>
      </c>
      <c r="F201" s="18">
        <f t="shared" si="10"/>
        <v>1.2433697384497842</v>
      </c>
      <c r="G201" s="18">
        <f t="shared" si="11"/>
        <v>1.2410092527312999</v>
      </c>
    </row>
    <row r="202" spans="1:7" x14ac:dyDescent="0.3">
      <c r="A202" s="3">
        <v>200</v>
      </c>
      <c r="B202" s="20">
        <v>232.1</v>
      </c>
      <c r="C202" s="3">
        <v>8.6</v>
      </c>
      <c r="D202" s="3">
        <v>8.6999999999999993</v>
      </c>
      <c r="E202" s="18">
        <f t="shared" si="9"/>
        <v>1.2499999976264278</v>
      </c>
      <c r="F202" s="18">
        <f t="shared" si="10"/>
        <v>1.2351053886777559</v>
      </c>
      <c r="G202" s="18">
        <f t="shared" si="11"/>
        <v>1.2352950379657801</v>
      </c>
    </row>
    <row r="203" spans="1:7" x14ac:dyDescent="0.3">
      <c r="B203" s="21">
        <v>20</v>
      </c>
      <c r="C203" s="19"/>
      <c r="D203" s="19"/>
      <c r="E203" s="18">
        <f t="shared" si="9"/>
        <v>1.249954599595523</v>
      </c>
    </row>
    <row r="212" spans="6:7" x14ac:dyDescent="0.3">
      <c r="F212" s="23"/>
      <c r="G212" s="24"/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3C56-5AB9-4EDE-96D9-DF17DD925230}">
  <dimension ref="A1:U202"/>
  <sheetViews>
    <sheetView showGridLines="0" topLeftCell="B1" workbookViewId="0">
      <selection activeCell="E4" sqref="E4"/>
    </sheetView>
  </sheetViews>
  <sheetFormatPr defaultColWidth="10.77734375" defaultRowHeight="14.4" x14ac:dyDescent="0.3"/>
  <cols>
    <col min="9" max="9" width="23.44140625" bestFit="1" customWidth="1"/>
  </cols>
  <sheetData>
    <row r="1" spans="1:21" x14ac:dyDescent="0.3">
      <c r="B1" s="34" t="s">
        <v>5</v>
      </c>
      <c r="C1" s="34"/>
      <c r="D1" s="34"/>
      <c r="E1" s="35" t="s">
        <v>6</v>
      </c>
      <c r="F1" s="36"/>
      <c r="G1" s="37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29</v>
      </c>
      <c r="J2">
        <v>0.4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1/(1+EXP(-1*$J$2*B3))</f>
        <v>1</v>
      </c>
      <c r="F3" s="3">
        <f>1/(1+EXP(-1*$J$3*C3))</f>
        <v>0.99999972868905396</v>
      </c>
      <c r="G3" s="3">
        <f>1/(1+EXP(-1*$J$4*D3))</f>
        <v>0.99999999999904787</v>
      </c>
      <c r="I3" s="4" t="s">
        <v>30</v>
      </c>
      <c r="J3">
        <v>0.4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1/(1+EXP(-1*$J$2*B4)+E3)</f>
        <v>0.49999999534951517</v>
      </c>
      <c r="F4" s="3">
        <f>1/(1+EXP(-1*$J$3*C4)+F3)</f>
        <v>0.50000003060307729</v>
      </c>
      <c r="G4" s="3">
        <f>1/(1+EXP(-1*$J$4*D4)+G3)</f>
        <v>0.49999999634203718</v>
      </c>
      <c r="I4" s="4" t="s">
        <v>31</v>
      </c>
      <c r="J4">
        <v>0.4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0">1/(1+EXP(-1*$J$2*B5)+E4)</f>
        <v>0.66621002881615776</v>
      </c>
      <c r="F5" s="3">
        <f t="shared" ref="F5:F68" si="1">1/(1+EXP(-1*$J$3*C5)+F4)</f>
        <v>0.6666666483428122</v>
      </c>
      <c r="G5" s="3">
        <f t="shared" ref="G5:G68" si="2">1/(1+EXP(-1*$J$4*D5)+G4)</f>
        <v>0.66666666829202137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">
        <f t="shared" si="0"/>
        <v>0.60016443467844205</v>
      </c>
      <c r="F6" s="3">
        <f t="shared" si="1"/>
        <v>0.59999998251097753</v>
      </c>
      <c r="G6" s="3">
        <f t="shared" si="2"/>
        <v>0.59999999939010884</v>
      </c>
      <c r="I6" s="4"/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0"/>
        <v>0.62493577430431579</v>
      </c>
      <c r="F7" s="3">
        <f t="shared" si="1"/>
        <v>0.61984756897443816</v>
      </c>
      <c r="G7" s="3">
        <f t="shared" si="2"/>
        <v>0.62500000021027202</v>
      </c>
      <c r="I7" s="4"/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0"/>
        <v>0.60395839696385389</v>
      </c>
      <c r="F8" s="3">
        <f t="shared" si="1"/>
        <v>0.6173420371013062</v>
      </c>
      <c r="G8" s="3">
        <f t="shared" si="2"/>
        <v>0.61538461530495037</v>
      </c>
      <c r="I8" s="4"/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0"/>
        <v>0.62345756712202127</v>
      </c>
      <c r="F9" s="3">
        <f t="shared" si="1"/>
        <v>0.61829763744407651</v>
      </c>
      <c r="G9" s="3">
        <f t="shared" si="2"/>
        <v>0.61901591918884979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0"/>
        <v>0.61596928694154074</v>
      </c>
      <c r="F10" s="3">
        <f t="shared" si="1"/>
        <v>0.61778301767226584</v>
      </c>
      <c r="G10" s="3">
        <f t="shared" si="2"/>
        <v>0.61399656117394907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0"/>
        <v>0.60678360812123577</v>
      </c>
      <c r="F11" s="3">
        <f t="shared" si="1"/>
        <v>0.48792542154713281</v>
      </c>
      <c r="G11" s="3">
        <f t="shared" si="2"/>
        <v>0.4377676880883653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0"/>
        <v>0.62236134034829382</v>
      </c>
      <c r="F12" s="3">
        <f t="shared" si="1"/>
        <v>0.5430709271247367</v>
      </c>
      <c r="G12" s="3">
        <f t="shared" si="2"/>
        <v>0.69542225314594741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0"/>
        <v>0.61638549633048356</v>
      </c>
      <c r="F13" s="3">
        <f t="shared" si="1"/>
        <v>0.60925661385815877</v>
      </c>
      <c r="G13" s="3">
        <f t="shared" si="2"/>
        <v>0.58980181653745289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0"/>
        <v>0.61866429899934072</v>
      </c>
      <c r="F14" s="3">
        <f t="shared" si="1"/>
        <v>0.62137878209667785</v>
      </c>
      <c r="G14" s="3">
        <f t="shared" si="2"/>
        <v>0.55812966989286406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0"/>
        <v>0.6177653237819104</v>
      </c>
      <c r="F15" s="3">
        <f t="shared" si="1"/>
        <v>0.61675872306870971</v>
      </c>
      <c r="G15" s="3">
        <f t="shared" si="2"/>
        <v>0.64179510814813734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0"/>
        <v>0.61813662667849911</v>
      </c>
      <c r="F16" s="3">
        <f t="shared" si="1"/>
        <v>0.60074722890492172</v>
      </c>
      <c r="G16" s="3">
        <f t="shared" si="2"/>
        <v>0.58895247506393711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0"/>
        <v>0.61799478703641375</v>
      </c>
      <c r="F17" s="3">
        <f t="shared" si="1"/>
        <v>0.62470749827189009</v>
      </c>
      <c r="G17" s="3">
        <f t="shared" si="2"/>
        <v>0.62934543938124932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0"/>
        <v>0.61804896283481936</v>
      </c>
      <c r="F18" s="3">
        <f t="shared" si="1"/>
        <v>0.61549540325275853</v>
      </c>
      <c r="G18" s="3">
        <f t="shared" si="2"/>
        <v>0.6137433937785397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0"/>
        <v>0.61802826921069887</v>
      </c>
      <c r="F19" s="3">
        <f t="shared" si="1"/>
        <v>0.61900499783431218</v>
      </c>
      <c r="G19" s="3">
        <f t="shared" si="2"/>
        <v>0.61967720757544054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0"/>
        <v>0.61803617342719031</v>
      </c>
      <c r="F20" s="3">
        <f t="shared" si="1"/>
        <v>0.61766326834585561</v>
      </c>
      <c r="G20" s="3">
        <f t="shared" si="2"/>
        <v>0.61740697170881353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0"/>
        <v>0.61803315427818539</v>
      </c>
      <c r="F21" s="3">
        <f t="shared" si="1"/>
        <v>0.61807068519407904</v>
      </c>
      <c r="G21" s="3">
        <f t="shared" si="2"/>
        <v>0.61802056478102607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0"/>
        <v>0.61803430748988963</v>
      </c>
      <c r="F22" s="3">
        <f t="shared" si="1"/>
        <v>0.61799304881448736</v>
      </c>
      <c r="G22" s="3">
        <f t="shared" si="2"/>
        <v>0.61785550768196806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0"/>
        <v>0.6180338670020743</v>
      </c>
      <c r="F23" s="3">
        <f t="shared" si="1"/>
        <v>0.61804373756335262</v>
      </c>
      <c r="G23" s="3">
        <f t="shared" si="2"/>
        <v>0.61810216977027443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0"/>
        <v>0.61803403525342782</v>
      </c>
      <c r="F24" s="3">
        <f t="shared" si="1"/>
        <v>0.57205867004619526</v>
      </c>
      <c r="G24" s="3">
        <f t="shared" si="2"/>
        <v>0.61797635351146252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0"/>
        <v>0.61609493832970452</v>
      </c>
      <c r="F25" s="3">
        <f t="shared" si="1"/>
        <v>0.63540958289399918</v>
      </c>
      <c r="G25" s="3">
        <f t="shared" si="2"/>
        <v>0.61805600331226973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0"/>
        <v>0.61877552876536945</v>
      </c>
      <c r="F26" s="3">
        <f t="shared" si="1"/>
        <v>0.61103449645752406</v>
      </c>
      <c r="G26" s="3">
        <f t="shared" si="2"/>
        <v>0.61801485006283352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0"/>
        <v>0.61775087541223228</v>
      </c>
      <c r="F27" s="3">
        <f t="shared" si="1"/>
        <v>0.61823487035059899</v>
      </c>
      <c r="G27" s="3">
        <f t="shared" si="2"/>
        <v>0.61778847318967034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0"/>
        <v>0.6181421473471197</v>
      </c>
      <c r="F28" s="3">
        <f t="shared" si="1"/>
        <v>0.53624138199010785</v>
      </c>
      <c r="G28" s="3">
        <f t="shared" si="2"/>
        <v>0.61797126887918241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0"/>
        <v>0.61799267860333573</v>
      </c>
      <c r="F29" s="3">
        <f t="shared" si="1"/>
        <v>0.65093592704944181</v>
      </c>
      <c r="G29" s="3">
        <f t="shared" si="2"/>
        <v>0.61559485819053561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0"/>
        <v>0.61804976822466706</v>
      </c>
      <c r="F30" s="3">
        <f t="shared" si="1"/>
        <v>0.60525663998941448</v>
      </c>
      <c r="G30" s="3">
        <f t="shared" si="2"/>
        <v>0.61892677288340026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0"/>
        <v>0.61802796158563489</v>
      </c>
      <c r="F31" s="3">
        <f t="shared" si="1"/>
        <v>0.62294574311937612</v>
      </c>
      <c r="G31" s="3">
        <f t="shared" si="2"/>
        <v>0.61765304185759307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0"/>
        <v>0.61803629093015422</v>
      </c>
      <c r="F32" s="3">
        <f t="shared" si="1"/>
        <v>0.61553336597611763</v>
      </c>
      <c r="G32" s="3">
        <f t="shared" si="2"/>
        <v>0.61817950055328863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0"/>
        <v>0.61803310939653522</v>
      </c>
      <c r="F33" s="3">
        <f t="shared" si="1"/>
        <v>0.61898597332961214</v>
      </c>
      <c r="G33" s="3">
        <f t="shared" si="2"/>
        <v>0.61797840123556635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0"/>
        <v>0.61803432463317265</v>
      </c>
      <c r="F34" s="3">
        <f t="shared" si="1"/>
        <v>0.61730869253862575</v>
      </c>
      <c r="G34" s="3">
        <f t="shared" si="2"/>
        <v>0.61805514676334727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0"/>
        <v>0.61803386045392561</v>
      </c>
      <c r="F35" s="3">
        <f t="shared" si="1"/>
        <v>0.46165487059125787</v>
      </c>
      <c r="G35" s="3">
        <f t="shared" si="2"/>
        <v>0.61802356040357043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0"/>
        <v>0.61803403775459842</v>
      </c>
      <c r="F36" s="3">
        <f t="shared" si="1"/>
        <v>0.68399905066273414</v>
      </c>
      <c r="G36" s="3">
        <f t="shared" si="2"/>
        <v>0.39921052173199706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0"/>
        <v>0.6180339700317643</v>
      </c>
      <c r="F37" s="3">
        <f t="shared" si="1"/>
        <v>0.44341805688145464</v>
      </c>
      <c r="G37" s="3">
        <f t="shared" si="2"/>
        <v>0.6891658936670696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0"/>
        <v>0.61803399589958463</v>
      </c>
      <c r="F38" s="3">
        <f t="shared" si="1"/>
        <v>0.61072502802187734</v>
      </c>
      <c r="G38" s="3">
        <f t="shared" si="2"/>
        <v>0.58053832453606335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0"/>
        <v>0.61803398601895643</v>
      </c>
      <c r="F39" s="3">
        <f t="shared" si="1"/>
        <v>0.62083842202882678</v>
      </c>
      <c r="G39" s="3">
        <f t="shared" si="2"/>
        <v>0.58279350849044753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0"/>
        <v>0.61803398979298019</v>
      </c>
      <c r="F40" s="3">
        <f t="shared" si="1"/>
        <v>0.61696464298501164</v>
      </c>
      <c r="G40" s="3">
        <f t="shared" si="2"/>
        <v>0.63179434800779088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0"/>
        <v>0.61803397591240361</v>
      </c>
      <c r="F41" s="3">
        <f t="shared" si="1"/>
        <v>0.61843391574812345</v>
      </c>
      <c r="G41" s="3">
        <f t="shared" si="2"/>
        <v>0.61282202112211137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0"/>
        <v>0.61803399365338019</v>
      </c>
      <c r="F42" s="3">
        <f t="shared" si="1"/>
        <v>0.61788116016979655</v>
      </c>
      <c r="G42" s="3">
        <f t="shared" si="2"/>
        <v>0.6200301553062938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0"/>
        <v>0.61803398687693012</v>
      </c>
      <c r="F43" s="3">
        <f t="shared" si="1"/>
        <v>0.61804129979391109</v>
      </c>
      <c r="G43" s="3">
        <f t="shared" si="2"/>
        <v>0.61727122602708495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0"/>
        <v>0.61803398946530375</v>
      </c>
      <c r="F44" s="3">
        <f t="shared" si="1"/>
        <v>0.61803059384610515</v>
      </c>
      <c r="G44" s="3">
        <f t="shared" si="2"/>
        <v>0.61832540322591611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0"/>
        <v>0.61803398847663293</v>
      </c>
      <c r="F45" s="3">
        <f t="shared" si="1"/>
        <v>0.61802939651773126</v>
      </c>
      <c r="G45" s="3">
        <f t="shared" si="2"/>
        <v>0.47504185683426869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0"/>
        <v>0.61803398885427152</v>
      </c>
      <c r="F46" s="3">
        <f t="shared" si="1"/>
        <v>0.60504682060748938</v>
      </c>
      <c r="G46" s="3">
        <f t="shared" si="2"/>
        <v>0.67793494440896895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0"/>
        <v>0.61801732788845443</v>
      </c>
      <c r="F47" s="3">
        <f t="shared" si="1"/>
        <v>0.62302146561653138</v>
      </c>
      <c r="G47" s="3">
        <f t="shared" si="2"/>
        <v>0.59597065155353635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0"/>
        <v>0.61804035269821267</v>
      </c>
      <c r="F48" s="3">
        <f t="shared" si="1"/>
        <v>0.6160879507079503</v>
      </c>
      <c r="G48" s="3">
        <f t="shared" si="2"/>
        <v>0.62657661417564425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0"/>
        <v>0.61803155794750064</v>
      </c>
      <c r="F49" s="3">
        <f t="shared" si="1"/>
        <v>0.61156428993321665</v>
      </c>
      <c r="G49" s="3">
        <f t="shared" si="2"/>
        <v>0.61478789558260805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0"/>
        <v>0.61803491723518433</v>
      </c>
      <c r="F50" s="3">
        <f t="shared" si="1"/>
        <v>0.62051509078675815</v>
      </c>
      <c r="G50" s="3">
        <f t="shared" si="2"/>
        <v>0.61904204977778776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0"/>
        <v>0.61803363410027579</v>
      </c>
      <c r="F51" s="3">
        <f t="shared" si="1"/>
        <v>0.61640308994350401</v>
      </c>
      <c r="G51" s="3">
        <f t="shared" si="2"/>
        <v>0.61764918262142998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0"/>
        <v>0.61803412421311232</v>
      </c>
      <c r="F52" s="3">
        <f t="shared" si="1"/>
        <v>0.61512641225717868</v>
      </c>
      <c r="G52" s="3">
        <f t="shared" si="2"/>
        <v>0.61818085190246386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0"/>
        <v>0.61803393700755427</v>
      </c>
      <c r="F53" s="3">
        <f t="shared" si="1"/>
        <v>0.52506926668976694</v>
      </c>
      <c r="G53" s="3">
        <f t="shared" si="2"/>
        <v>0.61797752445093712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0"/>
        <v>0.61803400851371093</v>
      </c>
      <c r="F54" s="3">
        <f t="shared" si="1"/>
        <v>0.64659511790209467</v>
      </c>
      <c r="G54" s="3">
        <f t="shared" si="2"/>
        <v>0.53911108512825689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0"/>
        <v>0.61803398120078901</v>
      </c>
      <c r="F55" s="3">
        <f t="shared" si="1"/>
        <v>0.60731381655605221</v>
      </c>
      <c r="G55" s="3">
        <f t="shared" si="2"/>
        <v>0.64972562660289668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0"/>
        <v>0.61803399163339667</v>
      </c>
      <c r="F56" s="3">
        <f t="shared" si="1"/>
        <v>0.62215603688359888</v>
      </c>
      <c r="G56" s="3">
        <f t="shared" si="2"/>
        <v>0.60616140274228658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0"/>
        <v>0.61803398764849515</v>
      </c>
      <c r="F57" s="3">
        <f t="shared" si="1"/>
        <v>0.61645973391163622</v>
      </c>
      <c r="G57" s="3">
        <f t="shared" si="2"/>
        <v>0.62193279481260155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0"/>
        <v>0.61803398917059216</v>
      </c>
      <c r="F58" s="3">
        <f t="shared" si="1"/>
        <v>0.61863588520027468</v>
      </c>
      <c r="G58" s="3">
        <f t="shared" si="2"/>
        <v>0.6165483571051813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0"/>
        <v>0.59809768697844556</v>
      </c>
      <c r="F59" s="3">
        <f t="shared" si="1"/>
        <v>0.61779915574814326</v>
      </c>
      <c r="G59" s="3">
        <f t="shared" si="2"/>
        <v>0.61860194644985422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0"/>
        <v>0.62574397557055439</v>
      </c>
      <c r="F60" s="3">
        <f t="shared" si="1"/>
        <v>0.61794724044334826</v>
      </c>
      <c r="G60" s="3">
        <f t="shared" si="2"/>
        <v>0.61731863718232016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0"/>
        <v>0.61510300208804414</v>
      </c>
      <c r="F61" s="3">
        <f t="shared" si="1"/>
        <v>0.61806712450710621</v>
      </c>
      <c r="G61" s="3">
        <f t="shared" si="2"/>
        <v>0.61830724163450612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0"/>
        <v>0.61915555769952502</v>
      </c>
      <c r="F62" s="3">
        <f t="shared" si="1"/>
        <v>0.61801846592071841</v>
      </c>
      <c r="G62" s="3">
        <f t="shared" si="2"/>
        <v>0.60881273128998847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0"/>
        <v>0.61760588408619232</v>
      </c>
      <c r="F63" s="3">
        <f t="shared" si="1"/>
        <v>0.4837116323411822</v>
      </c>
      <c r="G63" s="3">
        <f t="shared" si="2"/>
        <v>0.62150235929273479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0"/>
        <v>0.61819755345716587</v>
      </c>
      <c r="F64" s="3">
        <f t="shared" si="1"/>
        <v>0.6739853974621427</v>
      </c>
      <c r="G64" s="3">
        <f t="shared" si="2"/>
        <v>0.61671202269617154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0"/>
        <v>0.61797151890606317</v>
      </c>
      <c r="F65" s="3">
        <f t="shared" si="1"/>
        <v>0.59665343243685565</v>
      </c>
      <c r="G65" s="3">
        <f t="shared" si="2"/>
        <v>0.61853242569950795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0"/>
        <v>0.61805785102825306</v>
      </c>
      <c r="F66" s="3">
        <f t="shared" si="1"/>
        <v>0.62630716461194524</v>
      </c>
      <c r="G66" s="3">
        <f t="shared" si="2"/>
        <v>0.60486272688211529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0"/>
        <v>0.61802487430502806</v>
      </c>
      <c r="F67" s="3">
        <f t="shared" si="1"/>
        <v>0.6148899784630224</v>
      </c>
      <c r="G67" s="3">
        <f t="shared" si="2"/>
        <v>0.62310254874132465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0"/>
        <v>0.6180374701772624</v>
      </c>
      <c r="F68" s="3">
        <f t="shared" si="1"/>
        <v>0.6100819905974697</v>
      </c>
      <c r="G68" s="3">
        <f t="shared" si="2"/>
        <v>0.43088982360753952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3">1/(1+EXP(-1*$J$2*B69)+E68)</f>
        <v>0.61803137097884897</v>
      </c>
      <c r="F69" s="3">
        <f t="shared" ref="F69:F132" si="4">1/(1+EXP(-1*$J$3*C69)+F68)</f>
        <v>0.62106583212657929</v>
      </c>
      <c r="G69" s="3">
        <f t="shared" ref="G69:G132" si="5">1/(1+EXP(-1*$J$4*D69)+G68)</f>
        <v>0.54180786272673198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3"/>
        <v>0.61803498865107731</v>
      </c>
      <c r="F70" s="3">
        <f t="shared" si="4"/>
        <v>0.61572813982453634</v>
      </c>
      <c r="G70" s="3">
        <f t="shared" si="5"/>
        <v>0.64155396549521226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3"/>
        <v>0.61803360682186459</v>
      </c>
      <c r="F71" s="3">
        <f t="shared" si="4"/>
        <v>0.6189096039792773</v>
      </c>
      <c r="G71" s="3">
        <f t="shared" si="5"/>
        <v>0.6046565914769505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3"/>
        <v>0.61803413463345558</v>
      </c>
      <c r="F72" s="3">
        <f t="shared" si="4"/>
        <v>0.61769970536639263</v>
      </c>
      <c r="G72" s="3">
        <f t="shared" si="5"/>
        <v>0.62317898431117957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3"/>
        <v>0.618033933027338</v>
      </c>
      <c r="F73" s="3">
        <f t="shared" si="4"/>
        <v>0.61815985314652644</v>
      </c>
      <c r="G73" s="3">
        <f t="shared" si="5"/>
        <v>0.61607493261700863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3"/>
        <v>0.61803401003401837</v>
      </c>
      <c r="F74" s="3">
        <f t="shared" si="4"/>
        <v>0.61673590688937951</v>
      </c>
      <c r="G74" s="3">
        <f t="shared" si="5"/>
        <v>0.61878199685909308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3"/>
        <v>0.61802553985272257</v>
      </c>
      <c r="F75" s="3">
        <f t="shared" si="4"/>
        <v>0.61852950199675683</v>
      </c>
      <c r="G75" s="3">
        <f t="shared" si="5"/>
        <v>0.61757907051138661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3"/>
        <v>0.61803721595829875</v>
      </c>
      <c r="F76" s="3">
        <f t="shared" si="4"/>
        <v>0.58112042863042512</v>
      </c>
      <c r="G76" s="3">
        <f t="shared" si="5"/>
        <v>0.61820640487274803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3"/>
        <v>0.618032756068432</v>
      </c>
      <c r="F77" s="3">
        <f t="shared" si="4"/>
        <v>0.63244158199843625</v>
      </c>
      <c r="G77" s="3">
        <f t="shared" si="5"/>
        <v>0.61595066012699651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3"/>
        <v>0.61759198977898522</v>
      </c>
      <c r="F78" s="3">
        <f t="shared" si="4"/>
        <v>0.61257933841847079</v>
      </c>
      <c r="G78" s="3">
        <f t="shared" si="5"/>
        <v>0.61883077539100761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3"/>
        <v>0.61819648056243326</v>
      </c>
      <c r="F79" s="3">
        <f t="shared" si="4"/>
        <v>0.46731772321238935</v>
      </c>
      <c r="G79" s="3">
        <f t="shared" si="5"/>
        <v>0.61763306099834081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3"/>
        <v>0.6179719286328148</v>
      </c>
      <c r="F80" s="3">
        <f t="shared" si="4"/>
        <v>0.68151045567060053</v>
      </c>
      <c r="G80" s="3">
        <f t="shared" si="5"/>
        <v>0.61688540477903386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3"/>
        <v>0.57693515383868121</v>
      </c>
      <c r="F81" s="3">
        <f t="shared" si="4"/>
        <v>0.5947011471360184</v>
      </c>
      <c r="G81" s="3">
        <f t="shared" si="5"/>
        <v>0.60969321545562261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3"/>
        <v>0.63414148487065758</v>
      </c>
      <c r="F82" s="3">
        <f t="shared" si="4"/>
        <v>0.60951065661910542</v>
      </c>
      <c r="G82" s="3">
        <f t="shared" si="5"/>
        <v>0.62119892530096188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3"/>
        <v>0.61194211716564872</v>
      </c>
      <c r="F83" s="3">
        <f t="shared" si="4"/>
        <v>0.62129797389078267</v>
      </c>
      <c r="G83" s="3">
        <f t="shared" si="5"/>
        <v>0.6167765896061651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3"/>
        <v>0.62036967044346825</v>
      </c>
      <c r="F84" s="3">
        <f t="shared" si="4"/>
        <v>0.5508798052341527</v>
      </c>
      <c r="G84" s="3">
        <f t="shared" si="5"/>
        <v>0.61851449724223906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3"/>
        <v>0.61714312372081448</v>
      </c>
      <c r="F85" s="3">
        <f t="shared" si="4"/>
        <v>0.64467161693838426</v>
      </c>
      <c r="G85" s="3">
        <f t="shared" si="5"/>
        <v>0.61784964247164031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3"/>
        <v>0.61837445636743171</v>
      </c>
      <c r="F86" s="3">
        <f t="shared" si="4"/>
        <v>0.60802410547529762</v>
      </c>
      <c r="G86" s="3">
        <f t="shared" si="5"/>
        <v>0.61810416088362607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3"/>
        <v>0.6179039690508823</v>
      </c>
      <c r="F87" s="3">
        <f t="shared" si="4"/>
        <v>0.6218812115542216</v>
      </c>
      <c r="G87" s="3">
        <f t="shared" si="5"/>
        <v>0.61800667329658066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3"/>
        <v>0.61808365584678926</v>
      </c>
      <c r="F88" s="3">
        <f t="shared" si="4"/>
        <v>0.61632620631880886</v>
      </c>
      <c r="G88" s="3">
        <f t="shared" si="5"/>
        <v>0.61804442249930913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3"/>
        <v>0.61801501818930193</v>
      </c>
      <c r="F89" s="3">
        <f t="shared" si="4"/>
        <v>0.61868059991381141</v>
      </c>
      <c r="G89" s="3">
        <f t="shared" si="5"/>
        <v>0.61739600426768071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3"/>
        <v>0.61804123494421337</v>
      </c>
      <c r="F90" s="3">
        <f t="shared" si="4"/>
        <v>0.61778707013891043</v>
      </c>
      <c r="G90" s="3">
        <f t="shared" si="5"/>
        <v>0.61827777325707389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3"/>
        <v>0.61803122096234941</v>
      </c>
      <c r="F91" s="3">
        <f t="shared" si="4"/>
        <v>0.61811411585547416</v>
      </c>
      <c r="G91" s="3">
        <f t="shared" si="5"/>
        <v>0.61794088538163094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3"/>
        <v>0.61803504595247194</v>
      </c>
      <c r="F92" s="3">
        <f t="shared" si="4"/>
        <v>0.61800338253665765</v>
      </c>
      <c r="G92" s="3">
        <f t="shared" si="5"/>
        <v>0.61806955266875629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3"/>
        <v>0.61803358493470728</v>
      </c>
      <c r="F93" s="3">
        <f t="shared" si="4"/>
        <v>0.56854950061120491</v>
      </c>
      <c r="G93" s="3">
        <f t="shared" si="5"/>
        <v>0.608900844155015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3"/>
        <v>0.6180300344000963</v>
      </c>
      <c r="F94" s="3">
        <f t="shared" si="4"/>
        <v>0.47228598969945818</v>
      </c>
      <c r="G94" s="3">
        <f t="shared" si="5"/>
        <v>0.6215416278804381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3"/>
        <v>0.61803549918080591</v>
      </c>
      <c r="F95" s="3">
        <f t="shared" si="4"/>
        <v>0.67921516464017628</v>
      </c>
      <c r="G95" s="3">
        <f t="shared" si="5"/>
        <v>0.61669708798805012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3"/>
        <v>0.61803341181716309</v>
      </c>
      <c r="F96" s="3">
        <f t="shared" si="4"/>
        <v>0.5955161371169021</v>
      </c>
      <c r="G96" s="3">
        <f t="shared" si="5"/>
        <v>0.61854506167528955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3"/>
        <v>0.61803420911866769</v>
      </c>
      <c r="F97" s="3">
        <f t="shared" si="4"/>
        <v>0.62530718182737177</v>
      </c>
      <c r="G97" s="3">
        <f t="shared" si="5"/>
        <v>0.61299921877165531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3"/>
        <v>0.61803390457652518</v>
      </c>
      <c r="F98" s="3">
        <f t="shared" si="4"/>
        <v>0.61526708171895428</v>
      </c>
      <c r="G98" s="3">
        <f t="shared" si="5"/>
        <v>0.61996310225180606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3"/>
        <v>0.61803402090126269</v>
      </c>
      <c r="F99" s="3">
        <f t="shared" si="4"/>
        <v>0.53709614422744567</v>
      </c>
      <c r="G99" s="3">
        <f t="shared" si="5"/>
        <v>0.58330012031505174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3"/>
        <v>0.61803397646916536</v>
      </c>
      <c r="F100" s="3">
        <f t="shared" si="4"/>
        <v>0.65048223011711515</v>
      </c>
      <c r="G100" s="3">
        <f t="shared" si="5"/>
        <v>0.63153207304098735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3"/>
        <v>0.61803399344071619</v>
      </c>
      <c r="F101" s="3">
        <f t="shared" si="4"/>
        <v>0.60588351366663029</v>
      </c>
      <c r="G101" s="3">
        <f t="shared" si="5"/>
        <v>0.61292083419138166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3"/>
        <v>0.61803398695816059</v>
      </c>
      <c r="F102" s="3">
        <f t="shared" si="4"/>
        <v>0.62271015051064116</v>
      </c>
      <c r="G102" s="3">
        <f t="shared" si="5"/>
        <v>0.61999322732633688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3"/>
        <v>0.61803398943427645</v>
      </c>
      <c r="F103" s="3">
        <f t="shared" si="4"/>
        <v>0.5550078557897159</v>
      </c>
      <c r="G103" s="3">
        <f t="shared" si="5"/>
        <v>0.6172865304332944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3"/>
        <v>0.61803398848848434</v>
      </c>
      <c r="F104" s="3">
        <f t="shared" si="4"/>
        <v>0.64308336344504846</v>
      </c>
      <c r="G104" s="3">
        <f t="shared" si="5"/>
        <v>0.61831962437236498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3"/>
        <v>0.6180339888497447</v>
      </c>
      <c r="F105" s="3">
        <f t="shared" si="4"/>
        <v>0.60216266630290549</v>
      </c>
      <c r="G105" s="3">
        <f t="shared" si="5"/>
        <v>0.6178517473471189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3"/>
        <v>0.61803398871175552</v>
      </c>
      <c r="F106" s="3">
        <f t="shared" si="4"/>
        <v>0.62375607042238645</v>
      </c>
      <c r="G106" s="3">
        <f t="shared" si="5"/>
        <v>0.6178068738341731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3"/>
        <v>0.61803398876446269</v>
      </c>
      <c r="F107" s="3">
        <f t="shared" si="4"/>
        <v>0.61585563289867584</v>
      </c>
      <c r="G107" s="3">
        <f t="shared" si="5"/>
        <v>0.57542746270741507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3"/>
        <v>0.61803398874433035</v>
      </c>
      <c r="F108" s="3">
        <f t="shared" si="4"/>
        <v>0.61886716502158567</v>
      </c>
      <c r="G108" s="3">
        <f t="shared" si="5"/>
        <v>0.63474836108653632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3"/>
        <v>0.61801664800849654</v>
      </c>
      <c r="F109" s="3">
        <f t="shared" si="4"/>
        <v>0.6130664677352986</v>
      </c>
      <c r="G109" s="3">
        <f t="shared" si="5"/>
        <v>0.61171235042502592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3"/>
        <v>0.61804061239470554</v>
      </c>
      <c r="F110" s="3">
        <f t="shared" si="4"/>
        <v>0.40000209529858272</v>
      </c>
      <c r="G110" s="3">
        <f t="shared" si="5"/>
        <v>0.62042220639439261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3"/>
        <v>0.61601356742405899</v>
      </c>
      <c r="F111" s="3">
        <f t="shared" si="4"/>
        <v>0.44402096994993151</v>
      </c>
      <c r="G111" s="3">
        <f t="shared" si="5"/>
        <v>0.61710951461579056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3"/>
        <v>0.61880668588321908</v>
      </c>
      <c r="F112" s="3">
        <f t="shared" si="4"/>
        <v>0.69250053678056389</v>
      </c>
      <c r="G112" s="3">
        <f t="shared" si="5"/>
        <v>0.57873295082468568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3"/>
        <v>0.61773898558764673</v>
      </c>
      <c r="F113" s="3">
        <f t="shared" si="4"/>
        <v>0.5779916522435975</v>
      </c>
      <c r="G113" s="3">
        <f t="shared" si="5"/>
        <v>0.63341935023314644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3"/>
        <v>0.61814669047908744</v>
      </c>
      <c r="F114" s="3">
        <f t="shared" si="4"/>
        <v>0.6337168133068265</v>
      </c>
      <c r="G114" s="3">
        <f t="shared" si="5"/>
        <v>0.612177700328702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3"/>
        <v>0.61799094351818518</v>
      </c>
      <c r="F115" s="3">
        <f t="shared" si="4"/>
        <v>0.61131081506673779</v>
      </c>
      <c r="G115" s="3">
        <f t="shared" si="5"/>
        <v>0.50123539831874286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3"/>
        <v>0.61805043100277446</v>
      </c>
      <c r="F116" s="3">
        <f t="shared" si="4"/>
        <v>0.62051110657440212</v>
      </c>
      <c r="G116" s="3">
        <f t="shared" si="5"/>
        <v>0.66003199843877358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3"/>
        <v>0.61802770843195631</v>
      </c>
      <c r="F117" s="3">
        <f t="shared" si="4"/>
        <v>0.61708925743759746</v>
      </c>
      <c r="G117" s="3">
        <f t="shared" si="5"/>
        <v>0.60239765807313328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3"/>
        <v>0.61803638762716395</v>
      </c>
      <c r="F118" s="3">
        <f t="shared" si="4"/>
        <v>0.61839473683202417</v>
      </c>
      <c r="G118" s="3">
        <f t="shared" si="5"/>
        <v>0.6240648159494131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3"/>
        <v>0.61803307246167138</v>
      </c>
      <c r="F119" s="3">
        <f t="shared" si="4"/>
        <v>0.61664657872428985</v>
      </c>
      <c r="G119" s="3">
        <f t="shared" si="5"/>
        <v>0.61572543218088394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3"/>
        <v>0.61803433874103053</v>
      </c>
      <c r="F120" s="3">
        <f t="shared" si="4"/>
        <v>0.42684047778507972</v>
      </c>
      <c r="G120" s="3">
        <f t="shared" si="5"/>
        <v>0.61789015717421192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3"/>
        <v>0.6180338550652057</v>
      </c>
      <c r="F121" s="3">
        <f t="shared" si="4"/>
        <v>0.70084900381261983</v>
      </c>
      <c r="G121" s="3">
        <f t="shared" si="5"/>
        <v>0.61808893240723928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3"/>
        <v>0.61787119078814545</v>
      </c>
      <c r="F122" s="3">
        <f t="shared" si="4"/>
        <v>0.58736786887374115</v>
      </c>
      <c r="G122" s="3">
        <f t="shared" si="5"/>
        <v>0.61796194617343192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3"/>
        <v>0.61809617829516472</v>
      </c>
      <c r="F123" s="3">
        <f t="shared" si="4"/>
        <v>0.62996492389514425</v>
      </c>
      <c r="G123" s="3">
        <f t="shared" si="5"/>
        <v>0.61806150419075478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3"/>
        <v>0.61780324442467005</v>
      </c>
      <c r="F124" s="3">
        <f t="shared" si="4"/>
        <v>0.61344617268117463</v>
      </c>
      <c r="G124" s="3">
        <f t="shared" si="5"/>
        <v>0.61802347829456372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3"/>
        <v>0.61812213781016623</v>
      </c>
      <c r="F125" s="3">
        <f t="shared" si="4"/>
        <v>0.50091691371960068</v>
      </c>
      <c r="G125" s="3">
        <f t="shared" si="5"/>
        <v>0.61729411165277392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3"/>
        <v>0.61800032063915644</v>
      </c>
      <c r="F126" s="3">
        <f t="shared" si="4"/>
        <v>0.66625896524875594</v>
      </c>
      <c r="G126" s="3">
        <f t="shared" si="5"/>
        <v>0.61564715025604833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3"/>
        <v>0.61804684909145835</v>
      </c>
      <c r="F127" s="3">
        <f t="shared" si="4"/>
        <v>0.60014592650190324</v>
      </c>
      <c r="G127" s="3">
        <f t="shared" si="5"/>
        <v>0.61894702679445812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3"/>
        <v>0.61802907657556683</v>
      </c>
      <c r="F128" s="3">
        <f t="shared" si="4"/>
        <v>0.62148043779152373</v>
      </c>
      <c r="G128" s="3">
        <f t="shared" si="5"/>
        <v>0.61767335124761147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3"/>
        <v>0.60161729951197607</v>
      </c>
      <c r="F129" s="3">
        <f t="shared" si="4"/>
        <v>0.6167202939555031</v>
      </c>
      <c r="G129" s="3">
        <f t="shared" si="5"/>
        <v>0.61817177010827462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3"/>
        <v>0.62436888032159721</v>
      </c>
      <c r="F130" s="3">
        <f t="shared" si="4"/>
        <v>0.3821577729610427</v>
      </c>
      <c r="G130" s="3">
        <f t="shared" si="5"/>
        <v>0.6084965301713795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3"/>
        <v>0.61562371214721689</v>
      </c>
      <c r="F131" s="3">
        <f t="shared" si="4"/>
        <v>0.72350640233565477</v>
      </c>
      <c r="G131" s="3">
        <f t="shared" si="5"/>
        <v>0.53007265693662675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3"/>
        <v>0.61895600593998867</v>
      </c>
      <c r="F132" s="3">
        <f t="shared" si="4"/>
        <v>0.57745517430892845</v>
      </c>
      <c r="G132" s="3">
        <f t="shared" si="5"/>
        <v>0.65356372077010805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6">1/(1+EXP(-1*$J$2*B133)+E132)</f>
        <v>0.42109877560126813</v>
      </c>
      <c r="F133" s="3">
        <f t="shared" ref="F133:F196" si="7">1/(1+EXP(-1*$J$3*C133)+F132)</f>
        <v>0.63393238208508162</v>
      </c>
      <c r="G133" s="3">
        <f t="shared" ref="G133:G196" si="8">1/(1+EXP(-1*$J$4*D133)+G132)</f>
        <v>0.59369338569086882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6"/>
        <v>0.70368085397645863</v>
      </c>
      <c r="F134" s="3">
        <f t="shared" si="7"/>
        <v>0.51350029162507926</v>
      </c>
      <c r="G134" s="3">
        <f t="shared" si="8"/>
        <v>0.62747325659403919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6"/>
        <v>0.575236269709685</v>
      </c>
      <c r="F135" s="3">
        <f t="shared" si="7"/>
        <v>0.66071183705268255</v>
      </c>
      <c r="G135" s="3">
        <f t="shared" si="8"/>
        <v>0.48562931084702537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6"/>
        <v>0.63482540316590053</v>
      </c>
      <c r="F136" s="3">
        <f t="shared" si="7"/>
        <v>0.60215087611429041</v>
      </c>
      <c r="G136" s="3">
        <f t="shared" si="8"/>
        <v>0.67311541502926364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6"/>
        <v>0.61168596976301359</v>
      </c>
      <c r="F137" s="3">
        <f t="shared" si="7"/>
        <v>0.62416086521013581</v>
      </c>
      <c r="G137" s="3">
        <f t="shared" si="8"/>
        <v>0.59768739861864661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6"/>
        <v>0.62046826505705011</v>
      </c>
      <c r="F138" s="3">
        <f t="shared" si="7"/>
        <v>0.61570255582854438</v>
      </c>
      <c r="G138" s="3">
        <f t="shared" si="8"/>
        <v>0.61309797928683363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6"/>
        <v>0.61709197486313105</v>
      </c>
      <c r="F139" s="3">
        <f t="shared" si="7"/>
        <v>0.6189257375905034</v>
      </c>
      <c r="G139" s="3">
        <f t="shared" si="8"/>
        <v>0.6107497027412857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6"/>
        <v>0.6183940156431974</v>
      </c>
      <c r="F140" s="3">
        <f t="shared" si="7"/>
        <v>0.61768991864067402</v>
      </c>
      <c r="G140" s="3">
        <f t="shared" si="8"/>
        <v>0.62082892101218778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6"/>
        <v>0.61789648836473499</v>
      </c>
      <c r="F141" s="3">
        <f t="shared" si="7"/>
        <v>0.61815333631398006</v>
      </c>
      <c r="G141" s="3">
        <f t="shared" si="8"/>
        <v>0.61686373139837802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6"/>
        <v>0.61808651368712431</v>
      </c>
      <c r="F142" s="3">
        <f t="shared" si="7"/>
        <v>0.61798839636787062</v>
      </c>
      <c r="G142" s="3">
        <f t="shared" si="8"/>
        <v>0.47092492472804454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6"/>
        <v>0.61801392666032184</v>
      </c>
      <c r="F143" s="3">
        <f t="shared" si="7"/>
        <v>0.61762624841881009</v>
      </c>
      <c r="G143" s="3">
        <f t="shared" si="8"/>
        <v>0.67720092231179374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6"/>
        <v>0.61804165188124205</v>
      </c>
      <c r="F144" s="3">
        <f t="shared" si="7"/>
        <v>0.61818950016389873</v>
      </c>
      <c r="G144" s="3">
        <f t="shared" si="8"/>
        <v>0.59623148705498674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6"/>
        <v>0.61803106170804312</v>
      </c>
      <c r="F145" s="3">
        <f t="shared" si="7"/>
        <v>0.61797394198969702</v>
      </c>
      <c r="G145" s="3">
        <f t="shared" si="8"/>
        <v>0.62647544845759984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6"/>
        <v>0.61803510678241824</v>
      </c>
      <c r="F146" s="3">
        <f t="shared" si="7"/>
        <v>0.58130810236397235</v>
      </c>
      <c r="G146" s="3">
        <f t="shared" si="8"/>
        <v>0.61482597295148778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6"/>
        <v>0.61803356169976653</v>
      </c>
      <c r="F147" s="3">
        <f t="shared" si="7"/>
        <v>0.63131580063872317</v>
      </c>
      <c r="G147" s="3">
        <f t="shared" si="8"/>
        <v>0.61926170902866451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6"/>
        <v>0.61803415186857202</v>
      </c>
      <c r="F148" s="3">
        <f t="shared" si="7"/>
        <v>0.47642137547788665</v>
      </c>
      <c r="G148" s="3">
        <f t="shared" si="8"/>
        <v>0.60731741025039043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6"/>
        <v>0.61803392644411059</v>
      </c>
      <c r="F149" s="3">
        <f t="shared" si="7"/>
        <v>0.65344312854075604</v>
      </c>
      <c r="G149" s="3">
        <f t="shared" si="8"/>
        <v>0.61045409178080889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6"/>
        <v>0.6180340125485877</v>
      </c>
      <c r="F150" s="3">
        <f t="shared" si="7"/>
        <v>0.60479854485401363</v>
      </c>
      <c r="G150" s="3">
        <f t="shared" si="8"/>
        <v>0.62094287107647406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6"/>
        <v>0.61803388399560799</v>
      </c>
      <c r="F151" s="3">
        <f t="shared" si="7"/>
        <v>0.62313113444180512</v>
      </c>
      <c r="G151" s="3">
        <f t="shared" si="8"/>
        <v>0.61368198569247812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6"/>
        <v>0.61803402220344739</v>
      </c>
      <c r="F152" s="3">
        <f t="shared" si="7"/>
        <v>0.61608065323814754</v>
      </c>
      <c r="G152" s="3">
        <f t="shared" si="8"/>
        <v>0.61959946651493236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6"/>
        <v>0.61803397597177512</v>
      </c>
      <c r="F153" s="3">
        <f t="shared" si="7"/>
        <v>0.61731084188330998</v>
      </c>
      <c r="G153" s="3">
        <f t="shared" si="8"/>
        <v>0.61743646499159444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6"/>
        <v>0.61803399363070233</v>
      </c>
      <c r="F154" s="3">
        <f t="shared" si="7"/>
        <v>0.60530998469036301</v>
      </c>
      <c r="G154" s="3">
        <f t="shared" si="8"/>
        <v>0.61826230550683947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6"/>
        <v>0.6180339868855923</v>
      </c>
      <c r="F155" s="3">
        <f t="shared" si="7"/>
        <v>0.6228978759379159</v>
      </c>
      <c r="G155" s="3">
        <f t="shared" si="8"/>
        <v>0.6166460402044236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6"/>
        <v>0.61803398946199506</v>
      </c>
      <c r="F156" s="3">
        <f t="shared" si="7"/>
        <v>0.61618166900308535</v>
      </c>
      <c r="G156" s="3">
        <f t="shared" si="8"/>
        <v>0.61856448502554606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6"/>
        <v>0.61803398847789681</v>
      </c>
      <c r="F157" s="3">
        <f t="shared" si="7"/>
        <v>0.61865962080407899</v>
      </c>
      <c r="G157" s="3">
        <f t="shared" si="8"/>
        <v>0.60940856490603512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6"/>
        <v>0.55187210640732565</v>
      </c>
      <c r="F158" s="3">
        <f t="shared" si="7"/>
        <v>0.61413091212663184</v>
      </c>
      <c r="G158" s="3">
        <f t="shared" si="8"/>
        <v>0.58421699067680799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6"/>
        <v>0.64438299771690488</v>
      </c>
      <c r="F159" s="3">
        <f t="shared" si="7"/>
        <v>0.61952842566533939</v>
      </c>
      <c r="G159" s="3">
        <f t="shared" si="8"/>
        <v>0.6312266594916186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6"/>
        <v>0.60813083167876369</v>
      </c>
      <c r="F160" s="3">
        <f t="shared" si="7"/>
        <v>0.45166119264199045</v>
      </c>
      <c r="G160" s="3">
        <f t="shared" si="8"/>
        <v>0.61301301722187684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6"/>
        <v>0.61827248222924225</v>
      </c>
      <c r="F161" s="3">
        <f t="shared" si="7"/>
        <v>0.68886578850759816</v>
      </c>
      <c r="G161" s="3">
        <f t="shared" si="8"/>
        <v>0.61995779364899717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6"/>
        <v>0.61794290577224398</v>
      </c>
      <c r="F162" s="3">
        <f t="shared" si="7"/>
        <v>0.59189039593562287</v>
      </c>
      <c r="G162" s="3">
        <f t="shared" si="8"/>
        <v>0.61729966148163196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6"/>
        <v>0.61806878131011678</v>
      </c>
      <c r="F163" s="3">
        <f t="shared" si="7"/>
        <v>0.62790101741178439</v>
      </c>
      <c r="G163" s="3">
        <f t="shared" si="8"/>
        <v>0.61831282882184069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6"/>
        <v>0.61802069946020466</v>
      </c>
      <c r="F164" s="3">
        <f t="shared" si="7"/>
        <v>0.61428773518092061</v>
      </c>
      <c r="G164" s="3">
        <f t="shared" si="8"/>
        <v>0.61792749863005247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6"/>
        <v>0.6180390648485613</v>
      </c>
      <c r="F165" s="3">
        <f t="shared" si="7"/>
        <v>0.61919311143583922</v>
      </c>
      <c r="G165" s="3">
        <f t="shared" si="8"/>
        <v>0.6180610244440965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6"/>
        <v>0.61803204985881721</v>
      </c>
      <c r="F166" s="3">
        <f t="shared" si="7"/>
        <v>0.61759140584785188</v>
      </c>
      <c r="G166" s="3">
        <f t="shared" si="8"/>
        <v>0.59884544695576936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6"/>
        <v>0.61803472934127346</v>
      </c>
      <c r="F167" s="3">
        <f t="shared" si="7"/>
        <v>0.61713683162593735</v>
      </c>
      <c r="G167" s="3">
        <f t="shared" si="8"/>
        <v>0.58337251768961551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6"/>
        <v>0.61803370586928952</v>
      </c>
      <c r="F168" s="3">
        <f t="shared" si="7"/>
        <v>0.53367556635857261</v>
      </c>
      <c r="G168" s="3">
        <f t="shared" si="8"/>
        <v>0.63156331743028671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6"/>
        <v>0.61773743074144227</v>
      </c>
      <c r="F169" s="3">
        <f t="shared" si="7"/>
        <v>0.6520282583220488</v>
      </c>
      <c r="G169" s="3">
        <f t="shared" si="8"/>
        <v>0.61284265555560946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6"/>
        <v>0.61814728459468204</v>
      </c>
      <c r="F170" s="3">
        <f t="shared" si="7"/>
        <v>0.56275935346255435</v>
      </c>
      <c r="G170" s="3">
        <f t="shared" si="8"/>
        <v>0.61985938519321016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6"/>
        <v>0.61799071661791449</v>
      </c>
      <c r="F171" s="3">
        <f t="shared" si="7"/>
        <v>0.63986124373620146</v>
      </c>
      <c r="G171" s="3">
        <f t="shared" si="8"/>
        <v>0.61733753502305244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6"/>
        <v>0.61805051767558938</v>
      </c>
      <c r="F172" s="3">
        <f t="shared" si="7"/>
        <v>0.60449666855375817</v>
      </c>
      <c r="G172" s="3">
        <f t="shared" si="8"/>
        <v>0.59009503921693907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6"/>
        <v>0.61802767453929686</v>
      </c>
      <c r="F173" s="3">
        <f t="shared" si="7"/>
        <v>0.61951943441801127</v>
      </c>
      <c r="G173" s="3">
        <f t="shared" si="8"/>
        <v>0.62864170660322427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6"/>
        <v>0.61803640057314302</v>
      </c>
      <c r="F174" s="3">
        <f t="shared" si="7"/>
        <v>0.6173778992409531</v>
      </c>
      <c r="G174" s="3">
        <f t="shared" si="8"/>
        <v>0.61400858909912637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6"/>
        <v>0.61788273634746993</v>
      </c>
      <c r="F175" s="3">
        <f t="shared" si="7"/>
        <v>0.61816150788421398</v>
      </c>
      <c r="G175" s="3">
        <f t="shared" si="8"/>
        <v>0.61914813523508871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6"/>
        <v>0.61809176742784133</v>
      </c>
      <c r="F176" s="3">
        <f t="shared" si="7"/>
        <v>0.59644974958530494</v>
      </c>
      <c r="G176" s="3">
        <f t="shared" si="8"/>
        <v>0.61533760051331898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6"/>
        <v>0.61801192004679972</v>
      </c>
      <c r="F177" s="3">
        <f t="shared" si="7"/>
        <v>0.53963321975605294</v>
      </c>
      <c r="G177" s="3">
        <f t="shared" si="8"/>
        <v>0.61704099744754748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6"/>
        <v>0.6180424183593628</v>
      </c>
      <c r="F178" s="3">
        <f t="shared" si="7"/>
        <v>0.64950534003143212</v>
      </c>
      <c r="G178" s="3">
        <f t="shared" si="8"/>
        <v>0.61841348964175291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6"/>
        <v>0.61803076894236453</v>
      </c>
      <c r="F179" s="3">
        <f t="shared" si="7"/>
        <v>0.60624026927583474</v>
      </c>
      <c r="G179" s="3">
        <f t="shared" si="8"/>
        <v>0.61777549463329318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6"/>
        <v>0.6180352186093816</v>
      </c>
      <c r="F180" s="3">
        <f t="shared" si="7"/>
        <v>0.60591465859054749</v>
      </c>
      <c r="G180" s="3">
        <f t="shared" si="8"/>
        <v>0.61813244720312432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6"/>
        <v>0.61803351898572934</v>
      </c>
      <c r="F181" s="3">
        <f t="shared" si="7"/>
        <v>0.49889402685761564</v>
      </c>
      <c r="G181" s="3">
        <f t="shared" si="8"/>
        <v>0.61796721975289759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6"/>
        <v>0.61803416818389145</v>
      </c>
      <c r="F182" s="3">
        <f t="shared" si="7"/>
        <v>0.65910468577727999</v>
      </c>
      <c r="G182" s="3">
        <f t="shared" si="8"/>
        <v>0.61772499623031485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6"/>
        <v>0.61803392021221448</v>
      </c>
      <c r="F183" s="3">
        <f t="shared" si="7"/>
        <v>0.49687975223553571</v>
      </c>
      <c r="G183" s="3">
        <f t="shared" si="8"/>
        <v>0.60463958285161545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6"/>
        <v>0.61803401492896037</v>
      </c>
      <c r="F184" s="3">
        <f t="shared" si="7"/>
        <v>0.6202685629956507</v>
      </c>
      <c r="G184" s="3">
        <f t="shared" si="8"/>
        <v>0.62318615198608296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6"/>
        <v>0.61803397868445142</v>
      </c>
      <c r="F185" s="3">
        <f t="shared" si="7"/>
        <v>0.58053373898534621</v>
      </c>
      <c r="G185" s="3">
        <f t="shared" si="8"/>
        <v>0.61606965467550634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6"/>
        <v>0.61803399259455216</v>
      </c>
      <c r="F186" s="3">
        <f t="shared" si="7"/>
        <v>0.63269764756601665</v>
      </c>
      <c r="G186" s="3">
        <f t="shared" si="8"/>
        <v>0.61878520960198569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6"/>
        <v>0.61803398728136638</v>
      </c>
      <c r="F187" s="3">
        <f t="shared" si="7"/>
        <v>0.61240846588960718</v>
      </c>
      <c r="G187" s="3">
        <f t="shared" si="8"/>
        <v>0.61774483638284317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6"/>
        <v>0.61803398931082276</v>
      </c>
      <c r="F188" s="3">
        <f t="shared" si="7"/>
        <v>0.62019023844131971</v>
      </c>
      <c r="G188" s="3">
        <f t="shared" si="8"/>
        <v>0.6179940695115469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6"/>
        <v>0.61803398853563951</v>
      </c>
      <c r="F189" s="3">
        <f t="shared" si="7"/>
        <v>0.4873530038989094</v>
      </c>
      <c r="G189" s="3">
        <f t="shared" si="8"/>
        <v>0.61804009270317728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6"/>
        <v>0.61803398883173311</v>
      </c>
      <c r="F190" s="3">
        <f t="shared" si="7"/>
        <v>0.67233067672517843</v>
      </c>
      <c r="G190" s="3">
        <f t="shared" si="8"/>
        <v>0.61776852585916842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6"/>
        <v>0.61803398871863546</v>
      </c>
      <c r="F191" s="3">
        <f t="shared" si="7"/>
        <v>0.59659483245481881</v>
      </c>
      <c r="G191" s="3">
        <f t="shared" si="8"/>
        <v>0.54188611281458043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6"/>
        <v>0.61781853674212106</v>
      </c>
      <c r="F192" s="3">
        <f t="shared" si="7"/>
        <v>0.62324638469410965</v>
      </c>
      <c r="G192" s="3">
        <f t="shared" si="8"/>
        <v>0.64852011704586332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6"/>
        <v>0.61811624253804931</v>
      </c>
      <c r="F193" s="3">
        <f t="shared" si="7"/>
        <v>0.61604939630848754</v>
      </c>
      <c r="G193" s="3">
        <f t="shared" si="8"/>
        <v>0.57247744738420225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6"/>
        <v>0.61800257219557453</v>
      </c>
      <c r="F194" s="3">
        <f t="shared" si="7"/>
        <v>0.61374194739355681</v>
      </c>
      <c r="G194" s="3">
        <f t="shared" si="8"/>
        <v>0.60125226392219921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6"/>
        <v>0.61765350710696476</v>
      </c>
      <c r="F195" s="3">
        <f t="shared" si="7"/>
        <v>0.55318240620315595</v>
      </c>
      <c r="G195" s="3">
        <f t="shared" si="8"/>
        <v>0.62450995339441884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6"/>
        <v>0.61817935398811996</v>
      </c>
      <c r="F196" s="3">
        <f t="shared" si="7"/>
        <v>0.64383936068952685</v>
      </c>
      <c r="G196" s="3">
        <f t="shared" si="8"/>
        <v>0.53721915781132568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9">1/(1+EXP(-1*$J$2*B197)+E196)</f>
        <v>0.61797846915759225</v>
      </c>
      <c r="F197" s="3">
        <f t="shared" ref="F197:F202" si="10">1/(1+EXP(-1*$J$3*C197)+F196)</f>
        <v>0.60833170564096073</v>
      </c>
      <c r="G197" s="3">
        <f t="shared" ref="G197:G202" si="11">1/(1+EXP(-1*$J$4*D197)+G196)</f>
        <v>0.61427434338900522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9"/>
        <v>0.61805510775973771</v>
      </c>
      <c r="F198" s="3">
        <f t="shared" si="10"/>
        <v>0.5446713889972975</v>
      </c>
      <c r="G198" s="3">
        <f t="shared" si="11"/>
        <v>0.61793996203924539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9"/>
        <v>0.61802592211123153</v>
      </c>
      <c r="F199" s="3">
        <f t="shared" si="10"/>
        <v>0.59328526503393386</v>
      </c>
      <c r="G199" s="3">
        <f t="shared" si="11"/>
        <v>0.60346247804103803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9"/>
        <v>0.61803706994705043</v>
      </c>
      <c r="F200" s="3">
        <f t="shared" si="10"/>
        <v>0.61823067056811898</v>
      </c>
      <c r="G200" s="3">
        <f t="shared" si="11"/>
        <v>0.59496638737502749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9"/>
        <v>0.61803281183954861</v>
      </c>
      <c r="F201" s="3">
        <f t="shared" si="10"/>
        <v>0.61795885280164831</v>
      </c>
      <c r="G201" s="3">
        <f t="shared" si="11"/>
        <v>0.62697246030607789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9"/>
        <v>0.6180344382899724</v>
      </c>
      <c r="F202" s="3">
        <f t="shared" si="10"/>
        <v>0.60605196040634346</v>
      </c>
      <c r="G202" s="3">
        <f t="shared" si="11"/>
        <v>0.6032163963918783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C184-BB10-4E96-BA96-C17511E012ED}">
  <dimension ref="A1:U211"/>
  <sheetViews>
    <sheetView showGridLines="0" workbookViewId="0"/>
  </sheetViews>
  <sheetFormatPr defaultColWidth="10.77734375" defaultRowHeight="14.4" x14ac:dyDescent="0.3"/>
  <cols>
    <col min="2" max="2" width="10.77734375" style="22"/>
    <col min="9" max="9" width="32.109375" bestFit="1" customWidth="1"/>
    <col min="16" max="16" width="12" bestFit="1" customWidth="1"/>
  </cols>
  <sheetData>
    <row r="1" spans="1:21" x14ac:dyDescent="0.3">
      <c r="B1" s="34" t="s">
        <v>5</v>
      </c>
      <c r="C1" s="34"/>
      <c r="D1" s="34"/>
      <c r="E1" s="35" t="s">
        <v>6</v>
      </c>
      <c r="F1" s="36"/>
      <c r="G1" s="37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29</v>
      </c>
      <c r="J2">
        <v>0.2</v>
      </c>
      <c r="S2" s="13"/>
      <c r="T2" s="13"/>
      <c r="U2" s="13"/>
    </row>
    <row r="3" spans="1:21" x14ac:dyDescent="0.3">
      <c r="A3" s="3">
        <v>1</v>
      </c>
      <c r="B3" s="20">
        <v>230.1</v>
      </c>
      <c r="C3" s="3">
        <v>37.799999999999997</v>
      </c>
      <c r="D3" s="3">
        <v>69.2</v>
      </c>
      <c r="E3" s="18">
        <f>POWER(B3,-$J$2)</f>
        <v>0.33698973824388939</v>
      </c>
      <c r="F3" s="18">
        <f>POWER(C3,-$J$3)</f>
        <v>0.48361709058883318</v>
      </c>
      <c r="G3" s="18">
        <f>POWER(D3,-$J$4)</f>
        <v>0.42852758275550867</v>
      </c>
      <c r="I3" s="4" t="s">
        <v>30</v>
      </c>
      <c r="J3">
        <v>0.2</v>
      </c>
      <c r="S3" s="13"/>
      <c r="T3" s="13"/>
      <c r="U3" s="13"/>
    </row>
    <row r="4" spans="1:21" x14ac:dyDescent="0.3">
      <c r="A4" s="3">
        <v>2</v>
      </c>
      <c r="B4" s="20">
        <v>44.5</v>
      </c>
      <c r="C4" s="3">
        <v>39.299999999999997</v>
      </c>
      <c r="D4" s="3">
        <v>45.1</v>
      </c>
      <c r="E4" s="18">
        <f>IF(B4=0, $J$6*E3,POWER(B4,-$J$2) + $J$6*E3)</f>
        <v>0.56918544981292352</v>
      </c>
      <c r="F4" s="18">
        <f>IF(C4=0, $J$7*F3,POWER(C4,-$J$3) + $J$7*F3)</f>
        <v>0.62495279564776374</v>
      </c>
      <c r="G4" s="18">
        <f>IF(D4=0, $J$8*G3,POWER(D4,-$J$4) + $J$8*G3)</f>
        <v>0.59539465362642763</v>
      </c>
      <c r="I4" s="4" t="s">
        <v>31</v>
      </c>
      <c r="J4">
        <v>0.2</v>
      </c>
      <c r="S4" s="13"/>
      <c r="T4" s="13"/>
      <c r="U4" s="13"/>
    </row>
    <row r="5" spans="1:21" x14ac:dyDescent="0.3">
      <c r="A5" s="3">
        <v>3</v>
      </c>
      <c r="B5" s="20">
        <v>17.2</v>
      </c>
      <c r="C5" s="3">
        <v>45.9</v>
      </c>
      <c r="D5" s="3">
        <v>69.3</v>
      </c>
      <c r="E5" s="18">
        <f t="shared" ref="E5:E68" si="0">IF(B5=0, $J$6*E4,POWER(B5,-$J$2) + $J$6*E4)</f>
        <v>0.7368571414374121</v>
      </c>
      <c r="F5" s="18">
        <f t="shared" ref="F5:F68" si="1">IF(C5=0, $J$7*F4,POWER(C5,-$J$3) + $J$7*F4)</f>
        <v>0.65268343590733169</v>
      </c>
      <c r="G5" s="18">
        <f t="shared" ref="G5:G68" si="2">IF(D5=0, $J$8*G4,POWER(D5,-$J$4) + $J$8*G4)</f>
        <v>0.60702223421328039</v>
      </c>
      <c r="S5" s="13"/>
      <c r="T5" s="13"/>
      <c r="U5" s="13"/>
    </row>
    <row r="6" spans="1:21" x14ac:dyDescent="0.3">
      <c r="A6" s="3">
        <v>4</v>
      </c>
      <c r="B6" s="20">
        <v>151.5</v>
      </c>
      <c r="C6" s="3">
        <v>41.3</v>
      </c>
      <c r="D6" s="3">
        <v>58.5</v>
      </c>
      <c r="E6" s="18">
        <f t="shared" si="0"/>
        <v>0.58742509159797873</v>
      </c>
      <c r="F6" s="18">
        <f t="shared" si="1"/>
        <v>0.67093233593193158</v>
      </c>
      <c r="G6" s="18">
        <f t="shared" si="2"/>
        <v>0.6252751123128808</v>
      </c>
      <c r="I6" s="4" t="s">
        <v>32</v>
      </c>
      <c r="J6">
        <v>0.3</v>
      </c>
      <c r="S6" s="13"/>
      <c r="T6" s="13"/>
      <c r="U6" s="13"/>
    </row>
    <row r="7" spans="1:21" x14ac:dyDescent="0.3">
      <c r="A7" s="3">
        <v>5</v>
      </c>
      <c r="B7" s="20">
        <v>180.8</v>
      </c>
      <c r="C7" s="3">
        <v>10.8</v>
      </c>
      <c r="D7" s="3">
        <v>58.4</v>
      </c>
      <c r="E7" s="18">
        <f t="shared" si="0"/>
        <v>0.52986665853496706</v>
      </c>
      <c r="F7" s="18">
        <f t="shared" si="1"/>
        <v>0.82259957964480468</v>
      </c>
      <c r="G7" s="18">
        <f t="shared" si="2"/>
        <v>0.63090264191176881</v>
      </c>
      <c r="I7" s="4" t="s">
        <v>33</v>
      </c>
      <c r="J7">
        <v>0.3</v>
      </c>
      <c r="S7" s="13"/>
      <c r="T7" s="13"/>
      <c r="U7" s="13"/>
    </row>
    <row r="8" spans="1:21" x14ac:dyDescent="0.3">
      <c r="A8" s="3">
        <v>6</v>
      </c>
      <c r="B8" s="20">
        <v>8.6999999999999993</v>
      </c>
      <c r="C8" s="3">
        <v>48.9</v>
      </c>
      <c r="D8" s="3">
        <v>75</v>
      </c>
      <c r="E8" s="18">
        <f t="shared" si="0"/>
        <v>0.80773804970820717</v>
      </c>
      <c r="F8" s="18">
        <f t="shared" si="1"/>
        <v>0.70612406451625587</v>
      </c>
      <c r="G8" s="18">
        <f t="shared" si="2"/>
        <v>0.61095539891628059</v>
      </c>
      <c r="I8" s="4" t="s">
        <v>34</v>
      </c>
      <c r="J8">
        <v>0.3</v>
      </c>
      <c r="S8" s="13"/>
      <c r="T8" s="13"/>
      <c r="U8" s="13"/>
    </row>
    <row r="9" spans="1:21" x14ac:dyDescent="0.3">
      <c r="A9" s="3">
        <v>7</v>
      </c>
      <c r="B9" s="20">
        <v>57.5</v>
      </c>
      <c r="C9" s="3">
        <v>32.799999999999997</v>
      </c>
      <c r="D9" s="3">
        <v>23.5</v>
      </c>
      <c r="E9" s="18">
        <f t="shared" si="0"/>
        <v>0.68702069979311287</v>
      </c>
      <c r="F9" s="18">
        <f t="shared" si="1"/>
        <v>0.70937404532224746</v>
      </c>
      <c r="G9" s="18">
        <f t="shared" si="2"/>
        <v>0.71513326905939267</v>
      </c>
      <c r="I9" s="4"/>
      <c r="S9" s="13"/>
      <c r="T9" s="13"/>
      <c r="U9" s="13"/>
    </row>
    <row r="10" spans="1:21" x14ac:dyDescent="0.3">
      <c r="A10" s="3">
        <v>8</v>
      </c>
      <c r="B10" s="20">
        <v>120.2</v>
      </c>
      <c r="C10" s="3">
        <v>19.600000000000001</v>
      </c>
      <c r="D10" s="3">
        <v>11.6</v>
      </c>
      <c r="E10" s="18">
        <f t="shared" si="0"/>
        <v>0.58983033671990615</v>
      </c>
      <c r="F10" s="18">
        <f t="shared" si="1"/>
        <v>0.7643163647755663</v>
      </c>
      <c r="G10" s="18">
        <f t="shared" si="2"/>
        <v>0.82704323735271001</v>
      </c>
      <c r="S10" s="13"/>
      <c r="T10" s="13"/>
      <c r="U10" s="13"/>
    </row>
    <row r="11" spans="1:21" x14ac:dyDescent="0.3">
      <c r="A11" s="3">
        <v>9</v>
      </c>
      <c r="B11" s="20">
        <v>8.6</v>
      </c>
      <c r="C11" s="3">
        <v>2.1</v>
      </c>
      <c r="D11" s="3">
        <v>1</v>
      </c>
      <c r="E11" s="18">
        <f t="shared" si="0"/>
        <v>0.82722897028643894</v>
      </c>
      <c r="F11" s="18">
        <f t="shared" si="1"/>
        <v>1.0913919238306913</v>
      </c>
      <c r="G11" s="18">
        <f t="shared" si="2"/>
        <v>1.248112971205813</v>
      </c>
      <c r="S11" s="13"/>
      <c r="T11" s="13"/>
      <c r="U11" s="13"/>
    </row>
    <row r="12" spans="1:21" x14ac:dyDescent="0.3">
      <c r="A12" s="3">
        <v>10</v>
      </c>
      <c r="B12" s="20">
        <v>199.8</v>
      </c>
      <c r="C12" s="3">
        <v>2.6</v>
      </c>
      <c r="D12" s="3">
        <v>21.2</v>
      </c>
      <c r="E12" s="18">
        <f t="shared" si="0"/>
        <v>0.59481046876703381</v>
      </c>
      <c r="F12" s="18">
        <f t="shared" si="1"/>
        <v>1.1534656653413409</v>
      </c>
      <c r="G12" s="18">
        <f t="shared" si="2"/>
        <v>0.91735012525645998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20">
        <v>66.099999999999994</v>
      </c>
      <c r="C13" s="3">
        <v>5.8</v>
      </c>
      <c r="D13" s="3">
        <v>24.2</v>
      </c>
      <c r="E13" s="18">
        <f t="shared" si="0"/>
        <v>0.61091684683013403</v>
      </c>
      <c r="F13" s="18">
        <f t="shared" si="1"/>
        <v>1.0496211829292297</v>
      </c>
      <c r="G13" s="18">
        <f t="shared" si="2"/>
        <v>0.8039386582073873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20">
        <v>214.7</v>
      </c>
      <c r="C14" s="3">
        <v>24</v>
      </c>
      <c r="D14" s="3">
        <v>4</v>
      </c>
      <c r="E14" s="18">
        <f t="shared" si="0"/>
        <v>0.52496609441115016</v>
      </c>
      <c r="F14" s="18">
        <f t="shared" si="1"/>
        <v>0.8444982754031749</v>
      </c>
      <c r="G14" s="18">
        <f t="shared" si="2"/>
        <v>0.99903988071741523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20">
        <v>23.8</v>
      </c>
      <c r="C15" s="3">
        <v>35.1</v>
      </c>
      <c r="D15" s="3">
        <v>65.900000000000006</v>
      </c>
      <c r="E15" s="18">
        <f t="shared" si="0"/>
        <v>0.68798887596668123</v>
      </c>
      <c r="F15" s="18">
        <f t="shared" si="1"/>
        <v>0.74418793342409062</v>
      </c>
      <c r="G15" s="18">
        <f t="shared" si="2"/>
        <v>0.732447855334315</v>
      </c>
      <c r="P15" s="12"/>
      <c r="Q15" s="12"/>
      <c r="S15" s="13"/>
      <c r="T15" s="13"/>
    </row>
    <row r="16" spans="1:21" x14ac:dyDescent="0.3">
      <c r="A16" s="3">
        <v>14</v>
      </c>
      <c r="B16" s="20">
        <v>97.5</v>
      </c>
      <c r="C16" s="3">
        <v>7.6</v>
      </c>
      <c r="D16" s="3">
        <v>7.2</v>
      </c>
      <c r="E16" s="18">
        <f t="shared" si="0"/>
        <v>0.60652478581436842</v>
      </c>
      <c r="F16" s="18">
        <f t="shared" si="1"/>
        <v>0.88981336148448908</v>
      </c>
      <c r="G16" s="18">
        <f t="shared" si="2"/>
        <v>0.89353822611360478</v>
      </c>
      <c r="P16" s="12"/>
      <c r="Q16" s="12"/>
      <c r="S16" s="13"/>
      <c r="T16" s="13"/>
      <c r="U16" s="13"/>
    </row>
    <row r="17" spans="1:21" x14ac:dyDescent="0.3">
      <c r="A17" s="3">
        <v>15</v>
      </c>
      <c r="B17" s="20">
        <v>204.1</v>
      </c>
      <c r="C17" s="3">
        <v>32.9</v>
      </c>
      <c r="D17" s="3">
        <v>46</v>
      </c>
      <c r="E17" s="18">
        <f t="shared" si="0"/>
        <v>0.5271261295294879</v>
      </c>
      <c r="F17" s="18">
        <f t="shared" si="1"/>
        <v>0.76417801201789026</v>
      </c>
      <c r="G17" s="18">
        <f t="shared" si="2"/>
        <v>0.73305662911434422</v>
      </c>
      <c r="P17" s="12"/>
      <c r="Q17" s="12"/>
      <c r="S17" s="13"/>
      <c r="T17" s="13"/>
      <c r="U17" s="13"/>
    </row>
    <row r="18" spans="1:21" x14ac:dyDescent="0.3">
      <c r="A18" s="3">
        <v>16</v>
      </c>
      <c r="B18" s="20">
        <v>195.4</v>
      </c>
      <c r="C18" s="3">
        <v>47.7</v>
      </c>
      <c r="D18" s="3">
        <v>52.9</v>
      </c>
      <c r="E18" s="18">
        <f t="shared" si="0"/>
        <v>0.50632687202905613</v>
      </c>
      <c r="F18" s="18">
        <f t="shared" si="1"/>
        <v>0.69088584793656937</v>
      </c>
      <c r="G18" s="18">
        <f t="shared" si="2"/>
        <v>0.67209440252582464</v>
      </c>
      <c r="P18" s="12"/>
      <c r="Q18" s="12"/>
      <c r="S18" s="13"/>
      <c r="T18" s="13"/>
      <c r="U18" s="13"/>
    </row>
    <row r="19" spans="1:21" x14ac:dyDescent="0.3">
      <c r="A19" s="3">
        <v>17</v>
      </c>
      <c r="B19" s="20">
        <v>67.8</v>
      </c>
      <c r="C19" s="3">
        <v>36.6</v>
      </c>
      <c r="D19" s="3">
        <v>114</v>
      </c>
      <c r="E19" s="18">
        <f t="shared" si="0"/>
        <v>0.58218093607333521</v>
      </c>
      <c r="F19" s="18">
        <f t="shared" si="1"/>
        <v>0.69401331413817879</v>
      </c>
      <c r="G19" s="18">
        <f t="shared" si="2"/>
        <v>0.58943834415792118</v>
      </c>
      <c r="P19" s="12"/>
      <c r="Q19" s="12"/>
      <c r="S19" s="13"/>
      <c r="T19" s="13"/>
      <c r="U19" s="13"/>
    </row>
    <row r="20" spans="1:21" x14ac:dyDescent="0.3">
      <c r="A20" s="3">
        <v>18</v>
      </c>
      <c r="B20" s="20">
        <v>281.39999999999998</v>
      </c>
      <c r="C20" s="3">
        <v>39.6</v>
      </c>
      <c r="D20" s="3">
        <v>55.8</v>
      </c>
      <c r="E20" s="18">
        <f t="shared" si="0"/>
        <v>0.49834867733666444</v>
      </c>
      <c r="F20" s="18">
        <f t="shared" si="1"/>
        <v>0.68734237717025948</v>
      </c>
      <c r="G20" s="18">
        <f t="shared" si="2"/>
        <v>0.62420799570113961</v>
      </c>
      <c r="P20" s="12"/>
      <c r="Q20" s="12"/>
      <c r="S20" s="13"/>
      <c r="T20" s="13"/>
      <c r="U20" s="13"/>
    </row>
    <row r="21" spans="1:21" x14ac:dyDescent="0.3">
      <c r="A21" s="3">
        <v>19</v>
      </c>
      <c r="B21" s="20">
        <v>69.2</v>
      </c>
      <c r="C21" s="3">
        <v>20.5</v>
      </c>
      <c r="D21" s="3">
        <v>18.3</v>
      </c>
      <c r="E21" s="18">
        <f t="shared" si="0"/>
        <v>0.57803218595650796</v>
      </c>
      <c r="F21" s="18">
        <f t="shared" si="1"/>
        <v>0.75277703900059401</v>
      </c>
      <c r="G21" s="18">
        <f t="shared" si="2"/>
        <v>0.74638851990226773</v>
      </c>
      <c r="P21" s="12"/>
      <c r="Q21" s="12"/>
      <c r="S21" s="13"/>
      <c r="T21" s="13"/>
      <c r="U21" s="13"/>
    </row>
    <row r="22" spans="1:21" x14ac:dyDescent="0.3">
      <c r="A22" s="3">
        <v>20</v>
      </c>
      <c r="B22" s="20">
        <v>147.30000000000001</v>
      </c>
      <c r="C22" s="3">
        <v>23.9</v>
      </c>
      <c r="D22" s="3">
        <v>19.100000000000001</v>
      </c>
      <c r="E22" s="18">
        <f t="shared" si="0"/>
        <v>0.54184344326608969</v>
      </c>
      <c r="F22" s="18">
        <f t="shared" si="1"/>
        <v>0.75588748223250524</v>
      </c>
      <c r="G22" s="18">
        <f t="shared" si="2"/>
        <v>0.77827839465891135</v>
      </c>
      <c r="P22" s="12"/>
      <c r="Q22" s="12"/>
      <c r="S22" s="13"/>
      <c r="T22" s="13"/>
      <c r="U22" s="13"/>
    </row>
    <row r="23" spans="1:21" x14ac:dyDescent="0.3">
      <c r="A23" s="3">
        <v>21</v>
      </c>
      <c r="B23" s="20">
        <v>218.4</v>
      </c>
      <c r="C23" s="3">
        <v>27.7</v>
      </c>
      <c r="D23" s="3">
        <v>53.4</v>
      </c>
      <c r="E23" s="18">
        <f t="shared" si="0"/>
        <v>0.50307840274746962</v>
      </c>
      <c r="F23" s="18">
        <f t="shared" si="1"/>
        <v>0.74140684640815446</v>
      </c>
      <c r="G23" s="18">
        <f t="shared" si="2"/>
        <v>0.68481096863248814</v>
      </c>
    </row>
    <row r="24" spans="1:21" x14ac:dyDescent="0.3">
      <c r="A24" s="3">
        <v>22</v>
      </c>
      <c r="B24" s="20">
        <v>237.4</v>
      </c>
      <c r="C24" s="3">
        <v>5.0999999999999996</v>
      </c>
      <c r="D24" s="3">
        <v>23.5</v>
      </c>
      <c r="E24" s="18">
        <f t="shared" si="0"/>
        <v>0.4858148144573371</v>
      </c>
      <c r="F24" s="18">
        <f t="shared" si="1"/>
        <v>0.94433688615350464</v>
      </c>
      <c r="G24" s="18">
        <f t="shared" si="2"/>
        <v>0.73728993997425496</v>
      </c>
    </row>
    <row r="25" spans="1:21" x14ac:dyDescent="0.3">
      <c r="A25" s="3">
        <v>23</v>
      </c>
      <c r="B25" s="20">
        <v>13.2</v>
      </c>
      <c r="C25" s="3">
        <v>15.9</v>
      </c>
      <c r="D25" s="3">
        <v>49.6</v>
      </c>
      <c r="E25" s="18">
        <f t="shared" si="0"/>
        <v>0.742621952308962</v>
      </c>
      <c r="F25" s="18">
        <f t="shared" si="1"/>
        <v>0.85837088447976795</v>
      </c>
      <c r="G25" s="18">
        <f t="shared" si="2"/>
        <v>0.67922725484258184</v>
      </c>
    </row>
    <row r="26" spans="1:21" x14ac:dyDescent="0.3">
      <c r="A26" s="3">
        <v>24</v>
      </c>
      <c r="B26" s="20">
        <v>228.3</v>
      </c>
      <c r="C26" s="3">
        <v>16.899999999999999</v>
      </c>
      <c r="D26" s="3">
        <v>26.2</v>
      </c>
      <c r="E26" s="18">
        <f t="shared" si="0"/>
        <v>0.56030604581600962</v>
      </c>
      <c r="F26" s="18">
        <f t="shared" si="1"/>
        <v>0.82560847883915378</v>
      </c>
      <c r="G26" s="18">
        <f t="shared" si="2"/>
        <v>0.72417111682015334</v>
      </c>
    </row>
    <row r="27" spans="1:21" x14ac:dyDescent="0.3">
      <c r="A27" s="3">
        <v>25</v>
      </c>
      <c r="B27" s="20">
        <v>62.3</v>
      </c>
      <c r="C27" s="3">
        <v>12.6</v>
      </c>
      <c r="D27" s="3">
        <v>18.3</v>
      </c>
      <c r="E27" s="18">
        <f t="shared" si="0"/>
        <v>0.60571708268672786</v>
      </c>
      <c r="F27" s="18">
        <f t="shared" si="1"/>
        <v>0.85013931632509609</v>
      </c>
      <c r="G27" s="18">
        <f t="shared" si="2"/>
        <v>0.77637745623797183</v>
      </c>
    </row>
    <row r="28" spans="1:21" x14ac:dyDescent="0.3">
      <c r="A28" s="3">
        <v>26</v>
      </c>
      <c r="B28" s="20">
        <v>262.89999999999998</v>
      </c>
      <c r="C28" s="3">
        <v>3.5</v>
      </c>
      <c r="D28" s="3">
        <v>19.5</v>
      </c>
      <c r="E28" s="18">
        <f t="shared" si="0"/>
        <v>0.50984206051595782</v>
      </c>
      <c r="F28" s="18">
        <f t="shared" si="1"/>
        <v>1.0334123364486996</v>
      </c>
      <c r="G28" s="18">
        <f t="shared" si="2"/>
        <v>0.78498187659290863</v>
      </c>
    </row>
    <row r="29" spans="1:21" x14ac:dyDescent="0.3">
      <c r="A29" s="3">
        <v>27</v>
      </c>
      <c r="B29" s="20">
        <v>142.9</v>
      </c>
      <c r="C29" s="3">
        <v>29.3</v>
      </c>
      <c r="D29" s="3">
        <v>12.6</v>
      </c>
      <c r="E29" s="18">
        <f t="shared" si="0"/>
        <v>0.52362783836949078</v>
      </c>
      <c r="F29" s="18">
        <f t="shared" si="1"/>
        <v>0.81891669962957059</v>
      </c>
      <c r="G29" s="18">
        <f t="shared" si="2"/>
        <v>0.83795133565122248</v>
      </c>
    </row>
    <row r="30" spans="1:21" x14ac:dyDescent="0.3">
      <c r="A30" s="3">
        <v>28</v>
      </c>
      <c r="B30" s="20">
        <v>240.1</v>
      </c>
      <c r="C30" s="3">
        <v>16.7</v>
      </c>
      <c r="D30" s="3">
        <v>22.9</v>
      </c>
      <c r="E30" s="18">
        <f t="shared" si="0"/>
        <v>0.49122304257199301</v>
      </c>
      <c r="F30" s="18">
        <f t="shared" si="1"/>
        <v>0.8151264633419425</v>
      </c>
      <c r="G30" s="18">
        <f t="shared" si="2"/>
        <v>0.78599026192362709</v>
      </c>
    </row>
    <row r="31" spans="1:21" x14ac:dyDescent="0.3">
      <c r="A31" s="3">
        <v>29</v>
      </c>
      <c r="B31" s="20">
        <v>248.8</v>
      </c>
      <c r="C31" s="3">
        <v>27.1</v>
      </c>
      <c r="D31" s="3">
        <v>22.9</v>
      </c>
      <c r="E31" s="18">
        <f t="shared" si="0"/>
        <v>0.4791314217096031</v>
      </c>
      <c r="F31" s="18">
        <f t="shared" si="1"/>
        <v>0.76143747441462861</v>
      </c>
      <c r="G31" s="18">
        <f t="shared" si="2"/>
        <v>0.77040193980534843</v>
      </c>
    </row>
    <row r="32" spans="1:21" x14ac:dyDescent="0.3">
      <c r="A32" s="3">
        <v>30</v>
      </c>
      <c r="B32" s="20">
        <v>70.599999999999994</v>
      </c>
      <c r="C32" s="3">
        <v>16</v>
      </c>
      <c r="D32" s="3">
        <v>40.799999999999997</v>
      </c>
      <c r="E32" s="18">
        <f t="shared" si="0"/>
        <v>0.57055382299910673</v>
      </c>
      <c r="F32" s="18">
        <f t="shared" si="1"/>
        <v>0.80278041982290615</v>
      </c>
      <c r="G32" s="18">
        <f t="shared" si="2"/>
        <v>0.7074067479581887</v>
      </c>
    </row>
    <row r="33" spans="1:7" x14ac:dyDescent="0.3">
      <c r="A33" s="3">
        <v>31</v>
      </c>
      <c r="B33" s="20">
        <v>292.89999999999998</v>
      </c>
      <c r="C33" s="3">
        <v>28.3</v>
      </c>
      <c r="D33" s="3">
        <v>43.2</v>
      </c>
      <c r="E33" s="18">
        <f t="shared" si="0"/>
        <v>0.49227784386098394</v>
      </c>
      <c r="F33" s="18">
        <f t="shared" si="1"/>
        <v>0.75327376061011186</v>
      </c>
      <c r="G33" s="18">
        <f t="shared" si="2"/>
        <v>0.68309444113658435</v>
      </c>
    </row>
    <row r="34" spans="1:7" x14ac:dyDescent="0.3">
      <c r="A34" s="3">
        <v>32</v>
      </c>
      <c r="B34" s="20">
        <v>112.9</v>
      </c>
      <c r="C34" s="3">
        <v>17.399999999999999</v>
      </c>
      <c r="D34" s="3">
        <v>38.6</v>
      </c>
      <c r="E34" s="18">
        <f t="shared" si="0"/>
        <v>0.53624614563773654</v>
      </c>
      <c r="F34" s="18">
        <f t="shared" si="1"/>
        <v>0.79077622693439076</v>
      </c>
      <c r="G34" s="18">
        <f t="shared" si="2"/>
        <v>0.68652396410111238</v>
      </c>
    </row>
    <row r="35" spans="1:7" x14ac:dyDescent="0.3">
      <c r="A35" s="3">
        <v>33</v>
      </c>
      <c r="B35" s="20">
        <v>97.2</v>
      </c>
      <c r="C35" s="3">
        <v>1.5</v>
      </c>
      <c r="D35" s="3">
        <v>30</v>
      </c>
      <c r="E35" s="18">
        <f t="shared" si="0"/>
        <v>0.56124865501846466</v>
      </c>
      <c r="F35" s="18">
        <f t="shared" si="1"/>
        <v>1.159340779562045</v>
      </c>
      <c r="G35" s="18">
        <f t="shared" si="2"/>
        <v>0.71245287334245189</v>
      </c>
    </row>
    <row r="36" spans="1:7" x14ac:dyDescent="0.3">
      <c r="A36" s="3">
        <v>34</v>
      </c>
      <c r="B36" s="20">
        <v>265.60000000000002</v>
      </c>
      <c r="C36" s="3">
        <v>20</v>
      </c>
      <c r="D36" s="3">
        <v>0.3</v>
      </c>
      <c r="E36" s="18">
        <f t="shared" si="0"/>
        <v>0.49583167729462607</v>
      </c>
      <c r="F36" s="18">
        <f t="shared" si="1"/>
        <v>0.89708250552167246</v>
      </c>
      <c r="G36" s="18">
        <f t="shared" si="2"/>
        <v>1.4859954985421278</v>
      </c>
    </row>
    <row r="37" spans="1:7" x14ac:dyDescent="0.3">
      <c r="A37" s="3">
        <v>35</v>
      </c>
      <c r="B37" s="20">
        <v>95.7</v>
      </c>
      <c r="C37" s="3">
        <v>1.4</v>
      </c>
      <c r="D37" s="3">
        <v>7.4</v>
      </c>
      <c r="E37" s="18">
        <f t="shared" si="0"/>
        <v>0.55037161224353892</v>
      </c>
      <c r="F37" s="18">
        <f t="shared" si="1"/>
        <v>1.2040446278049719</v>
      </c>
      <c r="G37" s="18">
        <f t="shared" si="2"/>
        <v>1.1159203101989728</v>
      </c>
    </row>
    <row r="38" spans="1:7" x14ac:dyDescent="0.3">
      <c r="A38" s="3">
        <v>36</v>
      </c>
      <c r="B38" s="20">
        <v>290.7</v>
      </c>
      <c r="C38" s="3">
        <v>4.0999999999999996</v>
      </c>
      <c r="D38" s="3">
        <v>8.5</v>
      </c>
      <c r="E38" s="18">
        <f t="shared" si="0"/>
        <v>0.48670774675563089</v>
      </c>
      <c r="F38" s="18">
        <f t="shared" si="1"/>
        <v>1.1153381979092363</v>
      </c>
      <c r="G38" s="18">
        <f t="shared" si="2"/>
        <v>0.98657888269106853</v>
      </c>
    </row>
    <row r="39" spans="1:7" x14ac:dyDescent="0.3">
      <c r="A39" s="3">
        <v>37</v>
      </c>
      <c r="B39" s="20">
        <v>266.89999999999998</v>
      </c>
      <c r="C39" s="3">
        <v>43.8</v>
      </c>
      <c r="D39" s="3">
        <v>5</v>
      </c>
      <c r="E39" s="18">
        <f t="shared" si="0"/>
        <v>0.47314978996742507</v>
      </c>
      <c r="F39" s="18">
        <f t="shared" si="1"/>
        <v>0.80417668721351476</v>
      </c>
      <c r="G39" s="18">
        <f t="shared" si="2"/>
        <v>1.0207533284850161</v>
      </c>
    </row>
    <row r="40" spans="1:7" x14ac:dyDescent="0.3">
      <c r="A40" s="3">
        <v>38</v>
      </c>
      <c r="B40" s="20">
        <v>74.7</v>
      </c>
      <c r="C40" s="3">
        <v>49.4</v>
      </c>
      <c r="D40" s="3">
        <v>45.7</v>
      </c>
      <c r="E40" s="18">
        <f t="shared" si="0"/>
        <v>0.56396770303504895</v>
      </c>
      <c r="F40" s="18">
        <f t="shared" si="1"/>
        <v>0.69966356266131946</v>
      </c>
      <c r="G40" s="18">
        <f t="shared" si="2"/>
        <v>0.77183005998497745</v>
      </c>
    </row>
    <row r="41" spans="1:7" x14ac:dyDescent="0.3">
      <c r="A41" s="3">
        <v>39</v>
      </c>
      <c r="B41" s="20">
        <v>43.1</v>
      </c>
      <c r="C41" s="3">
        <v>26.7</v>
      </c>
      <c r="D41" s="3">
        <v>35.1</v>
      </c>
      <c r="E41" s="18">
        <f t="shared" si="0"/>
        <v>0.6402810274366999</v>
      </c>
      <c r="F41" s="18">
        <f t="shared" si="1"/>
        <v>0.7283381684481337</v>
      </c>
      <c r="G41" s="18">
        <f t="shared" si="2"/>
        <v>0.72238746879863136</v>
      </c>
    </row>
    <row r="42" spans="1:7" x14ac:dyDescent="0.3">
      <c r="A42" s="3">
        <v>40</v>
      </c>
      <c r="B42" s="20">
        <v>228</v>
      </c>
      <c r="C42" s="3">
        <v>37.700000000000003</v>
      </c>
      <c r="D42" s="3">
        <v>32</v>
      </c>
      <c r="E42" s="18">
        <f t="shared" si="0"/>
        <v>0.52969254255391429</v>
      </c>
      <c r="F42" s="18">
        <f t="shared" si="1"/>
        <v>0.7023748301334235</v>
      </c>
      <c r="G42" s="18">
        <f t="shared" si="2"/>
        <v>0.71671624063958939</v>
      </c>
    </row>
    <row r="43" spans="1:7" x14ac:dyDescent="0.3">
      <c r="A43" s="3">
        <v>41</v>
      </c>
      <c r="B43" s="20">
        <v>202.5</v>
      </c>
      <c r="C43" s="3">
        <v>22.3</v>
      </c>
      <c r="D43" s="3">
        <v>31.6</v>
      </c>
      <c r="E43" s="18">
        <f t="shared" si="0"/>
        <v>0.50462019254505697</v>
      </c>
      <c r="F43" s="18">
        <f t="shared" si="1"/>
        <v>0.74816363727334134</v>
      </c>
      <c r="G43" s="18">
        <f t="shared" si="2"/>
        <v>0.7162743339978741</v>
      </c>
    </row>
    <row r="44" spans="1:7" x14ac:dyDescent="0.3">
      <c r="A44" s="3">
        <v>42</v>
      </c>
      <c r="B44" s="20">
        <v>177</v>
      </c>
      <c r="C44" s="3">
        <v>33.4</v>
      </c>
      <c r="D44" s="3">
        <v>38.700000000000003</v>
      </c>
      <c r="E44" s="18">
        <f t="shared" si="0"/>
        <v>0.50653076501087058</v>
      </c>
      <c r="F44" s="18">
        <f t="shared" si="1"/>
        <v>0.72018537475537037</v>
      </c>
      <c r="G44" s="18">
        <f t="shared" si="2"/>
        <v>0.69622878768137886</v>
      </c>
    </row>
    <row r="45" spans="1:7" x14ac:dyDescent="0.3">
      <c r="A45" s="3">
        <v>43</v>
      </c>
      <c r="B45" s="20">
        <v>293.60000000000002</v>
      </c>
      <c r="C45" s="3">
        <v>27.7</v>
      </c>
      <c r="D45" s="3">
        <v>1.8</v>
      </c>
      <c r="E45" s="18">
        <f t="shared" si="0"/>
        <v>0.47291766157271509</v>
      </c>
      <c r="F45" s="18">
        <f t="shared" si="1"/>
        <v>0.73069621416501396</v>
      </c>
      <c r="G45" s="18">
        <f t="shared" si="2"/>
        <v>1.0979581724366136</v>
      </c>
    </row>
    <row r="46" spans="1:7" x14ac:dyDescent="0.3">
      <c r="A46" s="3">
        <v>44</v>
      </c>
      <c r="B46" s="20">
        <v>206.9</v>
      </c>
      <c r="C46" s="3">
        <v>8.4</v>
      </c>
      <c r="D46" s="3">
        <v>26.4</v>
      </c>
      <c r="E46" s="18">
        <f t="shared" si="0"/>
        <v>0.48610465249859075</v>
      </c>
      <c r="F46" s="18">
        <f t="shared" si="1"/>
        <v>0.87255622758062124</v>
      </c>
      <c r="G46" s="18">
        <f t="shared" si="2"/>
        <v>0.84899950251458733</v>
      </c>
    </row>
    <row r="47" spans="1:7" x14ac:dyDescent="0.3">
      <c r="A47" s="3">
        <v>45</v>
      </c>
      <c r="B47" s="20">
        <v>25.1</v>
      </c>
      <c r="C47" s="3">
        <v>25.7</v>
      </c>
      <c r="D47" s="3">
        <v>43.3</v>
      </c>
      <c r="E47" s="18">
        <f t="shared" si="0"/>
        <v>0.67071771781921763</v>
      </c>
      <c r="F47" s="18">
        <f t="shared" si="1"/>
        <v>0.78417914619743689</v>
      </c>
      <c r="G47" s="18">
        <f t="shared" si="2"/>
        <v>0.72535457327415354</v>
      </c>
    </row>
    <row r="48" spans="1:7" x14ac:dyDescent="0.3">
      <c r="A48" s="3">
        <v>46</v>
      </c>
      <c r="B48" s="20">
        <v>175.1</v>
      </c>
      <c r="C48" s="3">
        <v>22.5</v>
      </c>
      <c r="D48" s="3">
        <v>31.5</v>
      </c>
      <c r="E48" s="18">
        <f t="shared" si="0"/>
        <v>0.55712742989240027</v>
      </c>
      <c r="F48" s="18">
        <f t="shared" si="1"/>
        <v>0.77174604785911471</v>
      </c>
      <c r="G48" s="18">
        <f t="shared" si="2"/>
        <v>0.71918369039242469</v>
      </c>
    </row>
    <row r="49" spans="1:7" x14ac:dyDescent="0.3">
      <c r="A49" s="3">
        <v>47</v>
      </c>
      <c r="B49" s="20">
        <v>89.7</v>
      </c>
      <c r="C49" s="3">
        <v>9.9</v>
      </c>
      <c r="D49" s="3">
        <v>35.700000000000003</v>
      </c>
      <c r="E49" s="18">
        <f t="shared" si="0"/>
        <v>0.57399496565658303</v>
      </c>
      <c r="F49" s="18">
        <f t="shared" si="1"/>
        <v>0.86375070098722595</v>
      </c>
      <c r="G49" s="18">
        <f t="shared" si="2"/>
        <v>0.70493247598316977</v>
      </c>
    </row>
    <row r="50" spans="1:7" x14ac:dyDescent="0.3">
      <c r="A50" s="3">
        <v>48</v>
      </c>
      <c r="B50" s="20">
        <v>239.9</v>
      </c>
      <c r="C50" s="3">
        <v>41.5</v>
      </c>
      <c r="D50" s="3">
        <v>18.5</v>
      </c>
      <c r="E50" s="18">
        <f t="shared" si="0"/>
        <v>0.50638887451753822</v>
      </c>
      <c r="F50" s="18">
        <f t="shared" si="1"/>
        <v>0.7337936760625563</v>
      </c>
      <c r="G50" s="18">
        <f t="shared" si="2"/>
        <v>0.76939168070720076</v>
      </c>
    </row>
    <row r="51" spans="1:7" x14ac:dyDescent="0.3">
      <c r="A51" s="3">
        <v>49</v>
      </c>
      <c r="B51" s="20">
        <v>227.2</v>
      </c>
      <c r="C51" s="3">
        <v>15.8</v>
      </c>
      <c r="D51" s="3">
        <v>49.9</v>
      </c>
      <c r="E51" s="18">
        <f t="shared" si="0"/>
        <v>0.48976231479921167</v>
      </c>
      <c r="F51" s="18">
        <f t="shared" si="1"/>
        <v>0.79593402202201513</v>
      </c>
      <c r="G51" s="18">
        <f t="shared" si="2"/>
        <v>0.6883056979891411</v>
      </c>
    </row>
    <row r="52" spans="1:7" x14ac:dyDescent="0.3">
      <c r="A52" s="3">
        <v>50</v>
      </c>
      <c r="B52" s="20">
        <v>66.900000000000006</v>
      </c>
      <c r="C52" s="3">
        <v>11.7</v>
      </c>
      <c r="D52" s="3">
        <v>36.799999999999997</v>
      </c>
      <c r="E52" s="18">
        <f t="shared" si="0"/>
        <v>0.57836310065206598</v>
      </c>
      <c r="F52" s="18">
        <f t="shared" si="1"/>
        <v>0.85023285112502278</v>
      </c>
      <c r="G52" s="18">
        <f t="shared" si="2"/>
        <v>0.6927090417949433</v>
      </c>
    </row>
    <row r="53" spans="1:7" x14ac:dyDescent="0.3">
      <c r="A53" s="3">
        <v>51</v>
      </c>
      <c r="B53" s="20">
        <v>199.8</v>
      </c>
      <c r="C53" s="3">
        <v>3.1</v>
      </c>
      <c r="D53" s="3">
        <v>34.6</v>
      </c>
      <c r="E53" s="18">
        <f t="shared" si="0"/>
        <v>0.52015070787672191</v>
      </c>
      <c r="F53" s="18">
        <f t="shared" si="1"/>
        <v>1.0525642904217944</v>
      </c>
      <c r="G53" s="18">
        <f t="shared" si="2"/>
        <v>0.70006164192059162</v>
      </c>
    </row>
    <row r="54" spans="1:7" x14ac:dyDescent="0.3">
      <c r="A54" s="3">
        <v>52</v>
      </c>
      <c r="B54" s="20">
        <v>100.4</v>
      </c>
      <c r="C54" s="3">
        <v>9.6</v>
      </c>
      <c r="D54" s="3">
        <v>3.6</v>
      </c>
      <c r="E54" s="18">
        <f t="shared" si="0"/>
        <v>0.55383465931084963</v>
      </c>
      <c r="F54" s="18">
        <f t="shared" si="1"/>
        <v>0.95189910539623446</v>
      </c>
      <c r="G54" s="18">
        <f t="shared" si="2"/>
        <v>0.98401588907675386</v>
      </c>
    </row>
    <row r="55" spans="1:7" x14ac:dyDescent="0.3">
      <c r="A55" s="3">
        <v>53</v>
      </c>
      <c r="B55" s="20">
        <v>216.4</v>
      </c>
      <c r="C55" s="3">
        <v>41.7</v>
      </c>
      <c r="D55" s="3">
        <v>39.6</v>
      </c>
      <c r="E55" s="18">
        <f t="shared" si="0"/>
        <v>0.50730289035555698</v>
      </c>
      <c r="F55" s="18">
        <f t="shared" si="1"/>
        <v>0.75978200387919159</v>
      </c>
      <c r="G55" s="18">
        <f t="shared" si="2"/>
        <v>0.77434314965183204</v>
      </c>
    </row>
    <row r="56" spans="1:7" x14ac:dyDescent="0.3">
      <c r="A56" s="3">
        <v>54</v>
      </c>
      <c r="B56" s="20">
        <v>182.6</v>
      </c>
      <c r="C56" s="3">
        <v>46.2</v>
      </c>
      <c r="D56" s="3">
        <v>58.7</v>
      </c>
      <c r="E56" s="18">
        <f t="shared" si="0"/>
        <v>0.50513002518161054</v>
      </c>
      <c r="F56" s="18">
        <f t="shared" si="1"/>
        <v>0.69252647028345016</v>
      </c>
      <c r="G56" s="18">
        <f t="shared" si="2"/>
        <v>0.67516898581521834</v>
      </c>
    </row>
    <row r="57" spans="1:7" x14ac:dyDescent="0.3">
      <c r="A57" s="3">
        <v>55</v>
      </c>
      <c r="B57" s="20">
        <v>262.7</v>
      </c>
      <c r="C57" s="3">
        <v>28.8</v>
      </c>
      <c r="D57" s="3">
        <v>15.9</v>
      </c>
      <c r="E57" s="18">
        <f t="shared" si="0"/>
        <v>0.47971589028488315</v>
      </c>
      <c r="F57" s="18">
        <f t="shared" si="1"/>
        <v>0.71840578488510243</v>
      </c>
      <c r="G57" s="18">
        <f t="shared" si="2"/>
        <v>0.77762051437828206</v>
      </c>
    </row>
    <row r="58" spans="1:7" x14ac:dyDescent="0.3">
      <c r="A58" s="3">
        <v>56</v>
      </c>
      <c r="B58" s="20">
        <v>198.9</v>
      </c>
      <c r="C58" s="3">
        <v>49.4</v>
      </c>
      <c r="D58" s="3">
        <v>60</v>
      </c>
      <c r="E58" s="18">
        <f t="shared" si="0"/>
        <v>0.49086968148126053</v>
      </c>
      <c r="F58" s="18">
        <f t="shared" si="1"/>
        <v>0.6739322919627958</v>
      </c>
      <c r="G58" s="18">
        <f t="shared" si="2"/>
        <v>0.67421625742434488</v>
      </c>
    </row>
    <row r="59" spans="1:7" x14ac:dyDescent="0.3">
      <c r="A59" s="3">
        <v>57</v>
      </c>
      <c r="B59" s="20">
        <v>7.3</v>
      </c>
      <c r="C59" s="3">
        <v>28.1</v>
      </c>
      <c r="D59" s="3">
        <v>41.4</v>
      </c>
      <c r="E59" s="18">
        <f t="shared" si="0"/>
        <v>0.81920853673743854</v>
      </c>
      <c r="F59" s="18">
        <f t="shared" si="1"/>
        <v>0.71534670578390203</v>
      </c>
      <c r="G59" s="18">
        <f t="shared" si="2"/>
        <v>0.67716243019776523</v>
      </c>
    </row>
    <row r="60" spans="1:7" x14ac:dyDescent="0.3">
      <c r="A60" s="3">
        <v>58</v>
      </c>
      <c r="B60" s="20">
        <v>136.19999999999999</v>
      </c>
      <c r="C60" s="3">
        <v>19.2</v>
      </c>
      <c r="D60" s="3">
        <v>16.600000000000001</v>
      </c>
      <c r="E60" s="18">
        <f t="shared" si="0"/>
        <v>0.62001494759838049</v>
      </c>
      <c r="F60" s="18">
        <f t="shared" si="1"/>
        <v>0.76838718335931555</v>
      </c>
      <c r="G60" s="18">
        <f t="shared" si="2"/>
        <v>0.7732846213318173</v>
      </c>
    </row>
    <row r="61" spans="1:7" x14ac:dyDescent="0.3">
      <c r="A61" s="3">
        <v>59</v>
      </c>
      <c r="B61" s="20">
        <v>210.8</v>
      </c>
      <c r="C61" s="3">
        <v>49.6</v>
      </c>
      <c r="D61" s="3">
        <v>37.700000000000003</v>
      </c>
      <c r="E61" s="18">
        <f t="shared" si="0"/>
        <v>0.52895059240326636</v>
      </c>
      <c r="F61" s="18">
        <f t="shared" si="1"/>
        <v>0.68855642785810001</v>
      </c>
      <c r="G61" s="18">
        <f t="shared" si="2"/>
        <v>0.71585876599852849</v>
      </c>
    </row>
    <row r="62" spans="1:7" x14ac:dyDescent="0.3">
      <c r="A62" s="3">
        <v>60</v>
      </c>
      <c r="B62" s="20">
        <v>210.7</v>
      </c>
      <c r="C62" s="3">
        <v>29.5</v>
      </c>
      <c r="D62" s="3">
        <v>9.3000000000000007</v>
      </c>
      <c r="E62" s="18">
        <f t="shared" si="0"/>
        <v>0.50166383269054227</v>
      </c>
      <c r="F62" s="18">
        <f t="shared" si="1"/>
        <v>0.71476802374657045</v>
      </c>
      <c r="G62" s="18">
        <f t="shared" si="2"/>
        <v>0.85493955811421229</v>
      </c>
    </row>
    <row r="63" spans="1:7" x14ac:dyDescent="0.3">
      <c r="A63" s="3">
        <v>61</v>
      </c>
      <c r="B63" s="20">
        <v>53.5</v>
      </c>
      <c r="C63" s="3">
        <v>2</v>
      </c>
      <c r="D63" s="3">
        <v>21.4</v>
      </c>
      <c r="E63" s="18">
        <f t="shared" si="0"/>
        <v>0.60165775321197612</v>
      </c>
      <c r="F63" s="18">
        <f t="shared" si="1"/>
        <v>1.0849809704200952</v>
      </c>
      <c r="G63" s="18">
        <f t="shared" si="2"/>
        <v>0.79837948958472316</v>
      </c>
    </row>
    <row r="64" spans="1:7" x14ac:dyDescent="0.3">
      <c r="A64" s="3">
        <v>62</v>
      </c>
      <c r="B64" s="20">
        <v>261.3</v>
      </c>
      <c r="C64" s="3">
        <v>42.7</v>
      </c>
      <c r="D64" s="3">
        <v>54.7</v>
      </c>
      <c r="E64" s="18">
        <f t="shared" si="0"/>
        <v>0.50902512039175563</v>
      </c>
      <c r="F64" s="18">
        <f t="shared" si="1"/>
        <v>0.7974643244903814</v>
      </c>
      <c r="G64" s="18">
        <f t="shared" si="2"/>
        <v>0.68867535847752648</v>
      </c>
    </row>
    <row r="65" spans="1:7" x14ac:dyDescent="0.3">
      <c r="A65" s="3">
        <v>63</v>
      </c>
      <c r="B65" s="20">
        <v>239.3</v>
      </c>
      <c r="C65" s="3">
        <v>15.5</v>
      </c>
      <c r="D65" s="3">
        <v>27.3</v>
      </c>
      <c r="E65" s="18">
        <f t="shared" si="0"/>
        <v>0.48706533709531613</v>
      </c>
      <c r="F65" s="18">
        <f t="shared" si="1"/>
        <v>0.81724704579233798</v>
      </c>
      <c r="G65" s="18">
        <f t="shared" si="2"/>
        <v>0.72274255181715308</v>
      </c>
    </row>
    <row r="66" spans="1:7" x14ac:dyDescent="0.3">
      <c r="A66" s="3">
        <v>64</v>
      </c>
      <c r="B66" s="20">
        <v>102.7</v>
      </c>
      <c r="C66" s="3">
        <v>29.6</v>
      </c>
      <c r="D66" s="3">
        <v>8.4</v>
      </c>
      <c r="E66" s="18">
        <f t="shared" si="0"/>
        <v>0.54211114437783348</v>
      </c>
      <c r="F66" s="18">
        <f t="shared" si="1"/>
        <v>0.75303136503967683</v>
      </c>
      <c r="G66" s="18">
        <f t="shared" si="2"/>
        <v>0.87017012887626299</v>
      </c>
    </row>
    <row r="67" spans="1:7" x14ac:dyDescent="0.3">
      <c r="A67" s="3">
        <v>65</v>
      </c>
      <c r="B67" s="20">
        <v>131.1</v>
      </c>
      <c r="C67" s="3">
        <v>42.8</v>
      </c>
      <c r="D67" s="3">
        <v>28.9</v>
      </c>
      <c r="E67" s="18">
        <f t="shared" si="0"/>
        <v>0.53975325342318281</v>
      </c>
      <c r="F67" s="18">
        <f t="shared" si="1"/>
        <v>0.69765868972381573</v>
      </c>
      <c r="G67" s="18">
        <f t="shared" si="2"/>
        <v>0.77134500281329421</v>
      </c>
    </row>
    <row r="68" spans="1:7" x14ac:dyDescent="0.3">
      <c r="A68" s="3">
        <v>66</v>
      </c>
      <c r="B68" s="20">
        <v>69</v>
      </c>
      <c r="C68" s="3">
        <v>9.3000000000000007</v>
      </c>
      <c r="D68" s="3">
        <v>0.9</v>
      </c>
      <c r="E68" s="18">
        <f t="shared" si="0"/>
        <v>0.59070169304420717</v>
      </c>
      <c r="F68" s="18">
        <f t="shared" si="1"/>
        <v>0.84947953523179853</v>
      </c>
      <c r="G68" s="18">
        <f t="shared" si="2"/>
        <v>1.2526991884441234</v>
      </c>
    </row>
    <row r="69" spans="1:7" x14ac:dyDescent="0.3">
      <c r="A69" s="3">
        <v>67</v>
      </c>
      <c r="B69" s="20">
        <v>31.5</v>
      </c>
      <c r="C69" s="3">
        <v>24.6</v>
      </c>
      <c r="D69" s="3">
        <v>2.2000000000000002</v>
      </c>
      <c r="E69" s="18">
        <f t="shared" ref="E69:E132" si="3">IF(B69=0, $J$6*E68,POWER(B69,-$J$2) + $J$6*E68)</f>
        <v>0.67878782632344081</v>
      </c>
      <c r="F69" s="18">
        <f t="shared" ref="F69:F132" si="4">IF(C69=0, $J$7*F68,POWER(C69,-$J$3) + $J$7*F68)</f>
        <v>0.78184672843393244</v>
      </c>
      <c r="G69" s="18">
        <f t="shared" ref="G69:G132" si="5">IF(D69=0, $J$8*G68,POWER(D69,-$J$4) + $J$8*G68)</f>
        <v>1.2299230156479823</v>
      </c>
    </row>
    <row r="70" spans="1:7" x14ac:dyDescent="0.3">
      <c r="A70" s="3">
        <v>68</v>
      </c>
      <c r="B70" s="20">
        <v>139.30000000000001</v>
      </c>
      <c r="C70" s="3">
        <v>14.5</v>
      </c>
      <c r="D70" s="3">
        <v>10.199999999999999</v>
      </c>
      <c r="E70" s="18">
        <f t="shared" si="3"/>
        <v>0.57620797349686037</v>
      </c>
      <c r="F70" s="18">
        <f t="shared" si="4"/>
        <v>0.82032303914249738</v>
      </c>
      <c r="G70" s="18">
        <f t="shared" si="5"/>
        <v>0.99744026854496948</v>
      </c>
    </row>
    <row r="71" spans="1:7" x14ac:dyDescent="0.3">
      <c r="A71" s="3">
        <v>69</v>
      </c>
      <c r="B71" s="20">
        <v>237.4</v>
      </c>
      <c r="C71" s="3">
        <v>27.5</v>
      </c>
      <c r="D71" s="3">
        <v>11</v>
      </c>
      <c r="E71" s="18">
        <f t="shared" si="3"/>
        <v>0.50775368568215429</v>
      </c>
      <c r="F71" s="18">
        <f t="shared" si="4"/>
        <v>0.76148391343071553</v>
      </c>
      <c r="G71" s="18">
        <f t="shared" si="5"/>
        <v>0.91827600124733633</v>
      </c>
    </row>
    <row r="72" spans="1:7" x14ac:dyDescent="0.3">
      <c r="A72" s="3">
        <v>70</v>
      </c>
      <c r="B72" s="20">
        <v>216.8</v>
      </c>
      <c r="C72" s="3">
        <v>43.9</v>
      </c>
      <c r="D72" s="3">
        <v>27.2</v>
      </c>
      <c r="E72" s="18">
        <f t="shared" si="3"/>
        <v>0.49335261873016045</v>
      </c>
      <c r="F72" s="18">
        <f t="shared" si="4"/>
        <v>0.69780627718999266</v>
      </c>
      <c r="G72" s="18">
        <f t="shared" si="5"/>
        <v>0.79200170243116697</v>
      </c>
    </row>
    <row r="73" spans="1:7" x14ac:dyDescent="0.3">
      <c r="A73" s="3">
        <v>71</v>
      </c>
      <c r="B73" s="20">
        <v>199.1</v>
      </c>
      <c r="C73" s="3">
        <v>30.6</v>
      </c>
      <c r="D73" s="3">
        <v>38.700000000000003</v>
      </c>
      <c r="E73" s="18">
        <f t="shared" si="3"/>
        <v>0.49489096733623272</v>
      </c>
      <c r="F73" s="18">
        <f t="shared" si="4"/>
        <v>0.71383554536349625</v>
      </c>
      <c r="G73" s="18">
        <f t="shared" si="5"/>
        <v>0.71894699821136665</v>
      </c>
    </row>
    <row r="74" spans="1:7" x14ac:dyDescent="0.3">
      <c r="A74" s="3">
        <v>72</v>
      </c>
      <c r="B74" s="20">
        <v>109.8</v>
      </c>
      <c r="C74" s="3">
        <v>14.3</v>
      </c>
      <c r="D74" s="3">
        <v>31.7</v>
      </c>
      <c r="E74" s="18">
        <f t="shared" si="3"/>
        <v>0.53919978650335221</v>
      </c>
      <c r="F74" s="18">
        <f t="shared" si="4"/>
        <v>0.80154910862494211</v>
      </c>
      <c r="G74" s="18">
        <f t="shared" si="5"/>
        <v>0.71662690942986318</v>
      </c>
    </row>
    <row r="75" spans="1:7" x14ac:dyDescent="0.3">
      <c r="A75" s="3">
        <v>73</v>
      </c>
      <c r="B75" s="20">
        <v>26.8</v>
      </c>
      <c r="C75" s="3">
        <v>33</v>
      </c>
      <c r="D75" s="3">
        <v>19.3</v>
      </c>
      <c r="E75" s="18">
        <f t="shared" si="3"/>
        <v>0.6798115619990619</v>
      </c>
      <c r="F75" s="18">
        <f t="shared" si="4"/>
        <v>0.73739701627540921</v>
      </c>
      <c r="G75" s="18">
        <f t="shared" si="5"/>
        <v>0.76819618280558621</v>
      </c>
    </row>
    <row r="76" spans="1:7" x14ac:dyDescent="0.3">
      <c r="A76" s="3">
        <v>74</v>
      </c>
      <c r="B76" s="20">
        <v>129.4</v>
      </c>
      <c r="C76" s="3">
        <v>5.7</v>
      </c>
      <c r="D76" s="3">
        <v>31.3</v>
      </c>
      <c r="E76" s="18">
        <f t="shared" si="3"/>
        <v>0.58204909918278436</v>
      </c>
      <c r="F76" s="18">
        <f t="shared" si="4"/>
        <v>0.92725215105968561</v>
      </c>
      <c r="G76" s="18">
        <f t="shared" si="5"/>
        <v>0.73267553456142809</v>
      </c>
    </row>
    <row r="77" spans="1:7" x14ac:dyDescent="0.3">
      <c r="A77" s="3">
        <v>75</v>
      </c>
      <c r="B77" s="20">
        <v>213.4</v>
      </c>
      <c r="C77" s="3">
        <v>24.6</v>
      </c>
      <c r="D77" s="3">
        <v>13.1</v>
      </c>
      <c r="E77" s="18">
        <f t="shared" si="3"/>
        <v>0.51672106524038797</v>
      </c>
      <c r="F77" s="18">
        <f t="shared" si="4"/>
        <v>0.80517851318229861</v>
      </c>
      <c r="G77" s="18">
        <f t="shared" si="5"/>
        <v>0.81758866190405666</v>
      </c>
    </row>
    <row r="78" spans="1:7" x14ac:dyDescent="0.3">
      <c r="A78" s="3">
        <v>76</v>
      </c>
      <c r="B78" s="20">
        <v>16.899999999999999</v>
      </c>
      <c r="C78" s="3">
        <v>43.7</v>
      </c>
      <c r="D78" s="3">
        <v>89.4</v>
      </c>
      <c r="E78" s="18">
        <f t="shared" si="3"/>
        <v>0.72311353306733972</v>
      </c>
      <c r="F78" s="18">
        <f t="shared" si="4"/>
        <v>0.71134349392353102</v>
      </c>
      <c r="G78" s="18">
        <f t="shared" si="5"/>
        <v>0.6524060276877649</v>
      </c>
    </row>
    <row r="79" spans="1:7" x14ac:dyDescent="0.3">
      <c r="A79" s="3">
        <v>77</v>
      </c>
      <c r="B79" s="20">
        <v>27.5</v>
      </c>
      <c r="C79" s="3">
        <v>1.6</v>
      </c>
      <c r="D79" s="3">
        <v>20.7</v>
      </c>
      <c r="E79" s="18">
        <f t="shared" si="3"/>
        <v>0.73232106160816823</v>
      </c>
      <c r="F79" s="18">
        <f t="shared" si="4"/>
        <v>1.1236851496900992</v>
      </c>
      <c r="G79" s="18">
        <f t="shared" si="5"/>
        <v>0.74123584619561622</v>
      </c>
    </row>
    <row r="80" spans="1:7" x14ac:dyDescent="0.3">
      <c r="A80" s="3">
        <v>78</v>
      </c>
      <c r="B80" s="20">
        <v>120.5</v>
      </c>
      <c r="C80" s="3">
        <v>28.5</v>
      </c>
      <c r="D80" s="3">
        <v>14.2</v>
      </c>
      <c r="E80" s="18">
        <f t="shared" si="3"/>
        <v>0.60322918875130649</v>
      </c>
      <c r="F80" s="18">
        <f t="shared" si="4"/>
        <v>0.84882393866058026</v>
      </c>
      <c r="G80" s="18">
        <f t="shared" si="5"/>
        <v>0.81059419994313975</v>
      </c>
    </row>
    <row r="81" spans="1:7" x14ac:dyDescent="0.3">
      <c r="A81" s="3">
        <v>79</v>
      </c>
      <c r="B81" s="20">
        <v>5.4</v>
      </c>
      <c r="C81" s="3">
        <v>29.9</v>
      </c>
      <c r="D81" s="3">
        <v>9.4</v>
      </c>
      <c r="E81" s="18">
        <f t="shared" si="3"/>
        <v>0.89467787940483312</v>
      </c>
      <c r="F81" s="18">
        <f t="shared" si="4"/>
        <v>0.76148120648249451</v>
      </c>
      <c r="G81" s="18">
        <f t="shared" si="5"/>
        <v>0.88199226568983047</v>
      </c>
    </row>
    <row r="82" spans="1:7" x14ac:dyDescent="0.3">
      <c r="A82" s="3">
        <v>80</v>
      </c>
      <c r="B82" s="20">
        <v>116</v>
      </c>
      <c r="C82" s="3">
        <v>7.7</v>
      </c>
      <c r="D82" s="3">
        <v>23.1</v>
      </c>
      <c r="E82" s="18">
        <f t="shared" si="3"/>
        <v>0.65486679211327181</v>
      </c>
      <c r="F82" s="18">
        <f t="shared" si="4"/>
        <v>0.89326096198792815</v>
      </c>
      <c r="G82" s="18">
        <f t="shared" si="5"/>
        <v>0.79827359550973798</v>
      </c>
    </row>
    <row r="83" spans="1:7" x14ac:dyDescent="0.3">
      <c r="A83" s="3">
        <v>81</v>
      </c>
      <c r="B83" s="20">
        <v>76.400000000000006</v>
      </c>
      <c r="C83" s="3">
        <v>26.7</v>
      </c>
      <c r="D83" s="3">
        <v>22.3</v>
      </c>
      <c r="E83" s="18">
        <f t="shared" si="3"/>
        <v>0.61658774900443991</v>
      </c>
      <c r="F83" s="18">
        <f t="shared" si="4"/>
        <v>0.78641738824611629</v>
      </c>
      <c r="G83" s="18">
        <f t="shared" si="5"/>
        <v>0.77693326688623565</v>
      </c>
    </row>
    <row r="84" spans="1:7" x14ac:dyDescent="0.3">
      <c r="A84" s="3">
        <v>82</v>
      </c>
      <c r="B84" s="20">
        <v>239.8</v>
      </c>
      <c r="C84" s="3">
        <v>4.0999999999999996</v>
      </c>
      <c r="D84" s="3">
        <v>36.9</v>
      </c>
      <c r="E84" s="18">
        <f t="shared" si="3"/>
        <v>0.51919457729953611</v>
      </c>
      <c r="F84" s="18">
        <f t="shared" si="4"/>
        <v>0.99005002604157955</v>
      </c>
      <c r="G84" s="18">
        <f t="shared" si="5"/>
        <v>0.71903349389718696</v>
      </c>
    </row>
    <row r="85" spans="1:7" x14ac:dyDescent="0.3">
      <c r="A85" s="3">
        <v>83</v>
      </c>
      <c r="B85" s="20">
        <v>75.3</v>
      </c>
      <c r="C85" s="3">
        <v>20.3</v>
      </c>
      <c r="D85" s="3">
        <v>32.5</v>
      </c>
      <c r="E85" s="18">
        <f t="shared" si="3"/>
        <v>0.57710643911462733</v>
      </c>
      <c r="F85" s="18">
        <f t="shared" si="4"/>
        <v>0.84466210801495256</v>
      </c>
      <c r="G85" s="18">
        <f t="shared" si="5"/>
        <v>0.71416203083089025</v>
      </c>
    </row>
    <row r="86" spans="1:7" x14ac:dyDescent="0.3">
      <c r="A86" s="3">
        <v>84</v>
      </c>
      <c r="B86" s="20">
        <v>68.400000000000006</v>
      </c>
      <c r="C86" s="3">
        <v>44.5</v>
      </c>
      <c r="D86" s="3">
        <v>35.6</v>
      </c>
      <c r="E86" s="18">
        <f t="shared" si="3"/>
        <v>0.60265726122675234</v>
      </c>
      <c r="F86" s="18">
        <f t="shared" si="4"/>
        <v>0.72148716074424246</v>
      </c>
      <c r="G86" s="18">
        <f t="shared" si="5"/>
        <v>0.70370048859555778</v>
      </c>
    </row>
    <row r="87" spans="1:7" x14ac:dyDescent="0.3">
      <c r="A87" s="3">
        <v>85</v>
      </c>
      <c r="B87" s="20">
        <v>213.5</v>
      </c>
      <c r="C87" s="3">
        <v>43</v>
      </c>
      <c r="D87" s="3">
        <v>33.799999999999997</v>
      </c>
      <c r="E87" s="18">
        <f t="shared" si="3"/>
        <v>0.52287146041579213</v>
      </c>
      <c r="F87" s="18">
        <f t="shared" si="4"/>
        <v>0.68775577316949765</v>
      </c>
      <c r="G87" s="18">
        <f t="shared" si="5"/>
        <v>0.70566749579389243</v>
      </c>
    </row>
    <row r="88" spans="1:7" x14ac:dyDescent="0.3">
      <c r="A88" s="3">
        <v>86</v>
      </c>
      <c r="B88" s="20">
        <v>193.2</v>
      </c>
      <c r="C88" s="3">
        <v>18.399999999999999</v>
      </c>
      <c r="D88" s="3">
        <v>65.7</v>
      </c>
      <c r="E88" s="18">
        <f t="shared" si="3"/>
        <v>0.50583986096776146</v>
      </c>
      <c r="F88" s="18">
        <f t="shared" si="4"/>
        <v>0.7648437818477094</v>
      </c>
      <c r="G88" s="18">
        <f t="shared" si="5"/>
        <v>0.64469928136595267</v>
      </c>
    </row>
    <row r="89" spans="1:7" x14ac:dyDescent="0.3">
      <c r="A89" s="3">
        <v>87</v>
      </c>
      <c r="B89" s="20">
        <v>76.3</v>
      </c>
      <c r="C89" s="3">
        <v>27.5</v>
      </c>
      <c r="D89" s="3">
        <v>16</v>
      </c>
      <c r="E89" s="18">
        <f t="shared" si="3"/>
        <v>0.57198973719262736</v>
      </c>
      <c r="F89" s="18">
        <f t="shared" si="4"/>
        <v>0.74484013624227918</v>
      </c>
      <c r="G89" s="18">
        <f t="shared" si="5"/>
        <v>0.76775896190830339</v>
      </c>
    </row>
    <row r="90" spans="1:7" x14ac:dyDescent="0.3">
      <c r="A90" s="3">
        <v>88</v>
      </c>
      <c r="B90" s="20">
        <v>110.7</v>
      </c>
      <c r="C90" s="3">
        <v>40.6</v>
      </c>
      <c r="D90" s="3">
        <v>63.2</v>
      </c>
      <c r="E90" s="18">
        <f t="shared" si="3"/>
        <v>0.56169200379361084</v>
      </c>
      <c r="F90" s="18">
        <f t="shared" si="4"/>
        <v>0.7002065324414406</v>
      </c>
      <c r="G90" s="18">
        <f t="shared" si="5"/>
        <v>0.66669939540521395</v>
      </c>
    </row>
    <row r="91" spans="1:7" x14ac:dyDescent="0.3">
      <c r="A91" s="3">
        <v>89</v>
      </c>
      <c r="B91" s="20">
        <v>88.3</v>
      </c>
      <c r="C91" s="3">
        <v>25.5</v>
      </c>
      <c r="D91" s="3">
        <v>73.400000000000006</v>
      </c>
      <c r="E91" s="18">
        <f t="shared" si="3"/>
        <v>0.5766463786215259</v>
      </c>
      <c r="F91" s="18">
        <f t="shared" si="4"/>
        <v>0.73329114904079851</v>
      </c>
      <c r="G91" s="18">
        <f t="shared" si="5"/>
        <v>0.62351700876647331</v>
      </c>
    </row>
    <row r="92" spans="1:7" x14ac:dyDescent="0.3">
      <c r="A92" s="3">
        <v>90</v>
      </c>
      <c r="B92" s="20">
        <v>109.8</v>
      </c>
      <c r="C92" s="3">
        <v>47.8</v>
      </c>
      <c r="D92" s="3">
        <v>51.4</v>
      </c>
      <c r="E92" s="18">
        <f t="shared" si="3"/>
        <v>0.56372640988894007</v>
      </c>
      <c r="F92" s="18">
        <f t="shared" si="4"/>
        <v>0.68142647555672942</v>
      </c>
      <c r="G92" s="18">
        <f t="shared" si="5"/>
        <v>0.64184140544883905</v>
      </c>
    </row>
    <row r="93" spans="1:7" x14ac:dyDescent="0.3">
      <c r="A93" s="3">
        <v>91</v>
      </c>
      <c r="B93" s="20">
        <v>134.30000000000001</v>
      </c>
      <c r="C93" s="3">
        <v>4.9000000000000004</v>
      </c>
      <c r="D93" s="3">
        <v>9.3000000000000007</v>
      </c>
      <c r="E93" s="18">
        <f t="shared" si="3"/>
        <v>0.54442330936172201</v>
      </c>
      <c r="F93" s="18">
        <f t="shared" si="4"/>
        <v>0.93214203297165699</v>
      </c>
      <c r="G93" s="18">
        <f t="shared" si="5"/>
        <v>0.83273434994930551</v>
      </c>
    </row>
    <row r="94" spans="1:7" x14ac:dyDescent="0.3">
      <c r="A94" s="3">
        <v>92</v>
      </c>
      <c r="B94" s="20">
        <v>28.6</v>
      </c>
      <c r="C94" s="3">
        <v>1.5</v>
      </c>
      <c r="D94" s="3">
        <v>33</v>
      </c>
      <c r="E94" s="18">
        <f t="shared" si="3"/>
        <v>0.67468703999636981</v>
      </c>
      <c r="F94" s="18">
        <f t="shared" si="4"/>
        <v>1.2017505213732249</v>
      </c>
      <c r="G94" s="18">
        <f t="shared" si="5"/>
        <v>0.74675258867271821</v>
      </c>
    </row>
    <row r="95" spans="1:7" x14ac:dyDescent="0.3">
      <c r="A95" s="3">
        <v>93</v>
      </c>
      <c r="B95" s="20">
        <v>217.7</v>
      </c>
      <c r="C95" s="3">
        <v>33.5</v>
      </c>
      <c r="D95" s="3">
        <v>59</v>
      </c>
      <c r="E95" s="18">
        <f t="shared" si="3"/>
        <v>0.54315018802898818</v>
      </c>
      <c r="F95" s="18">
        <f t="shared" si="4"/>
        <v>0.85596512400331948</v>
      </c>
      <c r="G95" s="18">
        <f t="shared" si="5"/>
        <v>0.66644052646053897</v>
      </c>
    </row>
    <row r="96" spans="1:7" x14ac:dyDescent="0.3">
      <c r="A96" s="3">
        <v>94</v>
      </c>
      <c r="B96" s="20">
        <v>250.9</v>
      </c>
      <c r="C96" s="3">
        <v>36.5</v>
      </c>
      <c r="D96" s="3">
        <v>72.3</v>
      </c>
      <c r="E96" s="18">
        <f t="shared" si="3"/>
        <v>0.4941523315604181</v>
      </c>
      <c r="F96" s="18">
        <f t="shared" si="4"/>
        <v>0.74380351614338402</v>
      </c>
      <c r="G96" s="18">
        <f t="shared" si="5"/>
        <v>0.6247202565773593</v>
      </c>
    </row>
    <row r="97" spans="1:7" x14ac:dyDescent="0.3">
      <c r="A97" s="3">
        <v>95</v>
      </c>
      <c r="B97" s="20">
        <v>107.4</v>
      </c>
      <c r="C97" s="3">
        <v>14</v>
      </c>
      <c r="D97" s="3">
        <v>10.9</v>
      </c>
      <c r="E97" s="18">
        <f t="shared" si="3"/>
        <v>0.54070908302401421</v>
      </c>
      <c r="F97" s="18">
        <f t="shared" si="4"/>
        <v>0.81303561719940509</v>
      </c>
      <c r="G97" s="18">
        <f t="shared" si="5"/>
        <v>0.80759171256532558</v>
      </c>
    </row>
    <row r="98" spans="1:7" x14ac:dyDescent="0.3">
      <c r="A98" s="3">
        <v>96</v>
      </c>
      <c r="B98" s="20">
        <v>163.30000000000001</v>
      </c>
      <c r="C98" s="3">
        <v>31.6</v>
      </c>
      <c r="D98" s="3">
        <v>52.9</v>
      </c>
      <c r="E98" s="18">
        <f t="shared" si="3"/>
        <v>0.52312592230082355</v>
      </c>
      <c r="F98" s="18">
        <f t="shared" si="4"/>
        <v>0.74517014696581874</v>
      </c>
      <c r="G98" s="18">
        <f t="shared" si="5"/>
        <v>0.69445492756111893</v>
      </c>
    </row>
    <row r="99" spans="1:7" x14ac:dyDescent="0.3">
      <c r="A99" s="3">
        <v>97</v>
      </c>
      <c r="B99" s="20">
        <v>197.6</v>
      </c>
      <c r="C99" s="3">
        <v>3.5</v>
      </c>
      <c r="D99" s="3">
        <v>5.9</v>
      </c>
      <c r="E99" s="18">
        <f t="shared" si="3"/>
        <v>0.50434801406332475</v>
      </c>
      <c r="F99" s="18">
        <f t="shared" si="4"/>
        <v>1.0019215856409165</v>
      </c>
      <c r="G99" s="18">
        <f t="shared" si="5"/>
        <v>0.90951660356381303</v>
      </c>
    </row>
    <row r="100" spans="1:7" x14ac:dyDescent="0.3">
      <c r="A100" s="3">
        <v>98</v>
      </c>
      <c r="B100" s="20">
        <v>184.9</v>
      </c>
      <c r="C100" s="3">
        <v>21</v>
      </c>
      <c r="D100" s="3">
        <v>22</v>
      </c>
      <c r="E100" s="18">
        <f t="shared" si="3"/>
        <v>0.50336110743393925</v>
      </c>
      <c r="F100" s="18">
        <f t="shared" si="4"/>
        <v>0.84452291858115336</v>
      </c>
      <c r="G100" s="18">
        <f t="shared" si="5"/>
        <v>0.81176401492550676</v>
      </c>
    </row>
    <row r="101" spans="1:7" x14ac:dyDescent="0.3">
      <c r="A101" s="3">
        <v>99</v>
      </c>
      <c r="B101" s="20">
        <v>289.7</v>
      </c>
      <c r="C101" s="3">
        <v>42.3</v>
      </c>
      <c r="D101" s="3">
        <v>51.2</v>
      </c>
      <c r="E101" s="18">
        <f t="shared" si="3"/>
        <v>0.47282630959657379</v>
      </c>
      <c r="F101" s="18">
        <f t="shared" si="4"/>
        <v>0.72621616636908359</v>
      </c>
      <c r="G101" s="18">
        <f t="shared" si="5"/>
        <v>0.69867025523417203</v>
      </c>
    </row>
    <row r="102" spans="1:7" x14ac:dyDescent="0.3">
      <c r="A102" s="3">
        <v>100</v>
      </c>
      <c r="B102" s="20">
        <v>135.19999999999999</v>
      </c>
      <c r="C102" s="3">
        <v>41.7</v>
      </c>
      <c r="D102" s="3">
        <v>45.9</v>
      </c>
      <c r="E102" s="18">
        <f t="shared" si="3"/>
        <v>0.51665227652646462</v>
      </c>
      <c r="F102" s="18">
        <f t="shared" si="4"/>
        <v>0.69207712217104644</v>
      </c>
      <c r="G102" s="18">
        <f t="shared" si="5"/>
        <v>0.6747986737832542</v>
      </c>
    </row>
    <row r="103" spans="1:7" x14ac:dyDescent="0.3">
      <c r="A103" s="3">
        <v>101</v>
      </c>
      <c r="B103" s="20">
        <v>222.4</v>
      </c>
      <c r="C103" s="3">
        <v>4.3</v>
      </c>
      <c r="D103" s="3">
        <v>49.8</v>
      </c>
      <c r="E103" s="18">
        <f t="shared" si="3"/>
        <v>0.49428723270053299</v>
      </c>
      <c r="F103" s="18">
        <f t="shared" si="4"/>
        <v>0.9545985527699864</v>
      </c>
      <c r="G103" s="18">
        <f t="shared" si="5"/>
        <v>0.66011137871335568</v>
      </c>
    </row>
    <row r="104" spans="1:7" x14ac:dyDescent="0.3">
      <c r="A104" s="3">
        <v>102</v>
      </c>
      <c r="B104" s="20">
        <v>296.39999999999998</v>
      </c>
      <c r="C104" s="3">
        <v>36.299999999999997</v>
      </c>
      <c r="D104" s="3">
        <v>100.9</v>
      </c>
      <c r="E104" s="18">
        <f t="shared" si="3"/>
        <v>0.46863589822161988</v>
      </c>
      <c r="F104" s="18">
        <f t="shared" si="4"/>
        <v>0.77392902048071166</v>
      </c>
      <c r="G104" s="18">
        <f t="shared" si="5"/>
        <v>0.59542783550533829</v>
      </c>
    </row>
    <row r="105" spans="1:7" x14ac:dyDescent="0.3">
      <c r="A105" s="3">
        <v>103</v>
      </c>
      <c r="B105" s="20">
        <v>280.2</v>
      </c>
      <c r="C105" s="3">
        <v>10.1</v>
      </c>
      <c r="D105" s="3">
        <v>21.4</v>
      </c>
      <c r="E105" s="18">
        <f t="shared" si="3"/>
        <v>0.46456194654518956</v>
      </c>
      <c r="F105" s="18">
        <f t="shared" si="4"/>
        <v>0.8618816523398285</v>
      </c>
      <c r="G105" s="18">
        <f t="shared" si="5"/>
        <v>0.72052597280206099</v>
      </c>
    </row>
    <row r="106" spans="1:7" x14ac:dyDescent="0.3">
      <c r="A106" s="3">
        <v>104</v>
      </c>
      <c r="B106" s="20">
        <v>187.9</v>
      </c>
      <c r="C106" s="3">
        <v>17.2</v>
      </c>
      <c r="D106" s="3">
        <v>17.899999999999999</v>
      </c>
      <c r="E106" s="18">
        <f t="shared" si="3"/>
        <v>0.49029385497527067</v>
      </c>
      <c r="F106" s="18">
        <f t="shared" si="4"/>
        <v>0.82466600219548369</v>
      </c>
      <c r="G106" s="18">
        <f t="shared" si="5"/>
        <v>0.77776075917504794</v>
      </c>
    </row>
    <row r="107" spans="1:7" x14ac:dyDescent="0.3">
      <c r="A107" s="3">
        <v>105</v>
      </c>
      <c r="B107" s="20">
        <v>238.2</v>
      </c>
      <c r="C107" s="3">
        <v>34.299999999999997</v>
      </c>
      <c r="D107" s="3">
        <v>5.3</v>
      </c>
      <c r="E107" s="18">
        <f t="shared" si="3"/>
        <v>0.4817541993459592</v>
      </c>
      <c r="F107" s="18">
        <f t="shared" si="4"/>
        <v>0.74050681008437103</v>
      </c>
      <c r="G107" s="18">
        <f t="shared" si="5"/>
        <v>0.94971049326361934</v>
      </c>
    </row>
    <row r="108" spans="1:7" x14ac:dyDescent="0.3">
      <c r="A108" s="3">
        <v>106</v>
      </c>
      <c r="B108" s="20">
        <v>137.9</v>
      </c>
      <c r="C108" s="3">
        <v>46.4</v>
      </c>
      <c r="D108" s="3">
        <v>59</v>
      </c>
      <c r="E108" s="18">
        <f t="shared" si="3"/>
        <v>0.51785132255186839</v>
      </c>
      <c r="F108" s="18">
        <f t="shared" si="4"/>
        <v>0.6863427095868494</v>
      </c>
      <c r="G108" s="18">
        <f t="shared" si="5"/>
        <v>0.72732789783780927</v>
      </c>
    </row>
    <row r="109" spans="1:7" x14ac:dyDescent="0.3">
      <c r="A109" s="3">
        <v>107</v>
      </c>
      <c r="B109" s="20">
        <v>25</v>
      </c>
      <c r="C109" s="3">
        <v>11</v>
      </c>
      <c r="D109" s="3">
        <v>29.7</v>
      </c>
      <c r="E109" s="18">
        <f t="shared" si="3"/>
        <v>0.68066095764631396</v>
      </c>
      <c r="F109" s="18">
        <f t="shared" si="4"/>
        <v>0.82494673355990034</v>
      </c>
      <c r="G109" s="18">
        <f t="shared" si="5"/>
        <v>0.72571316771110905</v>
      </c>
    </row>
    <row r="110" spans="1:7" x14ac:dyDescent="0.3">
      <c r="A110" s="3">
        <v>108</v>
      </c>
      <c r="B110" s="20">
        <v>90.4</v>
      </c>
      <c r="C110" s="3">
        <v>0.3</v>
      </c>
      <c r="D110" s="3">
        <v>23.2</v>
      </c>
      <c r="E110" s="18">
        <f t="shared" si="3"/>
        <v>0.61042297540001234</v>
      </c>
      <c r="F110" s="18">
        <f t="shared" si="4"/>
        <v>1.5197436566073623</v>
      </c>
      <c r="G110" s="18">
        <f t="shared" si="5"/>
        <v>0.75092900539754859</v>
      </c>
    </row>
    <row r="111" spans="1:7" x14ac:dyDescent="0.3">
      <c r="A111" s="3">
        <v>109</v>
      </c>
      <c r="B111" s="20">
        <v>13.1</v>
      </c>
      <c r="C111" s="3">
        <v>0.4</v>
      </c>
      <c r="D111" s="3">
        <v>25.6</v>
      </c>
      <c r="E111" s="18">
        <f t="shared" si="3"/>
        <v>0.78091289415563192</v>
      </c>
      <c r="F111" s="18">
        <f t="shared" si="4"/>
        <v>1.6570475309636401</v>
      </c>
      <c r="G111" s="18">
        <f t="shared" si="5"/>
        <v>0.74809847791490114</v>
      </c>
    </row>
    <row r="112" spans="1:7" x14ac:dyDescent="0.3">
      <c r="A112" s="3">
        <v>110</v>
      </c>
      <c r="B112" s="20">
        <v>255.4</v>
      </c>
      <c r="C112" s="3">
        <v>26.9</v>
      </c>
      <c r="D112" s="3">
        <v>5.5</v>
      </c>
      <c r="E112" s="18">
        <f t="shared" si="3"/>
        <v>0.56430569359585103</v>
      </c>
      <c r="F112" s="18">
        <f t="shared" si="4"/>
        <v>1.0147801428198648</v>
      </c>
      <c r="G112" s="18">
        <f t="shared" si="5"/>
        <v>0.93552427673491867</v>
      </c>
    </row>
    <row r="113" spans="1:7" x14ac:dyDescent="0.3">
      <c r="A113" s="3">
        <v>111</v>
      </c>
      <c r="B113" s="20">
        <v>225.8</v>
      </c>
      <c r="C113" s="3">
        <v>8.1999999999999993</v>
      </c>
      <c r="D113" s="3">
        <v>56.5</v>
      </c>
      <c r="E113" s="18">
        <f t="shared" si="3"/>
        <v>0.50755526594764799</v>
      </c>
      <c r="F113" s="18">
        <f t="shared" si="4"/>
        <v>0.96093782061074196</v>
      </c>
      <c r="G113" s="18">
        <f t="shared" si="5"/>
        <v>0.72691969709069104</v>
      </c>
    </row>
    <row r="114" spans="1:7" x14ac:dyDescent="0.3">
      <c r="A114" s="3">
        <v>112</v>
      </c>
      <c r="B114" s="20">
        <v>241.7</v>
      </c>
      <c r="C114" s="3">
        <v>38</v>
      </c>
      <c r="D114" s="3">
        <v>23.2</v>
      </c>
      <c r="E114" s="18">
        <f t="shared" si="3"/>
        <v>0.48595771538942401</v>
      </c>
      <c r="F114" s="18">
        <f t="shared" si="4"/>
        <v>0.77138829102583684</v>
      </c>
      <c r="G114" s="18">
        <f t="shared" si="5"/>
        <v>0.75129096421142316</v>
      </c>
    </row>
    <row r="115" spans="1:7" x14ac:dyDescent="0.3">
      <c r="A115" s="3">
        <v>113</v>
      </c>
      <c r="B115" s="20">
        <v>175.7</v>
      </c>
      <c r="C115" s="3">
        <v>15.4</v>
      </c>
      <c r="D115" s="3">
        <v>2.4</v>
      </c>
      <c r="E115" s="18">
        <f t="shared" si="3"/>
        <v>0.50145601474585533</v>
      </c>
      <c r="F115" s="18">
        <f t="shared" si="4"/>
        <v>0.81017295296395542</v>
      </c>
      <c r="G115" s="18">
        <f t="shared" si="5"/>
        <v>1.0647656167488144</v>
      </c>
    </row>
    <row r="116" spans="1:7" x14ac:dyDescent="0.3">
      <c r="A116" s="3">
        <v>114</v>
      </c>
      <c r="B116" s="20">
        <v>209.6</v>
      </c>
      <c r="C116" s="3">
        <v>20.6</v>
      </c>
      <c r="D116" s="3">
        <v>10.7</v>
      </c>
      <c r="E116" s="18">
        <f t="shared" si="3"/>
        <v>0.49377470272587209</v>
      </c>
      <c r="F116" s="18">
        <f t="shared" si="4"/>
        <v>0.78909452364457133</v>
      </c>
      <c r="G116" s="18">
        <f t="shared" si="5"/>
        <v>0.94190659216568196</v>
      </c>
    </row>
    <row r="117" spans="1:7" x14ac:dyDescent="0.3">
      <c r="A117" s="3">
        <v>115</v>
      </c>
      <c r="B117" s="20">
        <v>78.2</v>
      </c>
      <c r="C117" s="3">
        <v>46.8</v>
      </c>
      <c r="D117" s="3">
        <v>34.5</v>
      </c>
      <c r="E117" s="18">
        <f t="shared" si="3"/>
        <v>0.56630797295984059</v>
      </c>
      <c r="F117" s="18">
        <f t="shared" si="4"/>
        <v>0.70012280855995135</v>
      </c>
      <c r="G117" s="18">
        <f t="shared" si="5"/>
        <v>0.77510593845009645</v>
      </c>
    </row>
    <row r="118" spans="1:7" x14ac:dyDescent="0.3">
      <c r="A118" s="3">
        <v>116</v>
      </c>
      <c r="B118" s="20">
        <v>75.099999999999994</v>
      </c>
      <c r="C118" s="3">
        <v>35</v>
      </c>
      <c r="D118" s="3">
        <v>52.7</v>
      </c>
      <c r="E118" s="18">
        <f t="shared" si="3"/>
        <v>0.59146463887386014</v>
      </c>
      <c r="F118" s="18">
        <f t="shared" si="4"/>
        <v>0.70115545248672195</v>
      </c>
      <c r="G118" s="18">
        <f t="shared" si="5"/>
        <v>0.68505188417309637</v>
      </c>
    </row>
    <row r="119" spans="1:7" x14ac:dyDescent="0.3">
      <c r="A119" s="3">
        <v>117</v>
      </c>
      <c r="B119" s="20">
        <v>139.19999999999999</v>
      </c>
      <c r="C119" s="3">
        <v>14.3</v>
      </c>
      <c r="D119" s="3">
        <v>25.6</v>
      </c>
      <c r="E119" s="18">
        <f t="shared" si="3"/>
        <v>0.55006453229228958</v>
      </c>
      <c r="F119" s="18">
        <f t="shared" si="4"/>
        <v>0.79774508076190975</v>
      </c>
      <c r="G119" s="18">
        <f t="shared" si="5"/>
        <v>0.72833534154756552</v>
      </c>
    </row>
    <row r="120" spans="1:7" x14ac:dyDescent="0.3">
      <c r="A120" s="3">
        <v>118</v>
      </c>
      <c r="B120" s="20">
        <v>76.400000000000006</v>
      </c>
      <c r="C120" s="3">
        <v>0.8</v>
      </c>
      <c r="D120" s="3">
        <v>14.8</v>
      </c>
      <c r="E120" s="18">
        <f t="shared" si="3"/>
        <v>0.58514707105814523</v>
      </c>
      <c r="F120" s="18">
        <f t="shared" si="4"/>
        <v>1.2849630768198461</v>
      </c>
      <c r="G120" s="18">
        <f t="shared" si="5"/>
        <v>0.80187539160816468</v>
      </c>
    </row>
    <row r="121" spans="1:7" x14ac:dyDescent="0.3">
      <c r="A121" s="3">
        <v>119</v>
      </c>
      <c r="B121" s="20">
        <v>125.7</v>
      </c>
      <c r="C121" s="3">
        <v>36.9</v>
      </c>
      <c r="D121" s="3">
        <v>79.2</v>
      </c>
      <c r="E121" s="18">
        <f t="shared" si="3"/>
        <v>0.55584991748679102</v>
      </c>
      <c r="F121" s="18">
        <f t="shared" si="4"/>
        <v>0.87144243687727008</v>
      </c>
      <c r="G121" s="18">
        <f t="shared" si="5"/>
        <v>0.65767680663791528</v>
      </c>
    </row>
    <row r="122" spans="1:7" x14ac:dyDescent="0.3">
      <c r="A122" s="3">
        <v>120</v>
      </c>
      <c r="B122" s="20">
        <v>19.399999999999999</v>
      </c>
      <c r="C122" s="3">
        <v>16</v>
      </c>
      <c r="D122" s="3">
        <v>22.3</v>
      </c>
      <c r="E122" s="18">
        <f t="shared" si="3"/>
        <v>0.7193915880208378</v>
      </c>
      <c r="F122" s="18">
        <f t="shared" si="4"/>
        <v>0.83578190856169854</v>
      </c>
      <c r="G122" s="18">
        <f t="shared" si="5"/>
        <v>0.73475423022468889</v>
      </c>
    </row>
    <row r="123" spans="1:7" x14ac:dyDescent="0.3">
      <c r="A123" s="3">
        <v>121</v>
      </c>
      <c r="B123" s="20">
        <v>141.30000000000001</v>
      </c>
      <c r="C123" s="3">
        <v>26.8</v>
      </c>
      <c r="D123" s="3">
        <v>46.2</v>
      </c>
      <c r="E123" s="18">
        <f t="shared" si="3"/>
        <v>0.58732838264957055</v>
      </c>
      <c r="F123" s="18">
        <f t="shared" si="4"/>
        <v>0.76878619861656583</v>
      </c>
      <c r="G123" s="18">
        <f t="shared" si="5"/>
        <v>0.68501813818709945</v>
      </c>
    </row>
    <row r="124" spans="1:7" x14ac:dyDescent="0.3">
      <c r="A124" s="3">
        <v>122</v>
      </c>
      <c r="B124" s="20">
        <v>18.8</v>
      </c>
      <c r="C124" s="3">
        <v>21.7</v>
      </c>
      <c r="D124" s="3">
        <v>50.4</v>
      </c>
      <c r="E124" s="18">
        <f t="shared" si="3"/>
        <v>0.73231840730445641</v>
      </c>
      <c r="F124" s="18">
        <f t="shared" si="4"/>
        <v>0.7710267921742342</v>
      </c>
      <c r="G124" s="18">
        <f t="shared" si="5"/>
        <v>0.66208229692982257</v>
      </c>
    </row>
    <row r="125" spans="1:7" x14ac:dyDescent="0.3">
      <c r="A125" s="3">
        <v>123</v>
      </c>
      <c r="B125" s="20">
        <v>224</v>
      </c>
      <c r="C125" s="3">
        <v>2.4</v>
      </c>
      <c r="D125" s="3">
        <v>15.6</v>
      </c>
      <c r="E125" s="18">
        <f t="shared" si="3"/>
        <v>0.55850097889157735</v>
      </c>
      <c r="F125" s="18">
        <f t="shared" si="4"/>
        <v>1.0706863651376577</v>
      </c>
      <c r="G125" s="18">
        <f t="shared" si="5"/>
        <v>0.77588949451702671</v>
      </c>
    </row>
    <row r="126" spans="1:7" x14ac:dyDescent="0.3">
      <c r="A126" s="3">
        <v>124</v>
      </c>
      <c r="B126" s="20">
        <v>123.1</v>
      </c>
      <c r="C126" s="3">
        <v>34.6</v>
      </c>
      <c r="D126" s="3">
        <v>12.4</v>
      </c>
      <c r="E126" s="18">
        <f t="shared" si="3"/>
        <v>0.54944917780029967</v>
      </c>
      <c r="F126" s="18">
        <f t="shared" si="4"/>
        <v>0.81345483892340598</v>
      </c>
      <c r="G126" s="18">
        <f t="shared" si="5"/>
        <v>0.83715461183366091</v>
      </c>
    </row>
    <row r="127" spans="1:7" x14ac:dyDescent="0.3">
      <c r="A127" s="3">
        <v>125</v>
      </c>
      <c r="B127" s="20">
        <v>229.5</v>
      </c>
      <c r="C127" s="3">
        <v>32.299999999999997</v>
      </c>
      <c r="D127" s="3">
        <v>74.2</v>
      </c>
      <c r="E127" s="18">
        <f t="shared" si="3"/>
        <v>0.50200051139180191</v>
      </c>
      <c r="F127" s="18">
        <f t="shared" si="4"/>
        <v>0.74310418912942655</v>
      </c>
      <c r="G127" s="18">
        <f t="shared" si="5"/>
        <v>0.67373638654365076</v>
      </c>
    </row>
    <row r="128" spans="1:7" x14ac:dyDescent="0.3">
      <c r="A128" s="3">
        <v>126</v>
      </c>
      <c r="B128" s="20">
        <v>87.2</v>
      </c>
      <c r="C128" s="3">
        <v>11.8</v>
      </c>
      <c r="D128" s="3">
        <v>25.9</v>
      </c>
      <c r="E128" s="18">
        <f t="shared" si="3"/>
        <v>0.55976348203374426</v>
      </c>
      <c r="F128" s="18">
        <f t="shared" si="4"/>
        <v>0.83334400978685264</v>
      </c>
      <c r="G128" s="18">
        <f t="shared" si="5"/>
        <v>0.72372387585776876</v>
      </c>
    </row>
    <row r="129" spans="1:7" x14ac:dyDescent="0.3">
      <c r="A129" s="3">
        <v>127</v>
      </c>
      <c r="B129" s="20">
        <v>7.8</v>
      </c>
      <c r="C129" s="3">
        <v>38.9</v>
      </c>
      <c r="D129" s="3">
        <v>50.6</v>
      </c>
      <c r="E129" s="18">
        <f t="shared" si="3"/>
        <v>0.83103217701452903</v>
      </c>
      <c r="F129" s="18">
        <f t="shared" si="4"/>
        <v>0.73085371153077638</v>
      </c>
      <c r="G129" s="18">
        <f t="shared" si="5"/>
        <v>0.67333251591261378</v>
      </c>
    </row>
    <row r="130" spans="1:7" x14ac:dyDescent="0.3">
      <c r="A130" s="3">
        <v>128</v>
      </c>
      <c r="B130" s="20">
        <v>80.2</v>
      </c>
      <c r="C130" s="3">
        <v>0</v>
      </c>
      <c r="D130" s="3">
        <v>9.1999999999999993</v>
      </c>
      <c r="E130" s="18">
        <f t="shared" si="3"/>
        <v>0.66537843013965958</v>
      </c>
      <c r="F130" s="18">
        <f t="shared" si="4"/>
        <v>0.2192561134592329</v>
      </c>
      <c r="G130" s="18">
        <f t="shared" si="5"/>
        <v>0.84356737122810421</v>
      </c>
    </row>
    <row r="131" spans="1:7" x14ac:dyDescent="0.3">
      <c r="A131" s="3">
        <v>129</v>
      </c>
      <c r="B131" s="20">
        <v>220.3</v>
      </c>
      <c r="C131" s="3">
        <v>49</v>
      </c>
      <c r="D131" s="3">
        <v>3.2</v>
      </c>
      <c r="E131" s="18">
        <f t="shared" si="3"/>
        <v>0.53954948268240643</v>
      </c>
      <c r="F131" s="18">
        <f t="shared" si="4"/>
        <v>0.52493338399720402</v>
      </c>
      <c r="G131" s="18">
        <f t="shared" si="5"/>
        <v>1.045516807598988</v>
      </c>
    </row>
    <row r="132" spans="1:7" x14ac:dyDescent="0.3">
      <c r="A132" s="3">
        <v>130</v>
      </c>
      <c r="B132" s="20">
        <v>59.6</v>
      </c>
      <c r="C132" s="3">
        <v>12</v>
      </c>
      <c r="D132" s="3">
        <v>43.1</v>
      </c>
      <c r="E132" s="18">
        <f t="shared" si="3"/>
        <v>0.60338521790545263</v>
      </c>
      <c r="F132" s="18">
        <f t="shared" si="4"/>
        <v>0.76584435709236698</v>
      </c>
      <c r="G132" s="18">
        <f t="shared" si="5"/>
        <v>0.78474575880588149</v>
      </c>
    </row>
    <row r="133" spans="1:7" x14ac:dyDescent="0.3">
      <c r="A133" s="3">
        <v>131</v>
      </c>
      <c r="B133" s="20">
        <v>0.7</v>
      </c>
      <c r="C133" s="3">
        <v>39.6</v>
      </c>
      <c r="D133" s="3">
        <v>8.6999999999999993</v>
      </c>
      <c r="E133" s="18">
        <f t="shared" ref="E133:E196" si="6">IF(B133=0, $J$6*E132,POWER(B133,-$J$2) + $J$6*E132)</f>
        <v>1.2549564891574152</v>
      </c>
      <c r="F133" s="18">
        <f t="shared" ref="F133:F196" si="7">IF(C133=0, $J$7*F132,POWER(C133,-$J$3) + $J$7*F132)</f>
        <v>0.70889169005651587</v>
      </c>
      <c r="G133" s="18">
        <f t="shared" ref="G133:G196" si="8">IF(D133=0, $J$8*G132,POWER(D133,-$J$4) + $J$8*G132)</f>
        <v>0.88420177978948145</v>
      </c>
    </row>
    <row r="134" spans="1:7" x14ac:dyDescent="0.3">
      <c r="A134" s="3">
        <v>132</v>
      </c>
      <c r="B134" s="20">
        <v>265.2</v>
      </c>
      <c r="C134" s="3">
        <v>2.9</v>
      </c>
      <c r="D134" s="3">
        <v>43</v>
      </c>
      <c r="E134" s="18">
        <f t="shared" si="6"/>
        <v>0.70404274841068704</v>
      </c>
      <c r="F134" s="18">
        <f t="shared" si="7"/>
        <v>1.0208703995208555</v>
      </c>
      <c r="G134" s="18">
        <f t="shared" si="8"/>
        <v>0.73657015888306931</v>
      </c>
    </row>
    <row r="135" spans="1:7" x14ac:dyDescent="0.3">
      <c r="A135" s="3">
        <v>133</v>
      </c>
      <c r="B135" s="20">
        <v>8.4</v>
      </c>
      <c r="C135" s="3">
        <v>27.2</v>
      </c>
      <c r="D135" s="3">
        <v>2.1</v>
      </c>
      <c r="E135" s="18">
        <f t="shared" si="6"/>
        <v>0.8645601878543232</v>
      </c>
      <c r="F135" s="18">
        <f t="shared" si="7"/>
        <v>0.82278002191322264</v>
      </c>
      <c r="G135" s="18">
        <f t="shared" si="8"/>
        <v>1.0830680620629423</v>
      </c>
    </row>
    <row r="136" spans="1:7" x14ac:dyDescent="0.3">
      <c r="A136" s="3">
        <v>134</v>
      </c>
      <c r="B136" s="20">
        <v>219.8</v>
      </c>
      <c r="C136" s="3">
        <v>33.5</v>
      </c>
      <c r="D136" s="3">
        <v>45.1</v>
      </c>
      <c r="E136" s="18">
        <f t="shared" si="6"/>
        <v>0.59945852640320474</v>
      </c>
      <c r="F136" s="18">
        <f t="shared" si="7"/>
        <v>0.74227397416531882</v>
      </c>
      <c r="G136" s="18">
        <f t="shared" si="8"/>
        <v>0.79175679741865768</v>
      </c>
    </row>
    <row r="137" spans="1:7" x14ac:dyDescent="0.3">
      <c r="A137" s="3">
        <v>135</v>
      </c>
      <c r="B137" s="20">
        <v>36.9</v>
      </c>
      <c r="C137" s="3">
        <v>38.6</v>
      </c>
      <c r="D137" s="3">
        <v>65.599999999999994</v>
      </c>
      <c r="E137" s="18">
        <f t="shared" si="6"/>
        <v>0.6657910717522777</v>
      </c>
      <c r="F137" s="18">
        <f t="shared" si="7"/>
        <v>0.70427782400973271</v>
      </c>
      <c r="G137" s="18">
        <f t="shared" si="8"/>
        <v>0.6706580033320575</v>
      </c>
    </row>
    <row r="138" spans="1:7" x14ac:dyDescent="0.3">
      <c r="A138" s="3">
        <v>136</v>
      </c>
      <c r="B138" s="20">
        <v>48.3</v>
      </c>
      <c r="C138" s="3">
        <v>47</v>
      </c>
      <c r="D138" s="3">
        <v>8.5</v>
      </c>
      <c r="E138" s="18">
        <f t="shared" si="6"/>
        <v>0.66021711115610127</v>
      </c>
      <c r="F138" s="18">
        <f t="shared" si="7"/>
        <v>0.67428274741175986</v>
      </c>
      <c r="G138" s="18">
        <f t="shared" si="8"/>
        <v>0.85300019063099397</v>
      </c>
    </row>
    <row r="139" spans="1:7" x14ac:dyDescent="0.3">
      <c r="A139" s="3">
        <v>137</v>
      </c>
      <c r="B139" s="20">
        <v>25.6</v>
      </c>
      <c r="C139" s="3">
        <v>39</v>
      </c>
      <c r="D139" s="3">
        <v>9.3000000000000007</v>
      </c>
      <c r="E139" s="18">
        <f t="shared" si="6"/>
        <v>0.72088490964246699</v>
      </c>
      <c r="F139" s="18">
        <f t="shared" si="7"/>
        <v>0.68288848951121961</v>
      </c>
      <c r="G139" s="18">
        <f t="shared" si="8"/>
        <v>0.89608198550395202</v>
      </c>
    </row>
    <row r="140" spans="1:7" x14ac:dyDescent="0.3">
      <c r="A140" s="3">
        <v>138</v>
      </c>
      <c r="B140" s="20">
        <v>273.7</v>
      </c>
      <c r="C140" s="3">
        <v>28.9</v>
      </c>
      <c r="D140" s="3">
        <v>59.7</v>
      </c>
      <c r="E140" s="18">
        <f t="shared" si="6"/>
        <v>0.54176101166073531</v>
      </c>
      <c r="F140" s="18">
        <f t="shared" si="7"/>
        <v>0.7151605110037812</v>
      </c>
      <c r="G140" s="18">
        <f t="shared" si="8"/>
        <v>0.71019695652518</v>
      </c>
    </row>
    <row r="141" spans="1:7" x14ac:dyDescent="0.3">
      <c r="A141" s="3">
        <v>139</v>
      </c>
      <c r="B141" s="20">
        <v>43</v>
      </c>
      <c r="C141" s="3">
        <v>25.9</v>
      </c>
      <c r="D141" s="3">
        <v>20.5</v>
      </c>
      <c r="E141" s="18">
        <f t="shared" si="6"/>
        <v>0.63383792844444553</v>
      </c>
      <c r="F141" s="18">
        <f t="shared" si="7"/>
        <v>0.73615111319580784</v>
      </c>
      <c r="G141" s="18">
        <f t="shared" si="8"/>
        <v>0.75963341280707009</v>
      </c>
    </row>
    <row r="142" spans="1:7" x14ac:dyDescent="0.3">
      <c r="A142" s="3">
        <v>140</v>
      </c>
      <c r="B142" s="20">
        <v>184.9</v>
      </c>
      <c r="C142" s="3">
        <v>43.9</v>
      </c>
      <c r="D142" s="3">
        <v>1.7</v>
      </c>
      <c r="E142" s="18">
        <f t="shared" si="6"/>
        <v>0.54220808174827551</v>
      </c>
      <c r="F142" s="18">
        <f t="shared" si="7"/>
        <v>0.69020643711952034</v>
      </c>
      <c r="G142" s="18">
        <f t="shared" si="8"/>
        <v>1.127201666119696</v>
      </c>
    </row>
    <row r="143" spans="1:7" x14ac:dyDescent="0.3">
      <c r="A143" s="3">
        <v>141</v>
      </c>
      <c r="B143" s="20">
        <v>73.400000000000006</v>
      </c>
      <c r="C143" s="3">
        <v>17</v>
      </c>
      <c r="D143" s="3">
        <v>12.9</v>
      </c>
      <c r="E143" s="18">
        <f t="shared" si="6"/>
        <v>0.58616961466939177</v>
      </c>
      <c r="F143" s="18">
        <f t="shared" si="7"/>
        <v>0.77448921680743621</v>
      </c>
      <c r="G143" s="18">
        <f t="shared" si="8"/>
        <v>0.93778871196751012</v>
      </c>
    </row>
    <row r="144" spans="1:7" x14ac:dyDescent="0.3">
      <c r="A144" s="3">
        <v>142</v>
      </c>
      <c r="B144" s="20">
        <v>193.7</v>
      </c>
      <c r="C144" s="3">
        <v>35.4</v>
      </c>
      <c r="D144" s="3">
        <v>75.599999999999994</v>
      </c>
      <c r="E144" s="18">
        <f t="shared" si="6"/>
        <v>0.52464895654136046</v>
      </c>
      <c r="F144" s="18">
        <f t="shared" si="7"/>
        <v>0.72235045174236423</v>
      </c>
      <c r="G144" s="18">
        <f t="shared" si="8"/>
        <v>0.70234974422199437</v>
      </c>
    </row>
    <row r="145" spans="1:7" x14ac:dyDescent="0.3">
      <c r="A145" s="3">
        <v>143</v>
      </c>
      <c r="B145" s="20">
        <v>220.5</v>
      </c>
      <c r="C145" s="3">
        <v>33.200000000000003</v>
      </c>
      <c r="D145" s="3">
        <v>37.9</v>
      </c>
      <c r="E145" s="18">
        <f t="shared" si="6"/>
        <v>0.49726895183129316</v>
      </c>
      <c r="F145" s="18">
        <f t="shared" si="7"/>
        <v>0.7130372576958619</v>
      </c>
      <c r="G145" s="18">
        <f t="shared" si="8"/>
        <v>0.69406653717261191</v>
      </c>
    </row>
    <row r="146" spans="1:7" x14ac:dyDescent="0.3">
      <c r="A146" s="3">
        <v>144</v>
      </c>
      <c r="B146" s="20">
        <v>104.6</v>
      </c>
      <c r="C146" s="3">
        <v>5.7</v>
      </c>
      <c r="D146" s="3">
        <v>34.4</v>
      </c>
      <c r="E146" s="18">
        <f t="shared" si="6"/>
        <v>0.54372306831788519</v>
      </c>
      <c r="F146" s="18">
        <f t="shared" si="7"/>
        <v>0.91994422348582139</v>
      </c>
      <c r="G146" s="18">
        <f t="shared" si="8"/>
        <v>0.701039946512515</v>
      </c>
    </row>
    <row r="147" spans="1:7" x14ac:dyDescent="0.3">
      <c r="A147" s="3">
        <v>145</v>
      </c>
      <c r="B147" s="20">
        <v>96.2</v>
      </c>
      <c r="C147" s="3">
        <v>14.8</v>
      </c>
      <c r="D147" s="3">
        <v>38.9</v>
      </c>
      <c r="E147" s="18">
        <f t="shared" si="6"/>
        <v>0.56432067227854943</v>
      </c>
      <c r="F147" s="18">
        <f t="shared" si="7"/>
        <v>0.85935805618964145</v>
      </c>
      <c r="G147" s="18">
        <f t="shared" si="8"/>
        <v>0.69116249254847517</v>
      </c>
    </row>
    <row r="148" spans="1:7" x14ac:dyDescent="0.3">
      <c r="A148" s="3">
        <v>146</v>
      </c>
      <c r="B148" s="20">
        <v>140.30000000000001</v>
      </c>
      <c r="C148" s="3">
        <v>1.9</v>
      </c>
      <c r="D148" s="3">
        <v>9</v>
      </c>
      <c r="E148" s="18">
        <f t="shared" si="6"/>
        <v>0.54133519947842401</v>
      </c>
      <c r="F148" s="18">
        <f t="shared" si="7"/>
        <v>1.1373346268706508</v>
      </c>
      <c r="G148" s="18">
        <f t="shared" si="8"/>
        <v>0.85174276274179683</v>
      </c>
    </row>
    <row r="149" spans="1:7" x14ac:dyDescent="0.3">
      <c r="A149" s="3">
        <v>147</v>
      </c>
      <c r="B149" s="20">
        <v>240.1</v>
      </c>
      <c r="C149" s="3">
        <v>7.3</v>
      </c>
      <c r="D149" s="3">
        <v>8.6999999999999993</v>
      </c>
      <c r="E149" s="18">
        <f t="shared" si="6"/>
        <v>0.49653525090467293</v>
      </c>
      <c r="F149" s="18">
        <f t="shared" si="7"/>
        <v>1.0131480203542558</v>
      </c>
      <c r="G149" s="18">
        <f t="shared" si="8"/>
        <v>0.90430088097025596</v>
      </c>
    </row>
    <row r="150" spans="1:7" x14ac:dyDescent="0.3">
      <c r="A150" s="3">
        <v>148</v>
      </c>
      <c r="B150" s="20">
        <v>243.2</v>
      </c>
      <c r="C150" s="3">
        <v>49</v>
      </c>
      <c r="D150" s="3">
        <v>44.3</v>
      </c>
      <c r="E150" s="18">
        <f t="shared" si="6"/>
        <v>0.4822390660000328</v>
      </c>
      <c r="F150" s="18">
        <f t="shared" si="7"/>
        <v>0.76310095606571082</v>
      </c>
      <c r="G150" s="18">
        <f t="shared" si="8"/>
        <v>0.73980068473403926</v>
      </c>
    </row>
    <row r="151" spans="1:7" x14ac:dyDescent="0.3">
      <c r="A151" s="3">
        <v>149</v>
      </c>
      <c r="B151" s="20">
        <v>38</v>
      </c>
      <c r="C151" s="3">
        <v>40.299999999999997</v>
      </c>
      <c r="D151" s="3">
        <v>11.9</v>
      </c>
      <c r="E151" s="18">
        <f t="shared" si="6"/>
        <v>0.62777866464262411</v>
      </c>
      <c r="F151" s="18">
        <f t="shared" si="7"/>
        <v>0.70639248238312979</v>
      </c>
      <c r="G151" s="18">
        <f t="shared" si="8"/>
        <v>0.83132358877560586</v>
      </c>
    </row>
    <row r="152" spans="1:7" x14ac:dyDescent="0.3">
      <c r="A152" s="3">
        <v>150</v>
      </c>
      <c r="B152" s="20">
        <v>44.7</v>
      </c>
      <c r="C152" s="3">
        <v>25.8</v>
      </c>
      <c r="D152" s="3">
        <v>20.6</v>
      </c>
      <c r="E152" s="18">
        <f t="shared" si="6"/>
        <v>0.65600250488984779</v>
      </c>
      <c r="F152" s="18">
        <f t="shared" si="7"/>
        <v>0.73392442255435231</v>
      </c>
      <c r="G152" s="18">
        <f t="shared" si="8"/>
        <v>0.79543971438806649</v>
      </c>
    </row>
    <row r="153" spans="1:7" x14ac:dyDescent="0.3">
      <c r="A153" s="3">
        <v>151</v>
      </c>
      <c r="B153" s="20">
        <v>280.7</v>
      </c>
      <c r="C153" s="3">
        <v>13.9</v>
      </c>
      <c r="D153" s="3">
        <v>37</v>
      </c>
      <c r="E153" s="18">
        <f t="shared" si="6"/>
        <v>0.52065643077045476</v>
      </c>
      <c r="F153" s="18">
        <f t="shared" si="7"/>
        <v>0.81091822626636523</v>
      </c>
      <c r="G153" s="18">
        <f t="shared" si="8"/>
        <v>0.72432246613556117</v>
      </c>
    </row>
    <row r="154" spans="1:7" x14ac:dyDescent="0.3">
      <c r="A154" s="3">
        <v>152</v>
      </c>
      <c r="B154" s="20">
        <v>121</v>
      </c>
      <c r="C154" s="3">
        <v>8.4</v>
      </c>
      <c r="D154" s="3">
        <v>48.7</v>
      </c>
      <c r="E154" s="18">
        <f t="shared" si="6"/>
        <v>0.53941230496676362</v>
      </c>
      <c r="F154" s="18">
        <f t="shared" si="7"/>
        <v>0.89662283121102671</v>
      </c>
      <c r="G154" s="18">
        <f t="shared" si="8"/>
        <v>0.67701759697279784</v>
      </c>
    </row>
    <row r="155" spans="1:7" x14ac:dyDescent="0.3">
      <c r="A155" s="3">
        <v>153</v>
      </c>
      <c r="B155" s="20">
        <v>197.6</v>
      </c>
      <c r="C155" s="3">
        <v>23.3</v>
      </c>
      <c r="D155" s="3">
        <v>14.2</v>
      </c>
      <c r="E155" s="18">
        <f t="shared" si="6"/>
        <v>0.50923392886310681</v>
      </c>
      <c r="F155" s="18">
        <f t="shared" si="7"/>
        <v>0.80174342134875065</v>
      </c>
      <c r="G155" s="18">
        <f t="shared" si="8"/>
        <v>0.79132872517629416</v>
      </c>
    </row>
    <row r="156" spans="1:7" x14ac:dyDescent="0.3">
      <c r="A156" s="3">
        <v>154</v>
      </c>
      <c r="B156" s="20">
        <v>171.3</v>
      </c>
      <c r="C156" s="3">
        <v>39.700000000000003</v>
      </c>
      <c r="D156" s="3">
        <v>37.700000000000003</v>
      </c>
      <c r="E156" s="18">
        <f t="shared" si="6"/>
        <v>0.51024752666868878</v>
      </c>
      <c r="F156" s="18">
        <f t="shared" si="7"/>
        <v>0.71941978622365554</v>
      </c>
      <c r="G156" s="18">
        <f t="shared" si="8"/>
        <v>0.72127199715187162</v>
      </c>
    </row>
    <row r="157" spans="1:7" x14ac:dyDescent="0.3">
      <c r="A157" s="3">
        <v>155</v>
      </c>
      <c r="B157" s="20">
        <v>187.8</v>
      </c>
      <c r="C157" s="3">
        <v>21.1</v>
      </c>
      <c r="D157" s="3">
        <v>9.5</v>
      </c>
      <c r="E157" s="18">
        <f t="shared" si="6"/>
        <v>0.50403689328819012</v>
      </c>
      <c r="F157" s="18">
        <f t="shared" si="7"/>
        <v>0.75925580950194416</v>
      </c>
      <c r="G157" s="18">
        <f t="shared" si="8"/>
        <v>0.85384503461471528</v>
      </c>
    </row>
    <row r="158" spans="1:7" x14ac:dyDescent="0.3">
      <c r="A158" s="3">
        <v>156</v>
      </c>
      <c r="B158" s="20">
        <v>4.0999999999999996</v>
      </c>
      <c r="C158" s="3">
        <v>11.6</v>
      </c>
      <c r="D158" s="3">
        <v>5.7</v>
      </c>
      <c r="E158" s="18">
        <f t="shared" si="6"/>
        <v>0.90533587755420164</v>
      </c>
      <c r="F158" s="18">
        <f t="shared" si="7"/>
        <v>0.84027999948547549</v>
      </c>
      <c r="G158" s="18">
        <f t="shared" si="8"/>
        <v>0.96218655656147745</v>
      </c>
    </row>
    <row r="159" spans="1:7" x14ac:dyDescent="0.3">
      <c r="A159" s="3">
        <v>157</v>
      </c>
      <c r="B159" s="20">
        <v>93.9</v>
      </c>
      <c r="C159" s="3">
        <v>43.5</v>
      </c>
      <c r="D159" s="3">
        <v>50.5</v>
      </c>
      <c r="E159" s="18">
        <f t="shared" si="6"/>
        <v>0.67475096508653198</v>
      </c>
      <c r="F159" s="18">
        <f t="shared" si="7"/>
        <v>0.72230513828273535</v>
      </c>
      <c r="G159" s="18">
        <f t="shared" si="8"/>
        <v>0.745051856528955</v>
      </c>
    </row>
    <row r="160" spans="1:7" x14ac:dyDescent="0.3">
      <c r="A160" s="3">
        <v>158</v>
      </c>
      <c r="B160" s="20">
        <v>149.80000000000001</v>
      </c>
      <c r="C160" s="3">
        <v>1.3</v>
      </c>
      <c r="D160" s="3">
        <v>24.3</v>
      </c>
      <c r="E160" s="18">
        <f t="shared" si="6"/>
        <v>0.56962103224088112</v>
      </c>
      <c r="F160" s="18">
        <f t="shared" si="7"/>
        <v>1.1655716215395697</v>
      </c>
      <c r="G160" s="18">
        <f t="shared" si="8"/>
        <v>0.75181328777905765</v>
      </c>
    </row>
    <row r="161" spans="1:7" x14ac:dyDescent="0.3">
      <c r="A161" s="3">
        <v>159</v>
      </c>
      <c r="B161" s="20">
        <v>11.7</v>
      </c>
      <c r="C161" s="3">
        <v>36.9</v>
      </c>
      <c r="D161" s="3">
        <v>45.2</v>
      </c>
      <c r="E161" s="18">
        <f t="shared" si="6"/>
        <v>0.78233895419068267</v>
      </c>
      <c r="F161" s="18">
        <f t="shared" si="7"/>
        <v>0.83562500029318709</v>
      </c>
      <c r="G161" s="18">
        <f t="shared" si="8"/>
        <v>0.69217361732039884</v>
      </c>
    </row>
    <row r="162" spans="1:7" x14ac:dyDescent="0.3">
      <c r="A162" s="3">
        <v>160</v>
      </c>
      <c r="B162" s="20">
        <v>131.69999999999999</v>
      </c>
      <c r="C162" s="3">
        <v>18.399999999999999</v>
      </c>
      <c r="D162" s="3">
        <v>34.6</v>
      </c>
      <c r="E162" s="18">
        <f t="shared" si="6"/>
        <v>0.61147735123799241</v>
      </c>
      <c r="F162" s="18">
        <f t="shared" si="7"/>
        <v>0.80920454998481617</v>
      </c>
      <c r="G162" s="18">
        <f t="shared" si="8"/>
        <v>0.69990101457822829</v>
      </c>
    </row>
    <row r="163" spans="1:7" x14ac:dyDescent="0.3">
      <c r="A163" s="3">
        <v>161</v>
      </c>
      <c r="B163" s="20">
        <v>172.5</v>
      </c>
      <c r="C163" s="3">
        <v>18.100000000000001</v>
      </c>
      <c r="D163" s="3">
        <v>30.7</v>
      </c>
      <c r="E163" s="18">
        <f t="shared" si="6"/>
        <v>0.54042180383014904</v>
      </c>
      <c r="F163" s="18">
        <f t="shared" si="7"/>
        <v>0.80311769857188553</v>
      </c>
      <c r="G163" s="18">
        <f t="shared" si="8"/>
        <v>0.71413487715290414</v>
      </c>
    </row>
    <row r="164" spans="1:7" x14ac:dyDescent="0.3">
      <c r="A164" s="3">
        <v>162</v>
      </c>
      <c r="B164" s="20">
        <v>85.7</v>
      </c>
      <c r="C164" s="3">
        <v>35.799999999999997</v>
      </c>
      <c r="D164" s="3">
        <v>49.3</v>
      </c>
      <c r="E164" s="18">
        <f t="shared" si="6"/>
        <v>0.57271225632649014</v>
      </c>
      <c r="F164" s="18">
        <f t="shared" si="7"/>
        <v>0.72983908913332818</v>
      </c>
      <c r="G164" s="18">
        <f t="shared" si="8"/>
        <v>0.67283683671127936</v>
      </c>
    </row>
    <row r="165" spans="1:7" x14ac:dyDescent="0.3">
      <c r="A165" s="3">
        <v>163</v>
      </c>
      <c r="B165" s="20">
        <v>188.4</v>
      </c>
      <c r="C165" s="3">
        <v>18.100000000000001</v>
      </c>
      <c r="D165" s="3">
        <v>25.6</v>
      </c>
      <c r="E165" s="18">
        <f t="shared" si="6"/>
        <v>0.52255248379211594</v>
      </c>
      <c r="F165" s="18">
        <f t="shared" si="7"/>
        <v>0.77930806031643907</v>
      </c>
      <c r="G165" s="18">
        <f t="shared" si="8"/>
        <v>0.72467082730902033</v>
      </c>
    </row>
    <row r="166" spans="1:7" x14ac:dyDescent="0.3">
      <c r="A166" s="3">
        <v>164</v>
      </c>
      <c r="B166" s="20">
        <v>163.5</v>
      </c>
      <c r="C166" s="3">
        <v>36.799999999999997</v>
      </c>
      <c r="D166" s="3">
        <v>7.4</v>
      </c>
      <c r="E166" s="18">
        <f t="shared" si="6"/>
        <v>0.51759060248948574</v>
      </c>
      <c r="F166" s="18">
        <f t="shared" si="7"/>
        <v>0.72000975049313276</v>
      </c>
      <c r="G166" s="18">
        <f t="shared" si="8"/>
        <v>0.8875229088290405</v>
      </c>
    </row>
    <row r="167" spans="1:7" x14ac:dyDescent="0.3">
      <c r="A167" s="3">
        <v>165</v>
      </c>
      <c r="B167" s="20">
        <v>117.2</v>
      </c>
      <c r="C167" s="3">
        <v>14.7</v>
      </c>
      <c r="D167" s="3">
        <v>5.4</v>
      </c>
      <c r="E167" s="18">
        <f t="shared" si="6"/>
        <v>0.54094595509839882</v>
      </c>
      <c r="F167" s="18">
        <f t="shared" si="7"/>
        <v>0.80016927051401066</v>
      </c>
      <c r="G167" s="18">
        <f t="shared" si="8"/>
        <v>0.97996599542815332</v>
      </c>
    </row>
    <row r="168" spans="1:7" x14ac:dyDescent="0.3">
      <c r="A168" s="3">
        <v>166</v>
      </c>
      <c r="B168" s="20">
        <v>234.5</v>
      </c>
      <c r="C168" s="3">
        <v>3.4</v>
      </c>
      <c r="D168" s="3">
        <v>84.8</v>
      </c>
      <c r="E168" s="18">
        <f t="shared" si="6"/>
        <v>0.4979993155042004</v>
      </c>
      <c r="F168" s="18">
        <f t="shared" si="7"/>
        <v>1.0229470379177084</v>
      </c>
      <c r="G168" s="18">
        <f t="shared" si="8"/>
        <v>0.70544336359927373</v>
      </c>
    </row>
    <row r="169" spans="1:7" x14ac:dyDescent="0.3">
      <c r="A169" s="3">
        <v>167</v>
      </c>
      <c r="B169" s="20">
        <v>17.899999999999999</v>
      </c>
      <c r="C169" s="3">
        <v>37.6</v>
      </c>
      <c r="D169" s="3">
        <v>21.6</v>
      </c>
      <c r="E169" s="18">
        <f t="shared" si="6"/>
        <v>0.71100276198568979</v>
      </c>
      <c r="F169" s="18">
        <f t="shared" si="7"/>
        <v>0.791014597059712</v>
      </c>
      <c r="G169" s="18">
        <f t="shared" si="8"/>
        <v>0.75252337961298343</v>
      </c>
    </row>
    <row r="170" spans="1:7" x14ac:dyDescent="0.3">
      <c r="A170" s="3">
        <v>168</v>
      </c>
      <c r="B170" s="20">
        <v>206.8</v>
      </c>
      <c r="C170" s="3">
        <v>5.2</v>
      </c>
      <c r="D170" s="3">
        <v>19.399999999999999</v>
      </c>
      <c r="E170" s="18">
        <f t="shared" si="6"/>
        <v>0.55756346722511929</v>
      </c>
      <c r="F170" s="18">
        <f t="shared" si="7"/>
        <v>0.95642100760326165</v>
      </c>
      <c r="G170" s="18">
        <f t="shared" si="8"/>
        <v>0.77839362665869549</v>
      </c>
    </row>
    <row r="171" spans="1:7" x14ac:dyDescent="0.3">
      <c r="A171" s="3">
        <v>169</v>
      </c>
      <c r="B171" s="20">
        <v>215.4</v>
      </c>
      <c r="C171" s="3">
        <v>23.6</v>
      </c>
      <c r="D171" s="3">
        <v>57.6</v>
      </c>
      <c r="E171" s="18">
        <f t="shared" si="6"/>
        <v>0.50873770796463313</v>
      </c>
      <c r="F171" s="18">
        <f t="shared" si="7"/>
        <v>0.81832146829007435</v>
      </c>
      <c r="G171" s="18">
        <f t="shared" si="8"/>
        <v>0.67806285606370864</v>
      </c>
    </row>
    <row r="172" spans="1:7" x14ac:dyDescent="0.3">
      <c r="A172" s="3">
        <v>170</v>
      </c>
      <c r="B172" s="20">
        <v>284.3</v>
      </c>
      <c r="C172" s="3">
        <v>10.6</v>
      </c>
      <c r="D172" s="3">
        <v>6.4</v>
      </c>
      <c r="E172" s="18">
        <f t="shared" si="6"/>
        <v>0.47565262941256281</v>
      </c>
      <c r="F172" s="18">
        <f t="shared" si="7"/>
        <v>0.86914342526306831</v>
      </c>
      <c r="G172" s="18">
        <f t="shared" si="8"/>
        <v>0.8932836875497201</v>
      </c>
    </row>
    <row r="173" spans="1:7" x14ac:dyDescent="0.3">
      <c r="A173" s="3">
        <v>171</v>
      </c>
      <c r="B173" s="20">
        <v>50</v>
      </c>
      <c r="C173" s="3">
        <v>11.6</v>
      </c>
      <c r="D173" s="3">
        <v>18.399999999999999</v>
      </c>
      <c r="E173" s="18">
        <f t="shared" si="6"/>
        <v>0.60000084075109517</v>
      </c>
      <c r="F173" s="18">
        <f t="shared" si="7"/>
        <v>0.87324628421381267</v>
      </c>
      <c r="G173" s="18">
        <f t="shared" si="8"/>
        <v>0.82650215616177614</v>
      </c>
    </row>
    <row r="174" spans="1:7" x14ac:dyDescent="0.3">
      <c r="A174" s="3">
        <v>172</v>
      </c>
      <c r="B174" s="20">
        <v>164.5</v>
      </c>
      <c r="C174" s="3">
        <v>20.9</v>
      </c>
      <c r="D174" s="3">
        <v>47.4</v>
      </c>
      <c r="E174" s="18">
        <f t="shared" si="6"/>
        <v>0.54038534610375077</v>
      </c>
      <c r="F174" s="18">
        <f t="shared" si="7"/>
        <v>0.8064398576991848</v>
      </c>
      <c r="G174" s="18">
        <f t="shared" si="8"/>
        <v>0.71016596228491591</v>
      </c>
    </row>
    <row r="175" spans="1:7" x14ac:dyDescent="0.3">
      <c r="A175" s="3">
        <v>173</v>
      </c>
      <c r="B175" s="20">
        <v>19.600000000000001</v>
      </c>
      <c r="C175" s="3">
        <v>20.100000000000001</v>
      </c>
      <c r="D175" s="3">
        <v>17</v>
      </c>
      <c r="E175" s="18">
        <f t="shared" si="6"/>
        <v>0.71361975501001729</v>
      </c>
      <c r="F175" s="18">
        <f t="shared" si="7"/>
        <v>0.79066459051396043</v>
      </c>
      <c r="G175" s="18">
        <f t="shared" si="8"/>
        <v>0.78047707435705482</v>
      </c>
    </row>
    <row r="176" spans="1:7" x14ac:dyDescent="0.3">
      <c r="A176" s="3">
        <v>174</v>
      </c>
      <c r="B176" s="20">
        <v>168.4</v>
      </c>
      <c r="C176" s="3">
        <v>7.1</v>
      </c>
      <c r="D176" s="3">
        <v>12.8</v>
      </c>
      <c r="E176" s="18">
        <f t="shared" si="6"/>
        <v>0.57278609655635027</v>
      </c>
      <c r="F176" s="18">
        <f t="shared" si="7"/>
        <v>0.91289068204208856</v>
      </c>
      <c r="G176" s="18">
        <f t="shared" si="8"/>
        <v>0.83470533929783197</v>
      </c>
    </row>
    <row r="177" spans="1:7" x14ac:dyDescent="0.3">
      <c r="A177" s="3">
        <v>175</v>
      </c>
      <c r="B177" s="20">
        <v>222.4</v>
      </c>
      <c r="C177" s="3">
        <v>3.4</v>
      </c>
      <c r="D177" s="3">
        <v>13.1</v>
      </c>
      <c r="E177" s="18">
        <f t="shared" si="6"/>
        <v>0.51112737870949876</v>
      </c>
      <c r="F177" s="18">
        <f t="shared" si="7"/>
        <v>1.0567634613761316</v>
      </c>
      <c r="G177" s="18">
        <f t="shared" si="8"/>
        <v>0.84819760332497784</v>
      </c>
    </row>
    <row r="178" spans="1:7" x14ac:dyDescent="0.3">
      <c r="A178" s="3">
        <v>176</v>
      </c>
      <c r="B178" s="20">
        <v>276.89999999999998</v>
      </c>
      <c r="C178" s="3">
        <v>48.9</v>
      </c>
      <c r="D178" s="3">
        <v>41.8</v>
      </c>
      <c r="E178" s="18">
        <f t="shared" si="6"/>
        <v>0.47807793134499776</v>
      </c>
      <c r="F178" s="18">
        <f t="shared" si="7"/>
        <v>0.77637322903565398</v>
      </c>
      <c r="G178" s="18">
        <f t="shared" si="8"/>
        <v>0.7284444399963903</v>
      </c>
    </row>
    <row r="179" spans="1:7" x14ac:dyDescent="0.3">
      <c r="A179" s="3">
        <v>177</v>
      </c>
      <c r="B179" s="20">
        <v>248.4</v>
      </c>
      <c r="C179" s="3">
        <v>30.2</v>
      </c>
      <c r="D179" s="3">
        <v>20.3</v>
      </c>
      <c r="E179" s="18">
        <f t="shared" si="6"/>
        <v>0.47529466805752052</v>
      </c>
      <c r="F179" s="18">
        <f t="shared" si="7"/>
        <v>0.73873501341794945</v>
      </c>
      <c r="G179" s="18">
        <f t="shared" si="8"/>
        <v>0.76618043220139587</v>
      </c>
    </row>
    <row r="180" spans="1:7" x14ac:dyDescent="0.3">
      <c r="A180" s="3">
        <v>178</v>
      </c>
      <c r="B180" s="20">
        <v>170.2</v>
      </c>
      <c r="C180" s="3">
        <v>7.8</v>
      </c>
      <c r="D180" s="3">
        <v>35.200000000000003</v>
      </c>
      <c r="E180" s="18">
        <f t="shared" si="6"/>
        <v>0.50052663261502883</v>
      </c>
      <c r="F180" s="18">
        <f t="shared" si="7"/>
        <v>0.88472363642979057</v>
      </c>
      <c r="G180" s="18">
        <f t="shared" si="8"/>
        <v>0.72041337752355095</v>
      </c>
    </row>
    <row r="181" spans="1:7" x14ac:dyDescent="0.3">
      <c r="A181" s="3">
        <v>179</v>
      </c>
      <c r="B181" s="20">
        <v>276.7</v>
      </c>
      <c r="C181" s="3">
        <v>2.2999999999999998</v>
      </c>
      <c r="D181" s="3">
        <v>23.7</v>
      </c>
      <c r="E181" s="18">
        <f t="shared" si="6"/>
        <v>0.47494463861446679</v>
      </c>
      <c r="F181" s="18">
        <f t="shared" si="7"/>
        <v>1.1119706361361228</v>
      </c>
      <c r="G181" s="18">
        <f t="shared" si="8"/>
        <v>0.7470699857532741</v>
      </c>
    </row>
    <row r="182" spans="1:7" x14ac:dyDescent="0.3">
      <c r="A182" s="3">
        <v>180</v>
      </c>
      <c r="B182" s="20">
        <v>165.6</v>
      </c>
      <c r="C182" s="3">
        <v>10</v>
      </c>
      <c r="D182" s="3">
        <v>17.600000000000001</v>
      </c>
      <c r="E182" s="18">
        <f t="shared" si="6"/>
        <v>0.50238843580062909</v>
      </c>
      <c r="F182" s="18">
        <f t="shared" si="7"/>
        <v>0.96454853532103013</v>
      </c>
      <c r="G182" s="18">
        <f t="shared" si="8"/>
        <v>0.78762559677494481</v>
      </c>
    </row>
    <row r="183" spans="1:7" x14ac:dyDescent="0.3">
      <c r="A183" s="3">
        <v>181</v>
      </c>
      <c r="B183" s="20">
        <v>156.6</v>
      </c>
      <c r="C183" s="3">
        <v>2.6</v>
      </c>
      <c r="D183" s="3">
        <v>8.3000000000000007</v>
      </c>
      <c r="E183" s="18">
        <f t="shared" si="6"/>
        <v>0.51466646767003565</v>
      </c>
      <c r="F183" s="18">
        <f t="shared" si="7"/>
        <v>1.1154126487884424</v>
      </c>
      <c r="G183" s="18">
        <f t="shared" si="8"/>
        <v>0.89120184061065677</v>
      </c>
    </row>
    <row r="184" spans="1:7" x14ac:dyDescent="0.3">
      <c r="A184" s="3">
        <v>182</v>
      </c>
      <c r="B184" s="20">
        <v>218.5</v>
      </c>
      <c r="C184" s="3">
        <v>5.4</v>
      </c>
      <c r="D184" s="3">
        <v>27.4</v>
      </c>
      <c r="E184" s="18">
        <f t="shared" si="6"/>
        <v>0.49489413499079238</v>
      </c>
      <c r="F184" s="18">
        <f t="shared" si="7"/>
        <v>1.0483329174159739</v>
      </c>
      <c r="G184" s="18">
        <f t="shared" si="8"/>
        <v>0.7831232007728246</v>
      </c>
    </row>
    <row r="185" spans="1:7" x14ac:dyDescent="0.3">
      <c r="A185" s="3">
        <v>183</v>
      </c>
      <c r="B185" s="20">
        <v>56.2</v>
      </c>
      <c r="C185" s="3">
        <v>5.7</v>
      </c>
      <c r="D185" s="3">
        <v>29.7</v>
      </c>
      <c r="E185" s="18">
        <f t="shared" si="6"/>
        <v>0.59520607725194241</v>
      </c>
      <c r="F185" s="18">
        <f t="shared" si="7"/>
        <v>1.020532921401855</v>
      </c>
      <c r="G185" s="18">
        <f t="shared" si="8"/>
        <v>0.74245175859161372</v>
      </c>
    </row>
    <row r="186" spans="1:7" x14ac:dyDescent="0.3">
      <c r="A186" s="3">
        <v>184</v>
      </c>
      <c r="B186" s="20">
        <v>287.60000000000002</v>
      </c>
      <c r="C186" s="3">
        <v>43</v>
      </c>
      <c r="D186" s="3">
        <v>71.8</v>
      </c>
      <c r="E186" s="18">
        <f t="shared" si="6"/>
        <v>0.50084840449164558</v>
      </c>
      <c r="F186" s="18">
        <f t="shared" si="7"/>
        <v>0.77746950136678139</v>
      </c>
      <c r="G186" s="18">
        <f t="shared" si="8"/>
        <v>0.64811361196162121</v>
      </c>
    </row>
    <row r="187" spans="1:7" x14ac:dyDescent="0.3">
      <c r="A187" s="3">
        <v>185</v>
      </c>
      <c r="B187" s="20">
        <v>253.8</v>
      </c>
      <c r="C187" s="3">
        <v>21.3</v>
      </c>
      <c r="D187" s="3">
        <v>30</v>
      </c>
      <c r="E187" s="18">
        <f t="shared" si="6"/>
        <v>0.48070141711795245</v>
      </c>
      <c r="F187" s="18">
        <f t="shared" si="7"/>
        <v>0.77564634376355579</v>
      </c>
      <c r="G187" s="18">
        <f t="shared" si="8"/>
        <v>0.70092976770060456</v>
      </c>
    </row>
    <row r="188" spans="1:7" x14ac:dyDescent="0.3">
      <c r="A188" s="3">
        <v>186</v>
      </c>
      <c r="B188" s="20">
        <v>205</v>
      </c>
      <c r="C188" s="3">
        <v>45.1</v>
      </c>
      <c r="D188" s="3">
        <v>19.600000000000001</v>
      </c>
      <c r="E188" s="18">
        <f t="shared" si="6"/>
        <v>0.48907551033444824</v>
      </c>
      <c r="F188" s="18">
        <f t="shared" si="7"/>
        <v>0.69953028192884181</v>
      </c>
      <c r="G188" s="18">
        <f t="shared" si="8"/>
        <v>0.76178308148907337</v>
      </c>
    </row>
    <row r="189" spans="1:7" x14ac:dyDescent="0.3">
      <c r="A189" s="3">
        <v>187</v>
      </c>
      <c r="B189" s="20">
        <v>139.5</v>
      </c>
      <c r="C189" s="3">
        <v>2.1</v>
      </c>
      <c r="D189" s="3">
        <v>26.6</v>
      </c>
      <c r="E189" s="18">
        <f t="shared" si="6"/>
        <v>0.51918738680891496</v>
      </c>
      <c r="F189" s="18">
        <f t="shared" si="7"/>
        <v>1.0719560989766741</v>
      </c>
      <c r="G189" s="18">
        <f t="shared" si="8"/>
        <v>0.74736324307832458</v>
      </c>
    </row>
    <row r="190" spans="1:7" x14ac:dyDescent="0.3">
      <c r="A190" s="3">
        <v>188</v>
      </c>
      <c r="B190" s="20">
        <v>191.1</v>
      </c>
      <c r="C190" s="3">
        <v>28.7</v>
      </c>
      <c r="D190" s="3">
        <v>18.2</v>
      </c>
      <c r="E190" s="18">
        <f t="shared" si="6"/>
        <v>0.50549827512458179</v>
      </c>
      <c r="F190" s="18">
        <f t="shared" si="7"/>
        <v>0.83259003072216542</v>
      </c>
      <c r="G190" s="18">
        <f t="shared" si="8"/>
        <v>0.78394817247608983</v>
      </c>
    </row>
    <row r="191" spans="1:7" x14ac:dyDescent="0.3">
      <c r="A191" s="3">
        <v>189</v>
      </c>
      <c r="B191" s="20">
        <v>286</v>
      </c>
      <c r="C191" s="3">
        <v>13.9</v>
      </c>
      <c r="D191" s="3">
        <v>3.7</v>
      </c>
      <c r="E191" s="18">
        <f t="shared" si="6"/>
        <v>0.47429585998428875</v>
      </c>
      <c r="F191" s="18">
        <f t="shared" si="7"/>
        <v>0.84051790871670917</v>
      </c>
      <c r="G191" s="18">
        <f t="shared" si="8"/>
        <v>1.0049521009636657</v>
      </c>
    </row>
    <row r="192" spans="1:7" x14ac:dyDescent="0.3">
      <c r="A192" s="3">
        <v>190</v>
      </c>
      <c r="B192" s="20">
        <v>18.7</v>
      </c>
      <c r="C192" s="3">
        <v>12.1</v>
      </c>
      <c r="D192" s="3">
        <v>23.4</v>
      </c>
      <c r="E192" s="18">
        <f t="shared" si="6"/>
        <v>0.69900216294742457</v>
      </c>
      <c r="F192" s="18">
        <f t="shared" si="7"/>
        <v>0.85951081286483622</v>
      </c>
      <c r="G192" s="18">
        <f t="shared" si="8"/>
        <v>0.83378607440351349</v>
      </c>
    </row>
    <row r="193" spans="1:7" x14ac:dyDescent="0.3">
      <c r="A193" s="3">
        <v>191</v>
      </c>
      <c r="B193" s="20">
        <v>39.5</v>
      </c>
      <c r="C193" s="3">
        <v>41.1</v>
      </c>
      <c r="D193" s="3">
        <v>5.8</v>
      </c>
      <c r="E193" s="18">
        <f t="shared" si="6"/>
        <v>0.68908138822580145</v>
      </c>
      <c r="F193" s="18">
        <f t="shared" si="7"/>
        <v>0.73344206257071654</v>
      </c>
      <c r="G193" s="18">
        <f t="shared" si="8"/>
        <v>0.95371730564788149</v>
      </c>
    </row>
    <row r="194" spans="1:7" x14ac:dyDescent="0.3">
      <c r="A194" s="3">
        <v>192</v>
      </c>
      <c r="B194" s="20">
        <v>75.5</v>
      </c>
      <c r="C194" s="3">
        <v>10.8</v>
      </c>
      <c r="D194" s="3">
        <v>6</v>
      </c>
      <c r="E194" s="18">
        <f t="shared" si="6"/>
        <v>0.6278490147165452</v>
      </c>
      <c r="F194" s="18">
        <f t="shared" si="7"/>
        <v>0.84135249763644016</v>
      </c>
      <c r="G194" s="18">
        <f t="shared" si="8"/>
        <v>0.9849423104659436</v>
      </c>
    </row>
    <row r="195" spans="1:7" x14ac:dyDescent="0.3">
      <c r="A195" s="3">
        <v>193</v>
      </c>
      <c r="B195" s="20">
        <v>17.2</v>
      </c>
      <c r="C195" s="3">
        <v>4.0999999999999996</v>
      </c>
      <c r="D195" s="3">
        <v>31.6</v>
      </c>
      <c r="E195" s="18">
        <f t="shared" si="6"/>
        <v>0.75445621090849868</v>
      </c>
      <c r="F195" s="18">
        <f t="shared" si="7"/>
        <v>1.0065305588586766</v>
      </c>
      <c r="G195" s="18">
        <f t="shared" si="8"/>
        <v>0.79674215494578027</v>
      </c>
    </row>
    <row r="196" spans="1:7" x14ac:dyDescent="0.3">
      <c r="A196" s="3">
        <v>194</v>
      </c>
      <c r="B196" s="20">
        <v>166.8</v>
      </c>
      <c r="C196" s="3">
        <v>42</v>
      </c>
      <c r="D196" s="3">
        <v>3.6</v>
      </c>
      <c r="E196" s="18">
        <f t="shared" si="6"/>
        <v>0.58572256182630378</v>
      </c>
      <c r="F196" s="18">
        <f t="shared" si="7"/>
        <v>0.77549204991743914</v>
      </c>
      <c r="G196" s="18">
        <f t="shared" si="8"/>
        <v>1.0130200429843104</v>
      </c>
    </row>
    <row r="197" spans="1:7" x14ac:dyDescent="0.3">
      <c r="A197" s="3">
        <v>195</v>
      </c>
      <c r="B197" s="20">
        <v>149.69999999999999</v>
      </c>
      <c r="C197" s="3">
        <v>35.6</v>
      </c>
      <c r="D197" s="3">
        <v>6</v>
      </c>
      <c r="E197" s="18">
        <f t="shared" ref="E197:E202" si="9">IF(B197=0, $J$6*E196,POWER(B197,-$J$2) + $J$6*E196)</f>
        <v>0.54296155570729188</v>
      </c>
      <c r="F197" s="18">
        <f t="shared" ref="F197:F202" si="10">IF(C197=0, $J$7*F196,POWER(C197,-$J$3) + $J$7*F196)</f>
        <v>0.72209949432152243</v>
      </c>
      <c r="G197" s="18">
        <f t="shared" ref="G197:G202" si="11">IF(D197=0, $J$8*G196,POWER(D197,-$J$4) + $J$8*G196)</f>
        <v>1.0027331316668724</v>
      </c>
    </row>
    <row r="198" spans="1:7" x14ac:dyDescent="0.3">
      <c r="A198" s="3">
        <v>196</v>
      </c>
      <c r="B198" s="20">
        <v>38.200000000000003</v>
      </c>
      <c r="C198" s="3">
        <v>3.7</v>
      </c>
      <c r="D198" s="3">
        <v>13.8</v>
      </c>
      <c r="E198" s="18">
        <f t="shared" si="9"/>
        <v>0.64548847765210215</v>
      </c>
      <c r="F198" s="18">
        <f t="shared" si="10"/>
        <v>0.98639749751729544</v>
      </c>
      <c r="G198" s="18">
        <f t="shared" si="11"/>
        <v>0.89241451438306496</v>
      </c>
    </row>
    <row r="199" spans="1:7" x14ac:dyDescent="0.3">
      <c r="A199" s="3">
        <v>197</v>
      </c>
      <c r="B199" s="20">
        <v>94.2</v>
      </c>
      <c r="C199" s="3">
        <v>4.9000000000000004</v>
      </c>
      <c r="D199" s="3">
        <v>8.1</v>
      </c>
      <c r="E199" s="18">
        <f t="shared" si="9"/>
        <v>0.5965396338085851</v>
      </c>
      <c r="F199" s="18">
        <f t="shared" si="10"/>
        <v>1.0236333395598267</v>
      </c>
      <c r="G199" s="18">
        <f t="shared" si="11"/>
        <v>0.92584118292652606</v>
      </c>
    </row>
    <row r="200" spans="1:7" x14ac:dyDescent="0.3">
      <c r="A200" s="3">
        <v>198</v>
      </c>
      <c r="B200" s="20">
        <v>177</v>
      </c>
      <c r="C200" s="3">
        <v>9.3000000000000007</v>
      </c>
      <c r="D200" s="3">
        <v>6.4</v>
      </c>
      <c r="E200" s="18">
        <f t="shared" si="9"/>
        <v>0.53410659738992905</v>
      </c>
      <c r="F200" s="18">
        <f t="shared" si="10"/>
        <v>0.94727193018260181</v>
      </c>
      <c r="G200" s="18">
        <f t="shared" si="11"/>
        <v>0.96761718560856524</v>
      </c>
    </row>
    <row r="201" spans="1:7" x14ac:dyDescent="0.3">
      <c r="A201" s="3">
        <v>199</v>
      </c>
      <c r="B201" s="20">
        <v>283.60000000000002</v>
      </c>
      <c r="C201" s="3">
        <v>42</v>
      </c>
      <c r="D201" s="3">
        <v>66.2</v>
      </c>
      <c r="E201" s="18">
        <f t="shared" si="9"/>
        <v>0.48342260442098917</v>
      </c>
      <c r="F201" s="18">
        <f t="shared" si="10"/>
        <v>0.75771446131461673</v>
      </c>
      <c r="G201" s="18">
        <f t="shared" si="11"/>
        <v>0.72262812615549121</v>
      </c>
    </row>
    <row r="202" spans="1:7" x14ac:dyDescent="0.3">
      <c r="A202" s="3">
        <v>200</v>
      </c>
      <c r="B202" s="20">
        <v>232.1</v>
      </c>
      <c r="C202" s="3">
        <v>8.6</v>
      </c>
      <c r="D202" s="3">
        <v>8.6999999999999993</v>
      </c>
      <c r="E202" s="18">
        <f t="shared" si="9"/>
        <v>0.48143374091793945</v>
      </c>
      <c r="F202" s="18">
        <f t="shared" si="10"/>
        <v>0.87759420766485208</v>
      </c>
      <c r="G202" s="18">
        <f t="shared" si="11"/>
        <v>0.86556648999436436</v>
      </c>
    </row>
    <row r="211" spans="6:7" x14ac:dyDescent="0.3">
      <c r="F211" s="23"/>
      <c r="G211" s="24"/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Raw_Data</vt:lpstr>
      <vt:lpstr>Transformed_Data</vt:lpstr>
      <vt:lpstr>Simple_Decay</vt:lpstr>
      <vt:lpstr>Maximum_Period</vt:lpstr>
      <vt:lpstr>Log_Decay</vt:lpstr>
      <vt:lpstr>Half-Life</vt:lpstr>
      <vt:lpstr>Exponential_Decay</vt:lpstr>
      <vt:lpstr>Logistic_Decay</vt:lpstr>
      <vt:lpstr>Power_Decay</vt:lpstr>
      <vt:lpstr>Hyperbolic_Decay</vt:lpstr>
      <vt:lpstr>Exponential_Decay!Adstock</vt:lpstr>
      <vt:lpstr>'Half-Life'!Adstock</vt:lpstr>
      <vt:lpstr>Hyperbolic_Decay!Adstock</vt:lpstr>
      <vt:lpstr>Log_Decay!Adstock</vt:lpstr>
      <vt:lpstr>Logistic_Decay!Adstock</vt:lpstr>
      <vt:lpstr>Maximum_Period!Adstock</vt:lpstr>
      <vt:lpstr>Power_Decay!Adstock</vt:lpstr>
      <vt:lpstr>Adstock</vt:lpstr>
      <vt:lpstr>Lambda_for_Newspaper</vt:lpstr>
      <vt:lpstr>Lambda_for_Radio</vt:lpstr>
      <vt:lpstr>Lambda_for_TV</vt:lpstr>
      <vt:lpstr>Maximum_Period_for_Newspaper</vt:lpstr>
      <vt:lpstr>Maximum_Period_for_Radio</vt:lpstr>
      <vt:lpstr>Maximum_Period_for_TV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2021-06-04T17:56:52Z</dcterms:created>
  <dcterms:modified xsi:type="dcterms:W3CDTF">2021-06-08T18:57:39Z</dcterms:modified>
</cp:coreProperties>
</file>