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6"/>
  </bookViews>
  <sheets>
    <sheet name="WALKTIME" sheetId="1" r:id="rId1"/>
    <sheet name="DELAY" sheetId="2" r:id="rId2"/>
    <sheet name="PERCENT" sheetId="4" r:id="rId3"/>
    <sheet name="FINAL PLOT" sheetId="11" r:id="rId4"/>
    <sheet name="MULTIPLEAXES" sheetId="9" r:id="rId5"/>
    <sheet name="TRIPPERPOOL" sheetId="7" r:id="rId6"/>
    <sheet name="EXEC TIME" sheetId="5" r:id="rId7"/>
    <sheet name="Sheet5" sheetId="6" r:id="rId8"/>
    <sheet name="VTT" sheetId="10" r:id="rId9"/>
    <sheet name="SPEED" sheetId="3" r:id="rId10"/>
  </sheets>
  <calcPr calcId="152511"/>
</workbook>
</file>

<file path=xl/calcChain.xml><?xml version="1.0" encoding="utf-8"?>
<calcChain xmlns="http://schemas.openxmlformats.org/spreadsheetml/2006/main">
  <c r="AA12" i="4" l="1"/>
  <c r="AA11" i="4"/>
  <c r="AA10" i="4"/>
  <c r="AA9" i="4"/>
  <c r="AA8" i="4"/>
  <c r="AA7" i="4"/>
  <c r="H112" i="10"/>
  <c r="H111" i="10"/>
  <c r="H110" i="10"/>
  <c r="H109" i="10"/>
  <c r="H108" i="10"/>
  <c r="H107" i="10"/>
  <c r="F102" i="10"/>
  <c r="P102" i="10"/>
  <c r="N102" i="10"/>
  <c r="L102" i="10"/>
  <c r="J102" i="10"/>
  <c r="H102" i="10"/>
  <c r="Q28" i="6"/>
  <c r="Q29" i="6"/>
  <c r="Q30" i="6"/>
  <c r="Q31" i="6"/>
  <c r="P28" i="6"/>
  <c r="P29" i="6"/>
  <c r="P30" i="6"/>
  <c r="P31" i="6"/>
  <c r="Q27" i="6"/>
  <c r="P27" i="6"/>
</calcChain>
</file>

<file path=xl/sharedStrings.xml><?xml version="1.0" encoding="utf-8"?>
<sst xmlns="http://schemas.openxmlformats.org/spreadsheetml/2006/main" count="35" uniqueCount="26">
  <si>
    <t>POOL LENGTH
 (MIN)</t>
  </si>
  <si>
    <t>Trips</t>
  </si>
  <si>
    <t>% Red</t>
  </si>
  <si>
    <t>Exec Time</t>
  </si>
  <si>
    <t>% People</t>
  </si>
  <si>
    <t>Manhattan</t>
  </si>
  <si>
    <t>NewYork</t>
  </si>
  <si>
    <t>5 min</t>
  </si>
  <si>
    <t>6 min</t>
  </si>
  <si>
    <t>7 min</t>
  </si>
  <si>
    <t>8 min</t>
  </si>
  <si>
    <t>9 min</t>
  </si>
  <si>
    <t xml:space="preserve">10 min </t>
  </si>
  <si>
    <t>COUNT</t>
  </si>
  <si>
    <t>NYC</t>
  </si>
  <si>
    <t>MH</t>
  </si>
  <si>
    <t>Pool Size</t>
  </si>
  <si>
    <t>% Reduction in Trips</t>
  </si>
  <si>
    <t># Trips before ride-sharing</t>
  </si>
  <si>
    <t># Trips after ride-sharing</t>
  </si>
  <si>
    <t>WITH EUCLIDEAN  FILTERING</t>
  </si>
  <si>
    <t>WITHOUT EUCLIDEAN FILTERING</t>
  </si>
  <si>
    <t>Travel time Saved</t>
  </si>
  <si>
    <t>EXE</t>
  </si>
  <si>
    <t>RED</t>
  </si>
  <si>
    <t>WITH EUCLIDEAN FILTERING (WT&gt;DT assumption)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</si>
</sst>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.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NumberFormat="1" applyFont="1" applyBorder="1" applyAlignment="1">
      <alignment horizontal="center"/>
    </xf>
    <xf numFmtId="22" fontId="0" fillId="0" borderId="0" xfId="0" applyNumberFormat="1"/>
    <xf numFmtId="0" fontId="1" fillId="0" borderId="6" xfId="0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horizontal="right"/>
    </xf>
    <xf numFmtId="0" fontId="2" fillId="0" borderId="5" xfId="0" applyFont="1" applyBorder="1" applyAlignment="1">
      <alignment vertical="center" wrapText="1"/>
    </xf>
    <xf numFmtId="0" fontId="3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WALKTIME!$B$1:$B$5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WALKTIME!$C$1:$C$5</c:f>
              <c:numCache>
                <c:formatCode>General</c:formatCode>
                <c:ptCount val="5"/>
                <c:pt idx="0">
                  <c:v>10.6</c:v>
                </c:pt>
                <c:pt idx="1">
                  <c:v>23.57</c:v>
                </c:pt>
                <c:pt idx="2">
                  <c:v>27.3</c:v>
                </c:pt>
                <c:pt idx="3">
                  <c:v>29.36</c:v>
                </c:pt>
                <c:pt idx="4">
                  <c:v>29.53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7367952"/>
        <c:axId val="-367364144"/>
      </c:scatterChart>
      <c:valAx>
        <c:axId val="-3673679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walk-time</a:t>
                </a:r>
                <a:r>
                  <a:rPr lang="en-US" baseline="0"/>
                  <a:t> tolerated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364144"/>
        <c:crosses val="autoZero"/>
        <c:crossBetween val="midCat"/>
      </c:valAx>
      <c:valAx>
        <c:axId val="-3673641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 Reduction in Trips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36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677076067189"/>
          <c:y val="0.17812573621419422"/>
          <c:w val="0.78668027751269842"/>
          <c:h val="0.608626170899634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'EXEC TIME'!$B$1</c:f>
              <c:strCache>
                <c:ptCount val="1"/>
                <c:pt idx="0">
                  <c:v>WITH EUCLIDEAN  FILTERING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TIME'!$A$2:$A$7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'EXEC TIME'!$B$2:$B$7</c:f>
              <c:numCache>
                <c:formatCode>General</c:formatCode>
                <c:ptCount val="6"/>
                <c:pt idx="0">
                  <c:v>40.520000000000003</c:v>
                </c:pt>
                <c:pt idx="1">
                  <c:v>55.65</c:v>
                </c:pt>
                <c:pt idx="2">
                  <c:v>66.92</c:v>
                </c:pt>
                <c:pt idx="3">
                  <c:v>70.239999999999995</c:v>
                </c:pt>
                <c:pt idx="4">
                  <c:v>80.37</c:v>
                </c:pt>
                <c:pt idx="5">
                  <c:v>80.64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'EXEC TIME'!$C$1</c:f>
              <c:strCache>
                <c:ptCount val="1"/>
                <c:pt idx="0">
                  <c:v>WITHOUT EUCLIDEAN FILTERING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</a:ln>
              <a:effectLst/>
            </c:spPr>
          </c:marker>
          <c:xVal>
            <c:numRef>
              <c:f>'EXEC TIME'!$A$2:$A$7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'EXEC TIME'!$C$2:$C$7</c:f>
              <c:numCache>
                <c:formatCode>General</c:formatCode>
                <c:ptCount val="6"/>
                <c:pt idx="0">
                  <c:v>73.746399999999994</c:v>
                </c:pt>
                <c:pt idx="1">
                  <c:v>90.66</c:v>
                </c:pt>
                <c:pt idx="2">
                  <c:v>136.25</c:v>
                </c:pt>
                <c:pt idx="3">
                  <c:v>152.24</c:v>
                </c:pt>
                <c:pt idx="4">
                  <c:v>169.62</c:v>
                </c:pt>
                <c:pt idx="5">
                  <c:v>173.42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2407696"/>
        <c:axId val="-272393008"/>
      </c:scatterChart>
      <c:valAx>
        <c:axId val="-2724076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Pool length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393008"/>
        <c:crosses val="autoZero"/>
        <c:crossBetween val="midCat"/>
      </c:valAx>
      <c:valAx>
        <c:axId val="-2723930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40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93971212615724"/>
          <c:y val="0.17417207981371796"/>
          <c:w val="0.36917138860093202"/>
          <c:h val="0.13443888205470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Sheet5!$B$9</c:f>
              <c:strCache>
                <c:ptCount val="1"/>
                <c:pt idx="0">
                  <c:v>% Reduction in 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Sheet5!$A$10:$A$15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Sheet5!$B$10:$B$15</c:f>
              <c:numCache>
                <c:formatCode>General</c:formatCode>
                <c:ptCount val="6"/>
                <c:pt idx="0">
                  <c:v>27.3</c:v>
                </c:pt>
                <c:pt idx="1">
                  <c:v>32.69</c:v>
                </c:pt>
                <c:pt idx="2">
                  <c:v>33.11</c:v>
                </c:pt>
                <c:pt idx="3">
                  <c:v>34.22</c:v>
                </c:pt>
                <c:pt idx="4">
                  <c:v>35.01</c:v>
                </c:pt>
                <c:pt idx="5">
                  <c:v>35.57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2406064"/>
        <c:axId val="-272387024"/>
      </c:scatterChart>
      <c:scatterChart>
        <c:scatterStyle val="lineMarker"/>
        <c:varyColors val="0"/>
        <c:ser>
          <c:idx val="1"/>
          <c:order val="1"/>
          <c:tx>
            <c:strRef>
              <c:f>Sheet5!$C$9</c:f>
              <c:strCache>
                <c:ptCount val="1"/>
                <c:pt idx="0">
                  <c:v># Trips before ride-sharing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Sheet5!$A$10:$A$15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Sheet5!$C$10:$C$15</c:f>
              <c:numCache>
                <c:formatCode>General</c:formatCode>
                <c:ptCount val="6"/>
                <c:pt idx="0">
                  <c:v>21</c:v>
                </c:pt>
                <c:pt idx="1">
                  <c:v>26</c:v>
                </c:pt>
                <c:pt idx="2">
                  <c:v>31</c:v>
                </c:pt>
                <c:pt idx="3">
                  <c:v>35</c:v>
                </c:pt>
                <c:pt idx="4">
                  <c:v>39</c:v>
                </c:pt>
                <c:pt idx="5">
                  <c:v>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Sheet5!$D$9</c:f>
              <c:strCache>
                <c:ptCount val="1"/>
                <c:pt idx="0">
                  <c:v># Trips after ride-sharing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Sheet5!$A$10:$A$15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Sheet5!$D$10:$D$15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26</c:v>
                </c:pt>
                <c:pt idx="5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2389200"/>
        <c:axId val="-272384848"/>
      </c:scatterChart>
      <c:valAx>
        <c:axId val="-272406064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Pool Size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387024"/>
        <c:crosses val="autoZero"/>
        <c:crossBetween val="midCat"/>
      </c:valAx>
      <c:valAx>
        <c:axId val="-2723870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%  Reduction in Trips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406064"/>
        <c:crosses val="autoZero"/>
        <c:crossBetween val="midCat"/>
      </c:valAx>
      <c:valAx>
        <c:axId val="-272384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Number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389200"/>
        <c:crosses val="max"/>
        <c:crossBetween val="midCat"/>
      </c:valAx>
      <c:valAx>
        <c:axId val="-27238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7238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0682414698163"/>
          <c:y val="0.56810456832430822"/>
          <c:w val="0.41115398075240595"/>
          <c:h val="0.2093054647238862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SPEED!$B$2:$B$6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SPEED!$C$2:$C$6</c:f>
              <c:numCache>
                <c:formatCode>General</c:formatCode>
                <c:ptCount val="5"/>
                <c:pt idx="0">
                  <c:v>27.8</c:v>
                </c:pt>
                <c:pt idx="1">
                  <c:v>28.41</c:v>
                </c:pt>
                <c:pt idx="2">
                  <c:v>28.68</c:v>
                </c:pt>
                <c:pt idx="3">
                  <c:v>29.02</c:v>
                </c:pt>
                <c:pt idx="4">
                  <c:v>27.3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SPEED!$B$2:$B$6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SPEED!$D$2:$D$6</c:f>
              <c:numCache>
                <c:formatCode>General</c:formatCode>
                <c:ptCount val="5"/>
                <c:pt idx="0">
                  <c:v>31.11</c:v>
                </c:pt>
                <c:pt idx="1">
                  <c:v>31.83</c:v>
                </c:pt>
                <c:pt idx="2">
                  <c:v>32.590000000000003</c:v>
                </c:pt>
                <c:pt idx="3">
                  <c:v>33.01</c:v>
                </c:pt>
                <c:pt idx="4">
                  <c:v>29.59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2385936"/>
        <c:axId val="-272385392"/>
      </c:scatterChart>
      <c:valAx>
        <c:axId val="-2723859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Maximum</a:t>
                </a:r>
                <a:r>
                  <a:rPr lang="en-US" baseline="0"/>
                  <a:t> speed assumption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385392"/>
        <c:crosses val="autoZero"/>
        <c:crossBetween val="midCat"/>
      </c:valAx>
      <c:valAx>
        <c:axId val="-272385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Reduction in number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3859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DELAY!$B$3:$B$8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DELAY!$C$3:$C$8</c:f>
              <c:numCache>
                <c:formatCode>General</c:formatCode>
                <c:ptCount val="6"/>
                <c:pt idx="0">
                  <c:v>17.8</c:v>
                </c:pt>
                <c:pt idx="1">
                  <c:v>22.88</c:v>
                </c:pt>
                <c:pt idx="2">
                  <c:v>27.3</c:v>
                </c:pt>
                <c:pt idx="3">
                  <c:v>29.85</c:v>
                </c:pt>
                <c:pt idx="4">
                  <c:v>32.22</c:v>
                </c:pt>
                <c:pt idx="5">
                  <c:v>36.14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DELAY!$B$3:$B$8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DELAY!$D$3:$D$8</c:f>
              <c:numCache>
                <c:formatCode>General</c:formatCode>
                <c:ptCount val="6"/>
                <c:pt idx="0">
                  <c:v>20.75</c:v>
                </c:pt>
                <c:pt idx="1">
                  <c:v>25.53</c:v>
                </c:pt>
                <c:pt idx="2">
                  <c:v>29.59</c:v>
                </c:pt>
                <c:pt idx="3">
                  <c:v>32.65</c:v>
                </c:pt>
                <c:pt idx="4">
                  <c:v>38.31</c:v>
                </c:pt>
                <c:pt idx="5">
                  <c:v>39.409999999999997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7366864"/>
        <c:axId val="-367371216"/>
      </c:scatterChart>
      <c:valAx>
        <c:axId val="-3673668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tolerated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371216"/>
        <c:crosses val="autoZero"/>
        <c:crossBetween val="midCat"/>
      </c:valAx>
      <c:valAx>
        <c:axId val="-367371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</a:t>
                </a:r>
                <a:r>
                  <a:rPr lang="en-US"/>
                  <a:t> Reduction in Trips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36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2559745821246"/>
          <c:y val="6.4814814814814811E-2"/>
          <c:w val="0.76993875765529296"/>
          <c:h val="0.7328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PERCENT!$F$6</c:f>
              <c:strCache>
                <c:ptCount val="1"/>
                <c:pt idx="0">
                  <c:v>NewYork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PERCENT!$E$7:$E$12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</c:numCache>
            </c:numRef>
          </c:xVal>
          <c:yVal>
            <c:numRef>
              <c:f>PERCENT!$F$7:$F$12</c:f>
              <c:numCache>
                <c:formatCode>General</c:formatCode>
                <c:ptCount val="6"/>
                <c:pt idx="0">
                  <c:v>3.08</c:v>
                </c:pt>
                <c:pt idx="1">
                  <c:v>10.8</c:v>
                </c:pt>
                <c:pt idx="2">
                  <c:v>16.68</c:v>
                </c:pt>
                <c:pt idx="3">
                  <c:v>20.8</c:v>
                </c:pt>
                <c:pt idx="4">
                  <c:v>24.54</c:v>
                </c:pt>
                <c:pt idx="5">
                  <c:v>27.3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PERCENT!$G$6</c:f>
              <c:strCache>
                <c:ptCount val="1"/>
                <c:pt idx="0">
                  <c:v>Manhattan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PERCENT!$E$7:$E$12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</c:numCache>
            </c:numRef>
          </c:xVal>
          <c:yVal>
            <c:numRef>
              <c:f>PERCENT!$G$7:$G$12</c:f>
              <c:numCache>
                <c:formatCode>General</c:formatCode>
                <c:ptCount val="6"/>
                <c:pt idx="0">
                  <c:v>5.68</c:v>
                </c:pt>
                <c:pt idx="1">
                  <c:v>13.1</c:v>
                </c:pt>
                <c:pt idx="2">
                  <c:v>17.010000000000002</c:v>
                </c:pt>
                <c:pt idx="3">
                  <c:v>21.32</c:v>
                </c:pt>
                <c:pt idx="4">
                  <c:v>25.71</c:v>
                </c:pt>
                <c:pt idx="5">
                  <c:v>29.59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7365776"/>
        <c:axId val="-367363056"/>
      </c:scatterChart>
      <c:scatterChart>
        <c:scatterStyle val="lineMarker"/>
        <c:varyColors val="0"/>
        <c:ser>
          <c:idx val="2"/>
          <c:order val="2"/>
          <c:tx>
            <c:strRef>
              <c:f>PERCENT!$H$6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PERCENT!$E$7:$E$12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</c:numCache>
            </c:numRef>
          </c:xVal>
          <c:yVal>
            <c:numRef>
              <c:f>PERCENT!$H$7:$H$12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7369584"/>
        <c:axId val="-367365232"/>
      </c:scatterChart>
      <c:valAx>
        <c:axId val="-3673657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 Passengers willing to rideshare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363056"/>
        <c:crosses val="autoZero"/>
        <c:crossBetween val="midCat"/>
      </c:valAx>
      <c:valAx>
        <c:axId val="-3673630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% Reduction in number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365776"/>
        <c:crosses val="autoZero"/>
        <c:crossBetween val="midCat"/>
      </c:valAx>
      <c:valAx>
        <c:axId val="-367365232"/>
        <c:scaling>
          <c:orientation val="minMax"/>
          <c:max val="2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Vehicle Travel Time Saved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369584"/>
        <c:crosses val="max"/>
        <c:crossBetween val="midCat"/>
      </c:valAx>
      <c:valAx>
        <c:axId val="-36736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736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646328115868112"/>
          <c:y val="0.33651538349372989"/>
          <c:w val="0.1852159950594410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SPEED!$C$1</c:f>
              <c:strCache>
                <c:ptCount val="1"/>
                <c:pt idx="0">
                  <c:v>NewYork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SPEED!$B$2:$B$6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SPEED!$C$2:$C$6</c:f>
              <c:numCache>
                <c:formatCode>General</c:formatCode>
                <c:ptCount val="5"/>
                <c:pt idx="0">
                  <c:v>27.8</c:v>
                </c:pt>
                <c:pt idx="1">
                  <c:v>28.41</c:v>
                </c:pt>
                <c:pt idx="2">
                  <c:v>28.68</c:v>
                </c:pt>
                <c:pt idx="3">
                  <c:v>29.02</c:v>
                </c:pt>
                <c:pt idx="4">
                  <c:v>27.3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SPEED!$D$1</c:f>
              <c:strCache>
                <c:ptCount val="1"/>
                <c:pt idx="0">
                  <c:v>Manhattan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SPEED!$B$2:$B$6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SPEED!$D$2:$D$6</c:f>
              <c:numCache>
                <c:formatCode>General</c:formatCode>
                <c:ptCount val="5"/>
                <c:pt idx="0">
                  <c:v>31.11</c:v>
                </c:pt>
                <c:pt idx="1">
                  <c:v>31.83</c:v>
                </c:pt>
                <c:pt idx="2">
                  <c:v>32.590000000000003</c:v>
                </c:pt>
                <c:pt idx="3">
                  <c:v>33.01</c:v>
                </c:pt>
                <c:pt idx="4">
                  <c:v>29.59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7361968"/>
        <c:axId val="-367360880"/>
      </c:scatterChart>
      <c:valAx>
        <c:axId val="-3673619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% Maximum speed assumption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360880"/>
        <c:crosses val="autoZero"/>
        <c:crossBetween val="midCat"/>
      </c:valAx>
      <c:valAx>
        <c:axId val="-367360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% Reduction in number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36196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DELAY!$C$2</c:f>
              <c:strCache>
                <c:ptCount val="1"/>
                <c:pt idx="0">
                  <c:v>NewYork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DELAY!$B$3:$B$8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DELAY!$C$3:$C$8</c:f>
              <c:numCache>
                <c:formatCode>General</c:formatCode>
                <c:ptCount val="6"/>
                <c:pt idx="0">
                  <c:v>17.8</c:v>
                </c:pt>
                <c:pt idx="1">
                  <c:v>22.88</c:v>
                </c:pt>
                <c:pt idx="2">
                  <c:v>27.3</c:v>
                </c:pt>
                <c:pt idx="3">
                  <c:v>29.85</c:v>
                </c:pt>
                <c:pt idx="4">
                  <c:v>32.22</c:v>
                </c:pt>
                <c:pt idx="5">
                  <c:v>36.14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DELAY!$D$2</c:f>
              <c:strCache>
                <c:ptCount val="1"/>
                <c:pt idx="0">
                  <c:v>Manhattan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DELAY!$B$3:$B$8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DELAY!$D$3:$D$8</c:f>
              <c:numCache>
                <c:formatCode>General</c:formatCode>
                <c:ptCount val="6"/>
                <c:pt idx="0">
                  <c:v>20.75</c:v>
                </c:pt>
                <c:pt idx="1">
                  <c:v>25.53</c:v>
                </c:pt>
                <c:pt idx="2">
                  <c:v>29.59</c:v>
                </c:pt>
                <c:pt idx="3">
                  <c:v>32.65</c:v>
                </c:pt>
                <c:pt idx="4">
                  <c:v>38.31</c:v>
                </c:pt>
                <c:pt idx="5">
                  <c:v>39.409999999999997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7361424"/>
        <c:axId val="-367370672"/>
      </c:scatterChart>
      <c:valAx>
        <c:axId val="-3673614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Average maximum delay tolerated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370672"/>
        <c:crosses val="autoZero"/>
        <c:crossBetween val="midCat"/>
      </c:valAx>
      <c:valAx>
        <c:axId val="-367370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%  Reduction in Trips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3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WALKTIME!$B$1:$B$5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WALKTIME!$C$1:$C$5</c:f>
              <c:numCache>
                <c:formatCode>General</c:formatCode>
                <c:ptCount val="5"/>
                <c:pt idx="0">
                  <c:v>10.6</c:v>
                </c:pt>
                <c:pt idx="1">
                  <c:v>23.57</c:v>
                </c:pt>
                <c:pt idx="2">
                  <c:v>27.3</c:v>
                </c:pt>
                <c:pt idx="3">
                  <c:v>29.36</c:v>
                </c:pt>
                <c:pt idx="4">
                  <c:v>29.53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5991840"/>
        <c:axId val="-369692896"/>
      </c:scatterChart>
      <c:valAx>
        <c:axId val="-5659918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Maximum walk-time tolerated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692896"/>
        <c:crosses val="autoZero"/>
        <c:crossBetween val="midCat"/>
      </c:valAx>
      <c:valAx>
        <c:axId val="-3696928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%  Reduction in Trips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599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Sheet5!$A$10:$A$15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Sheet5!$B$10:$B$15</c:f>
              <c:numCache>
                <c:formatCode>General</c:formatCode>
                <c:ptCount val="6"/>
                <c:pt idx="0">
                  <c:v>27.3</c:v>
                </c:pt>
                <c:pt idx="1">
                  <c:v>32.69</c:v>
                </c:pt>
                <c:pt idx="2">
                  <c:v>33.11</c:v>
                </c:pt>
                <c:pt idx="3">
                  <c:v>34.22</c:v>
                </c:pt>
                <c:pt idx="4">
                  <c:v>35.01</c:v>
                </c:pt>
                <c:pt idx="5">
                  <c:v>35.57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2413680"/>
        <c:axId val="-272412592"/>
      </c:scatterChart>
      <c:valAx>
        <c:axId val="-272413680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Pool Size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412592"/>
        <c:crosses val="autoZero"/>
        <c:crossBetween val="midCat"/>
      </c:valAx>
      <c:valAx>
        <c:axId val="-272412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%  Reduction in Trips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4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677076067189"/>
          <c:y val="0.17812573621419422"/>
          <c:w val="0.78668027751269842"/>
          <c:h val="0.608626170899634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'EXEC TIME'!$B$1</c:f>
              <c:strCache>
                <c:ptCount val="1"/>
                <c:pt idx="0">
                  <c:v>WITH EUCLIDEAN  FILTERING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TIME'!$A$2:$A$7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'EXEC TIME'!$B$2:$B$7</c:f>
              <c:numCache>
                <c:formatCode>General</c:formatCode>
                <c:ptCount val="6"/>
                <c:pt idx="0">
                  <c:v>40.520000000000003</c:v>
                </c:pt>
                <c:pt idx="1">
                  <c:v>55.65</c:v>
                </c:pt>
                <c:pt idx="2">
                  <c:v>66.92</c:v>
                </c:pt>
                <c:pt idx="3">
                  <c:v>70.239999999999995</c:v>
                </c:pt>
                <c:pt idx="4">
                  <c:v>80.37</c:v>
                </c:pt>
                <c:pt idx="5">
                  <c:v>80.64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'EXEC TIME'!$C$1</c:f>
              <c:strCache>
                <c:ptCount val="1"/>
                <c:pt idx="0">
                  <c:v>WITHOUT EUCLIDEAN FILTERING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</a:ln>
              <a:effectLst/>
            </c:spPr>
          </c:marker>
          <c:xVal>
            <c:numRef>
              <c:f>'EXEC TIME'!$A$2:$A$7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'EXEC TIME'!$C$2:$C$7</c:f>
              <c:numCache>
                <c:formatCode>General</c:formatCode>
                <c:ptCount val="6"/>
                <c:pt idx="0">
                  <c:v>73.746399999999994</c:v>
                </c:pt>
                <c:pt idx="1">
                  <c:v>90.66</c:v>
                </c:pt>
                <c:pt idx="2">
                  <c:v>136.25</c:v>
                </c:pt>
                <c:pt idx="3">
                  <c:v>152.24</c:v>
                </c:pt>
                <c:pt idx="4">
                  <c:v>169.62</c:v>
                </c:pt>
                <c:pt idx="5">
                  <c:v>173.42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2402256"/>
        <c:axId val="-272406608"/>
      </c:scatterChart>
      <c:valAx>
        <c:axId val="-2724022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Pool length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406608"/>
        <c:crosses val="autoZero"/>
        <c:crossBetween val="midCat"/>
      </c:valAx>
      <c:valAx>
        <c:axId val="-2724066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Computation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40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93971212615724"/>
          <c:y val="0.17417207981371796"/>
          <c:w val="0.36917138860093202"/>
          <c:h val="0.134438882054704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Sheet5!$B$9</c:f>
              <c:strCache>
                <c:ptCount val="1"/>
                <c:pt idx="0">
                  <c:v>% Reduction in 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Sheet5!$A$10:$A$15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Sheet5!$B$10:$B$15</c:f>
              <c:numCache>
                <c:formatCode>General</c:formatCode>
                <c:ptCount val="6"/>
                <c:pt idx="0">
                  <c:v>27.3</c:v>
                </c:pt>
                <c:pt idx="1">
                  <c:v>32.69</c:v>
                </c:pt>
                <c:pt idx="2">
                  <c:v>33.11</c:v>
                </c:pt>
                <c:pt idx="3">
                  <c:v>34.22</c:v>
                </c:pt>
                <c:pt idx="4">
                  <c:v>35.01</c:v>
                </c:pt>
                <c:pt idx="5">
                  <c:v>35.57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2416400"/>
        <c:axId val="-272401168"/>
      </c:scatterChart>
      <c:scatterChart>
        <c:scatterStyle val="lineMarker"/>
        <c:varyColors val="0"/>
        <c:ser>
          <c:idx val="1"/>
          <c:order val="1"/>
          <c:tx>
            <c:strRef>
              <c:f>Sheet5!$C$9</c:f>
              <c:strCache>
                <c:ptCount val="1"/>
                <c:pt idx="0">
                  <c:v># Trips before ride-sharing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Sheet5!$A$10:$A$15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Sheet5!$C$10:$C$15</c:f>
              <c:numCache>
                <c:formatCode>General</c:formatCode>
                <c:ptCount val="6"/>
                <c:pt idx="0">
                  <c:v>21</c:v>
                </c:pt>
                <c:pt idx="1">
                  <c:v>26</c:v>
                </c:pt>
                <c:pt idx="2">
                  <c:v>31</c:v>
                </c:pt>
                <c:pt idx="3">
                  <c:v>35</c:v>
                </c:pt>
                <c:pt idx="4">
                  <c:v>39</c:v>
                </c:pt>
                <c:pt idx="5">
                  <c:v>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Sheet5!$D$9</c:f>
              <c:strCache>
                <c:ptCount val="1"/>
                <c:pt idx="0">
                  <c:v># Trips after ride-sharing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Sheet5!$A$10:$A$15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Sheet5!$D$10:$D$15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26</c:v>
                </c:pt>
                <c:pt idx="5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2393552"/>
        <c:axId val="-272408784"/>
      </c:scatterChart>
      <c:valAx>
        <c:axId val="-272416400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Pool Size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401168"/>
        <c:crosses val="autoZero"/>
        <c:crossBetween val="midCat"/>
      </c:valAx>
      <c:valAx>
        <c:axId val="-2724011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%  Reduction in Trips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416400"/>
        <c:crosses val="autoZero"/>
        <c:crossBetween val="midCat"/>
      </c:valAx>
      <c:valAx>
        <c:axId val="-272408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Average Number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393552"/>
        <c:crosses val="max"/>
        <c:crossBetween val="midCat"/>
      </c:valAx>
      <c:valAx>
        <c:axId val="-27239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7240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662379702537183"/>
          <c:y val="0.56810456832430822"/>
          <c:w val="0.38337620297462821"/>
          <c:h val="0.2093054647238862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0.51111</cdr:x>
      <cdr:y>0.55627</cdr:y>
    </cdr:from>
    <cdr:to>
      <cdr:x>0.84861</cdr:x>
      <cdr:y>0.72641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36780" y="1594831"/>
          <a:ext cx="1543050" cy="48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rf = 0.9</a:t>
          </a:r>
        </a:p>
        <a:p xmlns:a="http://schemas.openxmlformats.org/drawingml/2006/main">
          <a:r>
            <a:rPr lang="en-US" sz="1100" i="1"/>
            <a:t>WT</a:t>
          </a:r>
          <a:r>
            <a:rPr lang="en-US" sz="1100" i="1" baseline="0"/>
            <a:t> = 5 min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effectLst/>
              <a:latin typeface="+mn-lt"/>
              <a:ea typeface="+mn-ea"/>
              <a:cs typeface="+mn-cs"/>
            </a:rPr>
            <a:t>Average Max delay tolerated = 10%</a:t>
          </a:r>
          <a:endParaRPr lang="en-US">
            <a:effectLst/>
          </a:endParaRPr>
        </a:p>
        <a:p xmlns:a="http://schemas.openxmlformats.org/drawingml/2006/main">
          <a:endParaRPr lang="en-US" sz="1100" i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0.54836</cdr:x>
      <cdr:y>0.5957</cdr:y>
    </cdr:from>
    <cdr:to>
      <cdr:x>0.76006</cdr:x>
      <cdr:y>0.71094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51153" y="2412970"/>
          <a:ext cx="1177921" cy="46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rf = 0.9</a:t>
          </a:r>
        </a:p>
        <a:p xmlns:a="http://schemas.openxmlformats.org/drawingml/2006/main">
          <a:r>
            <a:rPr lang="en-US" sz="1100" i="1"/>
            <a:t>WT</a:t>
          </a:r>
          <a:r>
            <a:rPr lang="en-US" sz="1100" i="1" baseline="0"/>
            <a:t> = 5 min</a:t>
          </a:r>
        </a:p>
        <a:p xmlns:a="http://schemas.openxmlformats.org/drawingml/2006/main">
          <a:r>
            <a:rPr lang="en-US" sz="1100" i="1" baseline="0"/>
            <a:t>Pool length = 5 min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effectLst/>
              <a:latin typeface="+mn-lt"/>
              <a:ea typeface="+mn-ea"/>
              <a:cs typeface="+mn-cs"/>
            </a:rPr>
            <a:t>Average Max delay tolerated = 10%</a:t>
          </a:r>
          <a:endParaRPr lang="en-US">
            <a:effectLst/>
          </a:endParaRPr>
        </a:p>
        <a:p xmlns:a="http://schemas.openxmlformats.org/drawingml/2006/main">
          <a:endParaRPr lang="en-US" sz="1100" i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0.50069</cdr:x>
      <cdr:y>0.5762</cdr:y>
    </cdr:from>
    <cdr:to>
      <cdr:x>0.83819</cdr:x>
      <cdr:y>0.74634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89170" y="1651982"/>
          <a:ext cx="1543050" cy="48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rf = 0.9</a:t>
          </a:r>
        </a:p>
        <a:p xmlns:a="http://schemas.openxmlformats.org/drawingml/2006/main">
          <a:r>
            <a:rPr lang="en-US" sz="1100" i="1"/>
            <a:t>WT</a:t>
          </a:r>
          <a:r>
            <a:rPr lang="en-US" sz="1100" i="1" baseline="0"/>
            <a:t> = 5 min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effectLst/>
              <a:latin typeface="+mn-lt"/>
              <a:ea typeface="+mn-ea"/>
              <a:cs typeface="+mn-cs"/>
            </a:rPr>
            <a:t>Max delay tolerated = 10%</a:t>
          </a:r>
          <a:endParaRPr lang="en-US">
            <a:effectLst/>
          </a:endParaRPr>
        </a:p>
        <a:p xmlns:a="http://schemas.openxmlformats.org/drawingml/2006/main">
          <a:endParaRPr lang="en-US" sz="1100" i="1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161925</xdr:rowOff>
    </xdr:from>
    <xdr:to>
      <xdr:col>18</xdr:col>
      <xdr:colOff>458704</xdr:colOff>
      <xdr:row>23</xdr:row>
      <xdr:rowOff>21557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0.54836</cdr:x>
      <cdr:y>0.5957</cdr:y>
    </cdr:from>
    <cdr:to>
      <cdr:x>0.76006</cdr:x>
      <cdr:y>0.71094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51153" y="2412970"/>
          <a:ext cx="1177921" cy="46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rf = 0.9</a:t>
          </a:r>
        </a:p>
        <a:p xmlns:a="http://schemas.openxmlformats.org/drawingml/2006/main">
          <a:r>
            <a:rPr lang="en-US" sz="1100" i="1"/>
            <a:t>WT</a:t>
          </a:r>
          <a:r>
            <a:rPr lang="en-US" sz="1100" i="1" baseline="0"/>
            <a:t> = 5 min</a:t>
          </a:r>
        </a:p>
        <a:p xmlns:a="http://schemas.openxmlformats.org/drawingml/2006/main">
          <a:r>
            <a:rPr lang="en-US" sz="1100" i="1" baseline="0"/>
            <a:t>Pool length = 5 min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effectLst/>
              <a:latin typeface="+mn-lt"/>
              <a:ea typeface="+mn-ea"/>
              <a:cs typeface="+mn-cs"/>
            </a:rPr>
            <a:t>Average Max delay tolerated = 10%</a:t>
          </a:r>
          <a:endParaRPr lang="en-US">
            <a:effectLst/>
          </a:endParaRPr>
        </a:p>
        <a:p xmlns:a="http://schemas.openxmlformats.org/drawingml/2006/main">
          <a:endParaRPr lang="en-US" sz="1100" i="1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0.50486</cdr:x>
      <cdr:y>0.5164</cdr:y>
    </cdr:from>
    <cdr:to>
      <cdr:x>0.84236</cdr:x>
      <cdr:y>0.68654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08205" y="1480531"/>
          <a:ext cx="1543050" cy="48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rf = 0.9</a:t>
          </a:r>
        </a:p>
        <a:p xmlns:a="http://schemas.openxmlformats.org/drawingml/2006/main">
          <a:r>
            <a:rPr lang="en-US" sz="1100" i="1"/>
            <a:t>WT</a:t>
          </a:r>
          <a:r>
            <a:rPr lang="en-US" sz="1100" i="1" baseline="0"/>
            <a:t> = 5 min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effectLst/>
              <a:latin typeface="+mn-lt"/>
              <a:ea typeface="+mn-ea"/>
              <a:cs typeface="+mn-cs"/>
            </a:rPr>
            <a:t>Max delay tolerated = 10%</a:t>
          </a:r>
          <a:endParaRPr lang="en-US">
            <a:effectLst/>
          </a:endParaRPr>
        </a:p>
        <a:p xmlns:a="http://schemas.openxmlformats.org/drawingml/2006/main">
          <a:endParaRPr lang="en-US" sz="1100" i="1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304800</xdr:colOff>
      <xdr:row>19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0.58611</cdr:x>
      <cdr:y>0.51505</cdr:y>
    </cdr:from>
    <cdr:to>
      <cdr:x>0.92361</cdr:x>
      <cdr:y>0.75868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79700" y="1412875"/>
          <a:ext cx="1543050" cy="66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rf = 0.9</a:t>
          </a:r>
        </a:p>
        <a:p xmlns:a="http://schemas.openxmlformats.org/drawingml/2006/main">
          <a:r>
            <a:rPr lang="en-US" sz="1100" i="1"/>
            <a:t>WT</a:t>
          </a:r>
          <a:r>
            <a:rPr lang="en-US" sz="1100" i="1" baseline="0"/>
            <a:t> = 5 min</a:t>
          </a:r>
        </a:p>
        <a:p xmlns:a="http://schemas.openxmlformats.org/drawingml/2006/main">
          <a:r>
            <a:rPr lang="en-US" sz="1100" i="1" baseline="0"/>
            <a:t>Pool length = 5 min</a:t>
          </a:r>
        </a:p>
        <a:p xmlns:a="http://schemas.openxmlformats.org/drawingml/2006/main">
          <a:r>
            <a:rPr lang="en-US" sz="1100" i="1" baseline="0"/>
            <a:t>Max delay tolerated = 10%</a:t>
          </a:r>
          <a:endParaRPr lang="en-US" sz="1100" i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0.58403</cdr:x>
      <cdr:y>0.52894</cdr:y>
    </cdr:from>
    <cdr:to>
      <cdr:x>0.92153</cdr:x>
      <cdr:y>0.69908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70175" y="1450975"/>
          <a:ext cx="1543050" cy="466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rf = 0.9</a:t>
          </a:r>
        </a:p>
        <a:p xmlns:a="http://schemas.openxmlformats.org/drawingml/2006/main">
          <a:r>
            <a:rPr lang="en-US" sz="1100" i="1"/>
            <a:t>Pool length</a:t>
          </a:r>
          <a:r>
            <a:rPr lang="en-US" sz="1100" i="1" baseline="0"/>
            <a:t> = 5 min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effectLst/>
              <a:latin typeface="+mn-lt"/>
              <a:ea typeface="+mn-ea"/>
              <a:cs typeface="+mn-cs"/>
            </a:rPr>
            <a:t>Max delay tolerated = 10%</a:t>
          </a:r>
          <a:endParaRPr lang="en-US">
            <a:effectLst/>
          </a:endParaRPr>
        </a:p>
        <a:p xmlns:a="http://schemas.openxmlformats.org/drawingml/2006/main">
          <a:endParaRPr lang="en-US" sz="1100" i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0.59236</cdr:x>
      <cdr:y>0.43171</cdr:y>
    </cdr:from>
    <cdr:to>
      <cdr:x>0.92986</cdr:x>
      <cdr:y>0.60185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708270" y="1184270"/>
          <a:ext cx="1543050" cy="466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rf = 0.9</a:t>
          </a:r>
        </a:p>
        <a:p xmlns:a="http://schemas.openxmlformats.org/drawingml/2006/main">
          <a:r>
            <a:rPr lang="en-US" sz="1100" i="1"/>
            <a:t>WT</a:t>
          </a:r>
          <a:r>
            <a:rPr lang="en-US" sz="1100" i="1" baseline="0"/>
            <a:t> = 5 min</a:t>
          </a:r>
        </a:p>
        <a:p xmlns:a="http://schemas.openxmlformats.org/drawingml/2006/main">
          <a:r>
            <a:rPr lang="en-US" sz="1100" i="1" baseline="0"/>
            <a:t>Pool length  = 5 min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15</xdr:row>
      <xdr:rowOff>76200</xdr:rowOff>
    </xdr:from>
    <xdr:to>
      <xdr:col>7</xdr:col>
      <xdr:colOff>819150</xdr:colOff>
      <xdr:row>29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504825</xdr:colOff>
      <xdr:row>15</xdr:row>
      <xdr:rowOff>19050</xdr:rowOff>
    </xdr:from>
    <xdr:to>
      <xdr:col>24</xdr:col>
      <xdr:colOff>200025</xdr:colOff>
      <xdr:row>29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30</xdr:row>
      <xdr:rowOff>123825</xdr:rowOff>
    </xdr:from>
    <xdr:to>
      <xdr:col>8</xdr:col>
      <xdr:colOff>0</xdr:colOff>
      <xdr:row>45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304800</xdr:colOff>
      <xdr:row>46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581025</xdr:colOff>
      <xdr:row>30</xdr:row>
      <xdr:rowOff>171450</xdr:rowOff>
    </xdr:from>
    <xdr:to>
      <xdr:col>26</xdr:col>
      <xdr:colOff>49129</xdr:colOff>
      <xdr:row>53</xdr:row>
      <xdr:rowOff>173957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304800</xdr:colOff>
      <xdr:row>64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0.44078</cdr:x>
      <cdr:y>0.55324</cdr:y>
    </cdr:from>
    <cdr:to>
      <cdr:x>0.82133</cdr:x>
      <cdr:y>0.72338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41216" y="1517654"/>
          <a:ext cx="1848616" cy="466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WT</a:t>
          </a:r>
          <a:r>
            <a:rPr lang="en-US" sz="1100" i="1" baseline="0"/>
            <a:t> = 5 min</a:t>
          </a:r>
        </a:p>
        <a:p xmlns:a="http://schemas.openxmlformats.org/drawingml/2006/main">
          <a:r>
            <a:rPr lang="en-US" sz="1100" i="1">
              <a:effectLst/>
              <a:latin typeface="+mn-lt"/>
              <a:ea typeface="+mn-ea"/>
              <a:cs typeface="+mn-cs"/>
            </a:rPr>
            <a:t>Pool length = 5min</a:t>
          </a:r>
          <a:endParaRPr lang="en-US" sz="1100" i="1" baseline="0"/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effectLst/>
              <a:latin typeface="+mn-lt"/>
              <a:ea typeface="+mn-ea"/>
              <a:cs typeface="+mn-cs"/>
            </a:rPr>
            <a:t>Average Max delay tolerated = 10%</a:t>
          </a:r>
          <a:endParaRPr lang="en-US">
            <a:effectLst/>
          </a:endParaRPr>
        </a:p>
        <a:p xmlns:a="http://schemas.openxmlformats.org/drawingml/2006/main">
          <a:endParaRPr lang="en-US" sz="1100" i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0.50486</cdr:x>
      <cdr:y>0.50116</cdr:y>
    </cdr:from>
    <cdr:to>
      <cdr:x>0.84236</cdr:x>
      <cdr:y>0.74479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08220" y="1374785"/>
          <a:ext cx="1543050" cy="668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rf = 0.90</a:t>
          </a:r>
        </a:p>
        <a:p xmlns:a="http://schemas.openxmlformats.org/drawingml/2006/main">
          <a:r>
            <a:rPr lang="en-US" sz="1100" i="1"/>
            <a:t>WT</a:t>
          </a:r>
          <a:r>
            <a:rPr lang="en-US" sz="1100" i="1" baseline="0"/>
            <a:t> = 5 min</a:t>
          </a:r>
        </a:p>
        <a:p xmlns:a="http://schemas.openxmlformats.org/drawingml/2006/main">
          <a:r>
            <a:rPr lang="en-US" sz="1100" i="1" baseline="0"/>
            <a:t>Pool length = 5 min</a:t>
          </a:r>
        </a:p>
        <a:p xmlns:a="http://schemas.openxmlformats.org/drawingml/2006/main">
          <a:r>
            <a:rPr lang="en-US" sz="1100" i="1" baseline="0"/>
            <a:t>Average Max delay tolerated = 10%</a:t>
          </a:r>
          <a:endParaRPr lang="en-US" sz="1100" i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0.64028</cdr:x>
      <cdr:y>0.54977</cdr:y>
    </cdr:from>
    <cdr:to>
      <cdr:x>0.97778</cdr:x>
      <cdr:y>0.71991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27345" y="1508117"/>
          <a:ext cx="1543050" cy="466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rf = 0.9</a:t>
          </a:r>
        </a:p>
        <a:p xmlns:a="http://schemas.openxmlformats.org/drawingml/2006/main">
          <a:r>
            <a:rPr lang="en-US" sz="1100" i="1"/>
            <a:t>WT</a:t>
          </a:r>
          <a:r>
            <a:rPr lang="en-US" sz="1100" i="1" baseline="0"/>
            <a:t> = 5 min</a:t>
          </a:r>
        </a:p>
        <a:p xmlns:a="http://schemas.openxmlformats.org/drawingml/2006/main">
          <a:r>
            <a:rPr lang="en-US" sz="1100" i="1" baseline="0"/>
            <a:t>Pool length  = 5 min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0.5007</cdr:x>
      <cdr:y>0.54283</cdr:y>
    </cdr:from>
    <cdr:to>
      <cdr:x>0.8382</cdr:x>
      <cdr:y>0.71297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89185" y="1489088"/>
          <a:ext cx="1543050" cy="466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rf = 0.9</a:t>
          </a:r>
        </a:p>
        <a:p xmlns:a="http://schemas.openxmlformats.org/drawingml/2006/main">
          <a:r>
            <a:rPr lang="en-US" sz="1100" i="1"/>
            <a:t>Pool length</a:t>
          </a:r>
          <a:r>
            <a:rPr lang="en-US" sz="1100" i="1" baseline="0"/>
            <a:t> = 5 min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effectLst/>
              <a:latin typeface="+mn-lt"/>
              <a:ea typeface="+mn-ea"/>
              <a:cs typeface="+mn-cs"/>
            </a:rPr>
            <a:t>Average Max delay tolerated = 10%</a:t>
          </a:r>
          <a:endParaRPr lang="en-US">
            <a:effectLst/>
          </a:endParaRPr>
        </a:p>
        <a:p xmlns:a="http://schemas.openxmlformats.org/drawingml/2006/main">
          <a:endParaRPr lang="en-US" sz="1100" i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T31" sqref="T31"/>
    </sheetView>
  </sheetViews>
  <sheetFormatPr defaultRowHeight="15" x14ac:dyDescent="0.25"/>
  <cols>
    <col min="1" max="1" width="17.85546875" customWidth="1"/>
  </cols>
  <sheetData>
    <row r="1" spans="1:7" x14ac:dyDescent="0.25">
      <c r="A1" s="3"/>
      <c r="B1" s="5">
        <v>0</v>
      </c>
      <c r="C1" s="5">
        <v>10.6</v>
      </c>
      <c r="D1" s="4"/>
      <c r="E1" s="1"/>
      <c r="F1" s="1"/>
      <c r="G1" s="1"/>
    </row>
    <row r="2" spans="1:7" x14ac:dyDescent="0.25">
      <c r="A2" s="2"/>
      <c r="B2" s="5">
        <v>3</v>
      </c>
      <c r="C2" s="5">
        <v>23.57</v>
      </c>
    </row>
    <row r="3" spans="1:7" x14ac:dyDescent="0.25">
      <c r="A3" s="2"/>
      <c r="B3" s="5">
        <v>5</v>
      </c>
      <c r="C3" s="5">
        <v>27.3</v>
      </c>
    </row>
    <row r="4" spans="1:7" x14ac:dyDescent="0.25">
      <c r="A4" s="2"/>
      <c r="B4" s="5">
        <v>8</v>
      </c>
      <c r="C4" s="5">
        <v>29.36</v>
      </c>
    </row>
    <row r="5" spans="1:7" x14ac:dyDescent="0.25">
      <c r="A5" s="2"/>
      <c r="B5" s="5">
        <v>10</v>
      </c>
      <c r="C5" s="5">
        <v>29.53</v>
      </c>
    </row>
    <row r="6" spans="1:7" x14ac:dyDescent="0.25">
      <c r="A6" s="2"/>
    </row>
    <row r="7" spans="1:7" x14ac:dyDescent="0.25">
      <c r="A7" s="2"/>
    </row>
    <row r="8" spans="1:7" x14ac:dyDescent="0.25">
      <c r="A8" s="2"/>
    </row>
    <row r="9" spans="1:7" x14ac:dyDescent="0.25">
      <c r="A9" s="2"/>
    </row>
    <row r="10" spans="1:7" x14ac:dyDescent="0.25">
      <c r="A10" s="2"/>
    </row>
    <row r="11" spans="1:7" x14ac:dyDescent="0.25">
      <c r="A11" s="2"/>
    </row>
    <row r="12" spans="1:7" x14ac:dyDescent="0.25">
      <c r="A12" s="2"/>
    </row>
    <row r="13" spans="1:7" x14ac:dyDescent="0.25">
      <c r="A13" s="2"/>
    </row>
    <row r="14" spans="1:7" x14ac:dyDescent="0.25">
      <c r="A14" s="2"/>
    </row>
    <row r="15" spans="1:7" x14ac:dyDescent="0.25">
      <c r="A15" s="2"/>
    </row>
    <row r="16" spans="1:7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E18" sqref="E18"/>
    </sheetView>
  </sheetViews>
  <sheetFormatPr defaultRowHeight="15" x14ac:dyDescent="0.25"/>
  <sheetData>
    <row r="1" spans="2:4" ht="15.75" thickBot="1" x14ac:dyDescent="0.3">
      <c r="C1" t="s">
        <v>6</v>
      </c>
      <c r="D1" t="s">
        <v>5</v>
      </c>
    </row>
    <row r="2" spans="2:4" ht="15.75" thickBot="1" x14ac:dyDescent="0.3">
      <c r="B2" s="6">
        <v>20</v>
      </c>
      <c r="C2" s="7">
        <v>27.8</v>
      </c>
      <c r="D2">
        <v>31.11</v>
      </c>
    </row>
    <row r="3" spans="2:4" ht="15.75" thickBot="1" x14ac:dyDescent="0.3">
      <c r="B3" s="6">
        <v>40</v>
      </c>
      <c r="C3" s="7">
        <v>28.41</v>
      </c>
      <c r="D3">
        <v>31.83</v>
      </c>
    </row>
    <row r="4" spans="2:4" ht="15.75" thickBot="1" x14ac:dyDescent="0.3">
      <c r="B4" s="6">
        <v>60</v>
      </c>
      <c r="C4" s="7">
        <v>28.68</v>
      </c>
      <c r="D4">
        <v>32.590000000000003</v>
      </c>
    </row>
    <row r="5" spans="2:4" ht="15.75" thickBot="1" x14ac:dyDescent="0.3">
      <c r="B5" s="6">
        <v>80</v>
      </c>
      <c r="C5" s="7">
        <v>29.02</v>
      </c>
      <c r="D5">
        <v>33.01</v>
      </c>
    </row>
    <row r="6" spans="2:4" ht="15.75" thickBot="1" x14ac:dyDescent="0.3">
      <c r="B6" s="8">
        <v>100</v>
      </c>
      <c r="C6" s="9">
        <v>27.3</v>
      </c>
      <c r="D6">
        <v>29.59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B23" sqref="B23"/>
    </sheetView>
  </sheetViews>
  <sheetFormatPr defaultRowHeight="15" x14ac:dyDescent="0.25"/>
  <sheetData>
    <row r="2" spans="2:4" ht="15.75" thickBot="1" x14ac:dyDescent="0.3">
      <c r="C2" t="s">
        <v>6</v>
      </c>
      <c r="D2" t="s">
        <v>5</v>
      </c>
    </row>
    <row r="3" spans="2:4" ht="15.75" thickBot="1" x14ac:dyDescent="0.3">
      <c r="B3" s="6">
        <v>5</v>
      </c>
      <c r="C3" s="7">
        <v>17.8</v>
      </c>
      <c r="D3">
        <v>20.75</v>
      </c>
    </row>
    <row r="4" spans="2:4" ht="15.75" thickBot="1" x14ac:dyDescent="0.3">
      <c r="B4" s="6">
        <v>7</v>
      </c>
      <c r="C4" s="7">
        <v>22.88</v>
      </c>
      <c r="D4">
        <v>25.53</v>
      </c>
    </row>
    <row r="5" spans="2:4" ht="15.75" thickBot="1" x14ac:dyDescent="0.3">
      <c r="B5" s="6">
        <v>10</v>
      </c>
      <c r="C5" s="7">
        <v>27.3</v>
      </c>
      <c r="D5">
        <v>29.59</v>
      </c>
    </row>
    <row r="6" spans="2:4" ht="15.75" thickBot="1" x14ac:dyDescent="0.3">
      <c r="B6" s="6">
        <v>12</v>
      </c>
      <c r="C6" s="7">
        <v>29.85</v>
      </c>
      <c r="D6">
        <v>32.65</v>
      </c>
    </row>
    <row r="7" spans="2:4" ht="15.75" thickBot="1" x14ac:dyDescent="0.3">
      <c r="B7" s="6">
        <v>15</v>
      </c>
      <c r="C7" s="7">
        <v>32.22</v>
      </c>
      <c r="D7">
        <v>38.31</v>
      </c>
    </row>
    <row r="8" spans="2:4" ht="15.75" thickBot="1" x14ac:dyDescent="0.3">
      <c r="B8" s="8">
        <v>20</v>
      </c>
      <c r="C8" s="9">
        <v>36.14</v>
      </c>
      <c r="D8">
        <v>39.409999999999997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A12"/>
  <sheetViews>
    <sheetView workbookViewId="0">
      <selection activeCell="I29" sqref="I29"/>
    </sheetView>
  </sheetViews>
  <sheetFormatPr defaultRowHeight="15" x14ac:dyDescent="0.25"/>
  <cols>
    <col min="7" max="7" width="11.140625" customWidth="1"/>
    <col min="8" max="8" width="16.5703125" customWidth="1"/>
  </cols>
  <sheetData>
    <row r="2" spans="4:27" ht="15.75" thickBot="1" x14ac:dyDescent="0.3"/>
    <row r="3" spans="4:27" ht="15.75" thickBot="1" x14ac:dyDescent="0.3">
      <c r="D3" s="9">
        <v>3.0833333330000001</v>
      </c>
      <c r="E3" s="9">
        <v>10.80238095</v>
      </c>
      <c r="F3" s="9">
        <v>16.680397379999999</v>
      </c>
      <c r="G3" s="9">
        <v>20.79515722</v>
      </c>
      <c r="H3" s="9">
        <v>24.53685647</v>
      </c>
      <c r="I3" s="9">
        <v>27.300534689999999</v>
      </c>
    </row>
    <row r="4" spans="4:27" x14ac:dyDescent="0.25">
      <c r="O4" t="s">
        <v>13</v>
      </c>
    </row>
    <row r="6" spans="4:27" ht="15.75" thickBot="1" x14ac:dyDescent="0.3">
      <c r="E6" t="s">
        <v>4</v>
      </c>
      <c r="F6" t="s">
        <v>6</v>
      </c>
      <c r="G6" t="s">
        <v>5</v>
      </c>
      <c r="O6" t="s">
        <v>14</v>
      </c>
      <c r="P6" t="s">
        <v>15</v>
      </c>
      <c r="X6" t="s">
        <v>4</v>
      </c>
      <c r="Y6" t="s">
        <v>6</v>
      </c>
      <c r="Z6" t="s">
        <v>5</v>
      </c>
      <c r="AA6" t="s">
        <v>22</v>
      </c>
    </row>
    <row r="7" spans="4:27" ht="15.75" thickBot="1" x14ac:dyDescent="0.3">
      <c r="E7">
        <v>10</v>
      </c>
      <c r="F7">
        <v>3.08</v>
      </c>
      <c r="G7" s="14">
        <v>5.68</v>
      </c>
      <c r="H7">
        <v>0</v>
      </c>
      <c r="X7">
        <v>10</v>
      </c>
      <c r="Y7">
        <v>3.08</v>
      </c>
      <c r="Z7" s="14">
        <v>5.68</v>
      </c>
      <c r="AA7">
        <f>1.48/60</f>
        <v>2.4666666666666667E-2</v>
      </c>
    </row>
    <row r="8" spans="4:27" ht="15.75" thickBot="1" x14ac:dyDescent="0.3">
      <c r="E8">
        <v>20</v>
      </c>
      <c r="F8">
        <v>10.8</v>
      </c>
      <c r="G8" s="14">
        <v>13.1</v>
      </c>
      <c r="H8">
        <v>0</v>
      </c>
      <c r="X8">
        <v>20</v>
      </c>
      <c r="Y8">
        <v>10.8</v>
      </c>
      <c r="Z8" s="14">
        <v>13.1</v>
      </c>
      <c r="AA8">
        <f>10.52/60</f>
        <v>0.17533333333333331</v>
      </c>
    </row>
    <row r="9" spans="4:27" ht="15.75" thickBot="1" x14ac:dyDescent="0.3">
      <c r="E9">
        <v>30</v>
      </c>
      <c r="F9">
        <v>16.68</v>
      </c>
      <c r="G9" s="14">
        <v>17.010000000000002</v>
      </c>
      <c r="H9">
        <v>0</v>
      </c>
      <c r="X9">
        <v>30</v>
      </c>
      <c r="Y9">
        <v>16.68</v>
      </c>
      <c r="Z9" s="14">
        <v>17.010000000000002</v>
      </c>
      <c r="AA9">
        <f>23.46/60</f>
        <v>0.39100000000000001</v>
      </c>
    </row>
    <row r="10" spans="4:27" ht="15.75" thickBot="1" x14ac:dyDescent="0.3">
      <c r="E10">
        <v>50</v>
      </c>
      <c r="F10">
        <v>20.8</v>
      </c>
      <c r="G10" s="14">
        <v>21.32</v>
      </c>
      <c r="H10">
        <v>0</v>
      </c>
      <c r="X10">
        <v>50</v>
      </c>
      <c r="Y10">
        <v>20.8</v>
      </c>
      <c r="Z10" s="14">
        <v>21.32</v>
      </c>
      <c r="AA10">
        <f>54.45/60</f>
        <v>0.90750000000000008</v>
      </c>
    </row>
    <row r="11" spans="4:27" ht="15.75" thickBot="1" x14ac:dyDescent="0.3">
      <c r="E11">
        <v>70</v>
      </c>
      <c r="F11">
        <v>24.54</v>
      </c>
      <c r="G11" s="14">
        <v>25.71</v>
      </c>
      <c r="H11">
        <v>0</v>
      </c>
      <c r="X11">
        <v>70</v>
      </c>
      <c r="Y11">
        <v>24.54</v>
      </c>
      <c r="Z11" s="14">
        <v>25.71</v>
      </c>
      <c r="AA11">
        <f>85.3/60</f>
        <v>1.4216666666666666</v>
      </c>
    </row>
    <row r="12" spans="4:27" ht="15.75" thickBot="1" x14ac:dyDescent="0.3">
      <c r="E12">
        <v>90</v>
      </c>
      <c r="F12">
        <v>27.3</v>
      </c>
      <c r="G12" s="14">
        <v>29.59</v>
      </c>
      <c r="H12">
        <v>0</v>
      </c>
      <c r="X12">
        <v>90</v>
      </c>
      <c r="Y12">
        <v>27.3</v>
      </c>
      <c r="Z12" s="14">
        <v>29.59</v>
      </c>
      <c r="AA12">
        <f>123.878/60</f>
        <v>2.0646333333333335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5"/>
  <sheetViews>
    <sheetView workbookViewId="0">
      <selection activeCell="I10" sqref="I10"/>
    </sheetView>
  </sheetViews>
  <sheetFormatPr defaultRowHeight="15" x14ac:dyDescent="0.25"/>
  <sheetData>
    <row r="4" spans="4:6" x14ac:dyDescent="0.25">
      <c r="E4" t="s">
        <v>24</v>
      </c>
      <c r="F4" t="s">
        <v>23</v>
      </c>
    </row>
    <row r="5" spans="4:6" x14ac:dyDescent="0.25">
      <c r="D5">
        <v>5</v>
      </c>
      <c r="E5">
        <v>25.28</v>
      </c>
      <c r="F5">
        <v>89.18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5" sqref="H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F15" sqref="F15"/>
    </sheetView>
  </sheetViews>
  <sheetFormatPr defaultRowHeight="15" x14ac:dyDescent="0.25"/>
  <sheetData>
    <row r="1" spans="2:7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8" sqref="D8"/>
    </sheetView>
  </sheetViews>
  <sheetFormatPr defaultRowHeight="15" x14ac:dyDescent="0.25"/>
  <cols>
    <col min="1" max="1" width="21.28515625" customWidth="1"/>
    <col min="2" max="2" width="21.85546875" customWidth="1"/>
    <col min="3" max="3" width="17.85546875" customWidth="1"/>
    <col min="4" max="4" width="28.5703125" customWidth="1"/>
  </cols>
  <sheetData>
    <row r="1" spans="1:5" ht="45.75" thickBot="1" x14ac:dyDescent="0.3">
      <c r="A1" s="11" t="s">
        <v>0</v>
      </c>
      <c r="B1" s="11" t="s">
        <v>20</v>
      </c>
      <c r="C1" s="11" t="s">
        <v>21</v>
      </c>
      <c r="D1" s="16" t="s">
        <v>25</v>
      </c>
    </row>
    <row r="2" spans="1:5" ht="15.75" thickBot="1" x14ac:dyDescent="0.3">
      <c r="A2" s="10">
        <v>5</v>
      </c>
      <c r="B2" s="9">
        <v>40.520000000000003</v>
      </c>
      <c r="C2" s="9">
        <v>73.746399999999994</v>
      </c>
      <c r="D2">
        <v>69.180000000000007</v>
      </c>
    </row>
    <row r="3" spans="1:5" ht="15.75" thickBot="1" x14ac:dyDescent="0.3">
      <c r="A3" s="10">
        <v>6</v>
      </c>
      <c r="B3" s="9">
        <v>55.65</v>
      </c>
      <c r="C3" s="9">
        <v>90.66</v>
      </c>
      <c r="D3">
        <v>89.18</v>
      </c>
    </row>
    <row r="4" spans="1:5" ht="15.75" thickBot="1" x14ac:dyDescent="0.3">
      <c r="A4" s="10">
        <v>7</v>
      </c>
      <c r="B4" s="9">
        <v>66.92</v>
      </c>
      <c r="C4" s="9">
        <v>136.25</v>
      </c>
      <c r="D4">
        <v>110.68</v>
      </c>
    </row>
    <row r="5" spans="1:5" ht="15.75" thickBot="1" x14ac:dyDescent="0.3">
      <c r="A5" s="10">
        <v>8</v>
      </c>
      <c r="B5" s="9">
        <v>70.239999999999995</v>
      </c>
      <c r="C5" s="9">
        <v>152.24</v>
      </c>
      <c r="D5">
        <v>125.51</v>
      </c>
    </row>
    <row r="6" spans="1:5" ht="15.75" thickBot="1" x14ac:dyDescent="0.3">
      <c r="A6" s="10">
        <v>9</v>
      </c>
      <c r="B6" s="9">
        <v>80.37</v>
      </c>
      <c r="C6" s="9">
        <v>169.62</v>
      </c>
      <c r="D6">
        <v>138.81</v>
      </c>
    </row>
    <row r="7" spans="1:5" ht="15.75" thickBot="1" x14ac:dyDescent="0.3">
      <c r="A7" s="10">
        <v>10</v>
      </c>
      <c r="B7" s="9">
        <v>80.64</v>
      </c>
      <c r="C7" s="9">
        <v>173.42</v>
      </c>
      <c r="D7">
        <v>164.01</v>
      </c>
    </row>
    <row r="12" spans="1:5" ht="15.75" thickBot="1" x14ac:dyDescent="0.3"/>
    <row r="13" spans="1:5" ht="27" thickBot="1" x14ac:dyDescent="0.3">
      <c r="A13" s="12"/>
      <c r="B13" s="12" t="s">
        <v>1</v>
      </c>
      <c r="C13" s="12" t="s">
        <v>2</v>
      </c>
      <c r="D13" s="12" t="s">
        <v>3</v>
      </c>
      <c r="E13" s="12"/>
    </row>
    <row r="14" spans="1:5" ht="16.5" thickBot="1" x14ac:dyDescent="0.3">
      <c r="A14" s="13">
        <v>5</v>
      </c>
      <c r="B14" s="13">
        <v>20.91</v>
      </c>
      <c r="C14" s="13">
        <v>27.3</v>
      </c>
      <c r="D14" s="9">
        <v>40.520000000000003</v>
      </c>
      <c r="E14" s="9">
        <v>73.746399999999994</v>
      </c>
    </row>
    <row r="15" spans="1:5" ht="16.5" thickBot="1" x14ac:dyDescent="0.3">
      <c r="A15" s="13">
        <v>6</v>
      </c>
      <c r="B15" s="13">
        <v>25.93</v>
      </c>
      <c r="C15" s="13">
        <v>32.69</v>
      </c>
      <c r="D15" s="9">
        <v>55.65</v>
      </c>
      <c r="E15" s="9">
        <v>90.66</v>
      </c>
    </row>
    <row r="16" spans="1:5" ht="16.5" thickBot="1" x14ac:dyDescent="0.3">
      <c r="A16" s="13">
        <v>7</v>
      </c>
      <c r="B16" s="13">
        <v>30.33</v>
      </c>
      <c r="C16" s="13">
        <v>33.11</v>
      </c>
      <c r="D16" s="9">
        <v>66.92</v>
      </c>
      <c r="E16" s="9">
        <v>136.25</v>
      </c>
    </row>
    <row r="17" spans="1:5" ht="16.5" thickBot="1" x14ac:dyDescent="0.3">
      <c r="A17" s="13">
        <v>8</v>
      </c>
      <c r="B17" s="13">
        <v>34.549999999999997</v>
      </c>
      <c r="C17" s="13">
        <v>34.22</v>
      </c>
      <c r="D17" s="9">
        <v>70.239999999999995</v>
      </c>
      <c r="E17" s="9">
        <v>152.24</v>
      </c>
    </row>
    <row r="18" spans="1:5" ht="16.5" thickBot="1" x14ac:dyDescent="0.3">
      <c r="A18" s="13">
        <v>9</v>
      </c>
      <c r="B18" s="13">
        <v>38.78</v>
      </c>
      <c r="C18" s="13">
        <v>35.01</v>
      </c>
      <c r="D18" s="9">
        <v>80.37</v>
      </c>
      <c r="E18" s="9">
        <v>169.62</v>
      </c>
    </row>
    <row r="19" spans="1:5" ht="16.5" thickBot="1" x14ac:dyDescent="0.3">
      <c r="A19" s="13">
        <v>10</v>
      </c>
      <c r="B19" s="13">
        <v>40.69</v>
      </c>
      <c r="C19" s="13">
        <v>35.57</v>
      </c>
      <c r="D19" s="9">
        <v>80.64</v>
      </c>
      <c r="E19" s="9">
        <v>173.42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I22" sqref="I22"/>
    </sheetView>
  </sheetViews>
  <sheetFormatPr defaultRowHeight="15" x14ac:dyDescent="0.25"/>
  <cols>
    <col min="2" max="2" width="22.5703125" customWidth="1"/>
    <col min="3" max="3" width="28.5703125" customWidth="1"/>
    <col min="4" max="4" width="24" customWidth="1"/>
  </cols>
  <sheetData>
    <row r="1" spans="1:4" ht="15.75" thickBot="1" x14ac:dyDescent="0.3">
      <c r="A1" s="12"/>
      <c r="B1" s="12" t="s">
        <v>1</v>
      </c>
      <c r="C1" s="12" t="s">
        <v>2</v>
      </c>
    </row>
    <row r="2" spans="1:4" ht="16.5" thickBot="1" x14ac:dyDescent="0.3">
      <c r="A2" s="13">
        <v>5</v>
      </c>
      <c r="B2" s="13">
        <v>20.91</v>
      </c>
      <c r="C2" s="13">
        <v>27.3</v>
      </c>
    </row>
    <row r="3" spans="1:4" ht="16.5" thickBot="1" x14ac:dyDescent="0.3">
      <c r="A3" s="13">
        <v>6</v>
      </c>
      <c r="B3" s="13">
        <v>25.93</v>
      </c>
      <c r="C3" s="13">
        <v>32.69</v>
      </c>
    </row>
    <row r="4" spans="1:4" ht="16.5" thickBot="1" x14ac:dyDescent="0.3">
      <c r="A4" s="13">
        <v>7</v>
      </c>
      <c r="B4" s="13">
        <v>30.33</v>
      </c>
      <c r="C4" s="13">
        <v>33.11</v>
      </c>
    </row>
    <row r="5" spans="1:4" ht="16.5" thickBot="1" x14ac:dyDescent="0.3">
      <c r="A5" s="13">
        <v>8</v>
      </c>
      <c r="B5" s="13">
        <v>34.549999999999997</v>
      </c>
      <c r="C5" s="13">
        <v>34.22</v>
      </c>
    </row>
    <row r="6" spans="1:4" ht="16.5" thickBot="1" x14ac:dyDescent="0.3">
      <c r="A6" s="13">
        <v>9</v>
      </c>
      <c r="B6" s="13">
        <v>38.78</v>
      </c>
      <c r="C6" s="13">
        <v>35.01</v>
      </c>
    </row>
    <row r="7" spans="1:4" ht="16.5" thickBot="1" x14ac:dyDescent="0.3">
      <c r="A7" s="13">
        <v>10</v>
      </c>
      <c r="B7" s="13">
        <v>40.69</v>
      </c>
      <c r="C7" s="13">
        <v>35.57</v>
      </c>
    </row>
    <row r="9" spans="1:4" ht="15.75" thickBot="1" x14ac:dyDescent="0.3">
      <c r="A9" t="s">
        <v>16</v>
      </c>
      <c r="B9" t="s">
        <v>17</v>
      </c>
      <c r="C9" t="s">
        <v>18</v>
      </c>
      <c r="D9" t="s">
        <v>19</v>
      </c>
    </row>
    <row r="10" spans="1:4" ht="16.5" thickBot="1" x14ac:dyDescent="0.3">
      <c r="A10" s="13">
        <v>5</v>
      </c>
      <c r="B10" s="13">
        <v>27.3</v>
      </c>
      <c r="C10" s="15">
        <v>21</v>
      </c>
      <c r="D10" s="15">
        <v>15</v>
      </c>
    </row>
    <row r="11" spans="1:4" ht="16.5" thickBot="1" x14ac:dyDescent="0.3">
      <c r="A11" s="13">
        <v>6</v>
      </c>
      <c r="B11" s="13">
        <v>32.69</v>
      </c>
      <c r="C11" s="15">
        <v>26</v>
      </c>
      <c r="D11" s="15">
        <v>18</v>
      </c>
    </row>
    <row r="12" spans="1:4" ht="16.5" thickBot="1" x14ac:dyDescent="0.3">
      <c r="A12" s="13">
        <v>7</v>
      </c>
      <c r="B12" s="13">
        <v>33.11</v>
      </c>
      <c r="C12" s="15">
        <v>31</v>
      </c>
      <c r="D12" s="15">
        <v>21</v>
      </c>
    </row>
    <row r="13" spans="1:4" ht="16.5" thickBot="1" x14ac:dyDescent="0.3">
      <c r="A13" s="13">
        <v>8</v>
      </c>
      <c r="B13" s="13">
        <v>34.22</v>
      </c>
      <c r="C13" s="15">
        <v>35</v>
      </c>
      <c r="D13" s="15">
        <v>23</v>
      </c>
    </row>
    <row r="14" spans="1:4" ht="16.5" thickBot="1" x14ac:dyDescent="0.3">
      <c r="A14" s="13">
        <v>9</v>
      </c>
      <c r="B14" s="13">
        <v>35.01</v>
      </c>
      <c r="C14" s="15">
        <v>39</v>
      </c>
      <c r="D14" s="15">
        <v>26</v>
      </c>
    </row>
    <row r="15" spans="1:4" ht="16.5" thickBot="1" x14ac:dyDescent="0.3">
      <c r="A15" s="13">
        <v>10</v>
      </c>
      <c r="B15" s="13">
        <v>35.57</v>
      </c>
      <c r="C15" s="15">
        <v>41</v>
      </c>
      <c r="D15" s="15">
        <v>26</v>
      </c>
    </row>
    <row r="27" spans="16:17" x14ac:dyDescent="0.25">
      <c r="P27">
        <f>(100*B2)-(B2*C2)</f>
        <v>1520.1569999999999</v>
      </c>
      <c r="Q27">
        <f>P27/100</f>
        <v>15.201569999999998</v>
      </c>
    </row>
    <row r="28" spans="16:17" x14ac:dyDescent="0.25">
      <c r="P28">
        <f t="shared" ref="P28:P31" si="0">(100*B3)-(B3*C3)</f>
        <v>1745.3483000000001</v>
      </c>
      <c r="Q28">
        <f t="shared" ref="Q28:Q31" si="1">P28/100</f>
        <v>17.453483000000002</v>
      </c>
    </row>
    <row r="29" spans="16:17" x14ac:dyDescent="0.25">
      <c r="P29">
        <f t="shared" si="0"/>
        <v>2028.7737000000002</v>
      </c>
      <c r="Q29">
        <f t="shared" si="1"/>
        <v>20.287737000000003</v>
      </c>
    </row>
    <row r="30" spans="16:17" x14ac:dyDescent="0.25">
      <c r="P30">
        <f t="shared" si="0"/>
        <v>2272.6989999999996</v>
      </c>
      <c r="Q30">
        <f t="shared" si="1"/>
        <v>22.726989999999997</v>
      </c>
    </row>
    <row r="31" spans="16:17" x14ac:dyDescent="0.25">
      <c r="P31">
        <f t="shared" si="0"/>
        <v>2520.3122000000003</v>
      </c>
      <c r="Q31">
        <f t="shared" si="1"/>
        <v>25.203122000000004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opLeftCell="A82" workbookViewId="0">
      <selection activeCell="H107" sqref="H107:H112"/>
    </sheetView>
  </sheetViews>
  <sheetFormatPr defaultRowHeight="15" x14ac:dyDescent="0.25"/>
  <cols>
    <col min="1" max="1" width="16.7109375" customWidth="1"/>
  </cols>
  <sheetData>
    <row r="1" spans="1:16" x14ac:dyDescent="0.25">
      <c r="A1" s="2">
        <v>41341.59652777778</v>
      </c>
      <c r="B1">
        <v>4</v>
      </c>
      <c r="C1">
        <v>10</v>
      </c>
      <c r="D1">
        <v>0</v>
      </c>
      <c r="E1">
        <v>4</v>
      </c>
      <c r="F1">
        <v>0</v>
      </c>
      <c r="H1">
        <v>46.453798008039797</v>
      </c>
      <c r="J1">
        <v>35.316179476309401</v>
      </c>
      <c r="L1">
        <v>106.47519317749099</v>
      </c>
      <c r="N1">
        <v>99.773651059603395</v>
      </c>
      <c r="P1">
        <v>117.811899998182</v>
      </c>
    </row>
    <row r="2" spans="1:16" x14ac:dyDescent="0.25">
      <c r="A2" s="2">
        <v>41444.59375</v>
      </c>
      <c r="B2">
        <v>1</v>
      </c>
      <c r="C2">
        <v>10</v>
      </c>
      <c r="D2">
        <v>0</v>
      </c>
      <c r="E2">
        <v>1</v>
      </c>
      <c r="F2">
        <v>0</v>
      </c>
      <c r="H2">
        <v>0</v>
      </c>
      <c r="J2">
        <v>0</v>
      </c>
      <c r="L2">
        <v>61.653150545915899</v>
      </c>
      <c r="N2">
        <v>95.608916196812501</v>
      </c>
      <c r="P2">
        <v>92.496167101255594</v>
      </c>
    </row>
    <row r="3" spans="1:16" x14ac:dyDescent="0.25">
      <c r="A3" s="2">
        <v>41411.932013888887</v>
      </c>
      <c r="B3">
        <v>3</v>
      </c>
      <c r="C3">
        <v>10</v>
      </c>
      <c r="D3">
        <v>0</v>
      </c>
      <c r="E3">
        <v>3</v>
      </c>
      <c r="F3">
        <v>0</v>
      </c>
      <c r="H3">
        <v>0</v>
      </c>
      <c r="J3">
        <v>0</v>
      </c>
      <c r="L3">
        <v>56.697144103162202</v>
      </c>
      <c r="N3">
        <v>52.590007809755697</v>
      </c>
      <c r="P3">
        <v>168.69875601684501</v>
      </c>
    </row>
    <row r="4" spans="1:16" x14ac:dyDescent="0.25">
      <c r="A4" s="2">
        <v>41478.623611111114</v>
      </c>
      <c r="B4">
        <v>1</v>
      </c>
      <c r="C4">
        <v>10</v>
      </c>
      <c r="D4">
        <v>0</v>
      </c>
      <c r="E4">
        <v>1</v>
      </c>
      <c r="F4">
        <v>0</v>
      </c>
      <c r="H4">
        <v>0</v>
      </c>
      <c r="J4">
        <v>34.177321044427003</v>
      </c>
      <c r="L4">
        <v>57.316873769950902</v>
      </c>
      <c r="N4">
        <v>93.174597577496201</v>
      </c>
      <c r="P4">
        <v>118.052629766059</v>
      </c>
    </row>
    <row r="5" spans="1:16" x14ac:dyDescent="0.25">
      <c r="A5" s="2">
        <v>41590.500694444447</v>
      </c>
      <c r="B5">
        <v>2</v>
      </c>
      <c r="C5">
        <v>10</v>
      </c>
      <c r="D5">
        <v>0</v>
      </c>
      <c r="E5">
        <v>2</v>
      </c>
      <c r="F5">
        <v>0</v>
      </c>
      <c r="H5">
        <v>17.524292009431601</v>
      </c>
      <c r="J5">
        <v>17.524292009431601</v>
      </c>
      <c r="L5">
        <v>133.902012718392</v>
      </c>
      <c r="N5">
        <v>133.78270126990299</v>
      </c>
      <c r="P5">
        <v>195.399695243693</v>
      </c>
    </row>
    <row r="6" spans="1:16" x14ac:dyDescent="0.25">
      <c r="A6" s="2">
        <v>41360.738171296296</v>
      </c>
      <c r="B6">
        <v>4</v>
      </c>
      <c r="C6">
        <v>10</v>
      </c>
      <c r="D6">
        <v>0</v>
      </c>
      <c r="E6">
        <v>4</v>
      </c>
      <c r="F6">
        <v>0</v>
      </c>
      <c r="H6">
        <v>0</v>
      </c>
      <c r="J6">
        <v>0</v>
      </c>
      <c r="L6">
        <v>58.724575966296896</v>
      </c>
      <c r="N6">
        <v>116.766034918044</v>
      </c>
      <c r="P6">
        <v>116.766034918044</v>
      </c>
    </row>
    <row r="7" spans="1:16" x14ac:dyDescent="0.25">
      <c r="A7" s="2">
        <v>41312.598611111112</v>
      </c>
      <c r="B7">
        <v>3</v>
      </c>
      <c r="C7">
        <v>10</v>
      </c>
      <c r="D7">
        <v>0</v>
      </c>
      <c r="E7">
        <v>3</v>
      </c>
      <c r="F7">
        <v>0</v>
      </c>
      <c r="H7">
        <v>61.141028866939102</v>
      </c>
      <c r="J7">
        <v>71.616832179664499</v>
      </c>
      <c r="L7">
        <v>172.368569575137</v>
      </c>
    </row>
    <row r="8" spans="1:16" x14ac:dyDescent="0.25">
      <c r="A8" s="2">
        <v>41379.666655092595</v>
      </c>
      <c r="B8">
        <v>4</v>
      </c>
      <c r="C8">
        <v>10</v>
      </c>
      <c r="D8">
        <v>0</v>
      </c>
      <c r="E8">
        <v>4</v>
      </c>
      <c r="F8">
        <v>0</v>
      </c>
      <c r="H8">
        <v>0</v>
      </c>
      <c r="J8">
        <v>29.6472288509427</v>
      </c>
      <c r="L8">
        <v>29.6472288509427</v>
      </c>
    </row>
    <row r="9" spans="1:16" x14ac:dyDescent="0.25">
      <c r="A9" s="2">
        <v>41465.479861111111</v>
      </c>
      <c r="B9">
        <v>0</v>
      </c>
      <c r="C9">
        <v>10</v>
      </c>
      <c r="E9">
        <v>0</v>
      </c>
      <c r="H9">
        <v>0</v>
      </c>
      <c r="J9">
        <v>23.2077922369416</v>
      </c>
      <c r="L9">
        <v>23.2077922369416</v>
      </c>
      <c r="N9">
        <v>23.2077922369416</v>
      </c>
      <c r="P9">
        <v>59.105404186436601</v>
      </c>
    </row>
    <row r="10" spans="1:16" x14ac:dyDescent="0.25">
      <c r="A10" s="2">
        <v>41324.84946759259</v>
      </c>
      <c r="B10">
        <v>0</v>
      </c>
      <c r="C10">
        <v>10</v>
      </c>
      <c r="E10">
        <v>1</v>
      </c>
      <c r="F10">
        <v>18.007866607628898</v>
      </c>
      <c r="H10">
        <v>15.778233075259299</v>
      </c>
      <c r="J10">
        <v>15.778233075259299</v>
      </c>
      <c r="L10">
        <v>46.409345461187797</v>
      </c>
      <c r="N10">
        <v>77.625615435599798</v>
      </c>
      <c r="P10">
        <v>112.333443327723</v>
      </c>
    </row>
    <row r="11" spans="1:16" x14ac:dyDescent="0.25">
      <c r="A11" s="2">
        <v>41417.569444444445</v>
      </c>
      <c r="B11">
        <v>2</v>
      </c>
      <c r="C11">
        <v>10</v>
      </c>
      <c r="D11">
        <v>0</v>
      </c>
      <c r="E11">
        <v>2</v>
      </c>
      <c r="F11">
        <v>0</v>
      </c>
      <c r="H11">
        <v>0</v>
      </c>
      <c r="J11">
        <v>42.918891576892499</v>
      </c>
      <c r="L11">
        <v>58.382910179236603</v>
      </c>
      <c r="N11">
        <v>154.004347483532</v>
      </c>
      <c r="P11">
        <v>170.45066216397001</v>
      </c>
    </row>
    <row r="12" spans="1:16" x14ac:dyDescent="0.25">
      <c r="A12" s="2">
        <v>41372.836805555555</v>
      </c>
      <c r="B12">
        <v>2</v>
      </c>
      <c r="C12">
        <v>10</v>
      </c>
      <c r="D12">
        <v>0</v>
      </c>
      <c r="E12">
        <v>2</v>
      </c>
      <c r="F12">
        <v>0</v>
      </c>
      <c r="H12">
        <v>-0.83328839319949499</v>
      </c>
      <c r="J12">
        <v>12.991623397646901</v>
      </c>
      <c r="L12">
        <v>49.399743314917899</v>
      </c>
      <c r="N12">
        <v>117.356118983979</v>
      </c>
      <c r="P12">
        <v>173.45216516057201</v>
      </c>
    </row>
    <row r="13" spans="1:16" x14ac:dyDescent="0.25">
      <c r="A13" s="2">
        <v>41372.836805555555</v>
      </c>
      <c r="B13">
        <v>1</v>
      </c>
      <c r="C13">
        <v>10</v>
      </c>
      <c r="D13">
        <v>0</v>
      </c>
      <c r="E13">
        <v>1</v>
      </c>
      <c r="F13">
        <v>0</v>
      </c>
      <c r="H13">
        <v>0</v>
      </c>
      <c r="J13">
        <v>0</v>
      </c>
      <c r="L13">
        <v>0</v>
      </c>
      <c r="N13">
        <v>0</v>
      </c>
      <c r="P13">
        <v>0</v>
      </c>
    </row>
    <row r="14" spans="1:16" x14ac:dyDescent="0.25">
      <c r="A14" s="2">
        <v>41332.882002314815</v>
      </c>
      <c r="B14">
        <v>3</v>
      </c>
      <c r="C14">
        <v>10</v>
      </c>
      <c r="D14">
        <v>0</v>
      </c>
      <c r="E14">
        <v>3</v>
      </c>
      <c r="F14">
        <v>0</v>
      </c>
      <c r="H14">
        <v>7.6604775097503301</v>
      </c>
      <c r="J14">
        <v>7.6604775097503301</v>
      </c>
      <c r="L14">
        <v>42.546976907237401</v>
      </c>
      <c r="N14">
        <v>108.35267921946701</v>
      </c>
      <c r="P14">
        <v>132.72424519630201</v>
      </c>
    </row>
    <row r="15" spans="1:16" x14ac:dyDescent="0.25">
      <c r="A15" s="2">
        <v>41334.520833333336</v>
      </c>
      <c r="B15">
        <v>1</v>
      </c>
      <c r="C15">
        <v>10</v>
      </c>
      <c r="D15">
        <v>0</v>
      </c>
      <c r="E15">
        <v>1</v>
      </c>
      <c r="F15">
        <v>0</v>
      </c>
      <c r="H15">
        <v>0</v>
      </c>
      <c r="J15">
        <v>16.516626586384</v>
      </c>
      <c r="L15">
        <v>16.516626586384</v>
      </c>
      <c r="N15">
        <v>16.516626586384</v>
      </c>
      <c r="P15">
        <v>40.081355503684001</v>
      </c>
    </row>
    <row r="16" spans="1:16" x14ac:dyDescent="0.25">
      <c r="A16" s="2">
        <v>41374.877847222226</v>
      </c>
      <c r="B16">
        <v>2</v>
      </c>
      <c r="C16">
        <v>10</v>
      </c>
      <c r="D16">
        <v>1</v>
      </c>
      <c r="E16">
        <v>3</v>
      </c>
      <c r="F16">
        <v>9.03988439245793</v>
      </c>
      <c r="H16">
        <v>31.0398843924579</v>
      </c>
      <c r="J16">
        <v>50.529736393073897</v>
      </c>
    </row>
    <row r="17" spans="1:16" x14ac:dyDescent="0.25">
      <c r="A17" s="2">
        <v>41571.782199074078</v>
      </c>
      <c r="B17">
        <v>2</v>
      </c>
      <c r="C17">
        <v>10</v>
      </c>
      <c r="D17">
        <v>0</v>
      </c>
      <c r="E17">
        <v>2</v>
      </c>
      <c r="F17">
        <v>0</v>
      </c>
      <c r="H17">
        <v>0</v>
      </c>
      <c r="J17">
        <v>23.110832829929102</v>
      </c>
      <c r="L17">
        <v>52.877071062200599</v>
      </c>
      <c r="N17">
        <v>71.492353348683693</v>
      </c>
      <c r="P17">
        <v>137.80189087564</v>
      </c>
    </row>
    <row r="18" spans="1:16" x14ac:dyDescent="0.25">
      <c r="A18" s="2">
        <v>41522.658171296294</v>
      </c>
      <c r="B18">
        <v>1</v>
      </c>
      <c r="C18">
        <v>10</v>
      </c>
      <c r="D18">
        <v>0</v>
      </c>
      <c r="E18">
        <v>1</v>
      </c>
      <c r="F18">
        <v>0</v>
      </c>
      <c r="H18">
        <v>14.389105647552</v>
      </c>
      <c r="J18">
        <v>10.1083787889793</v>
      </c>
      <c r="L18">
        <v>66.3869227069235</v>
      </c>
      <c r="N18">
        <v>120.923872985747</v>
      </c>
      <c r="P18">
        <v>147.92399429284799</v>
      </c>
    </row>
    <row r="19" spans="1:16" x14ac:dyDescent="0.25">
      <c r="A19" s="2">
        <v>41485.861805555556</v>
      </c>
      <c r="B19">
        <v>2</v>
      </c>
      <c r="C19">
        <v>10</v>
      </c>
      <c r="D19">
        <v>0</v>
      </c>
      <c r="E19">
        <v>2</v>
      </c>
      <c r="F19">
        <v>0</v>
      </c>
      <c r="H19">
        <v>0</v>
      </c>
      <c r="J19">
        <v>0</v>
      </c>
      <c r="L19">
        <v>39.744375674200001</v>
      </c>
      <c r="N19">
        <v>59.949751167791398</v>
      </c>
      <c r="P19">
        <v>93.708304689269099</v>
      </c>
    </row>
    <row r="20" spans="1:16" x14ac:dyDescent="0.25">
      <c r="A20" s="2">
        <v>41556.475046296298</v>
      </c>
      <c r="B20">
        <v>0</v>
      </c>
      <c r="C20">
        <v>10</v>
      </c>
      <c r="E20">
        <v>0</v>
      </c>
      <c r="H20">
        <v>0</v>
      </c>
      <c r="J20">
        <v>24.5226657530404</v>
      </c>
      <c r="L20">
        <v>24.5226657530404</v>
      </c>
      <c r="N20">
        <v>116.50526176268301</v>
      </c>
      <c r="P20">
        <v>189.27433448427701</v>
      </c>
    </row>
    <row r="21" spans="1:16" x14ac:dyDescent="0.25">
      <c r="A21" s="2">
        <v>41599.740601851852</v>
      </c>
      <c r="B21">
        <v>3</v>
      </c>
      <c r="C21">
        <v>10</v>
      </c>
      <c r="D21">
        <v>0</v>
      </c>
      <c r="E21">
        <v>3</v>
      </c>
      <c r="F21">
        <v>0</v>
      </c>
      <c r="H21">
        <v>32.718633340871698</v>
      </c>
      <c r="J21">
        <v>51.248687074410199</v>
      </c>
      <c r="L21">
        <v>139.323095084541</v>
      </c>
      <c r="N21">
        <v>257.57998107506302</v>
      </c>
      <c r="P21">
        <v>294.24966805377699</v>
      </c>
    </row>
    <row r="22" spans="1:16" x14ac:dyDescent="0.25">
      <c r="A22" s="2">
        <v>41359.555625000001</v>
      </c>
      <c r="B22">
        <v>1</v>
      </c>
      <c r="C22">
        <v>10</v>
      </c>
      <c r="D22">
        <v>1</v>
      </c>
      <c r="E22">
        <v>2</v>
      </c>
      <c r="F22">
        <v>17.0328216240332</v>
      </c>
      <c r="H22">
        <v>17.0328216240332</v>
      </c>
      <c r="J22">
        <v>34.870027550442998</v>
      </c>
      <c r="L22">
        <v>69.193282671386598</v>
      </c>
      <c r="N22">
        <v>107.191077832536</v>
      </c>
      <c r="P22">
        <v>153.97705407503801</v>
      </c>
    </row>
    <row r="23" spans="1:16" x14ac:dyDescent="0.25">
      <c r="A23" s="2">
        <v>41359.555625000001</v>
      </c>
      <c r="B23">
        <v>1</v>
      </c>
      <c r="C23">
        <v>10</v>
      </c>
      <c r="D23">
        <v>0</v>
      </c>
      <c r="E23">
        <v>1</v>
      </c>
      <c r="F23">
        <v>0</v>
      </c>
      <c r="H23">
        <v>0</v>
      </c>
      <c r="J23">
        <v>0</v>
      </c>
      <c r="L23">
        <v>0</v>
      </c>
      <c r="N23">
        <v>0</v>
      </c>
      <c r="P23">
        <v>0</v>
      </c>
    </row>
    <row r="24" spans="1:16" x14ac:dyDescent="0.25">
      <c r="A24" s="2">
        <v>41597.741666666669</v>
      </c>
      <c r="B24">
        <v>2</v>
      </c>
      <c r="C24">
        <v>10</v>
      </c>
      <c r="D24">
        <v>0</v>
      </c>
      <c r="E24">
        <v>2</v>
      </c>
      <c r="F24">
        <v>0</v>
      </c>
      <c r="H24">
        <v>0</v>
      </c>
      <c r="J24">
        <v>0</v>
      </c>
      <c r="L24">
        <v>27.9960951086316</v>
      </c>
      <c r="N24">
        <v>79.8420724428168</v>
      </c>
      <c r="P24">
        <v>108.974381101289</v>
      </c>
    </row>
    <row r="25" spans="1:16" x14ac:dyDescent="0.25">
      <c r="A25" s="2">
        <v>41619.604861111111</v>
      </c>
      <c r="B25">
        <v>4</v>
      </c>
      <c r="C25">
        <v>10</v>
      </c>
      <c r="D25">
        <v>0</v>
      </c>
      <c r="E25">
        <v>4</v>
      </c>
      <c r="F25">
        <v>0</v>
      </c>
      <c r="H25">
        <v>10.762294164906599</v>
      </c>
      <c r="J25">
        <v>45.922773704435002</v>
      </c>
      <c r="L25">
        <v>132.822438965906</v>
      </c>
      <c r="N25">
        <v>147.264027059368</v>
      </c>
      <c r="P25">
        <v>246.64052608568599</v>
      </c>
    </row>
    <row r="26" spans="1:16" x14ac:dyDescent="0.25">
      <c r="A26" s="2">
        <v>41613.576689814814</v>
      </c>
      <c r="B26">
        <v>4</v>
      </c>
      <c r="C26">
        <v>10</v>
      </c>
      <c r="D26">
        <v>0</v>
      </c>
      <c r="E26">
        <v>4</v>
      </c>
      <c r="F26">
        <v>0</v>
      </c>
      <c r="H26">
        <v>-10.008358031902899</v>
      </c>
      <c r="J26">
        <v>-10.008358031903001</v>
      </c>
      <c r="L26">
        <v>49.898494753926897</v>
      </c>
      <c r="N26">
        <v>122.242074621293</v>
      </c>
      <c r="P26">
        <v>185.746431091045</v>
      </c>
    </row>
    <row r="27" spans="1:16" x14ac:dyDescent="0.25">
      <c r="A27" s="2">
        <v>41557.875</v>
      </c>
      <c r="B27">
        <v>3</v>
      </c>
      <c r="C27">
        <v>10</v>
      </c>
      <c r="D27">
        <v>0</v>
      </c>
      <c r="E27">
        <v>3</v>
      </c>
      <c r="F27">
        <v>0</v>
      </c>
      <c r="H27">
        <v>16.9944926102194</v>
      </c>
      <c r="J27">
        <v>16.9944926102194</v>
      </c>
    </row>
    <row r="28" spans="1:16" x14ac:dyDescent="0.25">
      <c r="A28" s="2">
        <v>41515.753692129627</v>
      </c>
      <c r="B28">
        <v>3</v>
      </c>
      <c r="C28">
        <v>10</v>
      </c>
      <c r="D28">
        <v>0</v>
      </c>
      <c r="E28">
        <v>3</v>
      </c>
      <c r="F28">
        <v>0</v>
      </c>
      <c r="H28">
        <v>30.865496240053201</v>
      </c>
      <c r="J28">
        <v>55.646389891286297</v>
      </c>
      <c r="L28">
        <v>103.14973578482901</v>
      </c>
      <c r="N28">
        <v>173.318662034147</v>
      </c>
      <c r="P28">
        <v>195.447891138415</v>
      </c>
    </row>
    <row r="29" spans="1:16" x14ac:dyDescent="0.25">
      <c r="A29" s="2">
        <v>41443.585416666669</v>
      </c>
      <c r="B29">
        <v>1</v>
      </c>
      <c r="C29">
        <v>10</v>
      </c>
      <c r="D29">
        <v>0</v>
      </c>
      <c r="E29">
        <v>1</v>
      </c>
      <c r="F29">
        <v>0</v>
      </c>
      <c r="H29">
        <v>40.420186675914799</v>
      </c>
      <c r="J29">
        <v>51.975148397530099</v>
      </c>
      <c r="L29">
        <v>151.513266073773</v>
      </c>
      <c r="N29">
        <v>152.779554308982</v>
      </c>
      <c r="P29">
        <v>247.202656407273</v>
      </c>
    </row>
    <row r="30" spans="1:16" x14ac:dyDescent="0.25">
      <c r="A30" s="2">
        <v>41633.503692129627</v>
      </c>
      <c r="B30">
        <v>1</v>
      </c>
      <c r="C30">
        <v>10</v>
      </c>
      <c r="D30">
        <v>0</v>
      </c>
      <c r="E30">
        <v>1</v>
      </c>
      <c r="F30">
        <v>0</v>
      </c>
      <c r="H30">
        <v>0</v>
      </c>
      <c r="J30">
        <v>0</v>
      </c>
      <c r="L30">
        <v>0</v>
      </c>
      <c r="N30">
        <v>11.063048203086201</v>
      </c>
      <c r="P30">
        <v>28.704195219982999</v>
      </c>
    </row>
    <row r="31" spans="1:16" x14ac:dyDescent="0.25">
      <c r="A31" s="2">
        <v>41527.826516203706</v>
      </c>
      <c r="B31">
        <v>1</v>
      </c>
      <c r="C31">
        <v>10</v>
      </c>
      <c r="D31">
        <v>0</v>
      </c>
      <c r="E31">
        <v>1</v>
      </c>
      <c r="F31">
        <v>0</v>
      </c>
      <c r="H31">
        <v>19.827253852432101</v>
      </c>
      <c r="J31">
        <v>35.178808107748303</v>
      </c>
      <c r="L31">
        <v>37.183813411233402</v>
      </c>
      <c r="N31">
        <v>79.196936124423502</v>
      </c>
      <c r="P31">
        <v>97.090389968204605</v>
      </c>
    </row>
    <row r="32" spans="1:16" x14ac:dyDescent="0.25">
      <c r="A32" s="2">
        <v>41613.813194444447</v>
      </c>
      <c r="B32">
        <v>3</v>
      </c>
      <c r="C32">
        <v>10</v>
      </c>
      <c r="D32">
        <v>0</v>
      </c>
      <c r="E32">
        <v>3</v>
      </c>
      <c r="F32">
        <v>0</v>
      </c>
      <c r="H32">
        <v>28.800834969094101</v>
      </c>
      <c r="J32">
        <v>75.404760757789703</v>
      </c>
      <c r="L32">
        <v>154.852899225172</v>
      </c>
      <c r="N32">
        <v>220.023384982762</v>
      </c>
      <c r="P32">
        <v>285.78365506554098</v>
      </c>
    </row>
    <row r="33" spans="1:16" x14ac:dyDescent="0.25">
      <c r="A33" s="2">
        <v>41403.786805555559</v>
      </c>
      <c r="B33">
        <v>4</v>
      </c>
      <c r="C33">
        <v>10</v>
      </c>
      <c r="D33">
        <v>0</v>
      </c>
      <c r="E33">
        <v>4</v>
      </c>
      <c r="F33">
        <v>0</v>
      </c>
      <c r="H33">
        <v>0</v>
      </c>
      <c r="J33">
        <v>0</v>
      </c>
      <c r="L33">
        <v>59.215472587239297</v>
      </c>
      <c r="N33">
        <v>103.761536303334</v>
      </c>
      <c r="P33">
        <v>237.57298176883</v>
      </c>
    </row>
    <row r="34" spans="1:16" x14ac:dyDescent="0.25">
      <c r="A34" s="2">
        <v>41403.786805555559</v>
      </c>
      <c r="B34">
        <v>0</v>
      </c>
      <c r="C34">
        <v>10</v>
      </c>
      <c r="E34">
        <v>0</v>
      </c>
      <c r="H34">
        <v>0</v>
      </c>
      <c r="J34">
        <v>0</v>
      </c>
      <c r="L34">
        <v>0</v>
      </c>
      <c r="N34">
        <v>0</v>
      </c>
      <c r="P34">
        <v>0</v>
      </c>
    </row>
    <row r="35" spans="1:16" x14ac:dyDescent="0.25">
      <c r="A35" s="2">
        <v>41388.790972222225</v>
      </c>
      <c r="B35">
        <v>1</v>
      </c>
      <c r="C35">
        <v>10</v>
      </c>
      <c r="D35">
        <v>0</v>
      </c>
      <c r="E35">
        <v>1</v>
      </c>
      <c r="F35">
        <v>0</v>
      </c>
      <c r="H35">
        <v>16.710471560135701</v>
      </c>
      <c r="J35">
        <v>30.277733767315802</v>
      </c>
      <c r="L35">
        <v>30.277733767315802</v>
      </c>
      <c r="N35">
        <v>66.858612248383196</v>
      </c>
      <c r="P35">
        <v>96.0905388324787</v>
      </c>
    </row>
    <row r="36" spans="1:16" x14ac:dyDescent="0.25">
      <c r="A36" s="2">
        <v>41457.816828703704</v>
      </c>
      <c r="B36">
        <v>0</v>
      </c>
      <c r="C36">
        <v>10</v>
      </c>
      <c r="E36">
        <v>0</v>
      </c>
      <c r="H36">
        <v>0</v>
      </c>
      <c r="J36">
        <v>0</v>
      </c>
      <c r="L36">
        <v>14.9589521873087</v>
      </c>
      <c r="N36">
        <v>10.0990474196369</v>
      </c>
      <c r="P36">
        <v>20.464120002726698</v>
      </c>
    </row>
    <row r="37" spans="1:16" x14ac:dyDescent="0.25">
      <c r="A37" s="2">
        <v>41275.824652777781</v>
      </c>
      <c r="B37">
        <v>1</v>
      </c>
      <c r="C37">
        <v>10</v>
      </c>
      <c r="D37">
        <v>0</v>
      </c>
      <c r="E37">
        <v>1</v>
      </c>
      <c r="F37">
        <v>0</v>
      </c>
      <c r="H37">
        <v>28.7599429071091</v>
      </c>
      <c r="J37">
        <v>28.7599429071091</v>
      </c>
      <c r="L37">
        <v>28.7599429071091</v>
      </c>
      <c r="N37">
        <v>48.293084539336</v>
      </c>
      <c r="P37">
        <v>84.177231562200404</v>
      </c>
    </row>
    <row r="38" spans="1:16" x14ac:dyDescent="0.25">
      <c r="A38" s="2">
        <v>41407.836111111108</v>
      </c>
      <c r="B38">
        <v>1</v>
      </c>
      <c r="C38">
        <v>10</v>
      </c>
      <c r="D38">
        <v>0</v>
      </c>
      <c r="E38">
        <v>1</v>
      </c>
      <c r="F38">
        <v>0</v>
      </c>
      <c r="H38">
        <v>0</v>
      </c>
      <c r="J38">
        <v>0</v>
      </c>
      <c r="L38">
        <v>-13.8022000184388</v>
      </c>
      <c r="N38">
        <v>-13.8022000184388</v>
      </c>
      <c r="P38">
        <v>-13.8022000184388</v>
      </c>
    </row>
    <row r="39" spans="1:16" x14ac:dyDescent="0.25">
      <c r="A39" s="2">
        <v>41359.669525462959</v>
      </c>
      <c r="B39">
        <v>0</v>
      </c>
      <c r="C39">
        <v>10</v>
      </c>
      <c r="E39">
        <v>0</v>
      </c>
      <c r="H39">
        <v>0</v>
      </c>
      <c r="J39">
        <v>19.473518259686401</v>
      </c>
      <c r="L39">
        <v>19.473518259686401</v>
      </c>
      <c r="N39">
        <v>54.176503424948201</v>
      </c>
      <c r="P39">
        <v>62.970404231259302</v>
      </c>
    </row>
    <row r="40" spans="1:16" x14ac:dyDescent="0.25">
      <c r="A40" s="2">
        <v>41593.432638888888</v>
      </c>
      <c r="B40">
        <v>2</v>
      </c>
      <c r="C40">
        <v>10</v>
      </c>
      <c r="D40">
        <v>0</v>
      </c>
      <c r="E40">
        <v>2</v>
      </c>
      <c r="F40">
        <v>0</v>
      </c>
      <c r="H40">
        <v>0</v>
      </c>
      <c r="J40">
        <v>0</v>
      </c>
      <c r="L40">
        <v>0</v>
      </c>
      <c r="N40">
        <v>23.366382445778701</v>
      </c>
      <c r="P40">
        <v>73.668701878514</v>
      </c>
    </row>
    <row r="41" spans="1:16" x14ac:dyDescent="0.25">
      <c r="A41" s="2">
        <v>41443.909722222219</v>
      </c>
      <c r="B41">
        <v>1</v>
      </c>
      <c r="C41">
        <v>10</v>
      </c>
      <c r="D41">
        <v>0</v>
      </c>
      <c r="E41">
        <v>1</v>
      </c>
      <c r="F41">
        <v>0</v>
      </c>
      <c r="H41">
        <v>12.188989078943999</v>
      </c>
      <c r="J41">
        <v>39.117243252397898</v>
      </c>
      <c r="L41">
        <v>72.775915149406501</v>
      </c>
      <c r="N41">
        <v>118.487071298053</v>
      </c>
      <c r="P41">
        <v>136.793333526879</v>
      </c>
    </row>
    <row r="42" spans="1:16" x14ac:dyDescent="0.25">
      <c r="A42" s="2">
        <v>41295.489583333336</v>
      </c>
      <c r="B42">
        <v>2</v>
      </c>
      <c r="C42">
        <v>10</v>
      </c>
      <c r="D42">
        <v>0</v>
      </c>
      <c r="E42">
        <v>2</v>
      </c>
      <c r="F42">
        <v>0</v>
      </c>
      <c r="H42">
        <v>14.531407413798499</v>
      </c>
      <c r="J42">
        <v>14.531407413798499</v>
      </c>
      <c r="L42">
        <v>14.531407413798499</v>
      </c>
      <c r="N42">
        <v>31.505691854110399</v>
      </c>
      <c r="P42">
        <v>69.270543638881904</v>
      </c>
    </row>
    <row r="43" spans="1:16" x14ac:dyDescent="0.25">
      <c r="A43" s="2">
        <v>41617.57916666667</v>
      </c>
      <c r="B43">
        <v>2</v>
      </c>
      <c r="C43">
        <v>10</v>
      </c>
      <c r="D43">
        <v>0</v>
      </c>
      <c r="E43">
        <v>2</v>
      </c>
      <c r="F43">
        <v>0</v>
      </c>
      <c r="H43">
        <v>22.018645451511901</v>
      </c>
      <c r="J43">
        <v>22.018645451511901</v>
      </c>
      <c r="L43">
        <v>85.123222738856597</v>
      </c>
      <c r="N43">
        <v>85.123222738856597</v>
      </c>
      <c r="P43">
        <v>105.78114711354</v>
      </c>
    </row>
    <row r="44" spans="1:16" x14ac:dyDescent="0.25">
      <c r="A44" s="2">
        <v>41607.725370370368</v>
      </c>
      <c r="B44">
        <v>2</v>
      </c>
      <c r="C44">
        <v>10</v>
      </c>
      <c r="D44">
        <v>0</v>
      </c>
      <c r="E44">
        <v>2</v>
      </c>
      <c r="F44">
        <v>0</v>
      </c>
      <c r="H44">
        <v>0</v>
      </c>
      <c r="J44">
        <v>8.86935140043982</v>
      </c>
      <c r="L44">
        <v>-2.4163822472757701</v>
      </c>
      <c r="N44">
        <v>-2.4163822472757999</v>
      </c>
      <c r="P44">
        <v>19.602500354801599</v>
      </c>
    </row>
    <row r="45" spans="1:16" x14ac:dyDescent="0.25">
      <c r="A45" s="2">
        <v>41442.553472222222</v>
      </c>
      <c r="B45">
        <v>1</v>
      </c>
      <c r="C45">
        <v>10</v>
      </c>
      <c r="D45">
        <v>0</v>
      </c>
      <c r="E45">
        <v>1</v>
      </c>
      <c r="F45">
        <v>0</v>
      </c>
      <c r="H45">
        <v>0</v>
      </c>
      <c r="J45">
        <v>0</v>
      </c>
      <c r="L45">
        <v>75.919222192880994</v>
      </c>
      <c r="N45">
        <v>95.226289539532104</v>
      </c>
      <c r="P45">
        <v>163.59993322398699</v>
      </c>
    </row>
    <row r="46" spans="1:16" x14ac:dyDescent="0.25">
      <c r="A46" s="2">
        <v>41548.926388888889</v>
      </c>
      <c r="B46">
        <v>2</v>
      </c>
      <c r="C46">
        <v>10</v>
      </c>
      <c r="D46">
        <v>0</v>
      </c>
      <c r="E46">
        <v>2</v>
      </c>
      <c r="F46">
        <v>0</v>
      </c>
      <c r="H46">
        <v>0</v>
      </c>
      <c r="J46">
        <v>0</v>
      </c>
      <c r="L46">
        <v>18.572640903407301</v>
      </c>
      <c r="N46">
        <v>69.583986146982198</v>
      </c>
      <c r="P46">
        <v>91.011033829750005</v>
      </c>
    </row>
    <row r="47" spans="1:16" x14ac:dyDescent="0.25">
      <c r="A47" s="2">
        <v>41590.865486111114</v>
      </c>
      <c r="B47">
        <v>2</v>
      </c>
      <c r="C47">
        <v>10</v>
      </c>
      <c r="D47">
        <v>0</v>
      </c>
      <c r="E47">
        <v>2</v>
      </c>
      <c r="F47">
        <v>0</v>
      </c>
      <c r="H47">
        <v>0</v>
      </c>
      <c r="J47">
        <v>20.274113356289799</v>
      </c>
      <c r="L47">
        <v>36.755856108581703</v>
      </c>
      <c r="P47">
        <v>103.60928002112099</v>
      </c>
    </row>
    <row r="48" spans="1:16" x14ac:dyDescent="0.25">
      <c r="A48" s="2">
        <v>41563.855150462965</v>
      </c>
      <c r="B48">
        <v>1</v>
      </c>
      <c r="C48">
        <v>10</v>
      </c>
      <c r="D48">
        <v>1</v>
      </c>
      <c r="E48">
        <v>2</v>
      </c>
      <c r="F48">
        <v>16.171055376948399</v>
      </c>
      <c r="H48">
        <v>61.144612109772403</v>
      </c>
      <c r="J48">
        <v>81.198711992781696</v>
      </c>
      <c r="L48">
        <v>99.636418354999705</v>
      </c>
      <c r="N48">
        <v>123.08459793651799</v>
      </c>
      <c r="P48">
        <v>164.487822578655</v>
      </c>
    </row>
    <row r="49" spans="1:16" x14ac:dyDescent="0.25">
      <c r="A49" s="2">
        <v>41295.645138888889</v>
      </c>
      <c r="B49">
        <v>3</v>
      </c>
      <c r="C49">
        <v>10</v>
      </c>
      <c r="D49">
        <v>0</v>
      </c>
      <c r="E49">
        <v>3</v>
      </c>
      <c r="F49">
        <v>0</v>
      </c>
      <c r="H49">
        <v>0</v>
      </c>
      <c r="J49">
        <v>19.699288976959501</v>
      </c>
      <c r="L49">
        <v>37.201833444467098</v>
      </c>
      <c r="N49">
        <v>62.525179399458999</v>
      </c>
      <c r="P49">
        <v>98.262145285726007</v>
      </c>
    </row>
    <row r="50" spans="1:16" x14ac:dyDescent="0.25">
      <c r="A50" s="2">
        <v>41407.909722222219</v>
      </c>
      <c r="B50">
        <v>3</v>
      </c>
      <c r="C50">
        <v>10</v>
      </c>
      <c r="D50">
        <v>0</v>
      </c>
      <c r="E50">
        <v>3</v>
      </c>
      <c r="F50">
        <v>0</v>
      </c>
      <c r="H50">
        <v>0</v>
      </c>
      <c r="J50">
        <v>0</v>
      </c>
      <c r="L50">
        <v>12.268103095747399</v>
      </c>
      <c r="N50">
        <v>52.194037528683999</v>
      </c>
      <c r="P50">
        <v>83.312253299008304</v>
      </c>
    </row>
    <row r="51" spans="1:16" x14ac:dyDescent="0.25">
      <c r="A51" s="2">
        <v>41437.549386574072</v>
      </c>
      <c r="B51">
        <v>1</v>
      </c>
      <c r="C51">
        <v>10</v>
      </c>
      <c r="D51">
        <v>1</v>
      </c>
      <c r="E51">
        <v>2</v>
      </c>
      <c r="F51">
        <v>24.2173821887876</v>
      </c>
      <c r="H51">
        <v>24.2173821887876</v>
      </c>
      <c r="J51">
        <v>24.2173821887876</v>
      </c>
      <c r="L51">
        <v>95.636061999759903</v>
      </c>
      <c r="N51">
        <v>178.50297612689701</v>
      </c>
      <c r="P51">
        <v>256.92894322817898</v>
      </c>
    </row>
    <row r="52" spans="1:16" x14ac:dyDescent="0.25">
      <c r="A52" s="2">
        <v>41411.463888888888</v>
      </c>
      <c r="B52">
        <v>3</v>
      </c>
      <c r="C52">
        <v>10</v>
      </c>
      <c r="D52">
        <v>0</v>
      </c>
      <c r="E52">
        <v>3</v>
      </c>
      <c r="F52">
        <v>0</v>
      </c>
      <c r="H52">
        <v>0</v>
      </c>
      <c r="J52">
        <v>16.074174166805602</v>
      </c>
      <c r="L52">
        <v>28.811968540649499</v>
      </c>
      <c r="N52">
        <v>57.072620381709001</v>
      </c>
      <c r="P52">
        <v>136.72383049535401</v>
      </c>
    </row>
    <row r="53" spans="1:16" x14ac:dyDescent="0.25">
      <c r="A53" s="2">
        <v>41610.791666666664</v>
      </c>
      <c r="B53">
        <v>1</v>
      </c>
      <c r="C53">
        <v>10</v>
      </c>
      <c r="D53">
        <v>0</v>
      </c>
      <c r="E53">
        <v>1</v>
      </c>
      <c r="F53">
        <v>0</v>
      </c>
      <c r="H53">
        <v>0</v>
      </c>
      <c r="J53">
        <v>47.768996486794997</v>
      </c>
      <c r="L53">
        <v>125.36881050436</v>
      </c>
      <c r="N53">
        <v>203.398580333442</v>
      </c>
      <c r="P53">
        <v>243.53089831327699</v>
      </c>
    </row>
    <row r="54" spans="1:16" x14ac:dyDescent="0.25">
      <c r="A54" s="2">
        <v>41275.65625</v>
      </c>
      <c r="B54">
        <v>3</v>
      </c>
      <c r="C54">
        <v>10</v>
      </c>
      <c r="D54">
        <v>0</v>
      </c>
      <c r="E54">
        <v>3</v>
      </c>
      <c r="F54">
        <v>0</v>
      </c>
      <c r="H54">
        <v>0</v>
      </c>
      <c r="J54">
        <v>0</v>
      </c>
      <c r="L54">
        <v>0</v>
      </c>
      <c r="N54">
        <v>29.441538911153401</v>
      </c>
      <c r="P54">
        <v>45.882773944642302</v>
      </c>
    </row>
    <row r="55" spans="1:16" x14ac:dyDescent="0.25">
      <c r="A55" s="2">
        <v>41415.699999999997</v>
      </c>
      <c r="B55">
        <v>1</v>
      </c>
      <c r="C55">
        <v>10</v>
      </c>
      <c r="D55">
        <v>0</v>
      </c>
      <c r="E55">
        <v>1</v>
      </c>
      <c r="F55">
        <v>0</v>
      </c>
      <c r="H55">
        <v>0</v>
      </c>
      <c r="J55">
        <v>0</v>
      </c>
      <c r="L55">
        <v>0</v>
      </c>
      <c r="N55">
        <v>-1.85119108840524</v>
      </c>
      <c r="P55">
        <v>39.877961876500798</v>
      </c>
    </row>
    <row r="56" spans="1:16" x14ac:dyDescent="0.25">
      <c r="A56" s="2">
        <v>41578.814583333333</v>
      </c>
      <c r="B56">
        <v>3</v>
      </c>
      <c r="C56">
        <v>10</v>
      </c>
      <c r="D56">
        <v>0</v>
      </c>
      <c r="E56">
        <v>3</v>
      </c>
      <c r="F56">
        <v>0</v>
      </c>
      <c r="H56">
        <v>43.256038196893499</v>
      </c>
      <c r="J56">
        <v>59.364756292684802</v>
      </c>
      <c r="L56">
        <v>92.323603748729397</v>
      </c>
      <c r="N56">
        <v>139.26200656074701</v>
      </c>
      <c r="P56">
        <v>162.71766634271</v>
      </c>
    </row>
    <row r="57" spans="1:16" x14ac:dyDescent="0.25">
      <c r="A57" s="2">
        <v>41444.466608796298</v>
      </c>
      <c r="B57">
        <v>2</v>
      </c>
      <c r="C57">
        <v>10</v>
      </c>
      <c r="D57">
        <v>0</v>
      </c>
      <c r="E57">
        <v>2</v>
      </c>
      <c r="F57">
        <v>0</v>
      </c>
      <c r="H57">
        <v>30.385029849877402</v>
      </c>
      <c r="J57">
        <v>30.385029849877402</v>
      </c>
      <c r="L57">
        <v>64.782164314487204</v>
      </c>
      <c r="N57">
        <v>69.980231435556504</v>
      </c>
      <c r="P57">
        <v>91.669128544253397</v>
      </c>
    </row>
    <row r="58" spans="1:16" x14ac:dyDescent="0.25">
      <c r="A58" s="2">
        <v>41277.782638888886</v>
      </c>
      <c r="B58">
        <v>0</v>
      </c>
      <c r="C58">
        <v>10</v>
      </c>
      <c r="E58">
        <v>0</v>
      </c>
      <c r="H58">
        <v>0</v>
      </c>
      <c r="J58">
        <v>0</v>
      </c>
      <c r="L58">
        <v>0</v>
      </c>
      <c r="N58">
        <v>26.5006539166592</v>
      </c>
      <c r="P58">
        <v>50.295520380652903</v>
      </c>
    </row>
    <row r="59" spans="1:16" x14ac:dyDescent="0.25">
      <c r="A59" s="2">
        <v>41383.754166666666</v>
      </c>
      <c r="B59">
        <v>3</v>
      </c>
      <c r="C59">
        <v>10</v>
      </c>
      <c r="D59">
        <v>0</v>
      </c>
      <c r="E59">
        <v>3</v>
      </c>
      <c r="F59">
        <v>0</v>
      </c>
      <c r="H59">
        <v>0</v>
      </c>
      <c r="J59">
        <v>29.296530066674901</v>
      </c>
      <c r="L59">
        <v>75.820257631026095</v>
      </c>
      <c r="N59">
        <v>144.24312601780099</v>
      </c>
      <c r="P59">
        <v>219.51660086100301</v>
      </c>
    </row>
    <row r="60" spans="1:16" x14ac:dyDescent="0.25">
      <c r="A60" s="2">
        <v>41578.760416666664</v>
      </c>
      <c r="B60">
        <v>1</v>
      </c>
      <c r="C60">
        <v>10</v>
      </c>
      <c r="D60">
        <v>0</v>
      </c>
      <c r="E60">
        <v>1</v>
      </c>
      <c r="F60">
        <v>0</v>
      </c>
      <c r="H60">
        <v>0</v>
      </c>
      <c r="J60">
        <v>24.222482233264198</v>
      </c>
      <c r="L60">
        <v>23.051382401513699</v>
      </c>
      <c r="N60">
        <v>23.051382401513699</v>
      </c>
      <c r="P60">
        <v>43.505717325267803</v>
      </c>
    </row>
    <row r="61" spans="1:16" x14ac:dyDescent="0.25">
      <c r="A61" s="2">
        <v>41296.724305555559</v>
      </c>
      <c r="B61">
        <v>2</v>
      </c>
      <c r="C61">
        <v>10</v>
      </c>
      <c r="D61">
        <v>0</v>
      </c>
      <c r="E61">
        <v>2</v>
      </c>
      <c r="F61">
        <v>0</v>
      </c>
      <c r="H61">
        <v>0</v>
      </c>
      <c r="J61">
        <v>30.1009165480734</v>
      </c>
      <c r="L61">
        <v>30.1009165480734</v>
      </c>
      <c r="N61">
        <v>58.786429124425602</v>
      </c>
      <c r="P61">
        <v>133.374283214912</v>
      </c>
    </row>
    <row r="62" spans="1:16" x14ac:dyDescent="0.25">
      <c r="A62" s="2">
        <v>41565.568449074075</v>
      </c>
      <c r="B62">
        <v>3</v>
      </c>
      <c r="C62">
        <v>10</v>
      </c>
      <c r="D62">
        <v>0</v>
      </c>
      <c r="E62">
        <v>3</v>
      </c>
      <c r="F62">
        <v>0</v>
      </c>
      <c r="H62">
        <v>35.137445500242102</v>
      </c>
      <c r="J62">
        <v>35.137445500242102</v>
      </c>
      <c r="L62">
        <v>180.73357341885</v>
      </c>
      <c r="N62">
        <v>258.37570091572599</v>
      </c>
      <c r="P62">
        <v>397.42081452777398</v>
      </c>
    </row>
    <row r="63" spans="1:16" x14ac:dyDescent="0.25">
      <c r="A63" s="2">
        <v>41438.82671296296</v>
      </c>
      <c r="B63">
        <v>3</v>
      </c>
      <c r="C63">
        <v>10</v>
      </c>
      <c r="D63">
        <v>0</v>
      </c>
      <c r="E63">
        <v>3</v>
      </c>
      <c r="F63">
        <v>0</v>
      </c>
      <c r="H63">
        <v>0</v>
      </c>
      <c r="J63">
        <v>0</v>
      </c>
      <c r="L63">
        <v>73.660339330883204</v>
      </c>
      <c r="N63">
        <v>131.99700614120999</v>
      </c>
      <c r="P63">
        <v>152.67556822027001</v>
      </c>
    </row>
    <row r="64" spans="1:16" x14ac:dyDescent="0.25">
      <c r="A64" s="2">
        <v>41373.881944444445</v>
      </c>
      <c r="B64">
        <v>3</v>
      </c>
      <c r="C64">
        <v>10</v>
      </c>
      <c r="D64">
        <v>0</v>
      </c>
      <c r="E64">
        <v>3</v>
      </c>
      <c r="F64">
        <v>0</v>
      </c>
      <c r="H64">
        <v>20.943576290000799</v>
      </c>
      <c r="J64">
        <v>58.806605039683902</v>
      </c>
      <c r="L64">
        <v>103.235728443629</v>
      </c>
      <c r="N64">
        <v>163.736453675403</v>
      </c>
      <c r="P64">
        <v>219.23039502016201</v>
      </c>
    </row>
    <row r="65" spans="1:16" x14ac:dyDescent="0.25">
      <c r="A65" s="2">
        <v>41299.910416666666</v>
      </c>
      <c r="B65">
        <v>3</v>
      </c>
      <c r="C65">
        <v>10</v>
      </c>
      <c r="D65">
        <v>0</v>
      </c>
      <c r="E65">
        <v>3</v>
      </c>
      <c r="F65">
        <v>0</v>
      </c>
      <c r="H65">
        <v>0</v>
      </c>
      <c r="J65">
        <v>56.787411681795</v>
      </c>
      <c r="L65">
        <v>113.995046682897</v>
      </c>
      <c r="N65">
        <v>161.70312132963701</v>
      </c>
      <c r="P65">
        <v>192.294496309198</v>
      </c>
    </row>
    <row r="66" spans="1:16" x14ac:dyDescent="0.25">
      <c r="A66" s="2">
        <v>41487.625763888886</v>
      </c>
      <c r="B66">
        <v>1</v>
      </c>
      <c r="C66">
        <v>10</v>
      </c>
      <c r="D66">
        <v>0</v>
      </c>
      <c r="E66">
        <v>1</v>
      </c>
      <c r="F66">
        <v>0</v>
      </c>
      <c r="H66">
        <v>14.8792748401117</v>
      </c>
      <c r="J66">
        <v>-13.8786883429635</v>
      </c>
      <c r="L66">
        <v>31.863342996625398</v>
      </c>
      <c r="N66">
        <v>54.624810355731697</v>
      </c>
      <c r="P66">
        <v>54.823140429236503</v>
      </c>
    </row>
    <row r="67" spans="1:16" x14ac:dyDescent="0.25">
      <c r="A67" s="2">
        <v>41569.914583333331</v>
      </c>
      <c r="B67">
        <v>3</v>
      </c>
      <c r="C67">
        <v>10</v>
      </c>
      <c r="D67">
        <v>0</v>
      </c>
      <c r="E67">
        <v>3</v>
      </c>
      <c r="F67">
        <v>0</v>
      </c>
      <c r="H67">
        <v>23.9475011893363</v>
      </c>
      <c r="J67">
        <v>19.905751924012002</v>
      </c>
      <c r="L67">
        <v>83.391184242164002</v>
      </c>
    </row>
    <row r="68" spans="1:16" x14ac:dyDescent="0.25">
      <c r="A68" s="2">
        <v>41459.751388888886</v>
      </c>
      <c r="B68">
        <v>1</v>
      </c>
      <c r="C68">
        <v>10</v>
      </c>
      <c r="D68">
        <v>0</v>
      </c>
      <c r="E68">
        <v>1</v>
      </c>
      <c r="F68">
        <v>0</v>
      </c>
      <c r="H68">
        <v>36.922015503534098</v>
      </c>
      <c r="J68">
        <v>36.922015503534098</v>
      </c>
      <c r="L68">
        <v>36.922015503534098</v>
      </c>
      <c r="N68">
        <v>36.922015503534098</v>
      </c>
      <c r="P68">
        <v>71.050517951133202</v>
      </c>
    </row>
    <row r="69" spans="1:16" x14ac:dyDescent="0.25">
      <c r="A69" s="2">
        <v>41431.674305555556</v>
      </c>
      <c r="B69">
        <v>2</v>
      </c>
      <c r="C69">
        <v>10</v>
      </c>
      <c r="D69">
        <v>1</v>
      </c>
      <c r="E69">
        <v>3</v>
      </c>
      <c r="F69">
        <v>18.848447451869401</v>
      </c>
      <c r="H69">
        <v>16.723214920625701</v>
      </c>
      <c r="J69">
        <v>37.707603834992703</v>
      </c>
      <c r="L69">
        <v>121.771344808148</v>
      </c>
      <c r="N69">
        <v>166.81723808212601</v>
      </c>
      <c r="P69">
        <v>286.18149758747302</v>
      </c>
    </row>
    <row r="70" spans="1:16" x14ac:dyDescent="0.25">
      <c r="A70" s="2">
        <v>41431.674305555556</v>
      </c>
      <c r="B70">
        <v>1</v>
      </c>
      <c r="C70">
        <v>10</v>
      </c>
      <c r="D70">
        <v>0</v>
      </c>
      <c r="E70">
        <v>1</v>
      </c>
      <c r="F70">
        <v>0</v>
      </c>
      <c r="H70">
        <v>0</v>
      </c>
      <c r="J70">
        <v>0</v>
      </c>
      <c r="L70">
        <v>0</v>
      </c>
      <c r="N70">
        <v>0</v>
      </c>
      <c r="P70">
        <v>0</v>
      </c>
    </row>
    <row r="71" spans="1:16" x14ac:dyDescent="0.25">
      <c r="A71" s="2">
        <v>41478.92528935185</v>
      </c>
      <c r="B71">
        <v>3</v>
      </c>
      <c r="C71">
        <v>10</v>
      </c>
      <c r="D71">
        <v>0</v>
      </c>
      <c r="E71">
        <v>3</v>
      </c>
      <c r="F71">
        <v>0</v>
      </c>
      <c r="H71">
        <v>30.794439419687102</v>
      </c>
      <c r="J71">
        <v>46.876745416149902</v>
      </c>
      <c r="L71">
        <v>67.433690158934994</v>
      </c>
      <c r="N71">
        <v>95.845948728371496</v>
      </c>
      <c r="P71">
        <v>175.36531288957099</v>
      </c>
    </row>
    <row r="72" spans="1:16" x14ac:dyDescent="0.25">
      <c r="A72" s="2">
        <v>41563.931574074071</v>
      </c>
      <c r="B72">
        <v>3</v>
      </c>
      <c r="C72">
        <v>10</v>
      </c>
      <c r="D72">
        <v>0</v>
      </c>
      <c r="E72">
        <v>3</v>
      </c>
      <c r="F72">
        <v>0</v>
      </c>
      <c r="H72">
        <v>0</v>
      </c>
      <c r="J72">
        <v>19.8384925890715</v>
      </c>
      <c r="L72">
        <v>40.086979692033403</v>
      </c>
      <c r="N72">
        <v>84.773773160619697</v>
      </c>
      <c r="P72">
        <v>161.815244542659</v>
      </c>
    </row>
    <row r="73" spans="1:16" x14ac:dyDescent="0.25">
      <c r="A73" s="2">
        <v>41563.931574074071</v>
      </c>
      <c r="B73">
        <v>0</v>
      </c>
      <c r="C73">
        <v>10</v>
      </c>
      <c r="E73">
        <v>0</v>
      </c>
      <c r="H73">
        <v>0</v>
      </c>
      <c r="J73">
        <v>0</v>
      </c>
      <c r="L73">
        <v>0</v>
      </c>
      <c r="N73">
        <v>0</v>
      </c>
      <c r="P73">
        <v>0</v>
      </c>
    </row>
    <row r="74" spans="1:16" x14ac:dyDescent="0.25">
      <c r="A74" s="2">
        <v>41323.765451388892</v>
      </c>
      <c r="B74">
        <v>3</v>
      </c>
      <c r="C74">
        <v>10</v>
      </c>
      <c r="D74">
        <v>0</v>
      </c>
      <c r="E74">
        <v>3</v>
      </c>
      <c r="F74">
        <v>0</v>
      </c>
      <c r="H74">
        <v>0</v>
      </c>
      <c r="J74">
        <v>23.723952641394298</v>
      </c>
      <c r="L74">
        <v>80.670982361651198</v>
      </c>
      <c r="N74">
        <v>171.542370782539</v>
      </c>
      <c r="P74">
        <v>225.72236400136899</v>
      </c>
    </row>
    <row r="75" spans="1:16" x14ac:dyDescent="0.25">
      <c r="A75" s="2">
        <v>41443.540613425925</v>
      </c>
      <c r="B75">
        <v>2</v>
      </c>
      <c r="C75">
        <v>10</v>
      </c>
      <c r="D75">
        <v>1</v>
      </c>
      <c r="E75">
        <v>3</v>
      </c>
      <c r="F75">
        <v>3.4736554999457399</v>
      </c>
      <c r="H75">
        <v>32.238240339461498</v>
      </c>
      <c r="J75">
        <v>99.805093417853598</v>
      </c>
      <c r="L75">
        <v>133.93748441188001</v>
      </c>
      <c r="N75">
        <v>230.87628740920701</v>
      </c>
      <c r="P75">
        <v>290.22369529831701</v>
      </c>
    </row>
    <row r="76" spans="1:16" x14ac:dyDescent="0.25">
      <c r="A76" s="2">
        <v>41472.742696759262</v>
      </c>
      <c r="B76">
        <v>0</v>
      </c>
      <c r="C76">
        <v>10</v>
      </c>
      <c r="E76">
        <v>0</v>
      </c>
      <c r="H76">
        <v>0</v>
      </c>
      <c r="J76">
        <v>0</v>
      </c>
      <c r="L76">
        <v>0</v>
      </c>
      <c r="N76">
        <v>9.7096216017440007</v>
      </c>
      <c r="P76">
        <v>33.174605273784699</v>
      </c>
    </row>
    <row r="77" spans="1:16" x14ac:dyDescent="0.25">
      <c r="A77" s="2">
        <v>41537.926817129628</v>
      </c>
      <c r="B77">
        <v>2</v>
      </c>
      <c r="C77">
        <v>10</v>
      </c>
      <c r="D77">
        <v>0</v>
      </c>
      <c r="E77">
        <v>2</v>
      </c>
      <c r="F77">
        <v>0</v>
      </c>
      <c r="H77">
        <v>0</v>
      </c>
      <c r="J77">
        <v>27.000744570084201</v>
      </c>
      <c r="L77">
        <v>72.646223095503302</v>
      </c>
      <c r="N77">
        <v>105.473883764083</v>
      </c>
      <c r="P77">
        <v>178.995388477484</v>
      </c>
    </row>
    <row r="78" spans="1:16" x14ac:dyDescent="0.25">
      <c r="A78" s="2">
        <v>41537.926817129628</v>
      </c>
      <c r="B78">
        <v>1</v>
      </c>
      <c r="C78">
        <v>10</v>
      </c>
      <c r="D78">
        <v>0</v>
      </c>
      <c r="E78">
        <v>1</v>
      </c>
      <c r="F78">
        <v>0</v>
      </c>
      <c r="H78">
        <v>0</v>
      </c>
      <c r="J78">
        <v>0</v>
      </c>
      <c r="L78">
        <v>0</v>
      </c>
      <c r="N78">
        <v>0</v>
      </c>
      <c r="P78">
        <v>0</v>
      </c>
    </row>
    <row r="79" spans="1:16" x14ac:dyDescent="0.25">
      <c r="A79" s="2">
        <v>41281.531944444447</v>
      </c>
      <c r="B79">
        <v>1</v>
      </c>
      <c r="C79">
        <v>10</v>
      </c>
      <c r="D79">
        <v>1</v>
      </c>
      <c r="E79">
        <v>2</v>
      </c>
      <c r="F79">
        <v>21.427404192517301</v>
      </c>
      <c r="H79">
        <v>48.711710324642198</v>
      </c>
      <c r="J79">
        <v>66.955469353691299</v>
      </c>
      <c r="L79">
        <v>123.39104400031199</v>
      </c>
      <c r="N79">
        <v>157.291758057713</v>
      </c>
      <c r="P79">
        <v>195.15291016678</v>
      </c>
    </row>
    <row r="80" spans="1:16" x14ac:dyDescent="0.25">
      <c r="A80" s="2">
        <v>41353.558634259258</v>
      </c>
      <c r="B80">
        <v>2</v>
      </c>
      <c r="C80">
        <v>10</v>
      </c>
      <c r="D80">
        <v>0</v>
      </c>
      <c r="E80">
        <v>2</v>
      </c>
      <c r="F80">
        <v>0</v>
      </c>
      <c r="H80">
        <v>24.285603003901802</v>
      </c>
      <c r="J80">
        <v>44.3331939095903</v>
      </c>
      <c r="L80">
        <v>59.700460348539004</v>
      </c>
      <c r="N80">
        <v>63.657779963579898</v>
      </c>
      <c r="P80">
        <v>63.657779963579898</v>
      </c>
    </row>
    <row r="81" spans="1:16" x14ac:dyDescent="0.25">
      <c r="A81" s="2">
        <v>41379.522581018522</v>
      </c>
      <c r="B81">
        <v>6</v>
      </c>
      <c r="C81">
        <v>10</v>
      </c>
      <c r="D81">
        <v>0</v>
      </c>
      <c r="E81">
        <v>6</v>
      </c>
      <c r="F81">
        <v>0</v>
      </c>
      <c r="H81">
        <v>0</v>
      </c>
      <c r="J81">
        <v>90.651411060557507</v>
      </c>
      <c r="L81">
        <v>221.20552519236099</v>
      </c>
      <c r="N81">
        <v>280.55489062891098</v>
      </c>
      <c r="P81">
        <v>376.830437069499</v>
      </c>
    </row>
    <row r="82" spans="1:16" x14ac:dyDescent="0.25">
      <c r="A82" s="2">
        <v>41390.91265046296</v>
      </c>
      <c r="B82">
        <v>2</v>
      </c>
      <c r="C82">
        <v>10</v>
      </c>
      <c r="D82">
        <v>0</v>
      </c>
      <c r="E82">
        <v>2</v>
      </c>
      <c r="F82">
        <v>0</v>
      </c>
      <c r="H82">
        <v>0.33782052580314498</v>
      </c>
      <c r="J82">
        <v>0.33782052580315203</v>
      </c>
      <c r="L82">
        <v>10.044636387058301</v>
      </c>
      <c r="N82">
        <v>35.415457742821999</v>
      </c>
      <c r="P82">
        <v>54.983986477225002</v>
      </c>
    </row>
    <row r="83" spans="1:16" x14ac:dyDescent="0.25">
      <c r="A83" s="2">
        <v>41513.913888888892</v>
      </c>
      <c r="B83">
        <v>1</v>
      </c>
      <c r="C83">
        <v>10</v>
      </c>
      <c r="D83">
        <v>0</v>
      </c>
      <c r="E83">
        <v>1</v>
      </c>
      <c r="F83">
        <v>0</v>
      </c>
      <c r="H83">
        <v>17.689638445816701</v>
      </c>
      <c r="J83">
        <v>17.689638445816701</v>
      </c>
      <c r="L83">
        <v>16.409173831233499</v>
      </c>
      <c r="N83">
        <v>23.4853114634973</v>
      </c>
      <c r="P83">
        <v>23.4853114634973</v>
      </c>
    </row>
    <row r="84" spans="1:16" x14ac:dyDescent="0.25">
      <c r="A84" s="2">
        <v>41495.809317129628</v>
      </c>
      <c r="B84">
        <v>1</v>
      </c>
      <c r="C84">
        <v>10</v>
      </c>
      <c r="D84">
        <v>0</v>
      </c>
      <c r="E84">
        <v>1</v>
      </c>
      <c r="F84">
        <v>0</v>
      </c>
      <c r="H84">
        <v>0</v>
      </c>
      <c r="J84">
        <v>0</v>
      </c>
      <c r="L84">
        <v>0</v>
      </c>
      <c r="N84">
        <v>19.1003811186307</v>
      </c>
      <c r="P84">
        <v>35.092095908516299</v>
      </c>
    </row>
    <row r="85" spans="1:16" x14ac:dyDescent="0.25">
      <c r="A85" s="2">
        <v>41275.642361111109</v>
      </c>
      <c r="B85">
        <v>3</v>
      </c>
      <c r="C85">
        <v>10</v>
      </c>
      <c r="D85">
        <v>0</v>
      </c>
      <c r="E85">
        <v>3</v>
      </c>
      <c r="F85">
        <v>0</v>
      </c>
      <c r="H85">
        <v>0</v>
      </c>
      <c r="J85">
        <v>0</v>
      </c>
      <c r="L85">
        <v>45.4532164448581</v>
      </c>
      <c r="N85">
        <v>67.735597479196798</v>
      </c>
      <c r="P85">
        <v>69.2821724818387</v>
      </c>
    </row>
    <row r="86" spans="1:16" x14ac:dyDescent="0.25">
      <c r="A86" s="2">
        <v>41492.51666666667</v>
      </c>
      <c r="B86">
        <v>1</v>
      </c>
      <c r="C86">
        <v>10</v>
      </c>
      <c r="D86">
        <v>0</v>
      </c>
      <c r="E86">
        <v>1</v>
      </c>
      <c r="F86">
        <v>0</v>
      </c>
      <c r="H86">
        <v>0</v>
      </c>
      <c r="J86">
        <v>26.360079880171799</v>
      </c>
      <c r="L86">
        <v>26.360079880171799</v>
      </c>
      <c r="N86">
        <v>55.461467321869698</v>
      </c>
      <c r="P86">
        <v>55.461467321869698</v>
      </c>
    </row>
    <row r="87" spans="1:16" x14ac:dyDescent="0.25">
      <c r="A87" s="2">
        <v>41540.957824074074</v>
      </c>
      <c r="B87">
        <v>1</v>
      </c>
      <c r="C87">
        <v>10</v>
      </c>
      <c r="D87">
        <v>0</v>
      </c>
      <c r="E87">
        <v>1</v>
      </c>
      <c r="F87">
        <v>0</v>
      </c>
      <c r="H87">
        <v>0</v>
      </c>
      <c r="J87">
        <v>0</v>
      </c>
      <c r="L87">
        <v>8.6202879422167005</v>
      </c>
      <c r="N87">
        <v>8.6202879422167005</v>
      </c>
      <c r="P87">
        <v>8.62028794221672</v>
      </c>
    </row>
    <row r="88" spans="1:16" x14ac:dyDescent="0.25">
      <c r="A88" s="2">
        <v>41438.923611111109</v>
      </c>
      <c r="B88">
        <v>1</v>
      </c>
      <c r="C88">
        <v>10</v>
      </c>
      <c r="D88">
        <v>0</v>
      </c>
      <c r="E88">
        <v>1</v>
      </c>
      <c r="F88">
        <v>0</v>
      </c>
      <c r="H88">
        <v>0</v>
      </c>
      <c r="J88">
        <v>0</v>
      </c>
      <c r="L88">
        <v>16.947999128638401</v>
      </c>
      <c r="N88">
        <v>56.946694367088</v>
      </c>
      <c r="P88">
        <v>73.368474441875193</v>
      </c>
    </row>
    <row r="89" spans="1:16" x14ac:dyDescent="0.25">
      <c r="A89" s="2">
        <v>41404.714189814818</v>
      </c>
      <c r="B89">
        <v>3</v>
      </c>
      <c r="C89">
        <v>10</v>
      </c>
      <c r="D89">
        <v>0</v>
      </c>
      <c r="E89">
        <v>3</v>
      </c>
      <c r="F89">
        <v>0</v>
      </c>
      <c r="H89">
        <v>12.902001297450299</v>
      </c>
      <c r="J89">
        <v>61.157728444111001</v>
      </c>
      <c r="L89">
        <v>80.076277595445603</v>
      </c>
      <c r="N89">
        <v>99.257815868339193</v>
      </c>
      <c r="P89">
        <v>170.460511615553</v>
      </c>
    </row>
    <row r="90" spans="1:16" x14ac:dyDescent="0.25">
      <c r="A90" s="2">
        <v>41319.445138888892</v>
      </c>
      <c r="B90">
        <v>4</v>
      </c>
      <c r="C90">
        <v>10</v>
      </c>
      <c r="D90">
        <v>0</v>
      </c>
      <c r="E90">
        <v>4</v>
      </c>
      <c r="F90">
        <v>0</v>
      </c>
      <c r="H90">
        <v>17.870129771199998</v>
      </c>
      <c r="J90">
        <v>17.870129771199998</v>
      </c>
      <c r="L90">
        <v>17.870129771199998</v>
      </c>
      <c r="N90">
        <v>143.32926995572001</v>
      </c>
      <c r="P90">
        <v>206.061255200608</v>
      </c>
    </row>
    <row r="91" spans="1:16" x14ac:dyDescent="0.25">
      <c r="A91" s="2">
        <v>41463.827893518515</v>
      </c>
      <c r="B91">
        <v>3</v>
      </c>
      <c r="C91">
        <v>10</v>
      </c>
      <c r="D91">
        <v>0</v>
      </c>
      <c r="E91">
        <v>3</v>
      </c>
      <c r="F91">
        <v>0</v>
      </c>
      <c r="H91">
        <v>18.9218296731927</v>
      </c>
      <c r="J91">
        <v>62.462005087291097</v>
      </c>
      <c r="L91">
        <v>108.044117046501</v>
      </c>
      <c r="N91">
        <v>117.147382193647</v>
      </c>
      <c r="P91">
        <v>159.78383184970099</v>
      </c>
    </row>
    <row r="92" spans="1:16" x14ac:dyDescent="0.25">
      <c r="A92" s="2">
        <v>41526.581944444442</v>
      </c>
      <c r="B92">
        <v>3</v>
      </c>
      <c r="C92">
        <v>10</v>
      </c>
      <c r="D92">
        <v>0</v>
      </c>
      <c r="E92">
        <v>3</v>
      </c>
      <c r="F92">
        <v>0</v>
      </c>
      <c r="H92">
        <v>13.947302663219901</v>
      </c>
      <c r="J92">
        <v>13.947302663219901</v>
      </c>
      <c r="L92">
        <v>13.947302663219901</v>
      </c>
      <c r="N92">
        <v>13.947302663219901</v>
      </c>
      <c r="P92">
        <v>73.729534168944895</v>
      </c>
    </row>
    <row r="93" spans="1:16" x14ac:dyDescent="0.25">
      <c r="A93" s="2">
        <v>41578.604166666664</v>
      </c>
      <c r="B93">
        <v>3</v>
      </c>
      <c r="C93">
        <v>10</v>
      </c>
      <c r="D93">
        <v>0</v>
      </c>
      <c r="E93">
        <v>3</v>
      </c>
      <c r="F93">
        <v>0</v>
      </c>
      <c r="H93">
        <v>0</v>
      </c>
      <c r="J93">
        <v>0</v>
      </c>
      <c r="L93">
        <v>18.1025943704539</v>
      </c>
      <c r="N93">
        <v>18.1025943704539</v>
      </c>
      <c r="P93">
        <v>52.775052028094798</v>
      </c>
    </row>
    <row r="94" spans="1:16" x14ac:dyDescent="0.25">
      <c r="A94" s="2">
        <v>41394.510416666664</v>
      </c>
      <c r="B94">
        <v>2</v>
      </c>
      <c r="C94">
        <v>10</v>
      </c>
      <c r="D94">
        <v>0</v>
      </c>
      <c r="E94">
        <v>2</v>
      </c>
      <c r="F94">
        <v>0</v>
      </c>
      <c r="H94">
        <v>0</v>
      </c>
      <c r="J94">
        <v>0</v>
      </c>
      <c r="L94">
        <v>0</v>
      </c>
      <c r="N94">
        <v>22.793322081750901</v>
      </c>
      <c r="P94">
        <v>22.793322081750901</v>
      </c>
    </row>
    <row r="95" spans="1:16" x14ac:dyDescent="0.25">
      <c r="A95" s="2">
        <v>41463.526388888888</v>
      </c>
      <c r="B95">
        <v>2</v>
      </c>
      <c r="C95">
        <v>10</v>
      </c>
      <c r="D95">
        <v>0</v>
      </c>
      <c r="E95">
        <v>2</v>
      </c>
      <c r="F95">
        <v>0</v>
      </c>
      <c r="H95">
        <v>0</v>
      </c>
      <c r="J95">
        <v>0</v>
      </c>
      <c r="L95">
        <v>31</v>
      </c>
      <c r="N95">
        <v>31</v>
      </c>
      <c r="P95">
        <v>81.814425872365106</v>
      </c>
    </row>
    <row r="96" spans="1:16" x14ac:dyDescent="0.25">
      <c r="A96" s="2">
        <v>41498.811261574076</v>
      </c>
      <c r="B96">
        <v>1</v>
      </c>
      <c r="C96">
        <v>10</v>
      </c>
      <c r="D96">
        <v>0</v>
      </c>
      <c r="E96">
        <v>1</v>
      </c>
      <c r="F96">
        <v>0</v>
      </c>
      <c r="H96">
        <v>0</v>
      </c>
      <c r="J96">
        <v>14.767656112735001</v>
      </c>
      <c r="L96">
        <v>14.767656112735001</v>
      </c>
      <c r="N96">
        <v>14.767656112735001</v>
      </c>
      <c r="P96">
        <v>25.417404304511301</v>
      </c>
    </row>
    <row r="97" spans="1:16" x14ac:dyDescent="0.25">
      <c r="A97" s="2">
        <v>41288.913668981484</v>
      </c>
      <c r="B97">
        <v>1</v>
      </c>
      <c r="C97">
        <v>10</v>
      </c>
      <c r="D97">
        <v>0</v>
      </c>
      <c r="E97">
        <v>1</v>
      </c>
      <c r="F97">
        <v>0</v>
      </c>
      <c r="H97">
        <v>0</v>
      </c>
      <c r="J97">
        <v>0</v>
      </c>
    </row>
    <row r="98" spans="1:16" x14ac:dyDescent="0.25">
      <c r="A98" s="2">
        <v>41487.898495370369</v>
      </c>
      <c r="B98">
        <v>3</v>
      </c>
      <c r="C98">
        <v>10</v>
      </c>
      <c r="D98">
        <v>0</v>
      </c>
      <c r="E98">
        <v>3</v>
      </c>
      <c r="F98">
        <v>0</v>
      </c>
      <c r="H98">
        <v>0</v>
      </c>
      <c r="J98">
        <v>64.181688062020399</v>
      </c>
      <c r="L98">
        <v>105.902286915692</v>
      </c>
      <c r="N98">
        <v>126.556795005026</v>
      </c>
      <c r="P98">
        <v>184.573157731164</v>
      </c>
    </row>
    <row r="99" spans="1:16" x14ac:dyDescent="0.25">
      <c r="A99" s="2">
        <v>41529.94872685185</v>
      </c>
      <c r="B99">
        <v>0</v>
      </c>
      <c r="C99">
        <v>10</v>
      </c>
      <c r="E99">
        <v>1</v>
      </c>
      <c r="F99">
        <v>8.0005812313540101</v>
      </c>
      <c r="H99">
        <v>21.1956736117681</v>
      </c>
      <c r="J99">
        <v>46.169440456770403</v>
      </c>
      <c r="L99">
        <v>46.169440456770403</v>
      </c>
      <c r="N99">
        <v>109.83385062742499</v>
      </c>
      <c r="P99">
        <v>141.43284062909001</v>
      </c>
    </row>
    <row r="100" spans="1:16" x14ac:dyDescent="0.25">
      <c r="A100" s="2">
        <v>41610.834108796298</v>
      </c>
      <c r="B100">
        <v>3</v>
      </c>
      <c r="C100">
        <v>10</v>
      </c>
      <c r="D100">
        <v>0</v>
      </c>
      <c r="E100">
        <v>3</v>
      </c>
      <c r="F100">
        <v>0</v>
      </c>
      <c r="H100">
        <v>31.3904131684445</v>
      </c>
      <c r="J100">
        <v>52.160982716992102</v>
      </c>
      <c r="L100">
        <v>89.882085396527401</v>
      </c>
      <c r="N100">
        <v>131.49648503363599</v>
      </c>
      <c r="P100">
        <v>200.01576297427999</v>
      </c>
    </row>
    <row r="102" spans="1:16" x14ac:dyDescent="0.25">
      <c r="F102">
        <f t="shared" ref="F102:P102" si="0">AVERAGE(F1:F100)</f>
        <v>1.4806423757124179</v>
      </c>
      <c r="H102">
        <f t="shared" si="0"/>
        <v>10.526175358071219</v>
      </c>
      <c r="J102">
        <f t="shared" si="0"/>
        <v>23.461877866477057</v>
      </c>
      <c r="L102">
        <f t="shared" si="0"/>
        <v>54.454653307559937</v>
      </c>
      <c r="N102">
        <f t="shared" si="0"/>
        <v>85.30630637477104</v>
      </c>
      <c r="P102">
        <f t="shared" si="0"/>
        <v>123.8782764788204</v>
      </c>
    </row>
    <row r="107" spans="1:16" x14ac:dyDescent="0.25">
      <c r="G107">
        <v>10</v>
      </c>
      <c r="H107">
        <f>1.48/60</f>
        <v>2.4666666666666667E-2</v>
      </c>
    </row>
    <row r="108" spans="1:16" x14ac:dyDescent="0.25">
      <c r="G108">
        <v>20</v>
      </c>
      <c r="H108">
        <f>10.52/60</f>
        <v>0.17533333333333331</v>
      </c>
    </row>
    <row r="109" spans="1:16" x14ac:dyDescent="0.25">
      <c r="H109">
        <f>23.46/60</f>
        <v>0.39100000000000001</v>
      </c>
    </row>
    <row r="110" spans="1:16" x14ac:dyDescent="0.25">
      <c r="H110">
        <f>54.45/60</f>
        <v>0.90750000000000008</v>
      </c>
    </row>
    <row r="111" spans="1:16" x14ac:dyDescent="0.25">
      <c r="H111">
        <f>85.3/60</f>
        <v>1.4216666666666666</v>
      </c>
    </row>
    <row r="112" spans="1:16" x14ac:dyDescent="0.25">
      <c r="H112">
        <f>123.878/60</f>
        <v>2.0646333333333335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WALKTIME</vt:lpstr>
      <vt:lpstr>DELAY</vt:lpstr>
      <vt:lpstr>PERCENT</vt:lpstr>
      <vt:lpstr>FINAL PLOT</vt:lpstr>
      <vt:lpstr>MULTIPLEAXES</vt:lpstr>
      <vt:lpstr>TRIPPERPOOL</vt:lpstr>
      <vt:lpstr>EXEC TIME</vt:lpstr>
      <vt:lpstr>Sheet5</vt:lpstr>
      <vt:lpstr>VTT</vt:lpstr>
      <vt:lpstr>SPEED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2015-12-29T22:02:37Z</dcterms:modified>
</cp:coreProperties>
</file>