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lohnes\OneDrive - Carlex Glass America\Willis\Renewal\2020 Renewal\1. Casualty-Auto, GL, WC, Foreign, Cargo\提出資料\"/>
    </mc:Choice>
  </mc:AlternateContent>
  <xr:revisionPtr revIDLastSave="1" documentId="8_{1555F212-BC12-4324-BB04-817849A6344D}" xr6:coauthVersionLast="45" xr6:coauthVersionMax="45" xr10:uidLastSave="{DF35FDC6-783B-49A2-B141-D77B6F13145D}"/>
  <bookViews>
    <workbookView xWindow="-120" yWindow="-120" windowWidth="29040" windowHeight="15840" xr2:uid="{00000000-000D-0000-FFFF-FFFF00000000}"/>
  </bookViews>
  <sheets>
    <sheet name="Central Glass WC Totals" sheetId="9" r:id="rId1"/>
    <sheet name="NWI  WC Detail" sheetId="2" r:id="rId2"/>
    <sheet name="Locations All Other" sheetId="7" r:id="rId3"/>
  </sheets>
  <definedNames>
    <definedName name="_xlnm.Print_Titles" localSheetId="1">'NWI  WC Detail'!$1:$2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3" i="9" l="1"/>
  <c r="S17" i="9" l="1"/>
  <c r="S22" i="9"/>
  <c r="S56" i="9"/>
  <c r="S61" i="9"/>
  <c r="Q29" i="2" l="1"/>
  <c r="P29" i="2"/>
  <c r="N29" i="2" l="1"/>
  <c r="M29" i="2"/>
  <c r="L29" i="2"/>
  <c r="K29" i="2"/>
  <c r="J29" i="2"/>
  <c r="H29" i="2"/>
  <c r="O18" i="2"/>
  <c r="O29" i="2" s="1"/>
  <c r="I1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Lohnes, Mayumi</author>
    <author>Takashi Matsushita</author>
  </authors>
  <commentList>
    <comment ref="R4" authorId="0" shapeId="0" xr:uid="{E4453FA5-1A3C-4F5C-A931-2D0AB034763A}">
      <text>
        <r>
          <rPr>
            <b/>
            <sz val="9"/>
            <color indexed="81"/>
            <rFont val="Tahoma"/>
            <family val="2"/>
          </rPr>
          <t>Lohnes, Mayumi:</t>
        </r>
        <r>
          <rPr>
            <sz val="9"/>
            <color indexed="81"/>
            <rFont val="Tahoma"/>
            <family val="2"/>
          </rPr>
          <t xml:space="preserve">
Note from Deborah 12/16/2019 
Any location in 2019 that used the 4101 code – those payrolls should be reported under 4130 for 2020.
4133 also goes into 4130.
</t>
        </r>
      </text>
    </comment>
    <comment ref="H6" authorId="1" shapeId="0" xr:uid="{CDF79118-7872-4AB4-BF06-41C985467711}">
      <text>
        <r>
          <rPr>
            <b/>
            <sz val="9"/>
            <color indexed="81"/>
            <rFont val="Tahoma"/>
            <family val="2"/>
          </rPr>
          <t>Takashi Matsushita:</t>
        </r>
        <r>
          <rPr>
            <sz val="9"/>
            <color indexed="81"/>
            <rFont val="Tahoma"/>
            <family val="2"/>
          </rPr>
          <t xml:space="preserve">
2013年と同程度。
2013年の数字はCZM "Wage &amp; Tax Reg 4th Qtr"のCompany TotalのGross Earningsより。</t>
        </r>
      </text>
    </comment>
    <comment ref="I6" authorId="1" shapeId="0" xr:uid="{49264C7E-5133-446F-8B91-9227D1AC4570}">
      <text>
        <r>
          <rPr>
            <b/>
            <sz val="9"/>
            <color indexed="81"/>
            <rFont val="Tahoma"/>
            <family val="2"/>
          </rPr>
          <t>Takashi Matsushita:</t>
        </r>
        <r>
          <rPr>
            <sz val="9"/>
            <color indexed="81"/>
            <rFont val="Tahoma"/>
            <family val="2"/>
          </rPr>
          <t xml:space="preserve">
2013年と同程度。
2013年の数字はCZM "Wage &amp; Tax Reg 4th Qtr"のCompany TotalのGross Earningsより。</t>
        </r>
      </text>
    </comment>
    <comment ref="H7" authorId="1" shapeId="0" xr:uid="{0640D052-979E-4011-AC00-154443AFCD22}">
      <text>
        <r>
          <rPr>
            <b/>
            <sz val="9"/>
            <color indexed="81"/>
            <rFont val="Tahoma"/>
            <family val="2"/>
          </rPr>
          <t>Takashi Matsushita:</t>
        </r>
        <r>
          <rPr>
            <sz val="9"/>
            <color indexed="81"/>
            <rFont val="Tahoma"/>
            <family val="2"/>
          </rPr>
          <t xml:space="preserve">
JohnとWayne分。</t>
        </r>
      </text>
    </comment>
    <comment ref="I7" authorId="1" shapeId="0" xr:uid="{A139C690-2325-4591-B15A-0B23ED97EFCC}">
      <text>
        <r>
          <rPr>
            <b/>
            <sz val="9"/>
            <color indexed="81"/>
            <rFont val="Tahoma"/>
            <family val="2"/>
          </rPr>
          <t>Takashi Matsushita:</t>
        </r>
        <r>
          <rPr>
            <sz val="9"/>
            <color indexed="81"/>
            <rFont val="Tahoma"/>
            <family val="2"/>
          </rPr>
          <t xml:space="preserve">
JohnとWayne分。</t>
        </r>
      </text>
    </comment>
    <comment ref="B11" authorId="0" shapeId="0" xr:uid="{1AD25D22-3A61-4738-BA02-B4CDA852A30B}">
      <text>
        <r>
          <rPr>
            <b/>
            <sz val="9"/>
            <color indexed="81"/>
            <rFont val="Tahoma"/>
            <family val="2"/>
          </rPr>
          <t>Lohnes, Mayumi:</t>
        </r>
        <r>
          <rPr>
            <sz val="9"/>
            <color indexed="81"/>
            <rFont val="Tahoma"/>
            <family val="2"/>
          </rPr>
          <t xml:space="preserve">
CIA</t>
        </r>
      </text>
    </comment>
    <comment ref="S11" authorId="0" shapeId="0" xr:uid="{E97D9FBB-09A2-48FD-AB71-A476B20AFC68}">
      <text>
        <r>
          <rPr>
            <b/>
            <sz val="9"/>
            <color indexed="81"/>
            <rFont val="Tahoma"/>
            <family val="2"/>
          </rPr>
          <t>Lohnes, Mayumi:</t>
        </r>
        <r>
          <rPr>
            <sz val="9"/>
            <color indexed="81"/>
            <rFont val="Tahoma"/>
            <family val="2"/>
          </rPr>
          <t xml:space="preserve">
CIA will be closed in 1Q 2020. No need insurance
</t>
        </r>
      </text>
    </comment>
    <comment ref="B12" authorId="0" shapeId="0" xr:uid="{6D23567A-F19A-4204-B66E-01DB46AE4B08}">
      <text>
        <r>
          <rPr>
            <b/>
            <sz val="9"/>
            <color indexed="81"/>
            <rFont val="Tahoma"/>
            <family val="2"/>
          </rPr>
          <t>Lohnes, Mayumi:</t>
        </r>
        <r>
          <rPr>
            <sz val="9"/>
            <color indexed="81"/>
            <rFont val="Tahoma"/>
            <family val="2"/>
          </rPr>
          <t xml:space="preserve">
CIA
</t>
        </r>
      </text>
    </comment>
    <comment ref="B13" authorId="0" shapeId="0" xr:uid="{D219319A-B2CB-4E21-9097-F4A14E4E4D77}">
      <text>
        <r>
          <rPr>
            <b/>
            <sz val="9"/>
            <color indexed="81"/>
            <rFont val="Tahoma"/>
            <family val="2"/>
          </rPr>
          <t>Lohnes, Mayumi:</t>
        </r>
        <r>
          <rPr>
            <sz val="9"/>
            <color indexed="81"/>
            <rFont val="Tahoma"/>
            <family val="2"/>
          </rPr>
          <t xml:space="preserve">
CIA
</t>
        </r>
      </text>
    </comment>
    <comment ref="B14" authorId="0" shapeId="0" xr:uid="{3C91B32A-4DC3-4718-8404-10625411080B}">
      <text>
        <r>
          <rPr>
            <b/>
            <sz val="9"/>
            <color indexed="81"/>
            <rFont val="Tahoma"/>
            <family val="2"/>
          </rPr>
          <t>Lohnes, Mayumi:</t>
        </r>
        <r>
          <rPr>
            <sz val="9"/>
            <color indexed="81"/>
            <rFont val="Tahoma"/>
            <family val="2"/>
          </rPr>
          <t xml:space="preserve">
CIA</t>
        </r>
      </text>
    </comment>
    <comment ref="R43" authorId="0" shapeId="0" xr:uid="{D86BA1D8-FDB2-4492-8046-1FF7C2DE5AA9}">
      <text>
        <r>
          <rPr>
            <b/>
            <sz val="9"/>
            <color indexed="81"/>
            <rFont val="Tahoma"/>
            <charset val="1"/>
          </rPr>
          <t>Lohnes, Mayumi:</t>
        </r>
        <r>
          <rPr>
            <sz val="9"/>
            <color indexed="81"/>
            <rFont val="Tahoma"/>
            <charset val="1"/>
          </rPr>
          <t xml:space="preserve">
Canton, MS (IMS) Employee was included in VGP 4130 - $46527.17</t>
        </r>
      </text>
    </comment>
    <comment ref="B49" authorId="0" shapeId="0" xr:uid="{9DC46CCB-9789-4DA0-88A5-1DB5245374DC}">
      <text>
        <r>
          <rPr>
            <b/>
            <sz val="9"/>
            <color indexed="81"/>
            <rFont val="Tahoma"/>
            <family val="2"/>
          </rPr>
          <t>Lohnes, Mayumi:</t>
        </r>
        <r>
          <rPr>
            <sz val="9"/>
            <color indexed="81"/>
            <rFont val="Tahoma"/>
            <family val="2"/>
          </rPr>
          <t xml:space="preserve">
CTA
</t>
        </r>
      </text>
    </comment>
    <comment ref="S49" authorId="0" shapeId="0" xr:uid="{CE215DF1-53E6-4DB6-B224-BBA08073DE9A}">
      <text>
        <r>
          <rPr>
            <b/>
            <sz val="9"/>
            <color indexed="81"/>
            <rFont val="Tahoma"/>
            <family val="2"/>
          </rPr>
          <t>Lohnes, Mayumi:</t>
        </r>
        <r>
          <rPr>
            <sz val="9"/>
            <color indexed="81"/>
            <rFont val="Tahoma"/>
            <family val="2"/>
          </rPr>
          <t xml:space="preserve">
CTA will be closed in 1Q 2020. No need insurance
</t>
        </r>
      </text>
    </comment>
    <comment ref="B50" authorId="0" shapeId="0" xr:uid="{08A58043-CAA2-495D-B6FF-796D331AD857}">
      <text>
        <r>
          <rPr>
            <b/>
            <sz val="9"/>
            <color indexed="81"/>
            <rFont val="Tahoma"/>
            <family val="2"/>
          </rPr>
          <t>Lohnes, Mayumi:</t>
        </r>
        <r>
          <rPr>
            <sz val="9"/>
            <color indexed="81"/>
            <rFont val="Tahoma"/>
            <family val="2"/>
          </rPr>
          <t xml:space="preserve">
CTA
</t>
        </r>
      </text>
    </comment>
    <comment ref="B51" authorId="0" shapeId="0" xr:uid="{2C1B8833-4A32-49FA-B12F-FBB0F1660566}">
      <text>
        <r>
          <rPr>
            <b/>
            <sz val="9"/>
            <color indexed="81"/>
            <rFont val="Tahoma"/>
            <family val="2"/>
          </rPr>
          <t>Lohnes, Mayumi:</t>
        </r>
        <r>
          <rPr>
            <sz val="9"/>
            <color indexed="81"/>
            <rFont val="Tahoma"/>
            <family val="2"/>
          </rPr>
          <t xml:space="preserve">
CTA</t>
        </r>
      </text>
    </comment>
    <comment ref="B52" authorId="0" shapeId="0" xr:uid="{E69862D6-1D8B-4EAA-B413-E29B6BE499A1}">
      <text>
        <r>
          <rPr>
            <b/>
            <sz val="9"/>
            <color indexed="81"/>
            <rFont val="Tahoma"/>
            <family val="2"/>
          </rPr>
          <t>Lohnes, Mayumi:</t>
        </r>
        <r>
          <rPr>
            <sz val="9"/>
            <color indexed="81"/>
            <rFont val="Tahoma"/>
            <family val="2"/>
          </rPr>
          <t xml:space="preserve">
CTA
</t>
        </r>
      </text>
    </comment>
    <comment ref="H66" authorId="1" shapeId="0" xr:uid="{73A171A3-D55F-424C-802A-CBB37F0BDEFA}">
      <text>
        <r>
          <rPr>
            <b/>
            <sz val="9"/>
            <color indexed="81"/>
            <rFont val="Tahoma"/>
            <family val="2"/>
          </rPr>
          <t>Takashi Matsushita:</t>
        </r>
        <r>
          <rPr>
            <sz val="9"/>
            <color indexed="81"/>
            <rFont val="Tahoma"/>
            <family val="2"/>
          </rPr>
          <t xml:space="preserve">
PML＋PMSのProduction Manager
PMLは2013年と同程度。
PMLの2013年の数字はPML "Wage &amp; Tax Reg 4th Qtr"のCompany TotalのGross Earningsより。
PMSのProduction Managerの数字は、2014年2月末のGross pay（Department 503＆508）×24</t>
        </r>
      </text>
    </comment>
    <comment ref="I66" authorId="1" shapeId="0" xr:uid="{9F08CC08-0580-4A42-93E8-E6C30078EF9A}">
      <text>
        <r>
          <rPr>
            <b/>
            <sz val="9"/>
            <color indexed="81"/>
            <rFont val="Tahoma"/>
            <family val="2"/>
          </rPr>
          <t>Takashi Matsushita:</t>
        </r>
        <r>
          <rPr>
            <sz val="9"/>
            <color indexed="81"/>
            <rFont val="Tahoma"/>
            <family val="2"/>
          </rPr>
          <t xml:space="preserve">
PML＋PMSのProduction Manager
PMLは2013年と同程度。
PMLの2013年の数字はPML "Wage &amp; Tax Reg 4th Qtr"のCompany TotalのGross Earningsより。
PMSのProduction Managerの数字は、2014年2月末のGross pay（Department 503＆508）×24</t>
        </r>
      </text>
    </comment>
    <comment ref="H67" authorId="1" shapeId="0" xr:uid="{2CBAA282-3813-417F-8156-2A4BE701A57F}">
      <text>
        <r>
          <rPr>
            <b/>
            <sz val="9"/>
            <color indexed="81"/>
            <rFont val="Tahoma"/>
            <family val="2"/>
          </rPr>
          <t>Takashi Matsushita:</t>
        </r>
        <r>
          <rPr>
            <sz val="9"/>
            <color indexed="81"/>
            <rFont val="Tahoma"/>
            <family val="2"/>
          </rPr>
          <t xml:space="preserve">
2014年2月末のUEK、PMSのGross pay（John、Wayne、SeattleのProduction Manager、Phil除く）×24</t>
        </r>
      </text>
    </comment>
    <comment ref="I67" authorId="1" shapeId="0" xr:uid="{B54F3CE2-E6EF-4BAE-9641-FA1F91F37FFD}">
      <text>
        <r>
          <rPr>
            <b/>
            <sz val="9"/>
            <color indexed="81"/>
            <rFont val="Tahoma"/>
            <family val="2"/>
          </rPr>
          <t>Takashi Matsushita:</t>
        </r>
        <r>
          <rPr>
            <sz val="9"/>
            <color indexed="81"/>
            <rFont val="Tahoma"/>
            <family val="2"/>
          </rPr>
          <t xml:space="preserve">
2014年2月末のUEK、PMSのGross pay（John、Wayne、SeattleのProduction Manager、Phil除く）×24</t>
        </r>
      </text>
    </comment>
    <comment ref="R76" authorId="0" shapeId="0" xr:uid="{97F5EF94-3F80-4B0B-BF7A-54CC59D912E3}">
      <text>
        <r>
          <rPr>
            <b/>
            <sz val="9"/>
            <color indexed="81"/>
            <rFont val="Tahoma"/>
            <family val="2"/>
          </rPr>
          <t>Lohnes, Mayumi:</t>
        </r>
        <r>
          <rPr>
            <sz val="9"/>
            <color indexed="81"/>
            <rFont val="Tahoma"/>
            <family val="2"/>
          </rPr>
          <t xml:space="preserve">
日時Cash - Daily Cash Reportと比較する
</t>
        </r>
      </text>
    </comment>
    <comment ref="P77" authorId="0" shapeId="0" xr:uid="{C43D3A5C-188D-46D8-B6B0-8B37D056BE66}">
      <text>
        <r>
          <rPr>
            <b/>
            <sz val="9"/>
            <color indexed="81"/>
            <rFont val="Tahoma"/>
            <family val="2"/>
          </rPr>
          <t>Lohnes, Mayumi:</t>
        </r>
        <r>
          <rPr>
            <sz val="9"/>
            <color indexed="81"/>
            <rFont val="Tahoma"/>
            <family val="2"/>
          </rPr>
          <t xml:space="preserve">
Carlex + NWI (AZ)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Satoshi Kiriyama</author>
    <author>Takashi Matsushita</author>
  </authors>
  <commentList>
    <comment ref="Q4" authorId="0" shapeId="0" xr:uid="{FB960D13-7012-4685-AB55-B75D003E067D}">
      <text>
        <r>
          <rPr>
            <b/>
            <sz val="9"/>
            <color indexed="81"/>
            <rFont val="Tahoma"/>
            <family val="2"/>
          </rPr>
          <t>Satoshi Kiriyama:</t>
        </r>
        <r>
          <rPr>
            <sz val="9"/>
            <color indexed="81"/>
            <rFont val="Tahoma"/>
            <family val="2"/>
          </rPr>
          <t xml:space="preserve">
2018/12の人員数を記載（num of emp）</t>
        </r>
      </text>
    </comment>
    <comment ref="H5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Takashi Matsushita:</t>
        </r>
        <r>
          <rPr>
            <sz val="9"/>
            <color indexed="81"/>
            <rFont val="Tahoma"/>
            <family val="2"/>
          </rPr>
          <t xml:space="preserve">
2013年と同程度。
2013年の数字はCZM "Wage &amp; Tax Reg 4th Qtr"のCompany TotalのGross Earningsより。</t>
        </r>
      </text>
    </comment>
    <comment ref="J5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Takashi Matsushita:</t>
        </r>
        <r>
          <rPr>
            <sz val="9"/>
            <color indexed="81"/>
            <rFont val="Tahoma"/>
            <family val="2"/>
          </rPr>
          <t xml:space="preserve">
CZMの2014年暦年のGross Pay実績と同程度と想定（ADPのレポート"Wage &amp; Tax Reg 4th Qtr"のCompany TotalのGross Earningsより）。</t>
        </r>
      </text>
    </comment>
    <comment ref="N5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Takashi Matsushita:</t>
        </r>
        <r>
          <rPr>
            <sz val="9"/>
            <color indexed="81"/>
            <rFont val="Tahoma"/>
            <family val="2"/>
          </rPr>
          <t xml:space="preserve">
CZMの2014年暦年のGross Pay実績と同程度と想定（ADPのレポート"Wage &amp; Tax Reg 4th Qtr"のCompany TotalのGross Earningsより）。</t>
        </r>
      </text>
    </comment>
    <comment ref="O5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Satoshi Kiriyama:</t>
        </r>
        <r>
          <rPr>
            <sz val="9"/>
            <color indexed="81"/>
            <rFont val="Tahoma"/>
            <family val="2"/>
          </rPr>
          <t xml:space="preserve">
CZM
</t>
        </r>
      </text>
    </comment>
    <comment ref="P5" authorId="1" shapeId="0" xr:uid="{0BAE2BC0-422E-496E-A755-583A251E4061}">
      <text>
        <r>
          <rPr>
            <b/>
            <sz val="9"/>
            <color indexed="81"/>
            <rFont val="Tahoma"/>
            <family val="2"/>
          </rPr>
          <t>Takashi Matsushita:</t>
        </r>
        <r>
          <rPr>
            <sz val="9"/>
            <color indexed="81"/>
            <rFont val="Tahoma"/>
            <family val="2"/>
          </rPr>
          <t xml:space="preserve">
CZMの2014年暦年のGross Pay実績と同程度と想定（ADPのレポート"Wage &amp; Tax Reg 4th Qtr"のCompany TotalのGross Earningsより）。</t>
        </r>
      </text>
    </comment>
    <comment ref="Q5" authorId="0" shapeId="0" xr:uid="{C2F9C95D-8FDD-4052-B2D3-1F2D75F85DD4}">
      <text>
        <r>
          <rPr>
            <b/>
            <sz val="9"/>
            <color indexed="81"/>
            <rFont val="Tahoma"/>
            <family val="2"/>
          </rPr>
          <t>Satoshi Kiriyama:</t>
        </r>
        <r>
          <rPr>
            <sz val="9"/>
            <color indexed="81"/>
            <rFont val="Tahoma"/>
            <family val="2"/>
          </rPr>
          <t xml:space="preserve">
CZM
</t>
        </r>
      </text>
    </comment>
    <comment ref="H6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Takashi Matsushita:</t>
        </r>
        <r>
          <rPr>
            <sz val="9"/>
            <color indexed="81"/>
            <rFont val="Tahoma"/>
            <family val="2"/>
          </rPr>
          <t xml:space="preserve">
JohnとWayne分。</t>
        </r>
      </text>
    </comment>
    <comment ref="J6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Takashi Matsushita:</t>
        </r>
        <r>
          <rPr>
            <sz val="9"/>
            <color indexed="81"/>
            <rFont val="Tahoma"/>
            <family val="2"/>
          </rPr>
          <t xml:space="preserve">
JohnとWayne分。</t>
        </r>
      </text>
    </comment>
    <comment ref="N6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Takashi Matsushita:</t>
        </r>
        <r>
          <rPr>
            <sz val="9"/>
            <color indexed="81"/>
            <rFont val="Tahoma"/>
            <family val="2"/>
          </rPr>
          <t xml:space="preserve">
JohnとWayne, Roberto分。</t>
        </r>
      </text>
    </comment>
    <comment ref="O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Satoshi Kiriyama:</t>
        </r>
        <r>
          <rPr>
            <sz val="9"/>
            <color indexed="81"/>
            <rFont val="Tahoma"/>
            <family val="2"/>
          </rPr>
          <t xml:space="preserve">
Yuma salary John, Wayne, Roberto
</t>
        </r>
      </text>
    </comment>
    <comment ref="P6" authorId="1" shapeId="0" xr:uid="{42A14A8D-4F32-4B13-891C-CE4A59591EF5}">
      <text>
        <r>
          <rPr>
            <b/>
            <sz val="9"/>
            <color indexed="81"/>
            <rFont val="Tahoma"/>
            <family val="2"/>
          </rPr>
          <t>Takashi Matsushita:</t>
        </r>
        <r>
          <rPr>
            <sz val="9"/>
            <color indexed="81"/>
            <rFont val="Tahoma"/>
            <family val="2"/>
          </rPr>
          <t xml:space="preserve">
JohnとWayne, Roberto分。</t>
        </r>
      </text>
    </comment>
    <comment ref="Q6" authorId="0" shapeId="0" xr:uid="{949CDCB4-7415-4BE8-BB51-523D6EEFD255}">
      <text>
        <r>
          <rPr>
            <b/>
            <sz val="9"/>
            <color indexed="81"/>
            <rFont val="Tahoma"/>
            <family val="2"/>
          </rPr>
          <t>Satoshi Kiriyama:</t>
        </r>
        <r>
          <rPr>
            <sz val="9"/>
            <color indexed="81"/>
            <rFont val="Tahoma"/>
            <family val="2"/>
          </rPr>
          <t xml:space="preserve">
Yuma salary John, Wayne, Roberto
Mikel
</t>
        </r>
      </text>
    </comment>
    <comment ref="H17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Takashi Matsushita:</t>
        </r>
        <r>
          <rPr>
            <sz val="9"/>
            <color indexed="81"/>
            <rFont val="Tahoma"/>
            <family val="2"/>
          </rPr>
          <t xml:space="preserve">
PML＋PMSのProduction Manager
PMLは2013年と同程度。
PMLの2013年の数字はPML "Wage &amp; Tax Reg 4th Qtr"のCompany TotalのGross Earningsより。
PMSのProduction Managerの数字は、2014年2月末のGross pay（Department 503＆508）×24</t>
        </r>
      </text>
    </comment>
    <comment ref="J17" authorId="1" shapeId="0" xr:uid="{00000000-0006-0000-0100-00000B000000}">
      <text>
        <r>
          <rPr>
            <b/>
            <sz val="9"/>
            <color indexed="81"/>
            <rFont val="Tahoma"/>
            <family val="2"/>
          </rPr>
          <t>Takashi Matsushita:</t>
        </r>
        <r>
          <rPr>
            <sz val="9"/>
            <color indexed="81"/>
            <rFont val="Tahoma"/>
            <family val="2"/>
          </rPr>
          <t xml:space="preserve">
PML＋PMSのProduction Manager
PMLは2014年と同程度と想定。
PMLの2014年の数字はPML "Wage &amp; Tax Reg 4th Qtr"のCompany TotalのGross Earningsより。
PMSのProduction Managerの数字は、Department 503＆508）×24</t>
        </r>
      </text>
    </comment>
    <comment ref="N17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Takashi Matsushita:</t>
        </r>
        <r>
          <rPr>
            <sz val="9"/>
            <color indexed="81"/>
            <rFont val="Tahoma"/>
            <family val="2"/>
          </rPr>
          <t xml:space="preserve">
PML＋PMSのProduction Manager
PMLは2014年と同程度と想定。
PMLの2014年の数字はPML "Wage &amp; Tax Reg 4th Qtr"のCompany TotalのGross Earningsより。
PMSのProduction Managerの数字は、Department 144/145/151　２０１７PR Masterより)</t>
        </r>
      </text>
    </comment>
    <comment ref="O17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Satoshi Kiriyama:</t>
        </r>
        <r>
          <rPr>
            <sz val="9"/>
            <color indexed="81"/>
            <rFont val="Tahoma"/>
            <family val="2"/>
          </rPr>
          <t xml:space="preserve">
PML</t>
        </r>
      </text>
    </comment>
    <comment ref="P17" authorId="1" shapeId="0" xr:uid="{CBDBC657-315A-43CA-92FC-D5CE01FE8868}">
      <text>
        <r>
          <rPr>
            <b/>
            <sz val="9"/>
            <color indexed="81"/>
            <rFont val="Tahoma"/>
            <family val="2"/>
          </rPr>
          <t>Takashi Matsushita:</t>
        </r>
        <r>
          <rPr>
            <sz val="9"/>
            <color indexed="81"/>
            <rFont val="Tahoma"/>
            <family val="2"/>
          </rPr>
          <t xml:space="preserve">
PML＋PMSのProduction Manager
PMLは2014年と同程度と想定。
PMLの2014年の数字はPML "Wage &amp; Tax Reg 4th Qtr"のCompany TotalのGross Earningsより。
PMSのProduction Managerの数字は、Department 144/145/151　２０１７PR Masterより)</t>
        </r>
      </text>
    </comment>
    <comment ref="Q17" authorId="0" shapeId="0" xr:uid="{BD5AD06C-7CB5-49E7-A546-7399A1BD3EC9}">
      <text>
        <r>
          <rPr>
            <b/>
            <sz val="9"/>
            <color indexed="81"/>
            <rFont val="Tahoma"/>
            <family val="2"/>
          </rPr>
          <t>Satoshi Kiriyama:</t>
        </r>
        <r>
          <rPr>
            <sz val="9"/>
            <color indexed="81"/>
            <rFont val="Tahoma"/>
            <family val="2"/>
          </rPr>
          <t xml:space="preserve">
PML</t>
        </r>
      </text>
    </comment>
    <comment ref="H18" authorId="1" shapeId="0" xr:uid="{00000000-0006-0000-0100-00000E000000}">
      <text>
        <r>
          <rPr>
            <b/>
            <sz val="9"/>
            <color indexed="81"/>
            <rFont val="Tahoma"/>
            <family val="2"/>
          </rPr>
          <t>Takashi Matsushita:</t>
        </r>
        <r>
          <rPr>
            <sz val="9"/>
            <color indexed="81"/>
            <rFont val="Tahoma"/>
            <family val="2"/>
          </rPr>
          <t xml:space="preserve">
2014年2月末のUEK、PMSのGross pay（John、Wayne、SeattleのProduction Manager、Phil除く）×24</t>
        </r>
      </text>
    </comment>
    <comment ref="J18" authorId="1" shapeId="0" xr:uid="{00000000-0006-0000-0100-00000F000000}">
      <text>
        <r>
          <rPr>
            <b/>
            <sz val="9"/>
            <color indexed="81"/>
            <rFont val="Tahoma"/>
            <family val="2"/>
          </rPr>
          <t>Takashi Matsushita:</t>
        </r>
        <r>
          <rPr>
            <sz val="9"/>
            <color indexed="81"/>
            <rFont val="Tahoma"/>
            <family val="2"/>
          </rPr>
          <t xml:space="preserve">
2015年2月末のUEK、PMS（Dept. 501と502）のGross Pay ×24</t>
        </r>
      </text>
    </comment>
    <comment ref="N18" authorId="1" shapeId="0" xr:uid="{00000000-0006-0000-0100-000010000000}">
      <text>
        <r>
          <rPr>
            <b/>
            <sz val="9"/>
            <color indexed="81"/>
            <rFont val="Tahoma"/>
            <family val="2"/>
          </rPr>
          <t>Takashi Matsushita:</t>
        </r>
        <r>
          <rPr>
            <sz val="9"/>
            <color indexed="81"/>
            <rFont val="Tahoma"/>
            <family val="2"/>
          </rPr>
          <t xml:space="preserve">
2015年2月末のUEK（John除く）、PMS（Dept. 111, 502, 121 PR master 2017より）</t>
        </r>
      </text>
    </comment>
    <comment ref="O18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Satoshi Kiriyama:</t>
        </r>
        <r>
          <rPr>
            <sz val="9"/>
            <color indexed="81"/>
            <rFont val="Tahoma"/>
            <family val="2"/>
          </rPr>
          <t xml:space="preserve">
PMS(Seattle)-Sales(NWI)+UEK(seattle)</t>
        </r>
      </text>
    </comment>
    <comment ref="P18" authorId="1" shapeId="0" xr:uid="{379F6415-0E7D-4B3F-8F73-F949549E9334}">
      <text>
        <r>
          <rPr>
            <b/>
            <sz val="9"/>
            <color indexed="81"/>
            <rFont val="Tahoma"/>
            <family val="2"/>
          </rPr>
          <t>Takashi Matsushita:</t>
        </r>
        <r>
          <rPr>
            <sz val="9"/>
            <color indexed="81"/>
            <rFont val="Tahoma"/>
            <family val="2"/>
          </rPr>
          <t xml:space="preserve">
2015年2月末のUEK（John除く）、PMS（Dept. 111, 502, 121 PR master 2017より）</t>
        </r>
      </text>
    </comment>
    <comment ref="Q18" authorId="0" shapeId="0" xr:uid="{F3DB607B-4C85-41A7-A9B9-762FA75725B0}">
      <text>
        <r>
          <rPr>
            <b/>
            <sz val="9"/>
            <color indexed="81"/>
            <rFont val="Tahoma"/>
            <family val="2"/>
          </rPr>
          <t>Satoshi Kiriyama:</t>
        </r>
        <r>
          <rPr>
            <sz val="9"/>
            <color indexed="81"/>
            <rFont val="Tahoma"/>
            <family val="2"/>
          </rPr>
          <t xml:space="preserve">
PMS(Seattle)-Sales(NWI)+UEK(seattle)</t>
        </r>
      </text>
    </comment>
    <comment ref="N19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Satoshi Kiriyam
Commission 2017のNWI sales rep Commission額より</t>
        </r>
      </text>
    </comment>
    <comment ref="O19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Satoshi Kiriyama:</t>
        </r>
        <r>
          <rPr>
            <sz val="9"/>
            <color indexed="81"/>
            <rFont val="Tahoma"/>
            <family val="2"/>
          </rPr>
          <t xml:space="preserve">
Sales rep: Bill, Brian</t>
        </r>
      </text>
    </comment>
    <comment ref="P19" authorId="0" shapeId="0" xr:uid="{13E12B45-63C0-40D9-8349-FD6FAC8029AC}">
      <text>
        <r>
          <rPr>
            <b/>
            <sz val="9"/>
            <color indexed="81"/>
            <rFont val="Tahoma"/>
            <family val="2"/>
          </rPr>
          <t xml:space="preserve">Satoshi Kiriyam
Commission 2018　MonthlyフォルダのCommission額を1-11まで累計して、それを年額に換算した。
</t>
        </r>
      </text>
    </comment>
    <comment ref="Q19" authorId="0" shapeId="0" xr:uid="{D08AD131-5D1A-4C52-8B98-FFF95AA2A73B}">
      <text>
        <r>
          <rPr>
            <b/>
            <sz val="9"/>
            <color indexed="81"/>
            <rFont val="Tahoma"/>
            <family val="2"/>
          </rPr>
          <t>Satoshi Kiriyama:</t>
        </r>
        <r>
          <rPr>
            <sz val="9"/>
            <color indexed="81"/>
            <rFont val="Tahoma"/>
            <family val="2"/>
          </rPr>
          <t xml:space="preserve">
Sales rep: Bill L, Brian B, Pat Z
Seattle ClericalからSales rep人員数を引く。
</t>
        </r>
      </text>
    </comment>
  </commentList>
</comments>
</file>

<file path=xl/sharedStrings.xml><?xml version="1.0" encoding="utf-8"?>
<sst xmlns="http://schemas.openxmlformats.org/spreadsheetml/2006/main" count="341" uniqueCount="120">
  <si>
    <t>Workers Compensation Rating Information</t>
  </si>
  <si>
    <t>State</t>
  </si>
  <si>
    <t>Location</t>
  </si>
  <si>
    <t>Class
Code</t>
  </si>
  <si>
    <t>Classification</t>
  </si>
  <si>
    <t>F.T.</t>
  </si>
  <si>
    <t>P.T.</t>
  </si>
  <si>
    <t>2015 Estimated Annual Remuneration</t>
  </si>
  <si>
    <t>AZ</t>
  </si>
  <si>
    <t>Yuma</t>
  </si>
  <si>
    <t>Catherdral Window Mfg.</t>
  </si>
  <si>
    <t xml:space="preserve">AZ </t>
  </si>
  <si>
    <t>Clerical</t>
  </si>
  <si>
    <t>GA</t>
  </si>
  <si>
    <t>Lagrange</t>
  </si>
  <si>
    <t>Auto Service or Repair Center</t>
  </si>
  <si>
    <t>Glass Merchant</t>
  </si>
  <si>
    <t>IN</t>
  </si>
  <si>
    <t>Lafayette</t>
  </si>
  <si>
    <t>Auburn</t>
  </si>
  <si>
    <t>Ligonier</t>
  </si>
  <si>
    <t>Salesperson-Outside</t>
  </si>
  <si>
    <t>MI</t>
  </si>
  <si>
    <t>Troy</t>
  </si>
  <si>
    <t>Canton</t>
  </si>
  <si>
    <t>MS</t>
  </si>
  <si>
    <t>0951</t>
  </si>
  <si>
    <t>SC</t>
  </si>
  <si>
    <t>TN</t>
  </si>
  <si>
    <t>Vonore</t>
  </si>
  <si>
    <t>8810U</t>
  </si>
  <si>
    <t>Salespersons-Outside</t>
  </si>
  <si>
    <t>Lavergne</t>
  </si>
  <si>
    <t>Auto Service or Repair</t>
  </si>
  <si>
    <t>WA</t>
  </si>
  <si>
    <t>Seattle</t>
  </si>
  <si>
    <t>Glass Window Mfg.</t>
  </si>
  <si>
    <t>Defense Base Act</t>
  </si>
  <si>
    <t>If Any</t>
  </si>
  <si>
    <t>Federal Employers Liability Act</t>
  </si>
  <si>
    <t>Longshore &amp; Harbor Workers</t>
  </si>
  <si>
    <t>Maritime</t>
  </si>
  <si>
    <t>Nonappropriated Fund Instrumentalities Act</t>
  </si>
  <si>
    <t>Outer Continental Shelf Lands Act</t>
  </si>
  <si>
    <t>TOTAL</t>
  </si>
  <si>
    <t xml:space="preserve">Northwestern Industries, Inc.  </t>
  </si>
  <si>
    <t>2014 Estimated
Annual
Remuneration</t>
  </si>
  <si>
    <t>2015
 Audited
Remuneration</t>
  </si>
  <si>
    <t>2016 Estimated
Annual
Premium</t>
  </si>
  <si>
    <t xml:space="preserve">2016 Employees
</t>
  </si>
  <si>
    <t>2017 Estimated
Annual
Premium</t>
  </si>
  <si>
    <t xml:space="preserve">2017 Estimated Employees
</t>
  </si>
  <si>
    <t>2018 Estimated
Annual
Premium</t>
  </si>
  <si>
    <t>None</t>
  </si>
  <si>
    <t>AZ-7595 East 30th Street, Yuma AZ 85364 - NWI</t>
  </si>
  <si>
    <t>WA - 2421 West Commodore Way, Seattle WA 98199 - NWI(8742)</t>
  </si>
  <si>
    <t>WA - 2501 W. Commodore Way, Seattle WA 98199 - NWI (4133 &amp; 8742&amp; 8810)</t>
  </si>
  <si>
    <t>WA - 4410 26th Avenue West, Seattle WA  98199 - NWI(8742)</t>
  </si>
  <si>
    <t>Employers Liability - ND, OH, WA, WY</t>
  </si>
  <si>
    <t>2019 Estimated
Annual
Premium</t>
  </si>
  <si>
    <t>2018 Estimated
Employees</t>
  </si>
  <si>
    <t>2019 Estimated
Employees</t>
  </si>
  <si>
    <t>NGP</t>
  </si>
  <si>
    <t>VGP</t>
  </si>
  <si>
    <t>AGP</t>
  </si>
  <si>
    <t>LGP</t>
  </si>
  <si>
    <t>NWI (AZ)</t>
  </si>
  <si>
    <t>Total</t>
  </si>
  <si>
    <t>NWI</t>
  </si>
  <si>
    <t>Carlex</t>
  </si>
  <si>
    <t>Woodway</t>
  </si>
  <si>
    <t>TX</t>
  </si>
  <si>
    <t>Lebanon</t>
  </si>
  <si>
    <t>Glass Mfg &amp; D</t>
  </si>
  <si>
    <t>Nashville</t>
  </si>
  <si>
    <t>4101U</t>
  </si>
  <si>
    <t>Reading</t>
  </si>
  <si>
    <t>PA</t>
  </si>
  <si>
    <t>OH</t>
  </si>
  <si>
    <t>Waxhaw</t>
  </si>
  <si>
    <t>NC</t>
  </si>
  <si>
    <t>Salespersons Outside</t>
  </si>
  <si>
    <t>Clerical Office Employees</t>
  </si>
  <si>
    <t>KY</t>
  </si>
  <si>
    <t>IL</t>
  </si>
  <si>
    <t xml:space="preserve">IN </t>
  </si>
  <si>
    <t>Salesperson Outside</t>
  </si>
  <si>
    <t>2020 Number of 
Employees by Location</t>
  </si>
  <si>
    <t>2020 Estimated Annual Remuneration</t>
  </si>
  <si>
    <t>2019 Number of 
Employees by Location</t>
  </si>
  <si>
    <t>2019 Estimated Annual Remuneration</t>
  </si>
  <si>
    <t>Number of 
Employees by Location</t>
  </si>
  <si>
    <t>2018 Estimated Annual Remuneration</t>
  </si>
  <si>
    <t>Revised
2017 Estimated Annual Remuneration</t>
  </si>
  <si>
    <t>2016 Audited Annual Remuneration</t>
  </si>
  <si>
    <t>2017 Estimated Annual Remuneration</t>
  </si>
  <si>
    <t>2016 Estimated Annual Remuneration</t>
  </si>
  <si>
    <t>2014 Estimated Annual Remuneration</t>
  </si>
  <si>
    <t>2013 Estimated
Annual
Remuneration</t>
  </si>
  <si>
    <t xml:space="preserve">  </t>
  </si>
  <si>
    <t xml:space="preserve">SC - 130 Rogers Mill Drive Duncan,  SC 29334
</t>
  </si>
  <si>
    <t>OH- None</t>
  </si>
  <si>
    <t>MI- 35555 Mound Road  Sterling Heights MI  48310</t>
  </si>
  <si>
    <t>IN - 890 West US 6 Ligonier IN 46767</t>
  </si>
  <si>
    <t>IN - 1900 S. Center Street Auburn IN 46706</t>
  </si>
  <si>
    <t>will be closed in 1Q 2020</t>
  </si>
  <si>
    <t>TN - 1501 Corporate Place, Lavergne TN  37086- Carlex Glass Company</t>
  </si>
  <si>
    <t>TN - 77 Excellence Way, Vonore TN 37885-2123-Carlex Glass Company</t>
  </si>
  <si>
    <t>MS - 151 Nissan Way, Suite H, Canton MS  39046- Carlex Glass Company</t>
  </si>
  <si>
    <t>IN - 3701 David Howarth Drive, Lafayette IN  47909 - Carlex Glass Company</t>
  </si>
  <si>
    <t>closed in 2018</t>
  </si>
  <si>
    <t>GA- 2585 Upper Big Springs Road, Lagrange GA 30241 - Carlex Glass Company</t>
  </si>
  <si>
    <t xml:space="preserve">Employers Liability - ND, WA, PR, OH, WY </t>
  </si>
  <si>
    <t>TX -  If Any</t>
  </si>
  <si>
    <t>TN - 340 Bridgestone Parkway, Lebanon TN 37090</t>
  </si>
  <si>
    <t>TN - 7200 Centennial Blvd. Nashville TN 37209</t>
  </si>
  <si>
    <t>PA - 26 Scotland Drive, Reading PA 19606</t>
  </si>
  <si>
    <t>NC - If Any</t>
  </si>
  <si>
    <t>MI - 1209 E. Big Beaver Road Troy MI 48083</t>
  </si>
  <si>
    <t>Location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</si>
</sst>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* #,##0_);_(* \(#,##0\);_(* &quot;-&quot;??_);_(@_)"/>
    <numFmt numFmtId="166" formatCode="&quot;$&quot;#,##0.00"/>
  </numFmts>
  <fonts count="30">
    <font>
      <sz val="10"/>
      <name val="Arial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2"/>
      <name val="Arial Blac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8"/>
      <name val="Arial"/>
      <family val="2"/>
    </font>
    <font>
      <sz val="12"/>
      <color rgb="FFFF0000"/>
      <name val="Arial"/>
      <family val="2"/>
    </font>
    <font>
      <sz val="1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 "/>
    </font>
    <font>
      <strike/>
      <sz val="11"/>
      <name val="Calibri "/>
    </font>
    <font>
      <b/>
      <sz val="12"/>
      <color rgb="FFFF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BBEE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</cellStyleXfs>
  <cellXfs count="244">
    <xf numFmtId="0" fontId="0" fillId="0" borderId="0" xfId="0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Font="1" applyFill="1" applyAlignment="1">
      <alignment wrapText="1"/>
    </xf>
    <xf numFmtId="0" fontId="10" fillId="0" borderId="0" xfId="0" applyFont="1"/>
    <xf numFmtId="0" fontId="11" fillId="0" borderId="0" xfId="0" applyFont="1" applyFill="1" applyAlignment="1">
      <alignment wrapText="1"/>
    </xf>
    <xf numFmtId="0" fontId="11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Fill="1" applyAlignment="1">
      <alignment wrapText="1"/>
    </xf>
    <xf numFmtId="0" fontId="11" fillId="0" borderId="1" xfId="0" applyFont="1" applyBorder="1" applyAlignment="1">
      <alignment wrapText="1"/>
    </xf>
    <xf numFmtId="43" fontId="11" fillId="2" borderId="1" xfId="1" applyFont="1" applyFill="1" applyBorder="1" applyAlignment="1">
      <alignment wrapText="1"/>
    </xf>
    <xf numFmtId="165" fontId="11" fillId="2" borderId="1" xfId="1" applyNumberFormat="1" applyFont="1" applyFill="1" applyBorder="1" applyAlignment="1">
      <alignment wrapText="1"/>
    </xf>
    <xf numFmtId="1" fontId="11" fillId="2" borderId="1" xfId="1" applyNumberFormat="1" applyFont="1" applyFill="1" applyBorder="1" applyAlignment="1">
      <alignment wrapText="1"/>
    </xf>
    <xf numFmtId="43" fontId="11" fillId="0" borderId="1" xfId="1" applyFont="1" applyFill="1" applyBorder="1" applyAlignment="1">
      <alignment wrapText="1"/>
    </xf>
    <xf numFmtId="1" fontId="11" fillId="0" borderId="1" xfId="1" applyNumberFormat="1" applyFont="1" applyFill="1" applyBorder="1" applyAlignment="1">
      <alignment wrapText="1"/>
    </xf>
    <xf numFmtId="43" fontId="11" fillId="5" borderId="1" xfId="1" applyFont="1" applyFill="1" applyBorder="1" applyAlignment="1">
      <alignment wrapText="1"/>
    </xf>
    <xf numFmtId="1" fontId="11" fillId="5" borderId="1" xfId="1" applyNumberFormat="1" applyFont="1" applyFill="1" applyBorder="1" applyAlignment="1">
      <alignment wrapText="1"/>
    </xf>
    <xf numFmtId="0" fontId="11" fillId="0" borderId="1" xfId="0" quotePrefix="1" applyFont="1" applyBorder="1" applyAlignment="1">
      <alignment horizontal="right" wrapText="1"/>
    </xf>
    <xf numFmtId="0" fontId="11" fillId="2" borderId="1" xfId="0" applyFont="1" applyFill="1" applyBorder="1" applyAlignment="1">
      <alignment wrapText="1"/>
    </xf>
    <xf numFmtId="1" fontId="11" fillId="2" borderId="1" xfId="0" applyNumberFormat="1" applyFont="1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1" fontId="11" fillId="0" borderId="1" xfId="0" applyNumberFormat="1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1" fontId="11" fillId="3" borderId="1" xfId="0" applyNumberFormat="1" applyFont="1" applyFill="1" applyBorder="1" applyAlignment="1">
      <alignment wrapText="1"/>
    </xf>
    <xf numFmtId="0" fontId="11" fillId="0" borderId="1" xfId="0" applyFont="1" applyBorder="1" applyAlignment="1">
      <alignment horizontal="right" wrapText="1"/>
    </xf>
    <xf numFmtId="43" fontId="11" fillId="2" borderId="1" xfId="1" applyFont="1" applyFill="1" applyBorder="1" applyAlignment="1">
      <alignment horizontal="right" wrapText="1"/>
    </xf>
    <xf numFmtId="1" fontId="11" fillId="5" borderId="1" xfId="0" applyNumberFormat="1" applyFont="1" applyFill="1" applyBorder="1" applyAlignment="1">
      <alignment wrapText="1"/>
    </xf>
    <xf numFmtId="1" fontId="11" fillId="0" borderId="1" xfId="0" applyNumberFormat="1" applyFont="1" applyBorder="1" applyAlignment="1">
      <alignment wrapText="1"/>
    </xf>
    <xf numFmtId="165" fontId="11" fillId="0" borderId="1" xfId="1" applyNumberFormat="1" applyFont="1" applyBorder="1" applyAlignment="1">
      <alignment wrapText="1"/>
    </xf>
    <xf numFmtId="0" fontId="11" fillId="0" borderId="2" xfId="0" applyFont="1" applyBorder="1" applyAlignment="1">
      <alignment wrapText="1"/>
    </xf>
    <xf numFmtId="1" fontId="11" fillId="0" borderId="2" xfId="0" applyNumberFormat="1" applyFont="1" applyBorder="1" applyAlignment="1">
      <alignment wrapText="1"/>
    </xf>
    <xf numFmtId="0" fontId="11" fillId="0" borderId="2" xfId="0" applyFont="1" applyFill="1" applyBorder="1" applyAlignment="1">
      <alignment wrapText="1"/>
    </xf>
    <xf numFmtId="1" fontId="11" fillId="0" borderId="2" xfId="0" applyNumberFormat="1" applyFont="1" applyFill="1" applyBorder="1" applyAlignment="1">
      <alignment wrapText="1"/>
    </xf>
    <xf numFmtId="0" fontId="11" fillId="0" borderId="0" xfId="0" applyFont="1" applyBorder="1" applyAlignment="1">
      <alignment wrapText="1"/>
    </xf>
    <xf numFmtId="0" fontId="9" fillId="0" borderId="1" xfId="0" applyFont="1" applyBorder="1" applyAlignment="1">
      <alignment wrapText="1"/>
    </xf>
    <xf numFmtId="164" fontId="11" fillId="0" borderId="1" xfId="0" applyNumberFormat="1" applyFont="1" applyBorder="1" applyAlignment="1">
      <alignment wrapText="1"/>
    </xf>
    <xf numFmtId="164" fontId="11" fillId="0" borderId="3" xfId="0" applyNumberFormat="1" applyFont="1" applyBorder="1" applyAlignment="1">
      <alignment wrapText="1"/>
    </xf>
    <xf numFmtId="3" fontId="11" fillId="0" borderId="1" xfId="0" applyNumberFormat="1" applyFont="1" applyBorder="1" applyAlignment="1">
      <alignment wrapText="1"/>
    </xf>
    <xf numFmtId="164" fontId="11" fillId="0" borderId="1" xfId="0" applyNumberFormat="1" applyFont="1" applyFill="1" applyBorder="1" applyAlignment="1">
      <alignment wrapText="1"/>
    </xf>
    <xf numFmtId="3" fontId="11" fillId="0" borderId="1" xfId="0" applyNumberFormat="1" applyFont="1" applyFill="1" applyBorder="1" applyAlignment="1">
      <alignment wrapText="1"/>
    </xf>
    <xf numFmtId="164" fontId="11" fillId="6" borderId="1" xfId="0" applyNumberFormat="1" applyFont="1" applyFill="1" applyBorder="1" applyAlignment="1">
      <alignment wrapText="1"/>
    </xf>
    <xf numFmtId="3" fontId="11" fillId="5" borderId="1" xfId="0" applyNumberFormat="1" applyFont="1" applyFill="1" applyBorder="1" applyAlignment="1">
      <alignment wrapText="1"/>
    </xf>
    <xf numFmtId="0" fontId="13" fillId="0" borderId="0" xfId="0" applyFont="1" applyAlignment="1"/>
    <xf numFmtId="0" fontId="14" fillId="0" borderId="0" xfId="0" applyFont="1"/>
    <xf numFmtId="0" fontId="13" fillId="0" borderId="0" xfId="0" applyFont="1" applyAlignment="1">
      <alignment wrapText="1"/>
    </xf>
    <xf numFmtId="0" fontId="9" fillId="0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3" fillId="0" borderId="0" xfId="3" applyFont="1" applyAlignment="1">
      <alignment wrapText="1"/>
    </xf>
    <xf numFmtId="1" fontId="3" fillId="0" borderId="0" xfId="3" applyNumberFormat="1" applyFont="1" applyAlignment="1">
      <alignment wrapText="1"/>
    </xf>
    <xf numFmtId="1" fontId="11" fillId="0" borderId="0" xfId="3" applyNumberFormat="1" applyFont="1" applyAlignment="1">
      <alignment wrapText="1"/>
    </xf>
    <xf numFmtId="44" fontId="11" fillId="0" borderId="0" xfId="3" applyNumberFormat="1" applyFont="1" applyAlignment="1">
      <alignment wrapText="1"/>
    </xf>
    <xf numFmtId="0" fontId="11" fillId="0" borderId="0" xfId="3" applyFont="1" applyAlignment="1">
      <alignment wrapText="1"/>
    </xf>
    <xf numFmtId="43" fontId="11" fillId="0" borderId="0" xfId="3" applyNumberFormat="1" applyFont="1" applyAlignment="1">
      <alignment wrapText="1"/>
    </xf>
    <xf numFmtId="0" fontId="3" fillId="2" borderId="0" xfId="3" applyFont="1" applyFill="1" applyAlignment="1">
      <alignment wrapText="1"/>
    </xf>
    <xf numFmtId="43" fontId="11" fillId="2" borderId="0" xfId="3" applyNumberFormat="1" applyFont="1" applyFill="1" applyAlignment="1">
      <alignment wrapText="1"/>
    </xf>
    <xf numFmtId="44" fontId="11" fillId="2" borderId="0" xfId="2" applyFont="1" applyFill="1" applyAlignment="1">
      <alignment wrapText="1"/>
    </xf>
    <xf numFmtId="1" fontId="11" fillId="2" borderId="0" xfId="3" applyNumberFormat="1" applyFont="1" applyFill="1" applyAlignment="1">
      <alignment wrapText="1"/>
    </xf>
    <xf numFmtId="166" fontId="11" fillId="2" borderId="0" xfId="3" applyNumberFormat="1" applyFont="1" applyFill="1" applyAlignment="1">
      <alignment wrapText="1"/>
    </xf>
    <xf numFmtId="0" fontId="11" fillId="2" borderId="0" xfId="3" applyFont="1" applyFill="1" applyAlignment="1">
      <alignment wrapText="1"/>
    </xf>
    <xf numFmtId="42" fontId="9" fillId="0" borderId="1" xfId="2" applyNumberFormat="1" applyFont="1" applyFill="1" applyBorder="1" applyAlignment="1">
      <alignment wrapText="1"/>
    </xf>
    <xf numFmtId="44" fontId="9" fillId="0" borderId="1" xfId="2" applyFont="1" applyFill="1" applyBorder="1" applyAlignment="1">
      <alignment wrapText="1"/>
    </xf>
    <xf numFmtId="1" fontId="9" fillId="2" borderId="1" xfId="3" applyNumberFormat="1" applyFont="1" applyFill="1" applyBorder="1" applyAlignment="1">
      <alignment wrapText="1"/>
    </xf>
    <xf numFmtId="164" fontId="9" fillId="2" borderId="1" xfId="3" applyNumberFormat="1" applyFont="1" applyFill="1" applyBorder="1" applyAlignment="1">
      <alignment wrapText="1"/>
    </xf>
    <xf numFmtId="164" fontId="11" fillId="13" borderId="1" xfId="3" applyNumberFormat="1" applyFont="1" applyFill="1" applyBorder="1" applyAlignment="1">
      <alignment wrapText="1"/>
    </xf>
    <xf numFmtId="164" fontId="11" fillId="2" borderId="1" xfId="3" applyNumberFormat="1" applyFont="1" applyFill="1" applyBorder="1" applyAlignment="1">
      <alignment wrapText="1"/>
    </xf>
    <xf numFmtId="0" fontId="11" fillId="2" borderId="1" xfId="3" applyFont="1" applyFill="1" applyBorder="1" applyAlignment="1">
      <alignment wrapText="1"/>
    </xf>
    <xf numFmtId="0" fontId="9" fillId="2" borderId="1" xfId="3" applyFont="1" applyFill="1" applyBorder="1" applyAlignment="1">
      <alignment wrapText="1"/>
    </xf>
    <xf numFmtId="1" fontId="11" fillId="0" borderId="1" xfId="3" applyNumberFormat="1" applyFont="1" applyBorder="1" applyAlignment="1">
      <alignment wrapText="1"/>
    </xf>
    <xf numFmtId="44" fontId="11" fillId="0" borderId="1" xfId="2" applyFont="1" applyFill="1" applyBorder="1" applyAlignment="1">
      <alignment wrapText="1"/>
    </xf>
    <xf numFmtId="1" fontId="11" fillId="2" borderId="1" xfId="3" applyNumberFormat="1" applyFont="1" applyFill="1" applyBorder="1" applyAlignment="1">
      <alignment wrapText="1"/>
    </xf>
    <xf numFmtId="0" fontId="11" fillId="13" borderId="1" xfId="3" applyFont="1" applyFill="1" applyBorder="1" applyAlignment="1">
      <alignment wrapText="1"/>
    </xf>
    <xf numFmtId="0" fontId="11" fillId="14" borderId="1" xfId="3" applyFont="1" applyFill="1" applyBorder="1" applyAlignment="1">
      <alignment wrapText="1"/>
    </xf>
    <xf numFmtId="1" fontId="11" fillId="12" borderId="1" xfId="1" applyNumberFormat="1" applyFont="1" applyFill="1" applyBorder="1" applyAlignment="1">
      <alignment wrapText="1"/>
    </xf>
    <xf numFmtId="44" fontId="11" fillId="12" borderId="1" xfId="2" applyFont="1" applyFill="1" applyBorder="1" applyAlignment="1">
      <alignment wrapText="1"/>
    </xf>
    <xf numFmtId="43" fontId="11" fillId="13" borderId="1" xfId="1" applyFont="1" applyFill="1" applyBorder="1" applyAlignment="1">
      <alignment wrapText="1"/>
    </xf>
    <xf numFmtId="43" fontId="11" fillId="14" borderId="1" xfId="1" applyFont="1" applyFill="1" applyBorder="1" applyAlignment="1">
      <alignment wrapText="1"/>
    </xf>
    <xf numFmtId="0" fontId="16" fillId="2" borderId="0" xfId="3" applyFont="1" applyFill="1" applyAlignment="1">
      <alignment wrapText="1"/>
    </xf>
    <xf numFmtId="1" fontId="11" fillId="12" borderId="1" xfId="3" applyNumberFormat="1" applyFont="1" applyFill="1" applyBorder="1" applyAlignment="1">
      <alignment wrapText="1"/>
    </xf>
    <xf numFmtId="1" fontId="17" fillId="0" borderId="1" xfId="1" applyNumberFormat="1" applyFont="1" applyFill="1" applyBorder="1" applyAlignment="1">
      <alignment wrapText="1"/>
    </xf>
    <xf numFmtId="1" fontId="17" fillId="2" borderId="1" xfId="1" applyNumberFormat="1" applyFont="1" applyFill="1" applyBorder="1" applyAlignment="1">
      <alignment wrapText="1"/>
    </xf>
    <xf numFmtId="43" fontId="11" fillId="2" borderId="1" xfId="3" applyNumberFormat="1" applyFont="1" applyFill="1" applyBorder="1" applyAlignment="1">
      <alignment wrapText="1"/>
    </xf>
    <xf numFmtId="43" fontId="11" fillId="13" borderId="1" xfId="3" applyNumberFormat="1" applyFont="1" applyFill="1" applyBorder="1" applyAlignment="1">
      <alignment wrapText="1"/>
    </xf>
    <xf numFmtId="43" fontId="11" fillId="14" borderId="1" xfId="3" applyNumberFormat="1" applyFont="1" applyFill="1" applyBorder="1" applyAlignment="1">
      <alignment wrapText="1"/>
    </xf>
    <xf numFmtId="44" fontId="17" fillId="0" borderId="1" xfId="2" applyFont="1" applyFill="1" applyBorder="1" applyAlignment="1">
      <alignment wrapText="1"/>
    </xf>
    <xf numFmtId="43" fontId="17" fillId="2" borderId="1" xfId="1" applyFont="1" applyFill="1" applyBorder="1" applyAlignment="1">
      <alignment wrapText="1"/>
    </xf>
    <xf numFmtId="43" fontId="17" fillId="14" borderId="1" xfId="1" applyFont="1" applyFill="1" applyBorder="1" applyAlignment="1">
      <alignment wrapText="1"/>
    </xf>
    <xf numFmtId="0" fontId="17" fillId="2" borderId="1" xfId="3" applyFont="1" applyFill="1" applyBorder="1" applyAlignment="1">
      <alignment wrapText="1"/>
    </xf>
    <xf numFmtId="1" fontId="11" fillId="0" borderId="4" xfId="3" applyNumberFormat="1" applyFont="1" applyBorder="1" applyAlignment="1">
      <alignment wrapText="1"/>
    </xf>
    <xf numFmtId="44" fontId="11" fillId="0" borderId="4" xfId="2" applyFont="1" applyFill="1" applyBorder="1" applyAlignment="1">
      <alignment wrapText="1"/>
    </xf>
    <xf numFmtId="1" fontId="11" fillId="2" borderId="4" xfId="3" applyNumberFormat="1" applyFont="1" applyFill="1" applyBorder="1" applyAlignment="1">
      <alignment wrapText="1"/>
    </xf>
    <xf numFmtId="43" fontId="11" fillId="2" borderId="4" xfId="3" applyNumberFormat="1" applyFont="1" applyFill="1" applyBorder="1" applyAlignment="1">
      <alignment wrapText="1"/>
    </xf>
    <xf numFmtId="43" fontId="11" fillId="13" borderId="4" xfId="3" applyNumberFormat="1" applyFont="1" applyFill="1" applyBorder="1" applyAlignment="1">
      <alignment wrapText="1"/>
    </xf>
    <xf numFmtId="43" fontId="11" fillId="14" borderId="4" xfId="3" applyNumberFormat="1" applyFont="1" applyFill="1" applyBorder="1" applyAlignment="1">
      <alignment wrapText="1"/>
    </xf>
    <xf numFmtId="43" fontId="11" fillId="2" borderId="4" xfId="1" applyFont="1" applyFill="1" applyBorder="1" applyAlignment="1">
      <alignment wrapText="1"/>
    </xf>
    <xf numFmtId="0" fontId="11" fillId="2" borderId="4" xfId="3" applyFont="1" applyFill="1" applyBorder="1" applyAlignment="1">
      <alignment wrapText="1"/>
    </xf>
    <xf numFmtId="0" fontId="11" fillId="0" borderId="4" xfId="3" applyFont="1" applyBorder="1" applyAlignment="1">
      <alignment wrapText="1"/>
    </xf>
    <xf numFmtId="44" fontId="11" fillId="0" borderId="5" xfId="2" applyFont="1" applyFill="1" applyBorder="1" applyAlignment="1">
      <alignment wrapText="1"/>
    </xf>
    <xf numFmtId="1" fontId="11" fillId="0" borderId="5" xfId="3" applyNumberFormat="1" applyFont="1" applyBorder="1" applyAlignment="1">
      <alignment wrapText="1"/>
    </xf>
    <xf numFmtId="1" fontId="11" fillId="2" borderId="5" xfId="3" applyNumberFormat="1" applyFont="1" applyFill="1" applyBorder="1" applyAlignment="1">
      <alignment wrapText="1"/>
    </xf>
    <xf numFmtId="43" fontId="11" fillId="2" borderId="5" xfId="3" applyNumberFormat="1" applyFont="1" applyFill="1" applyBorder="1" applyAlignment="1">
      <alignment wrapText="1"/>
    </xf>
    <xf numFmtId="43" fontId="11" fillId="13" borderId="5" xfId="3" applyNumberFormat="1" applyFont="1" applyFill="1" applyBorder="1" applyAlignment="1">
      <alignment wrapText="1"/>
    </xf>
    <xf numFmtId="43" fontId="11" fillId="14" borderId="5" xfId="3" applyNumberFormat="1" applyFont="1" applyFill="1" applyBorder="1" applyAlignment="1">
      <alignment wrapText="1"/>
    </xf>
    <xf numFmtId="43" fontId="11" fillId="2" borderId="5" xfId="1" applyFont="1" applyFill="1" applyBorder="1" applyAlignment="1">
      <alignment wrapText="1"/>
    </xf>
    <xf numFmtId="0" fontId="11" fillId="2" borderId="5" xfId="3" applyFont="1" applyFill="1" applyBorder="1" applyAlignment="1">
      <alignment wrapText="1"/>
    </xf>
    <xf numFmtId="0" fontId="11" fillId="11" borderId="5" xfId="3" applyFont="1" applyFill="1" applyBorder="1" applyAlignment="1">
      <alignment wrapText="1"/>
    </xf>
    <xf numFmtId="0" fontId="11" fillId="11" borderId="1" xfId="3" applyFont="1" applyFill="1" applyBorder="1" applyAlignment="1">
      <alignment wrapText="1"/>
    </xf>
    <xf numFmtId="0" fontId="11" fillId="11" borderId="1" xfId="3" applyFont="1" applyFill="1" applyBorder="1" applyAlignment="1">
      <alignment horizontal="right" wrapText="1"/>
    </xf>
    <xf numFmtId="0" fontId="11" fillId="11" borderId="4" xfId="3" applyFont="1" applyFill="1" applyBorder="1" applyAlignment="1">
      <alignment wrapText="1"/>
    </xf>
    <xf numFmtId="43" fontId="11" fillId="0" borderId="5" xfId="3" applyNumberFormat="1" applyFont="1" applyBorder="1" applyAlignment="1">
      <alignment wrapText="1"/>
    </xf>
    <xf numFmtId="43" fontId="11" fillId="0" borderId="5" xfId="1" applyFont="1" applyFill="1" applyBorder="1" applyAlignment="1">
      <alignment wrapText="1"/>
    </xf>
    <xf numFmtId="0" fontId="11" fillId="0" borderId="5" xfId="3" applyFont="1" applyBorder="1" applyAlignment="1">
      <alignment wrapText="1"/>
    </xf>
    <xf numFmtId="0" fontId="11" fillId="2" borderId="1" xfId="3" applyFont="1" applyFill="1" applyBorder="1" applyAlignment="1">
      <alignment horizontal="right" wrapText="1"/>
    </xf>
    <xf numFmtId="0" fontId="11" fillId="11" borderId="1" xfId="5" applyFont="1" applyFill="1" applyBorder="1" applyAlignment="1">
      <alignment wrapText="1"/>
    </xf>
    <xf numFmtId="0" fontId="11" fillId="11" borderId="1" xfId="5" applyFont="1" applyFill="1" applyBorder="1" applyAlignment="1">
      <alignment horizontal="right" wrapText="1"/>
    </xf>
    <xf numFmtId="0" fontId="11" fillId="11" borderId="4" xfId="5" applyFont="1" applyFill="1" applyBorder="1" applyAlignment="1">
      <alignment wrapText="1"/>
    </xf>
    <xf numFmtId="1" fontId="11" fillId="12" borderId="5" xfId="3" applyNumberFormat="1" applyFont="1" applyFill="1" applyBorder="1" applyAlignment="1">
      <alignment wrapText="1"/>
    </xf>
    <xf numFmtId="44" fontId="11" fillId="12" borderId="5" xfId="2" applyFont="1" applyFill="1" applyBorder="1" applyAlignment="1">
      <alignment wrapText="1"/>
    </xf>
    <xf numFmtId="0" fontId="18" fillId="0" borderId="5" xfId="5" applyFont="1" applyBorder="1" applyAlignment="1">
      <alignment wrapText="1"/>
    </xf>
    <xf numFmtId="0" fontId="19" fillId="0" borderId="5" xfId="5" applyFont="1" applyBorder="1" applyAlignment="1">
      <alignment wrapText="1"/>
    </xf>
    <xf numFmtId="0" fontId="18" fillId="0" borderId="1" xfId="5" applyFont="1" applyBorder="1" applyAlignment="1">
      <alignment wrapText="1"/>
    </xf>
    <xf numFmtId="0" fontId="19" fillId="0" borderId="1" xfId="5" applyFont="1" applyBorder="1" applyAlignment="1">
      <alignment wrapText="1"/>
    </xf>
    <xf numFmtId="0" fontId="19" fillId="0" borderId="1" xfId="5" applyFont="1" applyBorder="1" applyAlignment="1">
      <alignment horizontal="right" wrapText="1"/>
    </xf>
    <xf numFmtId="1" fontId="11" fillId="12" borderId="4" xfId="3" applyNumberFormat="1" applyFont="1" applyFill="1" applyBorder="1" applyAlignment="1">
      <alignment wrapText="1"/>
    </xf>
    <xf numFmtId="44" fontId="11" fillId="12" borderId="4" xfId="2" applyFont="1" applyFill="1" applyBorder="1" applyAlignment="1">
      <alignment wrapText="1"/>
    </xf>
    <xf numFmtId="0" fontId="19" fillId="0" borderId="4" xfId="5" applyFont="1" applyBorder="1" applyAlignment="1">
      <alignment wrapText="1"/>
    </xf>
    <xf numFmtId="0" fontId="19" fillId="0" borderId="4" xfId="5" applyFont="1" applyBorder="1" applyAlignment="1">
      <alignment horizontal="right" wrapText="1"/>
    </xf>
    <xf numFmtId="0" fontId="11" fillId="8" borderId="5" xfId="5" applyFont="1" applyFill="1" applyBorder="1" applyAlignment="1">
      <alignment wrapText="1"/>
    </xf>
    <xf numFmtId="0" fontId="20" fillId="8" borderId="5" xfId="5" applyFont="1" applyFill="1" applyBorder="1" applyAlignment="1">
      <alignment wrapText="1"/>
    </xf>
    <xf numFmtId="0" fontId="11" fillId="8" borderId="1" xfId="5" applyFont="1" applyFill="1" applyBorder="1" applyAlignment="1">
      <alignment wrapText="1"/>
    </xf>
    <xf numFmtId="0" fontId="20" fillId="8" borderId="1" xfId="5" applyFont="1" applyFill="1" applyBorder="1" applyAlignment="1">
      <alignment wrapText="1"/>
    </xf>
    <xf numFmtId="0" fontId="20" fillId="0" borderId="1" xfId="5" applyFont="1" applyBorder="1" applyAlignment="1">
      <alignment wrapText="1"/>
    </xf>
    <xf numFmtId="0" fontId="11" fillId="0" borderId="1" xfId="5" applyFont="1" applyBorder="1" applyAlignment="1">
      <alignment wrapText="1"/>
    </xf>
    <xf numFmtId="0" fontId="11" fillId="0" borderId="1" xfId="5" applyFont="1" applyBorder="1" applyAlignment="1">
      <alignment horizontal="right" wrapText="1"/>
    </xf>
    <xf numFmtId="0" fontId="11" fillId="8" borderId="4" xfId="5" applyFont="1" applyFill="1" applyBorder="1" applyAlignment="1">
      <alignment wrapText="1"/>
    </xf>
    <xf numFmtId="0" fontId="11" fillId="11" borderId="5" xfId="5" applyFont="1" applyFill="1" applyBorder="1" applyAlignment="1">
      <alignment wrapText="1"/>
    </xf>
    <xf numFmtId="0" fontId="11" fillId="11" borderId="5" xfId="5" quotePrefix="1" applyFont="1" applyFill="1" applyBorder="1" applyAlignment="1">
      <alignment horizontal="right" wrapText="1"/>
    </xf>
    <xf numFmtId="0" fontId="11" fillId="0" borderId="1" xfId="5" quotePrefix="1" applyFont="1" applyBorder="1" applyAlignment="1">
      <alignment horizontal="right" wrapText="1"/>
    </xf>
    <xf numFmtId="0" fontId="11" fillId="11" borderId="1" xfId="5" quotePrefix="1" applyFont="1" applyFill="1" applyBorder="1" applyAlignment="1">
      <alignment horizontal="right" wrapText="1"/>
    </xf>
    <xf numFmtId="43" fontId="11" fillId="0" borderId="1" xfId="3" applyNumberFormat="1" applyFont="1" applyBorder="1" applyAlignment="1">
      <alignment wrapText="1"/>
    </xf>
    <xf numFmtId="7" fontId="11" fillId="2" borderId="5" xfId="3" applyNumberFormat="1" applyFont="1" applyFill="1" applyBorder="1" applyAlignment="1">
      <alignment wrapText="1"/>
    </xf>
    <xf numFmtId="7" fontId="11" fillId="13" borderId="5" xfId="3" applyNumberFormat="1" applyFont="1" applyFill="1" applyBorder="1" applyAlignment="1">
      <alignment wrapText="1"/>
    </xf>
    <xf numFmtId="7" fontId="11" fillId="14" borderId="5" xfId="3" applyNumberFormat="1" applyFont="1" applyFill="1" applyBorder="1" applyAlignment="1">
      <alignment wrapText="1"/>
    </xf>
    <xf numFmtId="166" fontId="20" fillId="2" borderId="5" xfId="3" applyNumberFormat="1" applyFont="1" applyFill="1" applyBorder="1" applyAlignment="1">
      <alignment wrapText="1"/>
    </xf>
    <xf numFmtId="0" fontId="19" fillId="2" borderId="1" xfId="3" applyFont="1" applyFill="1" applyBorder="1" applyAlignment="1">
      <alignment wrapText="1"/>
    </xf>
    <xf numFmtId="0" fontId="21" fillId="2" borderId="1" xfId="3" applyFont="1" applyFill="1" applyBorder="1" applyAlignment="1">
      <alignment wrapText="1"/>
    </xf>
    <xf numFmtId="0" fontId="19" fillId="2" borderId="4" xfId="3" applyFont="1" applyFill="1" applyBorder="1" applyAlignment="1">
      <alignment wrapText="1"/>
    </xf>
    <xf numFmtId="0" fontId="11" fillId="10" borderId="5" xfId="5" applyFont="1" applyFill="1" applyBorder="1" applyAlignment="1">
      <alignment wrapText="1"/>
    </xf>
    <xf numFmtId="1" fontId="17" fillId="0" borderId="4" xfId="2" applyNumberFormat="1" applyFont="1" applyFill="1" applyBorder="1" applyAlignment="1">
      <alignment wrapText="1"/>
    </xf>
    <xf numFmtId="1" fontId="17" fillId="2" borderId="4" xfId="2" applyNumberFormat="1" applyFont="1" applyFill="1" applyBorder="1" applyAlignment="1">
      <alignment wrapText="1"/>
    </xf>
    <xf numFmtId="44" fontId="17" fillId="13" borderId="4" xfId="2" applyFont="1" applyFill="1" applyBorder="1" applyAlignment="1">
      <alignment wrapText="1"/>
    </xf>
    <xf numFmtId="0" fontId="11" fillId="10" borderId="4" xfId="5" applyFont="1" applyFill="1" applyBorder="1" applyAlignment="1">
      <alignment wrapText="1"/>
    </xf>
    <xf numFmtId="1" fontId="17" fillId="0" borderId="5" xfId="2" applyNumberFormat="1" applyFont="1" applyFill="1" applyBorder="1" applyAlignment="1">
      <alignment wrapText="1"/>
    </xf>
    <xf numFmtId="44" fontId="17" fillId="0" borderId="5" xfId="2" applyFont="1" applyFill="1" applyBorder="1" applyAlignment="1">
      <alignment wrapText="1"/>
    </xf>
    <xf numFmtId="1" fontId="17" fillId="2" borderId="5" xfId="2" applyNumberFormat="1" applyFont="1" applyFill="1" applyBorder="1" applyAlignment="1">
      <alignment wrapText="1"/>
    </xf>
    <xf numFmtId="44" fontId="17" fillId="2" borderId="5" xfId="2" applyFont="1" applyFill="1" applyBorder="1" applyAlignment="1">
      <alignment wrapText="1"/>
    </xf>
    <xf numFmtId="44" fontId="17" fillId="13" borderId="5" xfId="2" applyFont="1" applyFill="1" applyBorder="1" applyAlignment="1">
      <alignment wrapText="1"/>
    </xf>
    <xf numFmtId="44" fontId="17" fillId="14" borderId="5" xfId="2" applyFont="1" applyFill="1" applyBorder="1" applyAlignment="1">
      <alignment wrapText="1"/>
    </xf>
    <xf numFmtId="0" fontId="22" fillId="2" borderId="5" xfId="3" applyFont="1" applyFill="1" applyBorder="1" applyAlignment="1">
      <alignment horizontal="center" wrapText="1"/>
    </xf>
    <xf numFmtId="43" fontId="22" fillId="2" borderId="5" xfId="1" applyFont="1" applyFill="1" applyBorder="1" applyAlignment="1">
      <alignment horizontal="center" wrapText="1"/>
    </xf>
    <xf numFmtId="0" fontId="23" fillId="2" borderId="5" xfId="3" applyFont="1" applyFill="1" applyBorder="1" applyAlignment="1">
      <alignment horizontal="center" wrapText="1"/>
    </xf>
    <xf numFmtId="0" fontId="17" fillId="2" borderId="5" xfId="3" applyFont="1" applyFill="1" applyBorder="1" applyAlignment="1">
      <alignment wrapText="1"/>
    </xf>
    <xf numFmtId="1" fontId="17" fillId="0" borderId="1" xfId="2" applyNumberFormat="1" applyFont="1" applyFill="1" applyBorder="1" applyAlignment="1">
      <alignment wrapText="1"/>
    </xf>
    <xf numFmtId="1" fontId="17" fillId="2" borderId="1" xfId="2" applyNumberFormat="1" applyFont="1" applyFill="1" applyBorder="1" applyAlignment="1">
      <alignment wrapText="1"/>
    </xf>
    <xf numFmtId="44" fontId="17" fillId="2" borderId="1" xfId="2" applyFont="1" applyFill="1" applyBorder="1" applyAlignment="1">
      <alignment wrapText="1"/>
    </xf>
    <xf numFmtId="44" fontId="17" fillId="13" borderId="1" xfId="2" applyFont="1" applyFill="1" applyBorder="1" applyAlignment="1">
      <alignment wrapText="1"/>
    </xf>
    <xf numFmtId="44" fontId="17" fillId="14" borderId="1" xfId="2" applyFont="1" applyFill="1" applyBorder="1" applyAlignment="1">
      <alignment wrapText="1"/>
    </xf>
    <xf numFmtId="0" fontId="22" fillId="2" borderId="1" xfId="3" applyFont="1" applyFill="1" applyBorder="1" applyAlignment="1">
      <alignment horizontal="center" wrapText="1"/>
    </xf>
    <xf numFmtId="43" fontId="22" fillId="2" borderId="1" xfId="1" applyFont="1" applyFill="1" applyBorder="1" applyAlignment="1">
      <alignment horizontal="center" wrapText="1"/>
    </xf>
    <xf numFmtId="0" fontId="23" fillId="2" borderId="1" xfId="3" applyFont="1" applyFill="1" applyBorder="1" applyAlignment="1">
      <alignment horizontal="center" wrapText="1"/>
    </xf>
    <xf numFmtId="0" fontId="22" fillId="2" borderId="1" xfId="3" applyFont="1" applyFill="1" applyBorder="1" applyAlignment="1">
      <alignment horizontal="left" wrapText="1"/>
    </xf>
    <xf numFmtId="0" fontId="17" fillId="2" borderId="1" xfId="3" applyFont="1" applyFill="1" applyBorder="1" applyAlignment="1">
      <alignment horizontal="left" wrapText="1"/>
    </xf>
    <xf numFmtId="1" fontId="11" fillId="0" borderId="5" xfId="1" applyNumberFormat="1" applyFont="1" applyFill="1" applyBorder="1" applyAlignment="1">
      <alignment wrapText="1"/>
    </xf>
    <xf numFmtId="0" fontId="11" fillId="9" borderId="5" xfId="5" applyFont="1" applyFill="1" applyBorder="1" applyAlignment="1">
      <alignment wrapText="1"/>
    </xf>
    <xf numFmtId="0" fontId="11" fillId="9" borderId="1" xfId="5" applyFont="1" applyFill="1" applyBorder="1" applyAlignment="1">
      <alignment wrapText="1"/>
    </xf>
    <xf numFmtId="43" fontId="11" fillId="13" borderId="4" xfId="1" applyFont="1" applyFill="1" applyBorder="1" applyAlignment="1">
      <alignment wrapText="1"/>
    </xf>
    <xf numFmtId="43" fontId="11" fillId="14" borderId="4" xfId="1" applyFont="1" applyFill="1" applyBorder="1" applyAlignment="1">
      <alignment wrapText="1"/>
    </xf>
    <xf numFmtId="0" fontId="11" fillId="9" borderId="4" xfId="5" applyFont="1" applyFill="1" applyBorder="1" applyAlignment="1">
      <alignment wrapText="1"/>
    </xf>
    <xf numFmtId="0" fontId="11" fillId="5" borderId="5" xfId="5" applyFont="1" applyFill="1" applyBorder="1" applyAlignment="1">
      <alignment wrapText="1"/>
    </xf>
    <xf numFmtId="0" fontId="11" fillId="5" borderId="1" xfId="5" applyFont="1" applyFill="1" applyBorder="1" applyAlignment="1">
      <alignment wrapText="1"/>
    </xf>
    <xf numFmtId="0" fontId="11" fillId="5" borderId="4" xfId="5" applyFont="1" applyFill="1" applyBorder="1" applyAlignment="1">
      <alignment wrapText="1"/>
    </xf>
    <xf numFmtId="0" fontId="11" fillId="0" borderId="1" xfId="3" applyFont="1" applyBorder="1" applyAlignment="1">
      <alignment horizontal="center"/>
    </xf>
    <xf numFmtId="0" fontId="11" fillId="10" borderId="1" xfId="3" applyFont="1" applyFill="1" applyBorder="1" applyAlignment="1">
      <alignment horizontal="center" vertical="center" wrapText="1"/>
    </xf>
    <xf numFmtId="0" fontId="3" fillId="2" borderId="0" xfId="3" applyFont="1" applyFill="1"/>
    <xf numFmtId="0" fontId="11" fillId="7" borderId="1" xfId="3" applyFont="1" applyFill="1" applyBorder="1" applyAlignment="1">
      <alignment horizontal="center" vertical="center" wrapText="1"/>
    </xf>
    <xf numFmtId="0" fontId="11" fillId="9" borderId="1" xfId="3" applyFont="1" applyFill="1" applyBorder="1" applyAlignment="1">
      <alignment horizontal="center" vertical="center" wrapText="1"/>
    </xf>
    <xf numFmtId="0" fontId="11" fillId="5" borderId="1" xfId="3" applyFont="1" applyFill="1" applyBorder="1" applyAlignment="1">
      <alignment horizontal="center" vertical="center" wrapText="1"/>
    </xf>
    <xf numFmtId="0" fontId="19" fillId="2" borderId="1" xfId="3" quotePrefix="1" applyFont="1" applyFill="1" applyBorder="1" applyAlignment="1">
      <alignment horizontal="right" wrapText="1"/>
    </xf>
    <xf numFmtId="0" fontId="11" fillId="8" borderId="1" xfId="3" applyFont="1" applyFill="1" applyBorder="1" applyAlignment="1">
      <alignment horizontal="center" vertical="center" wrapText="1"/>
    </xf>
    <xf numFmtId="0" fontId="11" fillId="7" borderId="1" xfId="5" applyFont="1" applyFill="1" applyBorder="1" applyAlignment="1">
      <alignment wrapText="1"/>
    </xf>
    <xf numFmtId="0" fontId="11" fillId="11" borderId="1" xfId="3" applyFont="1" applyFill="1" applyBorder="1" applyAlignment="1">
      <alignment horizontal="center" vertical="center" wrapText="1"/>
    </xf>
    <xf numFmtId="1" fontId="11" fillId="12" borderId="1" xfId="3" applyNumberFormat="1" applyFont="1" applyFill="1" applyBorder="1" applyAlignment="1">
      <alignment horizontal="right" wrapText="1"/>
    </xf>
    <xf numFmtId="1" fontId="11" fillId="0" borderId="1" xfId="3" applyNumberFormat="1" applyFont="1" applyBorder="1" applyAlignment="1">
      <alignment horizontal="right" wrapText="1"/>
    </xf>
    <xf numFmtId="1" fontId="11" fillId="2" borderId="1" xfId="3" applyNumberFormat="1" applyFont="1" applyFill="1" applyBorder="1" applyAlignment="1">
      <alignment horizontal="right" wrapText="1"/>
    </xf>
    <xf numFmtId="0" fontId="11" fillId="2" borderId="1" xfId="3" applyFont="1" applyFill="1" applyBorder="1" applyAlignment="1">
      <alignment horizontal="center" vertical="center" wrapText="1"/>
    </xf>
    <xf numFmtId="1" fontId="9" fillId="0" borderId="1" xfId="3" applyNumberFormat="1" applyFont="1" applyBorder="1" applyAlignment="1">
      <alignment horizontal="center" wrapText="1"/>
    </xf>
    <xf numFmtId="43" fontId="9" fillId="0" borderId="1" xfId="3" applyNumberFormat="1" applyFont="1" applyBorder="1" applyAlignment="1">
      <alignment horizontal="right" wrapText="1"/>
    </xf>
    <xf numFmtId="1" fontId="9" fillId="2" borderId="1" xfId="3" applyNumberFormat="1" applyFont="1" applyFill="1" applyBorder="1" applyAlignment="1">
      <alignment horizontal="center" wrapText="1"/>
    </xf>
    <xf numFmtId="43" fontId="9" fillId="2" borderId="1" xfId="3" applyNumberFormat="1" applyFont="1" applyFill="1" applyBorder="1" applyAlignment="1">
      <alignment horizontal="right" wrapText="1"/>
    </xf>
    <xf numFmtId="43" fontId="11" fillId="13" borderId="1" xfId="3" applyNumberFormat="1" applyFont="1" applyFill="1" applyBorder="1" applyAlignment="1">
      <alignment horizontal="right" wrapText="1"/>
    </xf>
    <xf numFmtId="43" fontId="11" fillId="14" borderId="1" xfId="3" applyNumberFormat="1" applyFont="1" applyFill="1" applyBorder="1" applyAlignment="1">
      <alignment horizontal="right" wrapText="1"/>
    </xf>
    <xf numFmtId="43" fontId="11" fillId="2" borderId="1" xfId="3" applyNumberFormat="1" applyFont="1" applyFill="1" applyBorder="1" applyAlignment="1">
      <alignment horizontal="right" wrapText="1"/>
    </xf>
    <xf numFmtId="0" fontId="9" fillId="2" borderId="1" xfId="3" applyFont="1" applyFill="1" applyBorder="1" applyAlignment="1">
      <alignment horizontal="center" wrapText="1"/>
    </xf>
    <xf numFmtId="0" fontId="17" fillId="2" borderId="1" xfId="3" applyFont="1" applyFill="1" applyBorder="1" applyAlignment="1">
      <alignment horizontal="right" wrapText="1"/>
    </xf>
    <xf numFmtId="1" fontId="9" fillId="3" borderId="1" xfId="3" applyNumberFormat="1" applyFont="1" applyFill="1" applyBorder="1" applyAlignment="1">
      <alignment horizontal="center" wrapText="1"/>
    </xf>
    <xf numFmtId="0" fontId="9" fillId="3" borderId="1" xfId="3" applyFont="1" applyFill="1" applyBorder="1" applyAlignment="1">
      <alignment horizontal="center" wrapText="1"/>
    </xf>
    <xf numFmtId="0" fontId="9" fillId="0" borderId="1" xfId="3" applyFont="1" applyBorder="1" applyAlignment="1">
      <alignment horizontal="center" wrapText="1"/>
    </xf>
    <xf numFmtId="0" fontId="9" fillId="13" borderId="1" xfId="3" applyFont="1" applyFill="1" applyBorder="1" applyAlignment="1">
      <alignment horizontal="center" wrapText="1"/>
    </xf>
    <xf numFmtId="0" fontId="9" fillId="14" borderId="1" xfId="3" applyFont="1" applyFill="1" applyBorder="1" applyAlignment="1">
      <alignment horizontal="center" wrapText="1"/>
    </xf>
    <xf numFmtId="0" fontId="2" fillId="0" borderId="0" xfId="3" applyFont="1" applyAlignment="1">
      <alignment wrapText="1"/>
    </xf>
    <xf numFmtId="0" fontId="9" fillId="0" borderId="0" xfId="3" applyFont="1" applyAlignment="1">
      <alignment wrapText="1"/>
    </xf>
    <xf numFmtId="1" fontId="9" fillId="0" borderId="0" xfId="3" applyNumberFormat="1" applyFont="1" applyAlignment="1">
      <alignment wrapText="1"/>
    </xf>
    <xf numFmtId="0" fontId="13" fillId="0" borderId="0" xfId="3" applyFont="1"/>
    <xf numFmtId="0" fontId="2" fillId="0" borderId="0" xfId="3" applyFont="1"/>
    <xf numFmtId="0" fontId="4" fillId="0" borderId="0" xfId="3"/>
    <xf numFmtId="0" fontId="24" fillId="0" borderId="0" xfId="3" applyFont="1"/>
    <xf numFmtId="0" fontId="24" fillId="0" borderId="0" xfId="3" applyFont="1" applyAlignment="1">
      <alignment wrapText="1"/>
    </xf>
    <xf numFmtId="43" fontId="24" fillId="0" borderId="0" xfId="1" applyFont="1" applyAlignment="1">
      <alignment wrapText="1"/>
    </xf>
    <xf numFmtId="9" fontId="16" fillId="2" borderId="0" xfId="6" applyFont="1" applyFill="1" applyBorder="1" applyAlignment="1">
      <alignment wrapText="1"/>
    </xf>
    <xf numFmtId="44" fontId="16" fillId="2" borderId="0" xfId="3" applyNumberFormat="1" applyFont="1" applyFill="1" applyAlignment="1">
      <alignment wrapText="1"/>
    </xf>
    <xf numFmtId="0" fontId="26" fillId="2" borderId="0" xfId="3" applyFont="1" applyFill="1" applyAlignment="1">
      <alignment wrapText="1"/>
    </xf>
    <xf numFmtId="0" fontId="11" fillId="0" borderId="2" xfId="3" applyFont="1" applyFill="1" applyBorder="1" applyAlignment="1">
      <alignment wrapText="1"/>
    </xf>
    <xf numFmtId="43" fontId="11" fillId="0" borderId="2" xfId="1" applyFont="1" applyFill="1" applyBorder="1" applyAlignment="1">
      <alignment wrapText="1"/>
    </xf>
    <xf numFmtId="43" fontId="11" fillId="0" borderId="2" xfId="3" applyNumberFormat="1" applyFont="1" applyFill="1" applyBorder="1" applyAlignment="1">
      <alignment wrapText="1"/>
    </xf>
    <xf numFmtId="1" fontId="11" fillId="0" borderId="2" xfId="3" applyNumberFormat="1" applyFont="1" applyFill="1" applyBorder="1" applyAlignment="1">
      <alignment wrapText="1"/>
    </xf>
    <xf numFmtId="44" fontId="11" fillId="0" borderId="2" xfId="2" applyFont="1" applyFill="1" applyBorder="1" applyAlignment="1">
      <alignment wrapText="1"/>
    </xf>
    <xf numFmtId="44" fontId="29" fillId="0" borderId="2" xfId="2" applyFont="1" applyFill="1" applyBorder="1" applyAlignment="1">
      <alignment wrapText="1"/>
    </xf>
    <xf numFmtId="1" fontId="29" fillId="0" borderId="2" xfId="3" applyNumberFormat="1" applyFont="1" applyFill="1" applyBorder="1" applyAlignment="1">
      <alignment wrapText="1"/>
    </xf>
    <xf numFmtId="44" fontId="29" fillId="0" borderId="4" xfId="2" applyFont="1" applyFill="1" applyBorder="1" applyAlignment="1">
      <alignment wrapText="1"/>
    </xf>
    <xf numFmtId="1" fontId="29" fillId="0" borderId="4" xfId="3" applyNumberFormat="1" applyFont="1" applyBorder="1" applyAlignment="1">
      <alignment wrapText="1"/>
    </xf>
    <xf numFmtId="0" fontId="5" fillId="0" borderId="0" xfId="3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24" fillId="0" borderId="0" xfId="3" applyFont="1" applyAlignment="1">
      <alignment wrapText="1"/>
    </xf>
    <xf numFmtId="0" fontId="25" fillId="0" borderId="0" xfId="3" applyFont="1" applyAlignment="1">
      <alignment wrapText="1"/>
    </xf>
    <xf numFmtId="0" fontId="8" fillId="0" borderId="3" xfId="3" applyFont="1" applyBorder="1" applyAlignment="1">
      <alignment horizontal="center"/>
    </xf>
    <xf numFmtId="0" fontId="8" fillId="0" borderId="7" xfId="3" applyFont="1" applyBorder="1" applyAlignment="1">
      <alignment horizontal="center"/>
    </xf>
    <xf numFmtId="0" fontId="8" fillId="0" borderId="6" xfId="3" applyFont="1" applyBorder="1" applyAlignment="1">
      <alignment horizontal="center"/>
    </xf>
    <xf numFmtId="0" fontId="11" fillId="8" borderId="2" xfId="3" applyFont="1" applyFill="1" applyBorder="1" applyAlignment="1">
      <alignment wrapText="1"/>
    </xf>
    <xf numFmtId="0" fontId="11" fillId="8" borderId="1" xfId="3" applyFont="1" applyFill="1" applyBorder="1" applyAlignment="1">
      <alignment wrapText="1"/>
    </xf>
  </cellXfs>
  <cellStyles count="7">
    <cellStyle name="Comma" xfId="1" builtinId="3"/>
    <cellStyle name="Currency 2" xfId="2" xr:uid="{00000000-0005-0000-0000-000001000000}"/>
    <cellStyle name="Normal" xfId="0" builtinId="0"/>
    <cellStyle name="Normal 2" xfId="3" xr:uid="{00000000-0005-0000-0000-000003000000}"/>
    <cellStyle name="Normal 2 2" xfId="5" xr:uid="{10BFC3AF-E541-471F-9C20-952C5F05B673}"/>
    <cellStyle name="Normal 3" xfId="4" xr:uid="{00000000-0005-0000-0000-000004000000}"/>
    <cellStyle name="Percent 2" xfId="6" xr:uid="{AC16AF6B-A5C7-4FE4-A19A-423E70C08F14}"/>
  </cellStyles>
  <dxfs count="0"/>
  <tableStyles count="0" defaultTableStyle="TableStyleMedium2" defaultPivotStyle="PivotStyleLight16"/>
  <colors>
    <mruColors>
      <color rgb="FFFFFF99"/>
      <color rgb="FFCBBEE4"/>
      <color rgb="FFFF9999"/>
      <color rgb="FFFF7C80"/>
      <color rgb="FFFF6699"/>
      <color rgb="FFFF99CC"/>
      <color rgb="FFD4B6E2"/>
      <color rgb="FFD5B6EC"/>
      <color rgb="FFE2C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8E392-E776-49C5-AEEB-A1129860296B}">
  <dimension ref="A1:V90"/>
  <sheetViews>
    <sheetView showGridLines="0" tabSelected="1" zoomScale="75" zoomScaleNormal="75" workbookViewId="0">
      <selection activeCell="W35" sqref="W35"/>
    </sheetView>
  </sheetViews>
  <sheetFormatPr defaultColWidth="9.140625" defaultRowHeight="15.75"/>
  <cols>
    <col min="1" max="1" width="7.28515625" style="50" bestFit="1" customWidth="1"/>
    <col min="2" max="2" width="13.7109375" style="50" customWidth="1"/>
    <col min="3" max="3" width="9.140625" style="50"/>
    <col min="4" max="4" width="27" style="50" customWidth="1"/>
    <col min="5" max="5" width="5.7109375" style="50" hidden="1" customWidth="1"/>
    <col min="6" max="6" width="5.85546875" style="50" hidden="1" customWidth="1"/>
    <col min="7" max="7" width="21.5703125" style="50" hidden="1" customWidth="1"/>
    <col min="8" max="8" width="22" style="50" hidden="1" customWidth="1"/>
    <col min="9" max="13" width="20.7109375" style="50" hidden="1" customWidth="1"/>
    <col min="14" max="14" width="20.7109375" style="50" customWidth="1"/>
    <col min="15" max="15" width="20.7109375" style="51" customWidth="1"/>
    <col min="16" max="19" width="20.7109375" style="50" customWidth="1"/>
    <col min="20" max="20" width="24" style="50" customWidth="1"/>
    <col min="21" max="21" width="9.140625" style="50"/>
    <col min="22" max="22" width="13.28515625" style="50" customWidth="1"/>
    <col min="23" max="16384" width="9.140625" style="50"/>
  </cols>
  <sheetData>
    <row r="1" spans="1:22">
      <c r="A1" s="215" t="s">
        <v>99</v>
      </c>
    </row>
    <row r="2" spans="1:22" s="211" customFormat="1" ht="18.75">
      <c r="A2" s="214" t="s">
        <v>0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3"/>
      <c r="P2" s="212"/>
      <c r="Q2" s="212"/>
      <c r="R2" s="212"/>
      <c r="S2" s="212"/>
    </row>
    <row r="3" spans="1:22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2"/>
      <c r="P3" s="54"/>
      <c r="Q3" s="54"/>
      <c r="R3" s="54"/>
      <c r="S3" s="54"/>
    </row>
    <row r="4" spans="1:22" ht="63">
      <c r="A4" s="208" t="s">
        <v>1</v>
      </c>
      <c r="B4" s="208" t="s">
        <v>2</v>
      </c>
      <c r="C4" s="208" t="s">
        <v>3</v>
      </c>
      <c r="D4" s="208" t="s">
        <v>4</v>
      </c>
      <c r="E4" s="208" t="s">
        <v>5</v>
      </c>
      <c r="F4" s="208" t="s">
        <v>6</v>
      </c>
      <c r="G4" s="208" t="s">
        <v>98</v>
      </c>
      <c r="H4" s="208" t="s">
        <v>97</v>
      </c>
      <c r="I4" s="208" t="s">
        <v>7</v>
      </c>
      <c r="J4" s="208" t="s">
        <v>96</v>
      </c>
      <c r="K4" s="208" t="s">
        <v>95</v>
      </c>
      <c r="L4" s="210" t="s">
        <v>94</v>
      </c>
      <c r="M4" s="209" t="s">
        <v>93</v>
      </c>
      <c r="N4" s="204" t="s">
        <v>92</v>
      </c>
      <c r="O4" s="199" t="s">
        <v>91</v>
      </c>
      <c r="P4" s="208" t="s">
        <v>90</v>
      </c>
      <c r="Q4" s="197" t="s">
        <v>89</v>
      </c>
      <c r="R4" s="207" t="s">
        <v>88</v>
      </c>
      <c r="S4" s="206" t="s">
        <v>87</v>
      </c>
    </row>
    <row r="5" spans="1:22" s="56" customFormat="1">
      <c r="A5" s="173" t="s">
        <v>8</v>
      </c>
      <c r="B5" s="173"/>
      <c r="C5" s="205">
        <v>8742</v>
      </c>
      <c r="D5" s="89" t="s">
        <v>86</v>
      </c>
      <c r="E5" s="204"/>
      <c r="F5" s="204"/>
      <c r="G5" s="204"/>
      <c r="H5" s="204"/>
      <c r="I5" s="204"/>
      <c r="J5" s="203">
        <v>252112</v>
      </c>
      <c r="K5" s="203">
        <v>0</v>
      </c>
      <c r="L5" s="202"/>
      <c r="M5" s="201">
        <v>0</v>
      </c>
      <c r="N5" s="200"/>
      <c r="O5" s="199"/>
      <c r="P5" s="198"/>
      <c r="Q5" s="197"/>
      <c r="R5" s="198"/>
      <c r="S5" s="197"/>
      <c r="V5" s="196" t="s">
        <v>2</v>
      </c>
    </row>
    <row r="6" spans="1:22" s="56" customFormat="1">
      <c r="A6" s="191" t="s">
        <v>8</v>
      </c>
      <c r="B6" s="191" t="s">
        <v>9</v>
      </c>
      <c r="C6" s="191">
        <v>4133</v>
      </c>
      <c r="D6" s="191" t="s">
        <v>10</v>
      </c>
      <c r="E6" s="68"/>
      <c r="F6" s="68"/>
      <c r="G6" s="11">
        <v>1644040</v>
      </c>
      <c r="H6" s="11">
        <v>2100000</v>
      </c>
      <c r="I6" s="11">
        <v>2044000</v>
      </c>
      <c r="J6" s="11">
        <v>2796023</v>
      </c>
      <c r="K6" s="11">
        <v>2785000</v>
      </c>
      <c r="L6" s="78">
        <v>2566283</v>
      </c>
      <c r="M6" s="77">
        <v>2785000</v>
      </c>
      <c r="N6" s="11">
        <v>3495000</v>
      </c>
      <c r="O6" s="195">
        <v>130</v>
      </c>
      <c r="P6" s="71">
        <v>3557000</v>
      </c>
      <c r="Q6" s="194">
        <v>106</v>
      </c>
      <c r="R6" s="76"/>
      <c r="S6" s="193"/>
      <c r="T6" s="79"/>
      <c r="V6" s="192" t="s">
        <v>62</v>
      </c>
    </row>
    <row r="7" spans="1:22" s="56" customFormat="1">
      <c r="A7" s="191" t="s">
        <v>11</v>
      </c>
      <c r="B7" s="191" t="s">
        <v>9</v>
      </c>
      <c r="C7" s="191">
        <v>8810</v>
      </c>
      <c r="D7" s="191" t="s">
        <v>12</v>
      </c>
      <c r="E7" s="68"/>
      <c r="F7" s="68"/>
      <c r="G7" s="11">
        <v>142960</v>
      </c>
      <c r="H7" s="11">
        <v>160000</v>
      </c>
      <c r="I7" s="11">
        <v>166000</v>
      </c>
      <c r="J7" s="11">
        <v>181345</v>
      </c>
      <c r="K7" s="11">
        <v>181000</v>
      </c>
      <c r="L7" s="78">
        <v>174430</v>
      </c>
      <c r="M7" s="77">
        <v>181000</v>
      </c>
      <c r="N7" s="11">
        <v>222000</v>
      </c>
      <c r="O7" s="13">
        <v>3</v>
      </c>
      <c r="P7" s="71">
        <v>267000</v>
      </c>
      <c r="Q7" s="15">
        <v>4</v>
      </c>
      <c r="R7" s="76"/>
      <c r="S7" s="75"/>
      <c r="V7" s="190" t="s">
        <v>63</v>
      </c>
    </row>
    <row r="8" spans="1:22" s="56" customFormat="1" ht="15.75" customHeight="1">
      <c r="A8" s="146" t="s">
        <v>13</v>
      </c>
      <c r="B8" s="146" t="s">
        <v>14</v>
      </c>
      <c r="C8" s="189">
        <v>8380</v>
      </c>
      <c r="D8" s="146" t="s">
        <v>15</v>
      </c>
      <c r="E8" s="68"/>
      <c r="F8" s="68"/>
      <c r="G8" s="11">
        <v>474000</v>
      </c>
      <c r="H8" s="83">
        <v>0</v>
      </c>
      <c r="I8" s="83">
        <v>0</v>
      </c>
      <c r="J8" s="83"/>
      <c r="K8" s="83">
        <v>0</v>
      </c>
      <c r="L8" s="85"/>
      <c r="M8" s="84">
        <v>0</v>
      </c>
      <c r="N8" s="83"/>
      <c r="O8" s="13"/>
      <c r="P8" s="71">
        <v>0</v>
      </c>
      <c r="Q8" s="15"/>
      <c r="R8" s="71"/>
      <c r="S8" s="15"/>
      <c r="V8" s="188" t="s">
        <v>64</v>
      </c>
    </row>
    <row r="9" spans="1:22" s="56" customFormat="1">
      <c r="A9" s="146" t="s">
        <v>13</v>
      </c>
      <c r="B9" s="146" t="s">
        <v>14</v>
      </c>
      <c r="C9" s="146">
        <v>8810</v>
      </c>
      <c r="D9" s="146" t="s">
        <v>12</v>
      </c>
      <c r="E9" s="68"/>
      <c r="F9" s="68"/>
      <c r="G9" s="11">
        <v>55000</v>
      </c>
      <c r="H9" s="83">
        <v>50290</v>
      </c>
      <c r="I9" s="83">
        <v>80800</v>
      </c>
      <c r="J9" s="83">
        <v>219157</v>
      </c>
      <c r="K9" s="83">
        <v>147416</v>
      </c>
      <c r="L9" s="85">
        <v>142791</v>
      </c>
      <c r="M9" s="84">
        <v>195670.06</v>
      </c>
      <c r="N9" s="83">
        <v>138378.85999999999</v>
      </c>
      <c r="O9" s="72">
        <v>4</v>
      </c>
      <c r="P9" s="71">
        <v>0</v>
      </c>
      <c r="Q9" s="70">
        <v>0</v>
      </c>
      <c r="R9" s="71"/>
      <c r="S9" s="70"/>
      <c r="V9" s="187" t="s">
        <v>65</v>
      </c>
    </row>
    <row r="10" spans="1:22" s="56" customFormat="1">
      <c r="A10" s="146" t="s">
        <v>13</v>
      </c>
      <c r="B10" s="146" t="s">
        <v>14</v>
      </c>
      <c r="C10" s="146">
        <v>4130</v>
      </c>
      <c r="D10" s="146" t="s">
        <v>16</v>
      </c>
      <c r="E10" s="68"/>
      <c r="F10" s="68"/>
      <c r="G10" s="11">
        <v>0</v>
      </c>
      <c r="H10" s="83">
        <v>343533</v>
      </c>
      <c r="I10" s="83">
        <v>409552</v>
      </c>
      <c r="J10" s="83">
        <v>637341</v>
      </c>
      <c r="K10" s="83">
        <v>501514</v>
      </c>
      <c r="L10" s="85">
        <v>573383</v>
      </c>
      <c r="M10" s="84">
        <v>636862.27</v>
      </c>
      <c r="N10" s="83">
        <v>494837.02</v>
      </c>
      <c r="O10" s="72">
        <v>26</v>
      </c>
      <c r="P10" s="71">
        <v>0</v>
      </c>
      <c r="Q10" s="70">
        <v>0</v>
      </c>
      <c r="R10" s="71"/>
      <c r="S10" s="70"/>
      <c r="V10" s="186" t="s">
        <v>66</v>
      </c>
    </row>
    <row r="11" spans="1:22" s="56" customFormat="1">
      <c r="A11" s="123" t="s">
        <v>17</v>
      </c>
      <c r="B11" s="123" t="s">
        <v>18</v>
      </c>
      <c r="C11" s="124">
        <v>4130</v>
      </c>
      <c r="D11" s="123" t="s">
        <v>16</v>
      </c>
      <c r="E11" s="68"/>
      <c r="F11" s="68"/>
      <c r="G11" s="26">
        <v>506000</v>
      </c>
      <c r="H11" s="83">
        <v>435732</v>
      </c>
      <c r="I11" s="83">
        <v>386588</v>
      </c>
      <c r="J11" s="83">
        <v>876298</v>
      </c>
      <c r="K11" s="83">
        <v>1241347</v>
      </c>
      <c r="L11" s="85">
        <v>1283559</v>
      </c>
      <c r="M11" s="84">
        <v>1097968.96</v>
      </c>
      <c r="N11" s="83">
        <v>1183373.1200000001</v>
      </c>
      <c r="O11" s="72">
        <v>45</v>
      </c>
      <c r="P11" s="71">
        <v>78000</v>
      </c>
      <c r="Q11" s="70">
        <v>1</v>
      </c>
      <c r="R11" s="76"/>
      <c r="S11" s="80"/>
      <c r="T11" s="185"/>
      <c r="V11" s="184" t="s">
        <v>23</v>
      </c>
    </row>
    <row r="12" spans="1:22" s="56" customFormat="1">
      <c r="A12" s="123" t="s">
        <v>17</v>
      </c>
      <c r="B12" s="123" t="s">
        <v>18</v>
      </c>
      <c r="C12" s="123">
        <v>8810</v>
      </c>
      <c r="D12" s="123" t="s">
        <v>12</v>
      </c>
      <c r="E12" s="68"/>
      <c r="F12" s="68"/>
      <c r="G12" s="11">
        <v>67000</v>
      </c>
      <c r="H12" s="83">
        <v>117300</v>
      </c>
      <c r="I12" s="83">
        <v>125914</v>
      </c>
      <c r="J12" s="83">
        <v>350323</v>
      </c>
      <c r="K12" s="83">
        <v>168353</v>
      </c>
      <c r="L12" s="85">
        <v>112185</v>
      </c>
      <c r="M12" s="84">
        <v>280927.18</v>
      </c>
      <c r="N12" s="83">
        <v>204442.36</v>
      </c>
      <c r="O12" s="72">
        <v>10</v>
      </c>
      <c r="P12" s="71">
        <v>116563.2</v>
      </c>
      <c r="Q12" s="70">
        <v>4</v>
      </c>
      <c r="R12" s="76"/>
      <c r="S12" s="80"/>
      <c r="V12" s="183" t="s">
        <v>67</v>
      </c>
    </row>
    <row r="13" spans="1:22" s="56" customFormat="1">
      <c r="A13" s="123" t="s">
        <v>17</v>
      </c>
      <c r="B13" s="123" t="s">
        <v>18</v>
      </c>
      <c r="C13" s="123">
        <v>4101</v>
      </c>
      <c r="D13" s="123" t="s">
        <v>73</v>
      </c>
      <c r="E13" s="68"/>
      <c r="F13" s="68"/>
      <c r="G13" s="11"/>
      <c r="H13" s="83"/>
      <c r="I13" s="83"/>
      <c r="J13" s="83"/>
      <c r="K13" s="83"/>
      <c r="L13" s="85"/>
      <c r="M13" s="84"/>
      <c r="N13" s="83"/>
      <c r="O13" s="72"/>
      <c r="P13" s="71">
        <v>798872.3</v>
      </c>
      <c r="Q13" s="70">
        <v>29</v>
      </c>
      <c r="R13" s="76"/>
      <c r="S13" s="80"/>
    </row>
    <row r="14" spans="1:22" s="56" customFormat="1" ht="16.5" thickBot="1">
      <c r="A14" s="121" t="s">
        <v>17</v>
      </c>
      <c r="B14" s="121" t="s">
        <v>18</v>
      </c>
      <c r="C14" s="121">
        <v>4133</v>
      </c>
      <c r="D14" s="121" t="s">
        <v>36</v>
      </c>
      <c r="E14" s="113"/>
      <c r="F14" s="113"/>
      <c r="G14" s="112"/>
      <c r="H14" s="111"/>
      <c r="I14" s="111"/>
      <c r="J14" s="111"/>
      <c r="K14" s="111"/>
      <c r="L14" s="111"/>
      <c r="M14" s="111"/>
      <c r="N14" s="111"/>
      <c r="O14" s="100"/>
      <c r="P14" s="99">
        <v>144164.79999999999</v>
      </c>
      <c r="Q14" s="100">
        <v>4</v>
      </c>
      <c r="R14" s="119"/>
      <c r="S14" s="118"/>
    </row>
    <row r="15" spans="1:22" s="56" customFormat="1">
      <c r="A15" s="182" t="s">
        <v>17</v>
      </c>
      <c r="B15" s="182" t="s">
        <v>19</v>
      </c>
      <c r="C15" s="182">
        <v>4101</v>
      </c>
      <c r="D15" s="182" t="s">
        <v>73</v>
      </c>
      <c r="E15" s="97"/>
      <c r="F15" s="97"/>
      <c r="G15" s="96">
        <v>0</v>
      </c>
      <c r="H15" s="96">
        <v>13182155</v>
      </c>
      <c r="I15" s="96">
        <v>12351872</v>
      </c>
      <c r="J15" s="96">
        <v>19840120</v>
      </c>
      <c r="K15" s="96">
        <v>0</v>
      </c>
      <c r="L15" s="178">
        <v>17580728</v>
      </c>
      <c r="M15" s="177"/>
      <c r="N15" s="96"/>
      <c r="O15" s="92"/>
      <c r="P15" s="91">
        <v>3280355.18</v>
      </c>
      <c r="Q15" s="90">
        <v>53</v>
      </c>
      <c r="R15" s="91"/>
      <c r="S15" s="90"/>
    </row>
    <row r="16" spans="1:22" s="56" customFormat="1">
      <c r="A16" s="181" t="s">
        <v>17</v>
      </c>
      <c r="B16" s="181" t="s">
        <v>19</v>
      </c>
      <c r="C16" s="181">
        <v>8810</v>
      </c>
      <c r="D16" s="181" t="s">
        <v>12</v>
      </c>
      <c r="E16" s="68"/>
      <c r="F16" s="68"/>
      <c r="G16" s="11">
        <v>0</v>
      </c>
      <c r="H16" s="11">
        <v>3804343</v>
      </c>
      <c r="I16" s="11">
        <v>4077035</v>
      </c>
      <c r="J16" s="11">
        <v>4013016</v>
      </c>
      <c r="K16" s="11">
        <v>3683471</v>
      </c>
      <c r="L16" s="78">
        <v>3968926</v>
      </c>
      <c r="M16" s="77">
        <v>4070680.9</v>
      </c>
      <c r="N16" s="11">
        <v>3696103.68</v>
      </c>
      <c r="O16" s="13">
        <v>56</v>
      </c>
      <c r="P16" s="71">
        <v>1842550.76</v>
      </c>
      <c r="Q16" s="15">
        <v>28</v>
      </c>
      <c r="R16" s="71">
        <v>3096029.8699999992</v>
      </c>
      <c r="S16" s="15">
        <v>45</v>
      </c>
    </row>
    <row r="17" spans="1:19" s="56" customFormat="1">
      <c r="A17" s="181" t="s">
        <v>17</v>
      </c>
      <c r="B17" s="181" t="s">
        <v>19</v>
      </c>
      <c r="C17" s="181">
        <v>4130</v>
      </c>
      <c r="D17" s="181" t="s">
        <v>16</v>
      </c>
      <c r="E17" s="68"/>
      <c r="F17" s="68"/>
      <c r="G17" s="11"/>
      <c r="H17" s="11"/>
      <c r="I17" s="11"/>
      <c r="J17" s="11"/>
      <c r="K17" s="11">
        <v>16257088</v>
      </c>
      <c r="L17" s="78"/>
      <c r="M17" s="77">
        <v>20572584.949999999</v>
      </c>
      <c r="N17" s="11">
        <v>17347041.73</v>
      </c>
      <c r="O17" s="72">
        <v>544</v>
      </c>
      <c r="P17" s="71">
        <v>3796936</v>
      </c>
      <c r="Q17" s="70">
        <v>116</v>
      </c>
      <c r="R17" s="71">
        <v>16835195.75</v>
      </c>
      <c r="S17" s="70">
        <f>260+61+146</f>
        <v>467</v>
      </c>
    </row>
    <row r="18" spans="1:19" s="56" customFormat="1" ht="16.5" thickBot="1">
      <c r="A18" s="180" t="s">
        <v>17</v>
      </c>
      <c r="B18" s="180" t="s">
        <v>19</v>
      </c>
      <c r="C18" s="180">
        <v>4133</v>
      </c>
      <c r="D18" s="180" t="s">
        <v>36</v>
      </c>
      <c r="E18" s="113"/>
      <c r="F18" s="113"/>
      <c r="G18" s="112"/>
      <c r="H18" s="112"/>
      <c r="I18" s="112"/>
      <c r="J18" s="112"/>
      <c r="K18" s="112"/>
      <c r="L18" s="112"/>
      <c r="M18" s="112"/>
      <c r="N18" s="112"/>
      <c r="O18" s="100"/>
      <c r="P18" s="99">
        <v>5408228.7999999998</v>
      </c>
      <c r="Q18" s="100">
        <v>128</v>
      </c>
      <c r="R18" s="99"/>
      <c r="S18" s="100"/>
    </row>
    <row r="19" spans="1:19" s="56" customFormat="1">
      <c r="A19" s="179" t="s">
        <v>17</v>
      </c>
      <c r="B19" s="179" t="s">
        <v>20</v>
      </c>
      <c r="C19" s="179">
        <v>4101</v>
      </c>
      <c r="D19" s="179" t="s">
        <v>73</v>
      </c>
      <c r="E19" s="97"/>
      <c r="F19" s="97"/>
      <c r="G19" s="96">
        <v>0</v>
      </c>
      <c r="H19" s="96">
        <v>15069164</v>
      </c>
      <c r="I19" s="96">
        <v>11118640</v>
      </c>
      <c r="J19" s="96">
        <v>20515841</v>
      </c>
      <c r="K19" s="96">
        <v>0</v>
      </c>
      <c r="L19" s="178">
        <v>19179599</v>
      </c>
      <c r="M19" s="177"/>
      <c r="N19" s="97"/>
      <c r="O19" s="61"/>
      <c r="P19" s="91">
        <v>3437508.61</v>
      </c>
      <c r="Q19" s="98">
        <v>50</v>
      </c>
      <c r="R19" s="91"/>
      <c r="S19" s="98"/>
    </row>
    <row r="20" spans="1:19" s="56" customFormat="1">
      <c r="A20" s="176" t="s">
        <v>17</v>
      </c>
      <c r="B20" s="176" t="s">
        <v>20</v>
      </c>
      <c r="C20" s="176">
        <v>8810</v>
      </c>
      <c r="D20" s="176" t="s">
        <v>12</v>
      </c>
      <c r="E20" s="68"/>
      <c r="F20" s="68"/>
      <c r="G20" s="11">
        <v>0</v>
      </c>
      <c r="H20" s="11">
        <v>4538169</v>
      </c>
      <c r="I20" s="11">
        <v>4661147</v>
      </c>
      <c r="J20" s="11">
        <v>4389510</v>
      </c>
      <c r="K20" s="11">
        <v>3299560</v>
      </c>
      <c r="L20" s="78">
        <v>3845373</v>
      </c>
      <c r="M20" s="77">
        <v>3184935.27</v>
      </c>
      <c r="N20" s="11">
        <v>2956137.82</v>
      </c>
      <c r="O20" s="13">
        <v>71</v>
      </c>
      <c r="P20" s="71">
        <v>1334930.31</v>
      </c>
      <c r="Q20" s="15">
        <v>24</v>
      </c>
      <c r="R20" s="71">
        <v>1765880.1599999997</v>
      </c>
      <c r="S20" s="15">
        <v>33</v>
      </c>
    </row>
    <row r="21" spans="1:19" s="56" customFormat="1">
      <c r="A21" s="134" t="s">
        <v>17</v>
      </c>
      <c r="B21" s="134" t="s">
        <v>20</v>
      </c>
      <c r="C21" s="134">
        <v>8742</v>
      </c>
      <c r="D21" s="134" t="s">
        <v>21</v>
      </c>
      <c r="E21" s="68"/>
      <c r="F21" s="68"/>
      <c r="G21" s="11">
        <v>0</v>
      </c>
      <c r="H21" s="83">
        <v>199418</v>
      </c>
      <c r="I21" s="83">
        <v>0</v>
      </c>
      <c r="J21" s="83">
        <v>81006</v>
      </c>
      <c r="K21" s="83">
        <v>0</v>
      </c>
      <c r="L21" s="85">
        <v>67589</v>
      </c>
      <c r="M21" s="84">
        <v>77713.88</v>
      </c>
      <c r="N21" s="83"/>
      <c r="O21" s="13"/>
      <c r="P21" s="71">
        <v>0</v>
      </c>
      <c r="Q21" s="15"/>
      <c r="R21" s="71"/>
      <c r="S21" s="15"/>
    </row>
    <row r="22" spans="1:19" s="56" customFormat="1">
      <c r="A22" s="176" t="s">
        <v>85</v>
      </c>
      <c r="B22" s="176" t="s">
        <v>20</v>
      </c>
      <c r="C22" s="176">
        <v>4130</v>
      </c>
      <c r="D22" s="176" t="s">
        <v>16</v>
      </c>
      <c r="E22" s="68"/>
      <c r="F22" s="68"/>
      <c r="G22" s="11"/>
      <c r="H22" s="83"/>
      <c r="I22" s="83"/>
      <c r="J22" s="83"/>
      <c r="K22" s="83">
        <v>16485738</v>
      </c>
      <c r="L22" s="85"/>
      <c r="M22" s="84">
        <v>22106896.039999999</v>
      </c>
      <c r="N22" s="11">
        <v>18071142.289999999</v>
      </c>
      <c r="O22" s="13">
        <v>580</v>
      </c>
      <c r="P22" s="71">
        <v>6038240</v>
      </c>
      <c r="Q22" s="15">
        <v>187</v>
      </c>
      <c r="R22" s="71">
        <v>18968063.220000006</v>
      </c>
      <c r="S22" s="15">
        <f>283+57+214</f>
        <v>554</v>
      </c>
    </row>
    <row r="23" spans="1:19" s="56" customFormat="1" ht="16.5" thickBot="1">
      <c r="A23" s="175" t="s">
        <v>85</v>
      </c>
      <c r="B23" s="175" t="s">
        <v>20</v>
      </c>
      <c r="C23" s="175">
        <v>4133</v>
      </c>
      <c r="D23" s="175" t="s">
        <v>36</v>
      </c>
      <c r="E23" s="113"/>
      <c r="F23" s="113"/>
      <c r="G23" s="112"/>
      <c r="H23" s="111"/>
      <c r="I23" s="111"/>
      <c r="J23" s="111"/>
      <c r="K23" s="111"/>
      <c r="L23" s="111"/>
      <c r="M23" s="111"/>
      <c r="N23" s="112"/>
      <c r="O23" s="174"/>
      <c r="P23" s="99">
        <v>7037513.5999999996</v>
      </c>
      <c r="Q23" s="174">
        <v>170</v>
      </c>
      <c r="R23" s="99"/>
      <c r="S23" s="174"/>
    </row>
    <row r="24" spans="1:19" s="56" customFormat="1">
      <c r="A24" s="97" t="s">
        <v>17</v>
      </c>
      <c r="B24" s="97"/>
      <c r="C24" s="97">
        <v>8810</v>
      </c>
      <c r="D24" s="97" t="s">
        <v>82</v>
      </c>
      <c r="E24" s="97"/>
      <c r="F24" s="97"/>
      <c r="G24" s="96">
        <v>0</v>
      </c>
      <c r="H24" s="93">
        <v>802977</v>
      </c>
      <c r="I24" s="93">
        <v>0</v>
      </c>
      <c r="J24" s="93"/>
      <c r="K24" s="93">
        <v>0</v>
      </c>
      <c r="L24" s="95"/>
      <c r="M24" s="94"/>
      <c r="N24" s="93"/>
      <c r="O24" s="92"/>
      <c r="P24" s="91">
        <v>0</v>
      </c>
      <c r="Q24" s="90"/>
      <c r="R24" s="91"/>
      <c r="S24" s="90"/>
    </row>
    <row r="25" spans="1:19" s="56" customFormat="1">
      <c r="A25" s="173" t="s">
        <v>84</v>
      </c>
      <c r="B25" s="169"/>
      <c r="C25" s="89">
        <v>8810</v>
      </c>
      <c r="D25" s="89" t="s">
        <v>82</v>
      </c>
      <c r="E25" s="171"/>
      <c r="F25" s="171"/>
      <c r="G25" s="169"/>
      <c r="H25" s="170"/>
      <c r="I25" s="169"/>
      <c r="J25" s="166">
        <v>131620</v>
      </c>
      <c r="K25" s="166">
        <v>0</v>
      </c>
      <c r="L25" s="168">
        <v>15845</v>
      </c>
      <c r="M25" s="167">
        <v>61690.92</v>
      </c>
      <c r="N25" s="166"/>
      <c r="O25" s="72"/>
      <c r="P25" s="86">
        <v>0</v>
      </c>
      <c r="Q25" s="70"/>
      <c r="R25" s="86"/>
      <c r="S25" s="70"/>
    </row>
    <row r="26" spans="1:19" s="56" customFormat="1">
      <c r="A26" s="173" t="s">
        <v>83</v>
      </c>
      <c r="B26" s="169"/>
      <c r="C26" s="89">
        <v>4101</v>
      </c>
      <c r="D26" s="68" t="s">
        <v>73</v>
      </c>
      <c r="E26" s="171"/>
      <c r="F26" s="171"/>
      <c r="G26" s="169"/>
      <c r="H26" s="170"/>
      <c r="I26" s="169"/>
      <c r="J26" s="166"/>
      <c r="K26" s="166"/>
      <c r="L26" s="168">
        <v>25388</v>
      </c>
      <c r="M26" s="167"/>
      <c r="N26" s="166"/>
      <c r="O26" s="165"/>
      <c r="P26" s="86">
        <v>0</v>
      </c>
      <c r="Q26" s="164"/>
      <c r="R26" s="86"/>
      <c r="S26" s="164"/>
    </row>
    <row r="27" spans="1:19" s="56" customFormat="1">
      <c r="A27" s="173" t="s">
        <v>22</v>
      </c>
      <c r="B27" s="172" t="s">
        <v>23</v>
      </c>
      <c r="C27" s="89">
        <v>4130</v>
      </c>
      <c r="D27" s="68" t="s">
        <v>16</v>
      </c>
      <c r="E27" s="171"/>
      <c r="F27" s="171"/>
      <c r="G27" s="169"/>
      <c r="H27" s="170"/>
      <c r="I27" s="169"/>
      <c r="J27" s="166"/>
      <c r="K27" s="166">
        <v>100000</v>
      </c>
      <c r="L27" s="168">
        <v>150271</v>
      </c>
      <c r="M27" s="167">
        <v>166019.43</v>
      </c>
      <c r="N27" s="166">
        <v>108598.74</v>
      </c>
      <c r="O27" s="165">
        <v>1</v>
      </c>
      <c r="P27" s="86">
        <v>0</v>
      </c>
      <c r="Q27" s="164">
        <v>0</v>
      </c>
      <c r="R27" s="86"/>
      <c r="S27" s="164"/>
    </row>
    <row r="28" spans="1:19" s="56" customFormat="1" ht="15.75" customHeight="1">
      <c r="A28" s="173" t="s">
        <v>22</v>
      </c>
      <c r="B28" s="172"/>
      <c r="C28" s="68">
        <v>4101</v>
      </c>
      <c r="D28" s="68" t="s">
        <v>73</v>
      </c>
      <c r="E28" s="171"/>
      <c r="F28" s="171"/>
      <c r="G28" s="169"/>
      <c r="H28" s="170"/>
      <c r="I28" s="169"/>
      <c r="J28" s="166"/>
      <c r="K28" s="166"/>
      <c r="L28" s="168"/>
      <c r="M28" s="167">
        <v>102111.61</v>
      </c>
      <c r="N28" s="166"/>
      <c r="O28" s="165"/>
      <c r="P28" s="86">
        <v>0</v>
      </c>
      <c r="Q28" s="164"/>
      <c r="R28" s="86"/>
      <c r="S28" s="164"/>
    </row>
    <row r="29" spans="1:19" s="56" customFormat="1" ht="17.25" customHeight="1" thickBot="1">
      <c r="A29" s="163" t="s">
        <v>22</v>
      </c>
      <c r="B29" s="163" t="s">
        <v>23</v>
      </c>
      <c r="C29" s="106">
        <v>8810</v>
      </c>
      <c r="D29" s="163" t="s">
        <v>82</v>
      </c>
      <c r="E29" s="162"/>
      <c r="F29" s="162"/>
      <c r="G29" s="160"/>
      <c r="H29" s="161"/>
      <c r="I29" s="160"/>
      <c r="J29" s="157">
        <v>279905</v>
      </c>
      <c r="K29" s="157">
        <v>0</v>
      </c>
      <c r="L29" s="159"/>
      <c r="M29" s="158"/>
      <c r="N29" s="157"/>
      <c r="O29" s="156"/>
      <c r="P29" s="155"/>
      <c r="Q29" s="154"/>
      <c r="R29" s="155"/>
      <c r="S29" s="154"/>
    </row>
    <row r="30" spans="1:19" s="56" customFormat="1">
      <c r="A30" s="153" t="s">
        <v>22</v>
      </c>
      <c r="B30" s="153" t="s">
        <v>23</v>
      </c>
      <c r="C30" s="153">
        <v>8810</v>
      </c>
      <c r="D30" s="153" t="s">
        <v>12</v>
      </c>
      <c r="E30" s="97"/>
      <c r="F30" s="97"/>
      <c r="G30" s="96">
        <v>0</v>
      </c>
      <c r="H30" s="93">
        <v>9723</v>
      </c>
      <c r="I30" s="93">
        <v>2729561.12</v>
      </c>
      <c r="J30" s="93">
        <v>2262199</v>
      </c>
      <c r="K30" s="93">
        <v>3359025</v>
      </c>
      <c r="L30" s="95">
        <v>3505462</v>
      </c>
      <c r="M30" s="152">
        <v>3973896.5700000003</v>
      </c>
      <c r="N30" s="93">
        <v>2927600.2600000002</v>
      </c>
      <c r="O30" s="151">
        <v>33</v>
      </c>
      <c r="P30" s="91">
        <v>2484975.67</v>
      </c>
      <c r="Q30" s="150">
        <v>25</v>
      </c>
      <c r="R30" s="91">
        <v>3168075.7099999995</v>
      </c>
      <c r="S30" s="150">
        <v>27</v>
      </c>
    </row>
    <row r="31" spans="1:19" s="56" customFormat="1" ht="17.25" customHeight="1" thickBot="1">
      <c r="A31" s="149" t="s">
        <v>22</v>
      </c>
      <c r="B31" s="149" t="s">
        <v>23</v>
      </c>
      <c r="C31" s="149">
        <v>8742</v>
      </c>
      <c r="D31" s="149" t="s">
        <v>21</v>
      </c>
      <c r="E31" s="106"/>
      <c r="F31" s="106"/>
      <c r="G31" s="105">
        <v>0</v>
      </c>
      <c r="H31" s="102">
        <v>286022</v>
      </c>
      <c r="I31" s="102">
        <v>1002238</v>
      </c>
      <c r="J31" s="102">
        <v>241674</v>
      </c>
      <c r="K31" s="102">
        <v>396839</v>
      </c>
      <c r="L31" s="104">
        <v>463867</v>
      </c>
      <c r="M31" s="103">
        <v>554453.03</v>
      </c>
      <c r="N31" s="102">
        <v>416200.31</v>
      </c>
      <c r="O31" s="101">
        <v>4</v>
      </c>
      <c r="P31" s="99">
        <v>830677.03</v>
      </c>
      <c r="Q31" s="100">
        <v>7</v>
      </c>
      <c r="R31" s="99">
        <v>1087616.8900000001</v>
      </c>
      <c r="S31" s="100">
        <v>7</v>
      </c>
    </row>
    <row r="32" spans="1:19" s="56" customFormat="1">
      <c r="A32" s="148" t="s">
        <v>22</v>
      </c>
      <c r="B32" s="148" t="s">
        <v>24</v>
      </c>
      <c r="C32" s="148">
        <v>8810</v>
      </c>
      <c r="D32" s="148" t="s">
        <v>12</v>
      </c>
      <c r="E32" s="97"/>
      <c r="F32" s="97"/>
      <c r="G32" s="96">
        <v>955000</v>
      </c>
      <c r="H32" s="93">
        <v>1915951</v>
      </c>
      <c r="I32" s="93">
        <v>1381780</v>
      </c>
      <c r="J32" s="93">
        <v>1856709</v>
      </c>
      <c r="K32" s="93">
        <v>0</v>
      </c>
      <c r="L32" s="95"/>
      <c r="M32" s="94"/>
      <c r="N32" s="93"/>
      <c r="O32" s="92"/>
      <c r="P32" s="91">
        <v>0</v>
      </c>
      <c r="Q32" s="90"/>
      <c r="R32" s="91"/>
      <c r="S32" s="90"/>
    </row>
    <row r="33" spans="1:20" s="56" customFormat="1" ht="17.25" customHeight="1">
      <c r="A33" s="147" t="s">
        <v>22</v>
      </c>
      <c r="B33" s="147" t="s">
        <v>24</v>
      </c>
      <c r="C33" s="147">
        <v>8742</v>
      </c>
      <c r="D33" s="147" t="s">
        <v>81</v>
      </c>
      <c r="E33" s="68"/>
      <c r="F33" s="68"/>
      <c r="G33" s="11"/>
      <c r="H33" s="83"/>
      <c r="I33" s="83"/>
      <c r="J33" s="83">
        <v>261701</v>
      </c>
      <c r="K33" s="83">
        <v>0</v>
      </c>
      <c r="L33" s="85"/>
      <c r="M33" s="84"/>
      <c r="N33" s="83"/>
      <c r="O33" s="72"/>
      <c r="P33" s="71">
        <v>0</v>
      </c>
      <c r="Q33" s="70"/>
      <c r="R33" s="71"/>
      <c r="S33" s="70"/>
    </row>
    <row r="34" spans="1:20" s="56" customFormat="1">
      <c r="A34" s="146" t="s">
        <v>22</v>
      </c>
      <c r="B34" s="146" t="s">
        <v>24</v>
      </c>
      <c r="C34" s="146">
        <v>8810</v>
      </c>
      <c r="D34" s="146" t="s">
        <v>12</v>
      </c>
      <c r="E34" s="68"/>
      <c r="F34" s="68"/>
      <c r="G34" s="11">
        <v>41000</v>
      </c>
      <c r="H34" s="83">
        <v>45000</v>
      </c>
      <c r="I34" s="83">
        <v>49000</v>
      </c>
      <c r="J34" s="83"/>
      <c r="K34" s="83">
        <v>0</v>
      </c>
      <c r="L34" s="85"/>
      <c r="M34" s="84"/>
      <c r="N34" s="83"/>
      <c r="O34" s="72"/>
      <c r="P34" s="71">
        <v>0</v>
      </c>
      <c r="Q34" s="70"/>
      <c r="R34" s="71"/>
      <c r="S34" s="70"/>
    </row>
    <row r="35" spans="1:20" s="56" customFormat="1">
      <c r="A35" s="242" t="s">
        <v>25</v>
      </c>
      <c r="B35" s="242" t="s">
        <v>24</v>
      </c>
      <c r="C35" s="242">
        <v>4130</v>
      </c>
      <c r="D35" s="243" t="s">
        <v>16</v>
      </c>
      <c r="E35" s="223"/>
      <c r="F35" s="223"/>
      <c r="G35" s="224"/>
      <c r="H35" s="225"/>
      <c r="I35" s="225"/>
      <c r="J35" s="225"/>
      <c r="K35" s="225"/>
      <c r="L35" s="225"/>
      <c r="M35" s="225"/>
      <c r="N35" s="225"/>
      <c r="O35" s="226"/>
      <c r="P35" s="227"/>
      <c r="Q35" s="226"/>
      <c r="R35" s="228">
        <v>46527.17</v>
      </c>
      <c r="S35" s="229">
        <v>1</v>
      </c>
    </row>
    <row r="36" spans="1:20" s="56" customFormat="1" ht="16.5" thickBot="1">
      <c r="A36" s="120" t="s">
        <v>25</v>
      </c>
      <c r="B36" s="120" t="s">
        <v>24</v>
      </c>
      <c r="C36" s="120">
        <v>8810</v>
      </c>
      <c r="D36" s="120" t="s">
        <v>12</v>
      </c>
      <c r="E36" s="106"/>
      <c r="F36" s="106"/>
      <c r="G36" s="105"/>
      <c r="H36" s="145">
        <v>45000</v>
      </c>
      <c r="I36" s="142">
        <v>49000</v>
      </c>
      <c r="J36" s="142">
        <v>49092</v>
      </c>
      <c r="K36" s="142">
        <v>51354</v>
      </c>
      <c r="L36" s="144">
        <v>36308</v>
      </c>
      <c r="M36" s="143">
        <v>57045.77</v>
      </c>
      <c r="N36" s="142"/>
      <c r="O36" s="101"/>
      <c r="P36" s="99">
        <v>0</v>
      </c>
      <c r="Q36" s="100"/>
      <c r="R36" s="99"/>
      <c r="S36" s="100"/>
      <c r="T36" s="222"/>
    </row>
    <row r="37" spans="1:20" s="56" customFormat="1" ht="19.5" customHeight="1">
      <c r="A37" s="117" t="s">
        <v>80</v>
      </c>
      <c r="B37" s="117" t="s">
        <v>79</v>
      </c>
      <c r="C37" s="117">
        <v>8742</v>
      </c>
      <c r="D37" s="117" t="s">
        <v>21</v>
      </c>
      <c r="E37" s="97"/>
      <c r="F37" s="97"/>
      <c r="G37" s="96">
        <v>88000</v>
      </c>
      <c r="H37" s="93">
        <v>86829</v>
      </c>
      <c r="I37" s="93">
        <v>88913</v>
      </c>
      <c r="J37" s="93"/>
      <c r="K37" s="93">
        <v>95237</v>
      </c>
      <c r="L37" s="95"/>
      <c r="M37" s="94"/>
      <c r="N37" s="93"/>
      <c r="O37" s="92"/>
      <c r="P37" s="91">
        <v>100448.11</v>
      </c>
      <c r="Q37" s="90">
        <v>1</v>
      </c>
      <c r="R37" s="91">
        <v>128027.75</v>
      </c>
      <c r="S37" s="90">
        <v>1</v>
      </c>
    </row>
    <row r="38" spans="1:20" s="56" customFormat="1">
      <c r="A38" s="115" t="s">
        <v>78</v>
      </c>
      <c r="B38" s="115"/>
      <c r="C38" s="115">
        <v>8810</v>
      </c>
      <c r="D38" s="115" t="s">
        <v>12</v>
      </c>
      <c r="E38" s="68"/>
      <c r="F38" s="68"/>
      <c r="G38" s="11"/>
      <c r="H38" s="83">
        <v>626101</v>
      </c>
      <c r="I38" s="83">
        <v>0</v>
      </c>
      <c r="J38" s="83">
        <v>424451</v>
      </c>
      <c r="K38" s="83">
        <v>216694</v>
      </c>
      <c r="L38" s="85"/>
      <c r="M38" s="84">
        <v>334342.62</v>
      </c>
      <c r="N38" s="83">
        <v>220235.67</v>
      </c>
      <c r="O38" s="72">
        <v>2</v>
      </c>
      <c r="P38" s="71">
        <v>107732.89</v>
      </c>
      <c r="Q38" s="70">
        <v>1</v>
      </c>
      <c r="R38" s="71">
        <v>155395.95000000001</v>
      </c>
      <c r="S38" s="70">
        <v>1</v>
      </c>
    </row>
    <row r="39" spans="1:20" s="56" customFormat="1" ht="19.5" customHeight="1">
      <c r="A39" s="115" t="s">
        <v>78</v>
      </c>
      <c r="B39" s="115"/>
      <c r="C39" s="115">
        <v>8742</v>
      </c>
      <c r="D39" s="115" t="s">
        <v>21</v>
      </c>
      <c r="E39" s="68"/>
      <c r="F39" s="68"/>
      <c r="G39" s="11">
        <v>0</v>
      </c>
      <c r="H39" s="83">
        <v>0</v>
      </c>
      <c r="I39" s="83">
        <v>176486</v>
      </c>
      <c r="J39" s="83">
        <v>135706</v>
      </c>
      <c r="K39" s="83">
        <v>280845</v>
      </c>
      <c r="L39" s="85"/>
      <c r="M39" s="84">
        <v>128315.96</v>
      </c>
      <c r="N39" s="141">
        <v>97379.18</v>
      </c>
      <c r="O39" s="72">
        <v>1</v>
      </c>
      <c r="P39" s="71">
        <v>224806.35</v>
      </c>
      <c r="Q39" s="70">
        <v>2</v>
      </c>
      <c r="R39" s="71">
        <v>339256.77</v>
      </c>
      <c r="S39" s="70">
        <v>3</v>
      </c>
    </row>
    <row r="40" spans="1:20" s="56" customFormat="1" ht="15" customHeight="1">
      <c r="A40" s="115" t="s">
        <v>77</v>
      </c>
      <c r="B40" s="115" t="s">
        <v>76</v>
      </c>
      <c r="C40" s="140" t="s">
        <v>26</v>
      </c>
      <c r="D40" s="115" t="s">
        <v>21</v>
      </c>
      <c r="E40" s="68"/>
      <c r="F40" s="68"/>
      <c r="G40" s="11">
        <v>136000</v>
      </c>
      <c r="H40" s="83">
        <v>133488</v>
      </c>
      <c r="I40" s="83">
        <v>136825</v>
      </c>
      <c r="J40" s="83">
        <v>200891</v>
      </c>
      <c r="K40" s="83">
        <v>151473</v>
      </c>
      <c r="L40" s="85">
        <v>186104</v>
      </c>
      <c r="M40" s="84">
        <v>191999.57</v>
      </c>
      <c r="N40" s="83">
        <v>170470.95</v>
      </c>
      <c r="O40" s="72">
        <v>1</v>
      </c>
      <c r="P40" s="71">
        <v>0</v>
      </c>
      <c r="Q40" s="70">
        <v>0</v>
      </c>
      <c r="R40" s="71">
        <v>56061.99</v>
      </c>
      <c r="S40" s="70">
        <v>1</v>
      </c>
    </row>
    <row r="41" spans="1:20" s="56" customFormat="1">
      <c r="A41" s="134" t="s">
        <v>27</v>
      </c>
      <c r="B41" s="134"/>
      <c r="C41" s="139">
        <v>8810</v>
      </c>
      <c r="D41" s="134" t="s">
        <v>12</v>
      </c>
      <c r="E41" s="68"/>
      <c r="F41" s="68"/>
      <c r="G41" s="11"/>
      <c r="H41" s="83"/>
      <c r="I41" s="83">
        <v>56713</v>
      </c>
      <c r="J41" s="83">
        <v>63213</v>
      </c>
      <c r="K41" s="83">
        <v>58646</v>
      </c>
      <c r="L41" s="85">
        <v>57676</v>
      </c>
      <c r="M41" s="84">
        <v>59545.62</v>
      </c>
      <c r="N41" s="83">
        <v>59692.33</v>
      </c>
      <c r="O41" s="72">
        <v>1</v>
      </c>
      <c r="P41" s="71">
        <v>0</v>
      </c>
      <c r="Q41" s="70">
        <v>0</v>
      </c>
      <c r="R41" s="71"/>
      <c r="S41" s="70"/>
    </row>
    <row r="42" spans="1:20" s="56" customFormat="1" ht="20.25" customHeight="1" thickBot="1">
      <c r="A42" s="137" t="s">
        <v>27</v>
      </c>
      <c r="B42" s="137"/>
      <c r="C42" s="138">
        <v>4130</v>
      </c>
      <c r="D42" s="137" t="s">
        <v>16</v>
      </c>
      <c r="E42" s="106"/>
      <c r="F42" s="106"/>
      <c r="G42" s="105"/>
      <c r="H42" s="102"/>
      <c r="I42" s="102"/>
      <c r="J42" s="102"/>
      <c r="K42" s="102"/>
      <c r="L42" s="104"/>
      <c r="M42" s="103"/>
      <c r="N42" s="102"/>
      <c r="O42" s="101"/>
      <c r="P42" s="99">
        <v>60053.31</v>
      </c>
      <c r="Q42" s="100">
        <v>1</v>
      </c>
      <c r="R42" s="99">
        <v>58943.53</v>
      </c>
      <c r="S42" s="100">
        <v>1</v>
      </c>
    </row>
    <row r="43" spans="1:20" s="56" customFormat="1" ht="19.5" customHeight="1">
      <c r="A43" s="136" t="s">
        <v>28</v>
      </c>
      <c r="B43" s="136" t="s">
        <v>29</v>
      </c>
      <c r="C43" s="136">
        <v>4130</v>
      </c>
      <c r="D43" s="136" t="s">
        <v>16</v>
      </c>
      <c r="E43" s="97"/>
      <c r="F43" s="97"/>
      <c r="G43" s="96">
        <v>14058000</v>
      </c>
      <c r="H43" s="93">
        <v>12717239</v>
      </c>
      <c r="I43" s="93">
        <v>12596364</v>
      </c>
      <c r="J43" s="93">
        <v>19014773</v>
      </c>
      <c r="K43" s="93">
        <v>15906285</v>
      </c>
      <c r="L43" s="95">
        <v>12888431</v>
      </c>
      <c r="M43" s="94">
        <v>17856441.489999998</v>
      </c>
      <c r="N43" s="93">
        <v>17461040.84</v>
      </c>
      <c r="O43" s="90">
        <v>688</v>
      </c>
      <c r="P43" s="91">
        <v>3279004.96</v>
      </c>
      <c r="Q43" s="90">
        <v>52</v>
      </c>
      <c r="R43" s="230">
        <f>20378615.99-46527.17</f>
        <v>20332088.819999997</v>
      </c>
      <c r="S43" s="231">
        <v>461</v>
      </c>
      <c r="T43" s="222"/>
    </row>
    <row r="44" spans="1:20" s="56" customFormat="1">
      <c r="A44" s="131" t="s">
        <v>28</v>
      </c>
      <c r="B44" s="131" t="s">
        <v>29</v>
      </c>
      <c r="C44" s="131">
        <v>8810</v>
      </c>
      <c r="D44" s="131" t="s">
        <v>12</v>
      </c>
      <c r="E44" s="68"/>
      <c r="F44" s="68"/>
      <c r="G44" s="11">
        <v>1274000</v>
      </c>
      <c r="H44" s="83">
        <v>2338571</v>
      </c>
      <c r="I44" s="83">
        <v>3736102</v>
      </c>
      <c r="J44" s="83">
        <v>5357713</v>
      </c>
      <c r="K44" s="83">
        <v>4749232</v>
      </c>
      <c r="L44" s="85">
        <v>4425956</v>
      </c>
      <c r="M44" s="84">
        <v>5234399.87</v>
      </c>
      <c r="N44" s="83">
        <v>4416695.37</v>
      </c>
      <c r="O44" s="72">
        <v>97</v>
      </c>
      <c r="P44" s="71">
        <v>1155718.72</v>
      </c>
      <c r="Q44" s="70">
        <v>17</v>
      </c>
      <c r="R44" s="71">
        <v>1323256.9599999997</v>
      </c>
      <c r="S44" s="70">
        <v>19</v>
      </c>
    </row>
    <row r="45" spans="1:20" s="56" customFormat="1">
      <c r="A45" s="134" t="s">
        <v>28</v>
      </c>
      <c r="B45" s="134" t="s">
        <v>29</v>
      </c>
      <c r="C45" s="135" t="s">
        <v>30</v>
      </c>
      <c r="D45" s="134" t="s">
        <v>12</v>
      </c>
      <c r="E45" s="68"/>
      <c r="F45" s="68"/>
      <c r="G45" s="11">
        <v>0</v>
      </c>
      <c r="H45" s="83"/>
      <c r="I45" s="83">
        <v>0</v>
      </c>
      <c r="J45" s="83"/>
      <c r="K45" s="83">
        <v>0</v>
      </c>
      <c r="L45" s="85"/>
      <c r="M45" s="84"/>
      <c r="N45" s="83"/>
      <c r="O45" s="72"/>
      <c r="P45" s="71"/>
      <c r="Q45" s="70"/>
      <c r="R45" s="71"/>
      <c r="S45" s="70"/>
    </row>
    <row r="46" spans="1:20" s="56" customFormat="1" ht="16.5" customHeight="1">
      <c r="A46" s="133" t="s">
        <v>28</v>
      </c>
      <c r="B46" s="133" t="s">
        <v>29</v>
      </c>
      <c r="C46" s="133">
        <v>8742</v>
      </c>
      <c r="D46" s="133" t="s">
        <v>31</v>
      </c>
      <c r="E46" s="68"/>
      <c r="F46" s="68"/>
      <c r="G46" s="11"/>
      <c r="H46" s="83"/>
      <c r="I46" s="83"/>
      <c r="J46" s="83">
        <v>61655</v>
      </c>
      <c r="K46" s="83">
        <v>0</v>
      </c>
      <c r="L46" s="85">
        <v>61655</v>
      </c>
      <c r="M46" s="84">
        <v>61684.08</v>
      </c>
      <c r="N46" s="83">
        <v>91420.97</v>
      </c>
      <c r="O46" s="72">
        <v>2</v>
      </c>
      <c r="P46" s="71">
        <v>0</v>
      </c>
      <c r="Q46" s="70">
        <v>0</v>
      </c>
      <c r="R46" s="71"/>
      <c r="S46" s="70"/>
    </row>
    <row r="47" spans="1:20" s="56" customFormat="1" ht="17.25" customHeight="1">
      <c r="A47" s="132" t="s">
        <v>28</v>
      </c>
      <c r="B47" s="132" t="s">
        <v>29</v>
      </c>
      <c r="C47" s="132">
        <v>4101</v>
      </c>
      <c r="D47" s="131" t="s">
        <v>73</v>
      </c>
      <c r="E47" s="68"/>
      <c r="F47" s="68"/>
      <c r="G47" s="11"/>
      <c r="H47" s="83"/>
      <c r="I47" s="83"/>
      <c r="J47" s="83"/>
      <c r="K47" s="83"/>
      <c r="L47" s="85"/>
      <c r="M47" s="84"/>
      <c r="N47" s="83"/>
      <c r="O47" s="72"/>
      <c r="P47" s="71">
        <v>11568044.800000001</v>
      </c>
      <c r="Q47" s="70">
        <v>308</v>
      </c>
      <c r="R47" s="71"/>
      <c r="S47" s="70"/>
    </row>
    <row r="48" spans="1:20" s="56" customFormat="1" ht="20.25" customHeight="1" thickBot="1">
      <c r="A48" s="130" t="s">
        <v>28</v>
      </c>
      <c r="B48" s="130" t="s">
        <v>29</v>
      </c>
      <c r="C48" s="130">
        <v>4133</v>
      </c>
      <c r="D48" s="129" t="s">
        <v>36</v>
      </c>
      <c r="E48" s="113"/>
      <c r="F48" s="113"/>
      <c r="G48" s="112"/>
      <c r="H48" s="111"/>
      <c r="I48" s="111"/>
      <c r="J48" s="111"/>
      <c r="K48" s="111"/>
      <c r="L48" s="111"/>
      <c r="M48" s="111"/>
      <c r="N48" s="111"/>
      <c r="O48" s="100"/>
      <c r="P48" s="99">
        <v>2532816</v>
      </c>
      <c r="Q48" s="100">
        <v>60</v>
      </c>
      <c r="R48" s="99"/>
      <c r="S48" s="100"/>
    </row>
    <row r="49" spans="1:21" s="56" customFormat="1" ht="16.5" customHeight="1">
      <c r="A49" s="127" t="s">
        <v>28</v>
      </c>
      <c r="B49" s="127" t="s">
        <v>32</v>
      </c>
      <c r="C49" s="128">
        <v>8810</v>
      </c>
      <c r="D49" s="127" t="s">
        <v>12</v>
      </c>
      <c r="E49" s="97"/>
      <c r="F49" s="97"/>
      <c r="G49" s="96">
        <v>0</v>
      </c>
      <c r="H49" s="93">
        <v>117149</v>
      </c>
      <c r="I49" s="93">
        <v>248496</v>
      </c>
      <c r="J49" s="93">
        <v>312046</v>
      </c>
      <c r="K49" s="93">
        <v>405632</v>
      </c>
      <c r="L49" s="95">
        <v>3518844</v>
      </c>
      <c r="M49" s="94">
        <v>263651.96999999997</v>
      </c>
      <c r="N49" s="93">
        <v>358093</v>
      </c>
      <c r="O49" s="92">
        <v>6</v>
      </c>
      <c r="P49" s="91">
        <v>82654.740000000005</v>
      </c>
      <c r="Q49" s="90">
        <v>1</v>
      </c>
      <c r="R49" s="126"/>
      <c r="S49" s="125"/>
    </row>
    <row r="50" spans="1:21" s="56" customFormat="1" ht="17.25" customHeight="1">
      <c r="A50" s="123" t="s">
        <v>28</v>
      </c>
      <c r="B50" s="123" t="s">
        <v>32</v>
      </c>
      <c r="C50" s="124">
        <v>4130</v>
      </c>
      <c r="D50" s="123" t="s">
        <v>16</v>
      </c>
      <c r="E50" s="68"/>
      <c r="F50" s="68"/>
      <c r="G50" s="11">
        <v>0</v>
      </c>
      <c r="H50" s="83">
        <v>815041</v>
      </c>
      <c r="I50" s="83">
        <v>693825</v>
      </c>
      <c r="J50" s="83">
        <v>855295</v>
      </c>
      <c r="K50" s="83">
        <v>700648</v>
      </c>
      <c r="L50" s="85">
        <v>10857616</v>
      </c>
      <c r="M50" s="84">
        <v>757334.90999999992</v>
      </c>
      <c r="N50" s="83">
        <v>662369.72</v>
      </c>
      <c r="O50" s="72">
        <v>28</v>
      </c>
      <c r="P50" s="71">
        <v>205863.28</v>
      </c>
      <c r="Q50" s="70">
        <v>3</v>
      </c>
      <c r="R50" s="76"/>
      <c r="S50" s="80"/>
    </row>
    <row r="51" spans="1:21" s="56" customFormat="1" ht="18" customHeight="1">
      <c r="A51" s="123" t="s">
        <v>28</v>
      </c>
      <c r="B51" s="123" t="s">
        <v>32</v>
      </c>
      <c r="C51" s="123">
        <v>8380</v>
      </c>
      <c r="D51" s="123" t="s">
        <v>33</v>
      </c>
      <c r="E51" s="68"/>
      <c r="F51" s="68"/>
      <c r="G51" s="11">
        <v>907000</v>
      </c>
      <c r="H51" s="83">
        <v>0</v>
      </c>
      <c r="I51" s="83">
        <v>0</v>
      </c>
      <c r="J51" s="83"/>
      <c r="K51" s="83">
        <v>0</v>
      </c>
      <c r="L51" s="85"/>
      <c r="M51" s="84"/>
      <c r="N51" s="83"/>
      <c r="O51" s="72"/>
      <c r="P51" s="71"/>
      <c r="Q51" s="70"/>
      <c r="R51" s="76"/>
      <c r="S51" s="80"/>
    </row>
    <row r="52" spans="1:21" s="56" customFormat="1" ht="18" customHeight="1">
      <c r="A52" s="123" t="s">
        <v>28</v>
      </c>
      <c r="B52" s="123" t="s">
        <v>32</v>
      </c>
      <c r="C52" s="122">
        <v>8742</v>
      </c>
      <c r="D52" s="122" t="s">
        <v>31</v>
      </c>
      <c r="E52" s="68"/>
      <c r="F52" s="68"/>
      <c r="G52" s="11"/>
      <c r="H52" s="83"/>
      <c r="I52" s="83"/>
      <c r="J52" s="83"/>
      <c r="K52" s="83"/>
      <c r="L52" s="85">
        <v>36389</v>
      </c>
      <c r="M52" s="84"/>
      <c r="N52" s="83"/>
      <c r="O52" s="72"/>
      <c r="P52" s="71"/>
      <c r="Q52" s="70"/>
      <c r="R52" s="76"/>
      <c r="S52" s="80"/>
    </row>
    <row r="53" spans="1:21" s="56" customFormat="1" ht="18.75" customHeight="1">
      <c r="A53" s="123" t="s">
        <v>28</v>
      </c>
      <c r="B53" s="123" t="s">
        <v>32</v>
      </c>
      <c r="C53" s="122">
        <v>4101</v>
      </c>
      <c r="D53" s="122"/>
      <c r="E53" s="68"/>
      <c r="F53" s="68"/>
      <c r="G53" s="11"/>
      <c r="H53" s="83"/>
      <c r="I53" s="83"/>
      <c r="J53" s="83"/>
      <c r="K53" s="83"/>
      <c r="L53" s="85"/>
      <c r="M53" s="84"/>
      <c r="N53" s="83"/>
      <c r="O53" s="72"/>
      <c r="P53" s="71">
        <v>762340.8</v>
      </c>
      <c r="Q53" s="70">
        <v>27</v>
      </c>
      <c r="R53" s="76"/>
      <c r="S53" s="80"/>
    </row>
    <row r="54" spans="1:21" s="56" customFormat="1" ht="20.25" customHeight="1" thickBot="1">
      <c r="A54" s="121" t="s">
        <v>28</v>
      </c>
      <c r="B54" s="121" t="s">
        <v>32</v>
      </c>
      <c r="C54" s="120">
        <v>4133</v>
      </c>
      <c r="D54" s="120" t="s">
        <v>36</v>
      </c>
      <c r="E54" s="113"/>
      <c r="F54" s="113"/>
      <c r="G54" s="112"/>
      <c r="H54" s="111"/>
      <c r="I54" s="111"/>
      <c r="J54" s="111"/>
      <c r="K54" s="111"/>
      <c r="L54" s="111"/>
      <c r="M54" s="111"/>
      <c r="N54" s="111"/>
      <c r="O54" s="100"/>
      <c r="P54" s="99">
        <v>158483.1</v>
      </c>
      <c r="Q54" s="100">
        <v>5</v>
      </c>
      <c r="R54" s="119"/>
      <c r="S54" s="118"/>
    </row>
    <row r="55" spans="1:21" s="56" customFormat="1" ht="18.75" customHeight="1">
      <c r="A55" s="117" t="s">
        <v>28</v>
      </c>
      <c r="B55" s="117" t="s">
        <v>74</v>
      </c>
      <c r="C55" s="117">
        <v>4101</v>
      </c>
      <c r="D55" s="117" t="s">
        <v>73</v>
      </c>
      <c r="E55" s="97"/>
      <c r="F55" s="97"/>
      <c r="G55" s="96">
        <v>26839000</v>
      </c>
      <c r="H55" s="93">
        <v>17656509</v>
      </c>
      <c r="I55" s="93">
        <v>20455964</v>
      </c>
      <c r="J55" s="93">
        <v>28974043</v>
      </c>
      <c r="K55" s="93">
        <v>25231824</v>
      </c>
      <c r="L55" s="95">
        <v>2341060</v>
      </c>
      <c r="M55" s="94">
        <v>3243451.13</v>
      </c>
      <c r="N55" s="93">
        <v>30200695.84</v>
      </c>
      <c r="O55" s="92">
        <v>689</v>
      </c>
      <c r="P55" s="91">
        <v>23057160.199999999</v>
      </c>
      <c r="Q55" s="90">
        <v>496</v>
      </c>
      <c r="R55" s="91"/>
      <c r="S55" s="90"/>
    </row>
    <row r="56" spans="1:21" s="56" customFormat="1" ht="21" customHeight="1">
      <c r="A56" s="115" t="s">
        <v>28</v>
      </c>
      <c r="B56" s="115" t="s">
        <v>74</v>
      </c>
      <c r="C56" s="116">
        <v>4130</v>
      </c>
      <c r="D56" s="115" t="s">
        <v>16</v>
      </c>
      <c r="E56" s="68"/>
      <c r="F56" s="68"/>
      <c r="G56" s="11"/>
      <c r="H56" s="83"/>
      <c r="I56" s="83"/>
      <c r="J56" s="83"/>
      <c r="K56" s="83"/>
      <c r="L56" s="85">
        <v>21091682</v>
      </c>
      <c r="M56" s="84">
        <v>29221742.18</v>
      </c>
      <c r="N56" s="83"/>
      <c r="O56" s="72"/>
      <c r="P56" s="71">
        <v>138846.31</v>
      </c>
      <c r="Q56" s="70">
        <v>2</v>
      </c>
      <c r="R56" s="71">
        <v>29869535.019999981</v>
      </c>
      <c r="S56" s="70">
        <f>2+659+30</f>
        <v>691</v>
      </c>
    </row>
    <row r="57" spans="1:21" s="56" customFormat="1" ht="19.5" customHeight="1">
      <c r="A57" s="68" t="s">
        <v>28</v>
      </c>
      <c r="B57" s="68" t="s">
        <v>74</v>
      </c>
      <c r="C57" s="114" t="s">
        <v>75</v>
      </c>
      <c r="D57" s="68" t="s">
        <v>73</v>
      </c>
      <c r="E57" s="68"/>
      <c r="F57" s="68"/>
      <c r="G57" s="11"/>
      <c r="H57" s="83"/>
      <c r="I57" s="83"/>
      <c r="J57" s="83"/>
      <c r="K57" s="83">
        <v>0</v>
      </c>
      <c r="L57" s="85"/>
      <c r="M57" s="84"/>
      <c r="N57" s="83"/>
      <c r="O57" s="72"/>
      <c r="P57" s="71"/>
      <c r="Q57" s="70"/>
      <c r="R57" s="71"/>
      <c r="S57" s="70"/>
    </row>
    <row r="58" spans="1:21" s="56" customFormat="1" ht="19.5" customHeight="1">
      <c r="A58" s="108" t="s">
        <v>28</v>
      </c>
      <c r="B58" s="108" t="s">
        <v>74</v>
      </c>
      <c r="C58" s="108">
        <v>8810</v>
      </c>
      <c r="D58" s="108" t="s">
        <v>12</v>
      </c>
      <c r="E58" s="68"/>
      <c r="F58" s="68"/>
      <c r="G58" s="11">
        <v>2926000</v>
      </c>
      <c r="H58" s="83">
        <v>10346331</v>
      </c>
      <c r="I58" s="83">
        <v>9858194</v>
      </c>
      <c r="J58" s="83">
        <v>16471110</v>
      </c>
      <c r="K58" s="83">
        <v>14514105</v>
      </c>
      <c r="L58" s="85">
        <v>13354699</v>
      </c>
      <c r="M58" s="84">
        <v>15794065.559999999</v>
      </c>
      <c r="N58" s="83">
        <v>14943888.27</v>
      </c>
      <c r="O58" s="72">
        <v>155</v>
      </c>
      <c r="P58" s="71">
        <v>6937769.0999999996</v>
      </c>
      <c r="Q58" s="70">
        <v>75</v>
      </c>
      <c r="R58" s="71">
        <v>8885250.2500000019</v>
      </c>
      <c r="S58" s="70">
        <v>94</v>
      </c>
    </row>
    <row r="59" spans="1:21" s="56" customFormat="1" ht="16.5" customHeight="1" thickBot="1">
      <c r="A59" s="107" t="s">
        <v>28</v>
      </c>
      <c r="B59" s="107" t="s">
        <v>74</v>
      </c>
      <c r="C59" s="107">
        <v>4133</v>
      </c>
      <c r="D59" s="107" t="s">
        <v>36</v>
      </c>
      <c r="E59" s="113"/>
      <c r="F59" s="113"/>
      <c r="G59" s="112"/>
      <c r="H59" s="111"/>
      <c r="I59" s="111"/>
      <c r="J59" s="111"/>
      <c r="K59" s="111"/>
      <c r="L59" s="111"/>
      <c r="M59" s="111"/>
      <c r="N59" s="111"/>
      <c r="O59" s="100"/>
      <c r="P59" s="99">
        <v>1669171.2</v>
      </c>
      <c r="Q59" s="100">
        <v>28</v>
      </c>
      <c r="R59" s="99"/>
      <c r="S59" s="100"/>
      <c r="T59" s="221"/>
      <c r="U59" s="220"/>
    </row>
    <row r="60" spans="1:21" s="56" customFormat="1" ht="16.5" customHeight="1">
      <c r="A60" s="110" t="s">
        <v>28</v>
      </c>
      <c r="B60" s="110" t="s">
        <v>72</v>
      </c>
      <c r="C60" s="110">
        <v>4101</v>
      </c>
      <c r="D60" s="110" t="s">
        <v>73</v>
      </c>
      <c r="E60" s="97"/>
      <c r="F60" s="97"/>
      <c r="G60" s="96">
        <v>3347000</v>
      </c>
      <c r="H60" s="93">
        <v>1067540</v>
      </c>
      <c r="I60" s="93">
        <v>1005763</v>
      </c>
      <c r="J60" s="93">
        <v>1217521</v>
      </c>
      <c r="K60" s="93">
        <v>829837</v>
      </c>
      <c r="L60" s="95"/>
      <c r="M60" s="94"/>
      <c r="N60" s="93"/>
      <c r="O60" s="92"/>
      <c r="P60" s="91">
        <v>1187219.56</v>
      </c>
      <c r="Q60" s="90">
        <v>33</v>
      </c>
      <c r="R60" s="91"/>
      <c r="S60" s="90"/>
      <c r="T60" s="79"/>
      <c r="U60" s="79"/>
    </row>
    <row r="61" spans="1:21" s="56" customFormat="1" ht="21" customHeight="1">
      <c r="A61" s="108" t="s">
        <v>28</v>
      </c>
      <c r="B61" s="108" t="s">
        <v>72</v>
      </c>
      <c r="C61" s="109">
        <v>4130</v>
      </c>
      <c r="D61" s="108" t="s">
        <v>16</v>
      </c>
      <c r="E61" s="68"/>
      <c r="F61" s="68"/>
      <c r="G61" s="11"/>
      <c r="H61" s="83"/>
      <c r="I61" s="83"/>
      <c r="J61" s="83"/>
      <c r="K61" s="83"/>
      <c r="L61" s="85">
        <v>740450</v>
      </c>
      <c r="M61" s="84">
        <v>1025866.44</v>
      </c>
      <c r="N61" s="83">
        <v>978862.24</v>
      </c>
      <c r="O61" s="72">
        <v>28</v>
      </c>
      <c r="P61" s="71">
        <v>95000</v>
      </c>
      <c r="Q61" s="70">
        <v>1</v>
      </c>
      <c r="R61" s="71">
        <v>1316337.04</v>
      </c>
      <c r="S61" s="70">
        <f>1+35</f>
        <v>36</v>
      </c>
      <c r="T61" s="79"/>
      <c r="U61" s="79"/>
    </row>
    <row r="62" spans="1:21" s="56" customFormat="1" ht="16.5" thickBot="1">
      <c r="A62" s="107" t="s">
        <v>28</v>
      </c>
      <c r="B62" s="107" t="s">
        <v>72</v>
      </c>
      <c r="C62" s="107">
        <v>8810</v>
      </c>
      <c r="D62" s="107" t="s">
        <v>12</v>
      </c>
      <c r="E62" s="106"/>
      <c r="F62" s="106"/>
      <c r="G62" s="105">
        <v>0</v>
      </c>
      <c r="H62" s="102">
        <v>1086685</v>
      </c>
      <c r="I62" s="102">
        <v>978195</v>
      </c>
      <c r="J62" s="102">
        <v>1586634</v>
      </c>
      <c r="K62" s="102">
        <v>867978</v>
      </c>
      <c r="L62" s="104">
        <v>975944</v>
      </c>
      <c r="M62" s="103">
        <v>1154210.57</v>
      </c>
      <c r="N62" s="102">
        <v>1171097.44</v>
      </c>
      <c r="O62" s="101">
        <v>18</v>
      </c>
      <c r="P62" s="99">
        <v>677890.69</v>
      </c>
      <c r="Q62" s="100">
        <v>10</v>
      </c>
      <c r="R62" s="99">
        <v>682765.99999999988</v>
      </c>
      <c r="S62" s="100">
        <v>10</v>
      </c>
      <c r="T62" s="221"/>
      <c r="U62" s="220"/>
    </row>
    <row r="63" spans="1:21" s="56" customFormat="1" ht="18.75" customHeight="1">
      <c r="A63" s="98" t="s">
        <v>28</v>
      </c>
      <c r="B63" s="98" t="s">
        <v>72</v>
      </c>
      <c r="C63" s="98">
        <v>8742</v>
      </c>
      <c r="D63" s="98" t="s">
        <v>21</v>
      </c>
      <c r="E63" s="97"/>
      <c r="F63" s="97"/>
      <c r="G63" s="96">
        <v>0</v>
      </c>
      <c r="H63" s="93"/>
      <c r="I63" s="93"/>
      <c r="J63" s="93">
        <v>402319</v>
      </c>
      <c r="K63" s="93">
        <v>0</v>
      </c>
      <c r="L63" s="95">
        <v>306350</v>
      </c>
      <c r="M63" s="94">
        <v>378921.72</v>
      </c>
      <c r="N63" s="93">
        <v>293057.59999999998</v>
      </c>
      <c r="O63" s="92">
        <v>3</v>
      </c>
      <c r="P63" s="91">
        <v>0</v>
      </c>
      <c r="Q63" s="90">
        <v>0</v>
      </c>
      <c r="R63" s="91"/>
      <c r="S63" s="90"/>
    </row>
    <row r="64" spans="1:21" s="56" customFormat="1">
      <c r="A64" s="89" t="s">
        <v>28</v>
      </c>
      <c r="B64" s="89"/>
      <c r="C64" s="68">
        <v>8810</v>
      </c>
      <c r="D64" s="68" t="s">
        <v>12</v>
      </c>
      <c r="E64" s="68"/>
      <c r="F64" s="68"/>
      <c r="G64" s="11"/>
      <c r="H64" s="83"/>
      <c r="I64" s="83"/>
      <c r="J64" s="11">
        <v>101847</v>
      </c>
      <c r="K64" s="87">
        <v>77250</v>
      </c>
      <c r="L64" s="88">
        <v>56921</v>
      </c>
      <c r="M64" s="77">
        <v>95135.96</v>
      </c>
      <c r="N64" s="87">
        <v>52738</v>
      </c>
      <c r="O64" s="72">
        <v>2</v>
      </c>
      <c r="P64" s="86">
        <v>0</v>
      </c>
      <c r="Q64" s="70">
        <v>0</v>
      </c>
      <c r="R64" s="86"/>
      <c r="S64" s="70"/>
    </row>
    <row r="65" spans="1:20" s="56" customFormat="1" ht="17.25" customHeight="1">
      <c r="A65" s="68" t="s">
        <v>71</v>
      </c>
      <c r="B65" s="68" t="s">
        <v>70</v>
      </c>
      <c r="C65" s="68">
        <v>8742</v>
      </c>
      <c r="D65" s="68" t="s">
        <v>21</v>
      </c>
      <c r="E65" s="68"/>
      <c r="F65" s="68"/>
      <c r="G65" s="11">
        <v>87000</v>
      </c>
      <c r="H65" s="83">
        <v>85181</v>
      </c>
      <c r="I65" s="83">
        <v>87055</v>
      </c>
      <c r="J65" s="83"/>
      <c r="K65" s="83">
        <v>91365</v>
      </c>
      <c r="L65" s="85"/>
      <c r="M65" s="84">
        <v>0</v>
      </c>
      <c r="N65" s="83"/>
      <c r="O65" s="82"/>
      <c r="P65" s="71"/>
      <c r="Q65" s="81"/>
      <c r="R65" s="71"/>
      <c r="S65" s="81"/>
    </row>
    <row r="66" spans="1:20" s="56" customFormat="1" ht="17.25" customHeight="1">
      <c r="A66" s="68" t="s">
        <v>34</v>
      </c>
      <c r="B66" s="68" t="s">
        <v>35</v>
      </c>
      <c r="C66" s="68">
        <v>4133</v>
      </c>
      <c r="D66" s="68" t="s">
        <v>36</v>
      </c>
      <c r="E66" s="68"/>
      <c r="F66" s="68"/>
      <c r="G66" s="11">
        <v>5087225</v>
      </c>
      <c r="H66" s="11">
        <v>4045000</v>
      </c>
      <c r="I66" s="11">
        <v>3606000</v>
      </c>
      <c r="J66" s="11">
        <v>4114004</v>
      </c>
      <c r="K66" s="11">
        <v>3618000</v>
      </c>
      <c r="L66" s="78"/>
      <c r="M66" s="77">
        <v>3618000</v>
      </c>
      <c r="N66" s="11">
        <v>3955000</v>
      </c>
      <c r="O66" s="72">
        <v>100</v>
      </c>
      <c r="P66" s="71">
        <v>3873000</v>
      </c>
      <c r="Q66" s="70">
        <v>100</v>
      </c>
      <c r="R66" s="76"/>
      <c r="S66" s="80"/>
      <c r="T66" s="79"/>
    </row>
    <row r="67" spans="1:20" s="56" customFormat="1">
      <c r="A67" s="68" t="s">
        <v>34</v>
      </c>
      <c r="B67" s="68" t="s">
        <v>35</v>
      </c>
      <c r="C67" s="68">
        <v>8810</v>
      </c>
      <c r="D67" s="68" t="s">
        <v>12</v>
      </c>
      <c r="E67" s="68"/>
      <c r="F67" s="68"/>
      <c r="G67" s="11">
        <v>1400000</v>
      </c>
      <c r="H67" s="11">
        <v>1458000</v>
      </c>
      <c r="I67" s="11">
        <v>1488000</v>
      </c>
      <c r="J67" s="11">
        <v>1407100</v>
      </c>
      <c r="K67" s="11">
        <v>1482000</v>
      </c>
      <c r="L67" s="78"/>
      <c r="M67" s="77">
        <v>1482000</v>
      </c>
      <c r="N67" s="11">
        <v>1815000</v>
      </c>
      <c r="O67" s="13">
        <v>33</v>
      </c>
      <c r="P67" s="71">
        <v>2149000</v>
      </c>
      <c r="Q67" s="15">
        <v>34</v>
      </c>
      <c r="R67" s="76"/>
      <c r="S67" s="75"/>
    </row>
    <row r="68" spans="1:20" s="56" customFormat="1" ht="23.25" customHeight="1">
      <c r="A68" s="68" t="s">
        <v>34</v>
      </c>
      <c r="B68" s="68" t="s">
        <v>35</v>
      </c>
      <c r="C68" s="68">
        <v>8742</v>
      </c>
      <c r="D68" s="68" t="s">
        <v>31</v>
      </c>
      <c r="E68" s="68"/>
      <c r="F68" s="68"/>
      <c r="G68" s="11"/>
      <c r="H68" s="11"/>
      <c r="I68" s="11"/>
      <c r="J68" s="11">
        <v>108235</v>
      </c>
      <c r="K68" s="11">
        <v>194000</v>
      </c>
      <c r="L68" s="78"/>
      <c r="M68" s="77">
        <v>194000</v>
      </c>
      <c r="N68" s="11">
        <v>60000</v>
      </c>
      <c r="O68" s="13">
        <v>2</v>
      </c>
      <c r="P68" s="71">
        <v>63000</v>
      </c>
      <c r="Q68" s="15">
        <v>3</v>
      </c>
      <c r="R68" s="76"/>
      <c r="S68" s="75"/>
    </row>
    <row r="69" spans="1:20" s="56" customFormat="1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74"/>
      <c r="M69" s="73"/>
      <c r="N69" s="68"/>
      <c r="O69" s="13"/>
      <c r="P69" s="71"/>
      <c r="Q69" s="15"/>
      <c r="R69" s="71"/>
      <c r="S69" s="15"/>
    </row>
    <row r="70" spans="1:20" s="56" customFormat="1" ht="17.25" customHeight="1">
      <c r="A70" s="68"/>
      <c r="B70" s="68"/>
      <c r="C70" s="68"/>
      <c r="D70" s="68" t="s">
        <v>37</v>
      </c>
      <c r="E70" s="68"/>
      <c r="F70" s="68"/>
      <c r="G70" s="68" t="s">
        <v>38</v>
      </c>
      <c r="H70" s="68"/>
      <c r="I70" s="68"/>
      <c r="J70" s="68"/>
      <c r="K70" s="68"/>
      <c r="L70" s="74"/>
      <c r="M70" s="73"/>
      <c r="N70" s="68"/>
      <c r="O70" s="72"/>
      <c r="P70" s="71"/>
      <c r="Q70" s="70"/>
      <c r="R70" s="71"/>
      <c r="S70" s="70"/>
    </row>
    <row r="71" spans="1:20" s="56" customFormat="1" ht="19.5" customHeight="1">
      <c r="A71" s="68"/>
      <c r="B71" s="68"/>
      <c r="C71" s="68"/>
      <c r="D71" s="68" t="s">
        <v>39</v>
      </c>
      <c r="E71" s="68"/>
      <c r="F71" s="68"/>
      <c r="G71" s="68" t="s">
        <v>38</v>
      </c>
      <c r="H71" s="68"/>
      <c r="I71" s="68"/>
      <c r="J71" s="68"/>
      <c r="K71" s="68"/>
      <c r="L71" s="74"/>
      <c r="M71" s="73"/>
      <c r="N71" s="68"/>
      <c r="O71" s="72"/>
      <c r="P71" s="71"/>
      <c r="Q71" s="70"/>
      <c r="R71" s="71"/>
      <c r="S71" s="70"/>
    </row>
    <row r="72" spans="1:20" s="56" customFormat="1" ht="30" customHeight="1">
      <c r="A72" s="68"/>
      <c r="B72" s="68"/>
      <c r="C72" s="68"/>
      <c r="D72" s="68" t="s">
        <v>40</v>
      </c>
      <c r="E72" s="68"/>
      <c r="F72" s="68"/>
      <c r="G72" s="68" t="s">
        <v>38</v>
      </c>
      <c r="H72" s="68" t="s">
        <v>38</v>
      </c>
      <c r="I72" s="68" t="s">
        <v>38</v>
      </c>
      <c r="J72" s="68"/>
      <c r="K72" s="68"/>
      <c r="L72" s="74"/>
      <c r="M72" s="73"/>
      <c r="N72" s="68"/>
      <c r="O72" s="72"/>
      <c r="P72" s="71"/>
      <c r="Q72" s="70"/>
      <c r="R72" s="71"/>
      <c r="S72" s="70"/>
    </row>
    <row r="73" spans="1:20" s="56" customFormat="1" ht="18.75" customHeight="1">
      <c r="A73" s="68"/>
      <c r="B73" s="68"/>
      <c r="C73" s="68"/>
      <c r="D73" s="68" t="s">
        <v>41</v>
      </c>
      <c r="E73" s="68"/>
      <c r="F73" s="68"/>
      <c r="G73" s="68" t="s">
        <v>38</v>
      </c>
      <c r="H73" s="68"/>
      <c r="I73" s="68"/>
      <c r="J73" s="68"/>
      <c r="K73" s="68"/>
      <c r="L73" s="74"/>
      <c r="M73" s="73"/>
      <c r="N73" s="68"/>
      <c r="O73" s="72"/>
      <c r="P73" s="71"/>
      <c r="Q73" s="70"/>
      <c r="R73" s="71"/>
      <c r="S73" s="70"/>
    </row>
    <row r="74" spans="1:20" s="56" customFormat="1" ht="28.5" customHeight="1">
      <c r="A74" s="68"/>
      <c r="B74" s="68"/>
      <c r="C74" s="68"/>
      <c r="D74" s="68" t="s">
        <v>42</v>
      </c>
      <c r="E74" s="68"/>
      <c r="F74" s="68"/>
      <c r="G74" s="68" t="s">
        <v>38</v>
      </c>
      <c r="H74" s="68"/>
      <c r="I74" s="68"/>
      <c r="J74" s="68"/>
      <c r="K74" s="68"/>
      <c r="L74" s="74"/>
      <c r="M74" s="73"/>
      <c r="N74" s="68"/>
      <c r="O74" s="72"/>
      <c r="P74" s="71"/>
      <c r="Q74" s="70"/>
      <c r="R74" s="71"/>
      <c r="S74" s="70"/>
    </row>
    <row r="75" spans="1:20" s="56" customFormat="1" ht="33.75" customHeight="1">
      <c r="A75" s="68"/>
      <c r="B75" s="68"/>
      <c r="C75" s="68"/>
      <c r="D75" s="68" t="s">
        <v>43</v>
      </c>
      <c r="E75" s="68"/>
      <c r="F75" s="68"/>
      <c r="G75" s="68" t="s">
        <v>38</v>
      </c>
      <c r="H75" s="68"/>
      <c r="I75" s="68"/>
      <c r="J75" s="68"/>
      <c r="K75" s="68"/>
      <c r="L75" s="74"/>
      <c r="M75" s="73"/>
      <c r="N75" s="68"/>
      <c r="O75" s="72"/>
      <c r="P75" s="71"/>
      <c r="Q75" s="70"/>
      <c r="R75" s="71"/>
      <c r="S75" s="70"/>
    </row>
    <row r="76" spans="1:20" s="56" customFormat="1">
      <c r="A76" s="68"/>
      <c r="B76" s="68"/>
      <c r="C76" s="68"/>
      <c r="D76" s="69" t="s">
        <v>44</v>
      </c>
      <c r="E76" s="68"/>
      <c r="F76" s="68"/>
      <c r="G76" s="67">
        <v>60034225</v>
      </c>
      <c r="H76" s="67">
        <v>95684441</v>
      </c>
      <c r="I76" s="67">
        <v>95846022.120000005</v>
      </c>
      <c r="J76" s="67">
        <v>140043548</v>
      </c>
      <c r="K76" s="67">
        <v>118128756</v>
      </c>
      <c r="L76" s="66">
        <v>124591764</v>
      </c>
      <c r="M76" s="66">
        <v>141200566.48999998</v>
      </c>
      <c r="N76" s="65">
        <v>128268593.61</v>
      </c>
      <c r="O76" s="64"/>
      <c r="P76" s="63">
        <v>100539540.38000001</v>
      </c>
      <c r="Q76" s="63">
        <v>2196</v>
      </c>
      <c r="R76" s="63">
        <v>108114308.85000001</v>
      </c>
      <c r="S76" s="62">
        <v>2452</v>
      </c>
    </row>
    <row r="77" spans="1:20" s="56" customFormat="1">
      <c r="A77" s="61"/>
      <c r="B77" s="61"/>
      <c r="C77" s="61"/>
      <c r="D77" s="61"/>
      <c r="E77" s="61"/>
      <c r="F77" s="61"/>
      <c r="G77" s="57">
        <v>51199000</v>
      </c>
      <c r="H77" s="57">
        <v>87836260</v>
      </c>
      <c r="I77" s="57">
        <v>88454967.120000005</v>
      </c>
      <c r="J77" s="57">
        <v>131184729</v>
      </c>
      <c r="K77" s="57">
        <v>109777391</v>
      </c>
      <c r="L77" s="57">
        <v>121851051</v>
      </c>
      <c r="M77" s="60">
        <v>132940566.48999996</v>
      </c>
      <c r="N77" s="57">
        <v>118721593.60999998</v>
      </c>
      <c r="O77" s="59" t="s">
        <v>69</v>
      </c>
      <c r="P77" s="58">
        <v>94454540.38000001</v>
      </c>
      <c r="Q77" s="57"/>
      <c r="R77" s="58"/>
      <c r="S77" s="57"/>
    </row>
    <row r="78" spans="1:20">
      <c r="A78" s="54"/>
      <c r="B78" s="54"/>
      <c r="C78" s="54"/>
      <c r="D78" s="54"/>
      <c r="E78" s="54"/>
      <c r="F78" s="54"/>
      <c r="G78" s="55">
        <v>8274225</v>
      </c>
      <c r="H78" s="55">
        <v>7763000</v>
      </c>
      <c r="I78" s="55">
        <v>7304000</v>
      </c>
      <c r="J78" s="55">
        <v>8606707</v>
      </c>
      <c r="K78" s="55">
        <v>8260000</v>
      </c>
      <c r="L78" s="55">
        <v>2740713</v>
      </c>
      <c r="M78" s="55">
        <v>8260000</v>
      </c>
      <c r="N78" s="54"/>
      <c r="O78" s="52" t="s">
        <v>68</v>
      </c>
      <c r="P78" s="53"/>
      <c r="Q78" s="52"/>
      <c r="R78" s="53"/>
      <c r="S78" s="52"/>
    </row>
    <row r="79" spans="1:20" ht="19.5">
      <c r="A79" s="232"/>
      <c r="B79" s="232"/>
      <c r="C79" s="232"/>
      <c r="D79" s="232"/>
      <c r="E79" s="232"/>
      <c r="F79" s="232"/>
      <c r="G79" s="232"/>
      <c r="H79" s="232"/>
    </row>
    <row r="80" spans="1:20" ht="19.5">
      <c r="A80" s="232"/>
      <c r="B80" s="232"/>
      <c r="C80" s="232"/>
      <c r="D80" s="232"/>
      <c r="E80" s="232"/>
      <c r="F80" s="232"/>
      <c r="G80" s="232"/>
      <c r="H80" s="232"/>
    </row>
    <row r="81" spans="1:8" ht="19.5">
      <c r="A81" s="232"/>
      <c r="B81" s="232"/>
      <c r="C81" s="232"/>
      <c r="D81" s="232"/>
      <c r="E81" s="232"/>
      <c r="F81" s="232"/>
      <c r="G81" s="232"/>
      <c r="H81" s="232"/>
    </row>
    <row r="82" spans="1:8" ht="19.5">
      <c r="A82" s="232"/>
      <c r="B82" s="232"/>
      <c r="C82" s="232"/>
      <c r="D82" s="232"/>
      <c r="E82" s="232"/>
      <c r="F82" s="232"/>
      <c r="G82" s="232"/>
      <c r="H82" s="232"/>
    </row>
    <row r="83" spans="1:8" ht="19.5">
      <c r="A83" s="232"/>
      <c r="B83" s="232"/>
      <c r="C83" s="232"/>
      <c r="D83" s="232"/>
      <c r="E83" s="232"/>
      <c r="F83" s="232"/>
      <c r="G83" s="232"/>
      <c r="H83" s="232"/>
    </row>
    <row r="84" spans="1:8" ht="19.5">
      <c r="A84" s="232"/>
      <c r="B84" s="232"/>
      <c r="C84" s="232"/>
      <c r="D84" s="232"/>
      <c r="E84" s="232"/>
      <c r="F84" s="232"/>
      <c r="G84" s="232"/>
      <c r="H84" s="232"/>
    </row>
    <row r="85" spans="1:8" ht="19.5">
      <c r="A85" s="232"/>
      <c r="B85" s="232"/>
      <c r="C85" s="232"/>
      <c r="D85" s="232"/>
      <c r="E85" s="232"/>
      <c r="F85" s="232"/>
      <c r="G85" s="232"/>
      <c r="H85" s="232"/>
    </row>
    <row r="86" spans="1:8" ht="19.5">
      <c r="A86" s="232"/>
      <c r="B86" s="232"/>
      <c r="C86" s="232"/>
      <c r="D86" s="232"/>
      <c r="E86" s="232"/>
      <c r="F86" s="232"/>
      <c r="G86" s="232"/>
      <c r="H86" s="232"/>
    </row>
    <row r="87" spans="1:8" ht="19.5">
      <c r="A87" s="232"/>
      <c r="B87" s="232"/>
      <c r="C87" s="232"/>
      <c r="D87" s="232"/>
      <c r="E87" s="232"/>
      <c r="F87" s="232"/>
      <c r="G87" s="232"/>
      <c r="H87" s="232"/>
    </row>
    <row r="88" spans="1:8" ht="19.5">
      <c r="A88" s="232"/>
      <c r="B88" s="232"/>
      <c r="C88" s="232"/>
      <c r="D88" s="232"/>
      <c r="E88" s="232"/>
      <c r="F88" s="232"/>
      <c r="G88" s="232"/>
      <c r="H88" s="232"/>
    </row>
    <row r="90" spans="1:8" ht="19.5">
      <c r="A90" s="232"/>
      <c r="B90" s="232"/>
      <c r="C90" s="232"/>
      <c r="D90" s="232"/>
      <c r="E90" s="232"/>
      <c r="F90" s="232"/>
      <c r="G90" s="232"/>
      <c r="H90" s="232"/>
    </row>
  </sheetData>
  <mergeCells count="11">
    <mergeCell ref="A85:H85"/>
    <mergeCell ref="A86:H86"/>
    <mergeCell ref="A87:H87"/>
    <mergeCell ref="A88:H88"/>
    <mergeCell ref="A90:H90"/>
    <mergeCell ref="A84:H84"/>
    <mergeCell ref="A79:H79"/>
    <mergeCell ref="A80:H80"/>
    <mergeCell ref="A81:H81"/>
    <mergeCell ref="A82:H82"/>
    <mergeCell ref="A83:H8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7"/>
  <sheetViews>
    <sheetView showGridLines="0" zoomScale="90" zoomScaleNormal="90" workbookViewId="0">
      <selection activeCell="AA22" sqref="AA22"/>
    </sheetView>
  </sheetViews>
  <sheetFormatPr defaultColWidth="9.140625" defaultRowHeight="15.75"/>
  <cols>
    <col min="1" max="1" width="7.28515625" style="1" bestFit="1" customWidth="1"/>
    <col min="2" max="2" width="13.7109375" style="1" customWidth="1"/>
    <col min="3" max="3" width="9.140625" style="1"/>
    <col min="4" max="4" width="27" style="1" customWidth="1"/>
    <col min="5" max="6" width="9.140625" style="1" hidden="1" customWidth="1"/>
    <col min="7" max="9" width="17" style="1" hidden="1" customWidth="1"/>
    <col min="10" max="10" width="16.42578125" style="1" hidden="1" customWidth="1"/>
    <col min="11" max="11" width="15.85546875" style="1" hidden="1" customWidth="1"/>
    <col min="12" max="12" width="15.28515625" style="4" hidden="1" customWidth="1"/>
    <col min="13" max="13" width="13.7109375" style="4" hidden="1" customWidth="1"/>
    <col min="14" max="15" width="21" style="1" customWidth="1"/>
    <col min="16" max="16" width="21.5703125" style="1" customWidth="1"/>
    <col min="17" max="17" width="21" style="1" customWidth="1"/>
    <col min="18" max="16384" width="9.140625" style="1"/>
  </cols>
  <sheetData>
    <row r="1" spans="1:17" ht="18.75">
      <c r="A1" s="43" t="s">
        <v>45</v>
      </c>
      <c r="B1" s="44"/>
      <c r="C1" s="44"/>
      <c r="D1" s="44"/>
      <c r="E1" s="5"/>
      <c r="F1" s="5"/>
      <c r="G1" s="5"/>
      <c r="H1" s="5"/>
      <c r="I1" s="5"/>
      <c r="J1" s="5"/>
      <c r="K1" s="5"/>
      <c r="L1" s="6"/>
      <c r="M1" s="6"/>
      <c r="N1" s="7"/>
      <c r="O1" s="7"/>
      <c r="P1" s="7"/>
      <c r="Q1" s="7"/>
    </row>
    <row r="2" spans="1:17" s="2" customFormat="1" ht="18.75">
      <c r="A2" s="43" t="s">
        <v>0</v>
      </c>
      <c r="B2" s="45"/>
      <c r="C2" s="45"/>
      <c r="D2" s="45"/>
      <c r="E2" s="8"/>
      <c r="F2" s="8"/>
      <c r="G2" s="8"/>
      <c r="H2" s="8"/>
      <c r="I2" s="8"/>
      <c r="J2" s="8"/>
      <c r="K2" s="8"/>
      <c r="L2" s="9"/>
      <c r="M2" s="9"/>
      <c r="N2" s="8"/>
      <c r="O2" s="8"/>
      <c r="P2" s="8"/>
      <c r="Q2" s="8"/>
    </row>
    <row r="3" spans="1:17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6"/>
      <c r="M3" s="6"/>
      <c r="N3" s="7"/>
      <c r="O3" s="7"/>
      <c r="P3" s="7"/>
      <c r="Q3" s="7"/>
    </row>
    <row r="4" spans="1:17" ht="78.75">
      <c r="A4" s="48" t="s">
        <v>1</v>
      </c>
      <c r="B4" s="48" t="s">
        <v>2</v>
      </c>
      <c r="C4" s="48" t="s">
        <v>3</v>
      </c>
      <c r="D4" s="48" t="s">
        <v>4</v>
      </c>
      <c r="E4" s="48" t="s">
        <v>5</v>
      </c>
      <c r="F4" s="48" t="s">
        <v>6</v>
      </c>
      <c r="G4" s="49" t="s">
        <v>46</v>
      </c>
      <c r="H4" s="49" t="s">
        <v>7</v>
      </c>
      <c r="I4" s="49" t="s">
        <v>47</v>
      </c>
      <c r="J4" s="49" t="s">
        <v>48</v>
      </c>
      <c r="K4" s="49" t="s">
        <v>49</v>
      </c>
      <c r="L4" s="46" t="s">
        <v>50</v>
      </c>
      <c r="M4" s="46" t="s">
        <v>51</v>
      </c>
      <c r="N4" s="46" t="s">
        <v>52</v>
      </c>
      <c r="O4" s="46" t="s">
        <v>60</v>
      </c>
      <c r="P4" s="47" t="s">
        <v>59</v>
      </c>
      <c r="Q4" s="47" t="s">
        <v>61</v>
      </c>
    </row>
    <row r="5" spans="1:17">
      <c r="A5" s="10" t="s">
        <v>8</v>
      </c>
      <c r="B5" s="10" t="s">
        <v>9</v>
      </c>
      <c r="C5" s="10">
        <v>4133</v>
      </c>
      <c r="D5" s="10" t="s">
        <v>10</v>
      </c>
      <c r="E5" s="10"/>
      <c r="F5" s="10"/>
      <c r="G5" s="11">
        <v>2044062</v>
      </c>
      <c r="H5" s="11">
        <v>2796023</v>
      </c>
      <c r="I5" s="12">
        <v>2734512</v>
      </c>
      <c r="J5" s="11">
        <v>2796023</v>
      </c>
      <c r="K5" s="13">
        <v>119</v>
      </c>
      <c r="L5" s="14">
        <v>2785000</v>
      </c>
      <c r="M5" s="15">
        <v>102</v>
      </c>
      <c r="N5" s="14">
        <v>3495000</v>
      </c>
      <c r="O5" s="15">
        <v>130</v>
      </c>
      <c r="P5" s="16">
        <v>3557000</v>
      </c>
      <c r="Q5" s="17">
        <v>106</v>
      </c>
    </row>
    <row r="6" spans="1:17">
      <c r="A6" s="10" t="s">
        <v>11</v>
      </c>
      <c r="B6" s="10" t="s">
        <v>9</v>
      </c>
      <c r="C6" s="10">
        <v>8810</v>
      </c>
      <c r="D6" s="10" t="s">
        <v>12</v>
      </c>
      <c r="E6" s="10"/>
      <c r="F6" s="10"/>
      <c r="G6" s="11">
        <v>166375</v>
      </c>
      <c r="H6" s="11">
        <v>181345</v>
      </c>
      <c r="I6" s="12">
        <v>135352</v>
      </c>
      <c r="J6" s="11">
        <v>181345</v>
      </c>
      <c r="K6" s="13">
        <v>2</v>
      </c>
      <c r="L6" s="14">
        <v>181000</v>
      </c>
      <c r="M6" s="15">
        <v>3</v>
      </c>
      <c r="N6" s="14">
        <v>222000</v>
      </c>
      <c r="O6" s="15">
        <v>3</v>
      </c>
      <c r="P6" s="16">
        <v>267000</v>
      </c>
      <c r="Q6" s="17">
        <v>4</v>
      </c>
    </row>
    <row r="7" spans="1:17" ht="31.5" hidden="1">
      <c r="A7" s="10" t="s">
        <v>13</v>
      </c>
      <c r="B7" s="10" t="s">
        <v>14</v>
      </c>
      <c r="C7" s="18">
        <v>8380</v>
      </c>
      <c r="D7" s="10" t="s">
        <v>15</v>
      </c>
      <c r="E7" s="10"/>
      <c r="F7" s="10"/>
      <c r="G7" s="11">
        <v>474000</v>
      </c>
      <c r="H7" s="19"/>
      <c r="I7" s="12"/>
      <c r="J7" s="19"/>
      <c r="K7" s="20"/>
      <c r="L7" s="21"/>
      <c r="M7" s="22"/>
      <c r="N7" s="21"/>
      <c r="O7" s="22"/>
      <c r="P7" s="23"/>
      <c r="Q7" s="24"/>
    </row>
    <row r="8" spans="1:17" hidden="1">
      <c r="A8" s="10" t="s">
        <v>13</v>
      </c>
      <c r="B8" s="10" t="s">
        <v>14</v>
      </c>
      <c r="C8" s="10">
        <v>8810</v>
      </c>
      <c r="D8" s="10" t="s">
        <v>12</v>
      </c>
      <c r="E8" s="10"/>
      <c r="F8" s="10"/>
      <c r="G8" s="11">
        <v>55000</v>
      </c>
      <c r="H8" s="19"/>
      <c r="I8" s="12"/>
      <c r="J8" s="19"/>
      <c r="K8" s="20"/>
      <c r="L8" s="21"/>
      <c r="M8" s="22"/>
      <c r="N8" s="21"/>
      <c r="O8" s="22"/>
      <c r="P8" s="23"/>
      <c r="Q8" s="24"/>
    </row>
    <row r="9" spans="1:17" hidden="1">
      <c r="A9" s="10" t="s">
        <v>17</v>
      </c>
      <c r="B9" s="10" t="s">
        <v>18</v>
      </c>
      <c r="C9" s="25">
        <v>4130</v>
      </c>
      <c r="D9" s="10" t="s">
        <v>16</v>
      </c>
      <c r="E9" s="10"/>
      <c r="F9" s="10"/>
      <c r="G9" s="26">
        <v>506000</v>
      </c>
      <c r="H9" s="19"/>
      <c r="I9" s="12"/>
      <c r="J9" s="19"/>
      <c r="K9" s="20"/>
      <c r="L9" s="21"/>
      <c r="M9" s="22"/>
      <c r="N9" s="21"/>
      <c r="O9" s="22"/>
      <c r="P9" s="23"/>
      <c r="Q9" s="24"/>
    </row>
    <row r="10" spans="1:17" hidden="1">
      <c r="A10" s="10" t="s">
        <v>17</v>
      </c>
      <c r="B10" s="10" t="s">
        <v>18</v>
      </c>
      <c r="C10" s="10">
        <v>8810</v>
      </c>
      <c r="D10" s="10" t="s">
        <v>12</v>
      </c>
      <c r="E10" s="10"/>
      <c r="F10" s="10"/>
      <c r="G10" s="11">
        <v>67000</v>
      </c>
      <c r="H10" s="19"/>
      <c r="I10" s="12"/>
      <c r="J10" s="19"/>
      <c r="K10" s="20"/>
      <c r="L10" s="21"/>
      <c r="M10" s="22"/>
      <c r="N10" s="21"/>
      <c r="O10" s="22"/>
      <c r="P10" s="23"/>
      <c r="Q10" s="24"/>
    </row>
    <row r="11" spans="1:17" hidden="1">
      <c r="A11" s="10" t="s">
        <v>22</v>
      </c>
      <c r="B11" s="10" t="s">
        <v>53</v>
      </c>
      <c r="C11" s="10">
        <v>8742</v>
      </c>
      <c r="D11" s="10" t="s">
        <v>31</v>
      </c>
      <c r="E11" s="10"/>
      <c r="F11" s="10"/>
      <c r="G11" s="11">
        <v>0</v>
      </c>
      <c r="H11" s="19"/>
      <c r="I11" s="12"/>
      <c r="J11" s="19"/>
      <c r="K11" s="20"/>
      <c r="L11" s="21"/>
      <c r="M11" s="22"/>
      <c r="N11" s="21"/>
      <c r="O11" s="22"/>
      <c r="P11" s="23"/>
      <c r="Q11" s="24"/>
    </row>
    <row r="12" spans="1:17" hidden="1">
      <c r="A12" s="10" t="s">
        <v>25</v>
      </c>
      <c r="B12" s="10" t="s">
        <v>24</v>
      </c>
      <c r="C12" s="10">
        <v>8810</v>
      </c>
      <c r="D12" s="10" t="s">
        <v>12</v>
      </c>
      <c r="E12" s="10"/>
      <c r="F12" s="10"/>
      <c r="G12" s="11">
        <v>41000</v>
      </c>
      <c r="H12" s="19"/>
      <c r="I12" s="12"/>
      <c r="J12" s="19"/>
      <c r="K12" s="20"/>
      <c r="L12" s="21"/>
      <c r="M12" s="22"/>
      <c r="N12" s="21"/>
      <c r="O12" s="22"/>
      <c r="P12" s="23"/>
      <c r="Q12" s="24"/>
    </row>
    <row r="13" spans="1:17" hidden="1">
      <c r="A13" s="10" t="s">
        <v>28</v>
      </c>
      <c r="B13" s="10" t="s">
        <v>29</v>
      </c>
      <c r="C13" s="10">
        <v>4130</v>
      </c>
      <c r="D13" s="10" t="s">
        <v>16</v>
      </c>
      <c r="E13" s="10"/>
      <c r="F13" s="10"/>
      <c r="G13" s="11">
        <v>14058000</v>
      </c>
      <c r="H13" s="19"/>
      <c r="I13" s="12"/>
      <c r="J13" s="19"/>
      <c r="K13" s="20"/>
      <c r="L13" s="21"/>
      <c r="M13" s="22"/>
      <c r="N13" s="21"/>
      <c r="O13" s="22"/>
      <c r="P13" s="23"/>
      <c r="Q13" s="24"/>
    </row>
    <row r="14" spans="1:17" hidden="1">
      <c r="A14" s="10" t="s">
        <v>28</v>
      </c>
      <c r="B14" s="10" t="s">
        <v>29</v>
      </c>
      <c r="C14" s="10">
        <v>8810</v>
      </c>
      <c r="D14" s="10" t="s">
        <v>12</v>
      </c>
      <c r="E14" s="10"/>
      <c r="F14" s="10"/>
      <c r="G14" s="11">
        <v>1274000</v>
      </c>
      <c r="H14" s="19"/>
      <c r="I14" s="12"/>
      <c r="J14" s="19"/>
      <c r="K14" s="20"/>
      <c r="L14" s="21"/>
      <c r="M14" s="22"/>
      <c r="N14" s="21"/>
      <c r="O14" s="22"/>
      <c r="P14" s="23"/>
      <c r="Q14" s="24"/>
    </row>
    <row r="15" spans="1:17" hidden="1">
      <c r="A15" s="10" t="s">
        <v>28</v>
      </c>
      <c r="B15" s="10" t="s">
        <v>29</v>
      </c>
      <c r="C15" s="25" t="s">
        <v>30</v>
      </c>
      <c r="D15" s="10" t="s">
        <v>12</v>
      </c>
      <c r="E15" s="10"/>
      <c r="F15" s="10"/>
      <c r="G15" s="11">
        <v>0</v>
      </c>
      <c r="H15" s="19"/>
      <c r="I15" s="12"/>
      <c r="J15" s="19"/>
      <c r="K15" s="20"/>
      <c r="L15" s="21"/>
      <c r="M15" s="22"/>
      <c r="N15" s="21"/>
      <c r="O15" s="22"/>
      <c r="P15" s="23"/>
      <c r="Q15" s="24"/>
    </row>
    <row r="16" spans="1:17" hidden="1">
      <c r="A16" s="10" t="s">
        <v>28</v>
      </c>
      <c r="B16" s="10" t="s">
        <v>32</v>
      </c>
      <c r="C16" s="10">
        <v>8380</v>
      </c>
      <c r="D16" s="10" t="s">
        <v>33</v>
      </c>
      <c r="E16" s="10"/>
      <c r="F16" s="10"/>
      <c r="G16" s="11">
        <v>907000</v>
      </c>
      <c r="H16" s="19"/>
      <c r="I16" s="12"/>
      <c r="J16" s="19"/>
      <c r="K16" s="20"/>
      <c r="L16" s="21"/>
      <c r="M16" s="22"/>
      <c r="N16" s="21"/>
      <c r="O16" s="22"/>
      <c r="P16" s="23"/>
      <c r="Q16" s="24"/>
    </row>
    <row r="17" spans="1:17">
      <c r="A17" s="10" t="s">
        <v>34</v>
      </c>
      <c r="B17" s="10" t="s">
        <v>35</v>
      </c>
      <c r="C17" s="10">
        <v>4133</v>
      </c>
      <c r="D17" s="10" t="s">
        <v>36</v>
      </c>
      <c r="E17" s="10"/>
      <c r="F17" s="10"/>
      <c r="G17" s="11">
        <v>3605877</v>
      </c>
      <c r="H17" s="11">
        <v>4114004</v>
      </c>
      <c r="I17" s="12">
        <f>3618241</f>
        <v>3618241</v>
      </c>
      <c r="J17" s="11">
        <v>4114004</v>
      </c>
      <c r="K17" s="13">
        <v>107</v>
      </c>
      <c r="L17" s="14">
        <v>3618000</v>
      </c>
      <c r="M17" s="15">
        <v>93</v>
      </c>
      <c r="N17" s="14">
        <v>3955000</v>
      </c>
      <c r="O17" s="15">
        <v>100</v>
      </c>
      <c r="P17" s="16">
        <v>3873000</v>
      </c>
      <c r="Q17" s="17">
        <v>100</v>
      </c>
    </row>
    <row r="18" spans="1:17">
      <c r="A18" s="10" t="s">
        <v>34</v>
      </c>
      <c r="B18" s="10" t="s">
        <v>35</v>
      </c>
      <c r="C18" s="10">
        <v>8810</v>
      </c>
      <c r="D18" s="10" t="s">
        <v>12</v>
      </c>
      <c r="E18" s="10"/>
      <c r="F18" s="10"/>
      <c r="G18" s="11">
        <v>1301748</v>
      </c>
      <c r="H18" s="11">
        <v>1407100</v>
      </c>
      <c r="I18" s="12">
        <v>1916819</v>
      </c>
      <c r="J18" s="11">
        <v>1407100</v>
      </c>
      <c r="K18" s="13">
        <v>26</v>
      </c>
      <c r="L18" s="14">
        <v>1482000</v>
      </c>
      <c r="M18" s="15">
        <v>28</v>
      </c>
      <c r="N18" s="14">
        <v>1815000</v>
      </c>
      <c r="O18" s="15">
        <f>30-2+5</f>
        <v>33</v>
      </c>
      <c r="P18" s="16">
        <v>2149000</v>
      </c>
      <c r="Q18" s="17">
        <v>34</v>
      </c>
    </row>
    <row r="19" spans="1:17">
      <c r="A19" s="10" t="s">
        <v>34</v>
      </c>
      <c r="B19" s="10" t="s">
        <v>35</v>
      </c>
      <c r="C19" s="10">
        <v>8742</v>
      </c>
      <c r="D19" s="10" t="s">
        <v>21</v>
      </c>
      <c r="E19" s="10"/>
      <c r="F19" s="10"/>
      <c r="G19" s="11">
        <v>189976</v>
      </c>
      <c r="H19" s="11">
        <v>108235</v>
      </c>
      <c r="I19" s="12">
        <v>29000</v>
      </c>
      <c r="J19" s="11">
        <v>108235</v>
      </c>
      <c r="K19" s="20">
        <v>2</v>
      </c>
      <c r="L19" s="14">
        <v>194000</v>
      </c>
      <c r="M19" s="22">
        <v>3</v>
      </c>
      <c r="N19" s="14">
        <v>60000</v>
      </c>
      <c r="O19" s="22">
        <v>2</v>
      </c>
      <c r="P19" s="16">
        <v>63000</v>
      </c>
      <c r="Q19" s="27">
        <v>3</v>
      </c>
    </row>
    <row r="20" spans="1:17">
      <c r="A20" s="10" t="s">
        <v>34</v>
      </c>
      <c r="B20" s="10" t="s">
        <v>35</v>
      </c>
      <c r="C20" s="10">
        <v>8810</v>
      </c>
      <c r="D20" s="10" t="s">
        <v>12</v>
      </c>
      <c r="E20" s="10"/>
      <c r="F20" s="10"/>
      <c r="G20" s="11">
        <v>0</v>
      </c>
      <c r="H20" s="19">
        <v>0</v>
      </c>
      <c r="I20" s="12"/>
      <c r="J20" s="10"/>
      <c r="K20" s="28"/>
      <c r="L20" s="21"/>
      <c r="M20" s="22"/>
      <c r="N20" s="10"/>
      <c r="O20" s="28"/>
      <c r="P20" s="10"/>
      <c r="Q20" s="28"/>
    </row>
    <row r="21" spans="1:17">
      <c r="A21" s="10" t="s">
        <v>34</v>
      </c>
      <c r="B21" s="10" t="s">
        <v>35</v>
      </c>
      <c r="C21" s="10">
        <v>8742</v>
      </c>
      <c r="D21" s="10" t="s">
        <v>31</v>
      </c>
      <c r="E21" s="10"/>
      <c r="F21" s="10"/>
      <c r="G21" s="10">
        <v>0</v>
      </c>
      <c r="H21" s="10">
        <v>0</v>
      </c>
      <c r="I21" s="29"/>
      <c r="J21" s="10"/>
      <c r="K21" s="28"/>
      <c r="L21" s="21"/>
      <c r="M21" s="22"/>
      <c r="N21" s="10"/>
      <c r="O21" s="28"/>
      <c r="P21" s="10"/>
      <c r="Q21" s="28"/>
    </row>
    <row r="22" spans="1:17">
      <c r="A22" s="10"/>
      <c r="B22" s="10"/>
      <c r="C22" s="10"/>
      <c r="D22" s="10"/>
      <c r="E22" s="10"/>
      <c r="F22" s="10"/>
      <c r="G22" s="10"/>
      <c r="H22" s="10"/>
      <c r="I22" s="29"/>
      <c r="J22" s="10"/>
      <c r="K22" s="28"/>
      <c r="L22" s="21"/>
      <c r="M22" s="22"/>
      <c r="N22" s="10"/>
      <c r="O22" s="28"/>
      <c r="P22" s="10"/>
      <c r="Q22" s="28"/>
    </row>
    <row r="23" spans="1:17">
      <c r="A23" s="10"/>
      <c r="B23" s="10"/>
      <c r="C23" s="10"/>
      <c r="D23" s="10" t="s">
        <v>37</v>
      </c>
      <c r="E23" s="10"/>
      <c r="F23" s="10"/>
      <c r="G23" s="10" t="s">
        <v>38</v>
      </c>
      <c r="H23" s="10"/>
      <c r="I23" s="29"/>
      <c r="J23" s="10"/>
      <c r="K23" s="28"/>
      <c r="L23" s="21"/>
      <c r="M23" s="22"/>
      <c r="N23" s="10"/>
      <c r="O23" s="28"/>
      <c r="P23" s="10"/>
      <c r="Q23" s="28"/>
    </row>
    <row r="24" spans="1:17" ht="31.5">
      <c r="A24" s="10"/>
      <c r="B24" s="10"/>
      <c r="C24" s="10"/>
      <c r="D24" s="10" t="s">
        <v>39</v>
      </c>
      <c r="E24" s="10"/>
      <c r="F24" s="10"/>
      <c r="G24" s="10" t="s">
        <v>38</v>
      </c>
      <c r="H24" s="10"/>
      <c r="I24" s="29"/>
      <c r="J24" s="10"/>
      <c r="K24" s="28"/>
      <c r="L24" s="21"/>
      <c r="M24" s="22"/>
      <c r="N24" s="10"/>
      <c r="O24" s="28"/>
      <c r="P24" s="10"/>
      <c r="Q24" s="28"/>
    </row>
    <row r="25" spans="1:17" ht="31.5">
      <c r="A25" s="10"/>
      <c r="B25" s="10"/>
      <c r="C25" s="10"/>
      <c r="D25" s="10" t="s">
        <v>40</v>
      </c>
      <c r="E25" s="10"/>
      <c r="F25" s="10"/>
      <c r="G25" s="10" t="s">
        <v>38</v>
      </c>
      <c r="H25" s="10" t="s">
        <v>38</v>
      </c>
      <c r="I25" s="10"/>
      <c r="J25" s="10"/>
      <c r="K25" s="28"/>
      <c r="L25" s="21"/>
      <c r="M25" s="22"/>
      <c r="N25" s="10"/>
      <c r="O25" s="28"/>
      <c r="P25" s="10"/>
      <c r="Q25" s="28"/>
    </row>
    <row r="26" spans="1:17">
      <c r="A26" s="10"/>
      <c r="B26" s="10"/>
      <c r="C26" s="10"/>
      <c r="D26" s="10" t="s">
        <v>41</v>
      </c>
      <c r="E26" s="10"/>
      <c r="F26" s="10"/>
      <c r="G26" s="10" t="s">
        <v>38</v>
      </c>
      <c r="H26" s="10"/>
      <c r="I26" s="10"/>
      <c r="J26" s="10"/>
      <c r="K26" s="28"/>
      <c r="L26" s="21"/>
      <c r="M26" s="22"/>
      <c r="N26" s="10"/>
      <c r="O26" s="28"/>
      <c r="P26" s="10"/>
      <c r="Q26" s="28"/>
    </row>
    <row r="27" spans="1:17" ht="31.5">
      <c r="A27" s="10"/>
      <c r="B27" s="10"/>
      <c r="C27" s="10"/>
      <c r="D27" s="10" t="s">
        <v>42</v>
      </c>
      <c r="E27" s="10"/>
      <c r="F27" s="10"/>
      <c r="G27" s="10" t="s">
        <v>38</v>
      </c>
      <c r="H27" s="10"/>
      <c r="I27" s="10"/>
      <c r="J27" s="10"/>
      <c r="K27" s="28"/>
      <c r="L27" s="21"/>
      <c r="M27" s="22"/>
      <c r="N27" s="10"/>
      <c r="O27" s="28"/>
      <c r="P27" s="10"/>
      <c r="Q27" s="28"/>
    </row>
    <row r="28" spans="1:17" ht="31.5">
      <c r="A28" s="10"/>
      <c r="B28" s="10"/>
      <c r="C28" s="10"/>
      <c r="D28" s="30" t="s">
        <v>43</v>
      </c>
      <c r="E28" s="30"/>
      <c r="F28" s="30"/>
      <c r="G28" s="30" t="s">
        <v>38</v>
      </c>
      <c r="H28" s="30"/>
      <c r="I28" s="30"/>
      <c r="J28" s="30"/>
      <c r="K28" s="31"/>
      <c r="L28" s="32"/>
      <c r="M28" s="33"/>
      <c r="N28" s="30"/>
      <c r="O28" s="31"/>
      <c r="P28" s="30"/>
      <c r="Q28" s="31"/>
    </row>
    <row r="29" spans="1:17" s="3" customFormat="1">
      <c r="A29" s="34"/>
      <c r="B29" s="34"/>
      <c r="C29" s="34"/>
      <c r="D29" s="35" t="s">
        <v>44</v>
      </c>
      <c r="E29" s="10"/>
      <c r="F29" s="10"/>
      <c r="G29" s="36">
        <v>24690038</v>
      </c>
      <c r="H29" s="36">
        <f>SUM(H5:H21)</f>
        <v>8606707</v>
      </c>
      <c r="I29" s="37"/>
      <c r="J29" s="36">
        <f t="shared" ref="J29:Q29" si="0">SUM(J5:J21)</f>
        <v>8606707</v>
      </c>
      <c r="K29" s="38">
        <f t="shared" si="0"/>
        <v>256</v>
      </c>
      <c r="L29" s="39">
        <f t="shared" si="0"/>
        <v>8260000</v>
      </c>
      <c r="M29" s="40">
        <f t="shared" si="0"/>
        <v>229</v>
      </c>
      <c r="N29" s="36">
        <f t="shared" si="0"/>
        <v>9547000</v>
      </c>
      <c r="O29" s="38">
        <f t="shared" si="0"/>
        <v>268</v>
      </c>
      <c r="P29" s="41">
        <f t="shared" si="0"/>
        <v>9909000</v>
      </c>
      <c r="Q29" s="42">
        <f t="shared" si="0"/>
        <v>247</v>
      </c>
    </row>
    <row r="30" spans="1:17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6"/>
      <c r="M30" s="6"/>
      <c r="N30" s="7"/>
      <c r="O30" s="7"/>
      <c r="P30" s="7"/>
      <c r="Q30" s="7"/>
    </row>
    <row r="31" spans="1:17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6"/>
      <c r="M31" s="6"/>
      <c r="N31" s="7"/>
      <c r="O31" s="7"/>
      <c r="P31" s="7"/>
      <c r="Q31" s="7"/>
    </row>
    <row r="32" spans="1:17" ht="17.45" customHeight="1">
      <c r="A32" s="235" t="s">
        <v>54</v>
      </c>
      <c r="B32" s="236"/>
      <c r="C32" s="236"/>
      <c r="D32" s="236"/>
      <c r="E32" s="236"/>
      <c r="F32" s="236"/>
      <c r="G32" s="236"/>
      <c r="H32" s="236"/>
      <c r="I32" s="236"/>
      <c r="J32" s="236"/>
      <c r="K32" s="5"/>
      <c r="L32" s="6"/>
      <c r="M32" s="6"/>
      <c r="N32" s="7"/>
      <c r="O32" s="7"/>
      <c r="P32" s="7"/>
      <c r="Q32" s="7"/>
    </row>
    <row r="33" spans="1:17" ht="17.45" customHeight="1">
      <c r="A33" s="235" t="s">
        <v>55</v>
      </c>
      <c r="B33" s="236"/>
      <c r="C33" s="236"/>
      <c r="D33" s="236"/>
      <c r="E33" s="236"/>
      <c r="F33" s="236"/>
      <c r="G33" s="236"/>
      <c r="H33" s="236"/>
      <c r="I33" s="236"/>
      <c r="J33" s="236"/>
      <c r="K33" s="7"/>
      <c r="L33" s="6"/>
      <c r="M33" s="6"/>
      <c r="N33" s="7"/>
      <c r="O33" s="7"/>
      <c r="P33" s="7"/>
      <c r="Q33" s="7"/>
    </row>
    <row r="34" spans="1:17" ht="17.45" customHeight="1">
      <c r="A34" s="235" t="s">
        <v>56</v>
      </c>
      <c r="B34" s="236"/>
      <c r="C34" s="236"/>
      <c r="D34" s="236"/>
      <c r="E34" s="236"/>
      <c r="F34" s="236"/>
      <c r="G34" s="236"/>
      <c r="H34" s="236"/>
      <c r="I34" s="236"/>
      <c r="J34" s="236"/>
      <c r="K34" s="7"/>
      <c r="L34" s="6"/>
      <c r="M34" s="6"/>
      <c r="N34" s="7"/>
      <c r="O34" s="7"/>
      <c r="P34" s="7"/>
      <c r="Q34" s="7"/>
    </row>
    <row r="35" spans="1:17" ht="17.45" customHeight="1">
      <c r="A35" s="235" t="s">
        <v>57</v>
      </c>
      <c r="B35" s="236"/>
      <c r="C35" s="236"/>
      <c r="D35" s="236"/>
      <c r="E35" s="236"/>
      <c r="F35" s="236"/>
      <c r="G35" s="236"/>
      <c r="H35" s="236"/>
      <c r="I35" s="236"/>
      <c r="J35" s="236"/>
      <c r="K35" s="7"/>
      <c r="L35" s="6"/>
      <c r="M35" s="6"/>
      <c r="N35" s="7"/>
      <c r="O35" s="7"/>
      <c r="P35" s="7"/>
      <c r="Q35" s="7"/>
    </row>
    <row r="36" spans="1:17" ht="17.4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7"/>
      <c r="L36" s="6"/>
      <c r="M36" s="6"/>
      <c r="N36" s="7"/>
      <c r="O36" s="7"/>
      <c r="P36" s="7"/>
      <c r="Q36" s="7"/>
    </row>
    <row r="37" spans="1:17" ht="17.45" customHeight="1">
      <c r="A37" s="235" t="s">
        <v>58</v>
      </c>
      <c r="B37" s="236"/>
      <c r="C37" s="236"/>
      <c r="D37" s="236"/>
      <c r="E37" s="236"/>
      <c r="F37" s="236"/>
      <c r="G37" s="236"/>
      <c r="H37" s="236"/>
      <c r="I37" s="236"/>
      <c r="J37" s="236"/>
      <c r="K37" s="7"/>
      <c r="L37" s="6"/>
      <c r="M37" s="6"/>
      <c r="N37" s="7"/>
      <c r="O37" s="7"/>
      <c r="P37" s="7"/>
      <c r="Q37" s="7"/>
    </row>
    <row r="38" spans="1:17" ht="17.45" customHeight="1">
      <c r="A38" s="233"/>
      <c r="B38" s="234"/>
      <c r="C38" s="234"/>
      <c r="D38" s="234"/>
      <c r="E38" s="234"/>
      <c r="F38" s="234"/>
      <c r="G38" s="234"/>
      <c r="H38" s="234"/>
      <c r="I38" s="234"/>
      <c r="J38" s="234"/>
    </row>
    <row r="39" spans="1:17" ht="17.45" customHeight="1"/>
    <row r="40" spans="1:17" ht="17.45" customHeight="1"/>
    <row r="41" spans="1:17" ht="17.45" customHeight="1"/>
    <row r="43" spans="1:17" ht="17.45" customHeight="1"/>
    <row r="47" spans="1:17">
      <c r="A47"/>
      <c r="B47"/>
      <c r="C47"/>
      <c r="D47"/>
      <c r="E47"/>
      <c r="F47" s="3"/>
      <c r="G47" s="3"/>
      <c r="H47" s="3"/>
      <c r="I47" s="3"/>
      <c r="J47" s="3"/>
    </row>
  </sheetData>
  <mergeCells count="6">
    <mergeCell ref="A38:J38"/>
    <mergeCell ref="A32:J32"/>
    <mergeCell ref="A33:J33"/>
    <mergeCell ref="A34:J34"/>
    <mergeCell ref="A35:J35"/>
    <mergeCell ref="A37:J37"/>
  </mergeCells>
  <phoneticPr fontId="15" type="noConversion"/>
  <printOptions horizontalCentered="1"/>
  <pageMargins left="0.25" right="0.25" top="0" bottom="0" header="0.5" footer="0.5"/>
  <pageSetup scale="75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A3167-FCBF-4021-8A41-24B31167A001}">
  <dimension ref="A1:K24"/>
  <sheetViews>
    <sheetView workbookViewId="0">
      <selection activeCell="I32" sqref="I32"/>
    </sheetView>
  </sheetViews>
  <sheetFormatPr defaultRowHeight="12.75"/>
  <cols>
    <col min="1" max="16384" width="9.140625" style="216"/>
  </cols>
  <sheetData>
    <row r="1" spans="1:11" ht="12.75" customHeight="1">
      <c r="A1" s="239" t="s">
        <v>119</v>
      </c>
      <c r="B1" s="240"/>
      <c r="C1" s="240"/>
      <c r="D1" s="240"/>
      <c r="E1" s="241"/>
    </row>
    <row r="3" spans="1:11" ht="14.25">
      <c r="A3" s="237" t="s">
        <v>118</v>
      </c>
      <c r="B3" s="237"/>
      <c r="C3" s="237"/>
      <c r="D3" s="237"/>
      <c r="E3" s="237"/>
      <c r="F3" s="237"/>
      <c r="G3" s="237"/>
      <c r="H3" s="237"/>
      <c r="I3" s="237"/>
      <c r="J3" s="217"/>
      <c r="K3" s="217"/>
    </row>
    <row r="4" spans="1:11" ht="14.25">
      <c r="A4" s="237" t="s">
        <v>117</v>
      </c>
      <c r="B4" s="237"/>
      <c r="C4" s="237"/>
      <c r="D4" s="237"/>
      <c r="E4" s="237"/>
      <c r="F4" s="237"/>
      <c r="G4" s="237"/>
      <c r="H4" s="237"/>
      <c r="I4" s="237"/>
      <c r="J4" s="217"/>
      <c r="K4" s="217"/>
    </row>
    <row r="5" spans="1:11" ht="14.25">
      <c r="A5" s="237" t="s">
        <v>116</v>
      </c>
      <c r="B5" s="237"/>
      <c r="C5" s="237"/>
      <c r="D5" s="237"/>
      <c r="E5" s="237"/>
      <c r="F5" s="237"/>
      <c r="G5" s="237"/>
      <c r="H5" s="237"/>
      <c r="I5" s="237"/>
      <c r="J5" s="217"/>
      <c r="K5" s="217"/>
    </row>
    <row r="6" spans="1:11" ht="14.25">
      <c r="A6" s="237" t="s">
        <v>115</v>
      </c>
      <c r="B6" s="237"/>
      <c r="C6" s="237"/>
      <c r="D6" s="237"/>
      <c r="E6" s="237"/>
      <c r="F6" s="237"/>
      <c r="G6" s="237"/>
      <c r="H6" s="237"/>
      <c r="I6" s="237"/>
      <c r="J6" s="217"/>
      <c r="K6" s="217"/>
    </row>
    <row r="7" spans="1:11" ht="14.25">
      <c r="A7" s="237" t="s">
        <v>114</v>
      </c>
      <c r="B7" s="237"/>
      <c r="C7" s="237"/>
      <c r="D7" s="237"/>
      <c r="E7" s="237"/>
      <c r="F7" s="237"/>
      <c r="G7" s="237"/>
      <c r="H7" s="237"/>
      <c r="I7" s="237"/>
      <c r="J7" s="217"/>
      <c r="K7" s="217"/>
    </row>
    <row r="8" spans="1:11" ht="14.25">
      <c r="A8" s="237" t="s">
        <v>113</v>
      </c>
      <c r="B8" s="237"/>
      <c r="C8" s="237"/>
      <c r="D8" s="237"/>
      <c r="E8" s="237"/>
      <c r="F8" s="237"/>
      <c r="G8" s="237"/>
      <c r="H8" s="237"/>
      <c r="I8" s="237"/>
      <c r="J8" s="217"/>
      <c r="K8" s="217"/>
    </row>
    <row r="9" spans="1:11" ht="14.25">
      <c r="A9" s="218"/>
      <c r="B9" s="218"/>
      <c r="C9" s="218"/>
      <c r="D9" s="218"/>
      <c r="E9" s="218"/>
      <c r="F9" s="218"/>
      <c r="G9" s="218"/>
      <c r="H9" s="219"/>
      <c r="I9" s="218"/>
      <c r="J9" s="217"/>
      <c r="K9" s="217"/>
    </row>
    <row r="10" spans="1:11" ht="14.25">
      <c r="A10" s="237" t="s">
        <v>112</v>
      </c>
      <c r="B10" s="237"/>
      <c r="C10" s="237"/>
      <c r="D10" s="237"/>
      <c r="E10" s="237"/>
      <c r="F10" s="237"/>
      <c r="G10" s="237"/>
      <c r="H10" s="237"/>
      <c r="I10" s="237"/>
      <c r="J10" s="217"/>
      <c r="K10" s="217"/>
    </row>
    <row r="11" spans="1:11" ht="14.25">
      <c r="A11" s="217"/>
      <c r="B11" s="217"/>
      <c r="C11" s="217"/>
      <c r="D11" s="217"/>
      <c r="E11" s="217"/>
      <c r="F11" s="217"/>
      <c r="G11" s="217"/>
      <c r="H11" s="217"/>
      <c r="I11" s="217"/>
      <c r="J11" s="217"/>
      <c r="K11" s="217"/>
    </row>
    <row r="12" spans="1:11" ht="14.25">
      <c r="A12" s="238" t="s">
        <v>111</v>
      </c>
      <c r="B12" s="238"/>
      <c r="C12" s="238"/>
      <c r="D12" s="238"/>
      <c r="E12" s="238"/>
      <c r="F12" s="238"/>
      <c r="G12" s="238"/>
      <c r="H12" s="238"/>
      <c r="I12" s="238"/>
      <c r="J12" s="238"/>
      <c r="K12" s="217" t="s">
        <v>110</v>
      </c>
    </row>
    <row r="13" spans="1:11" ht="14.25">
      <c r="A13" s="238" t="s">
        <v>109</v>
      </c>
      <c r="B13" s="238"/>
      <c r="C13" s="238"/>
      <c r="D13" s="238"/>
      <c r="E13" s="238"/>
      <c r="F13" s="238"/>
      <c r="G13" s="238"/>
      <c r="H13" s="238"/>
      <c r="I13" s="238"/>
      <c r="J13" s="238"/>
      <c r="K13" s="217" t="s">
        <v>105</v>
      </c>
    </row>
    <row r="14" spans="1:11" ht="14.25">
      <c r="A14" s="237"/>
      <c r="B14" s="237"/>
      <c r="C14" s="237"/>
      <c r="D14" s="237"/>
      <c r="E14" s="237"/>
      <c r="F14" s="237"/>
      <c r="G14" s="237"/>
      <c r="H14" s="237"/>
      <c r="I14" s="237"/>
      <c r="J14" s="237"/>
      <c r="K14" s="217"/>
    </row>
    <row r="15" spans="1:11" ht="14.25">
      <c r="A15" s="237" t="s">
        <v>108</v>
      </c>
      <c r="B15" s="237"/>
      <c r="C15" s="237"/>
      <c r="D15" s="237"/>
      <c r="E15" s="237"/>
      <c r="F15" s="237"/>
      <c r="G15" s="237"/>
      <c r="H15" s="237"/>
      <c r="I15" s="237"/>
      <c r="J15" s="237"/>
      <c r="K15" s="217"/>
    </row>
    <row r="16" spans="1:11" ht="14.25">
      <c r="A16" s="237" t="s">
        <v>107</v>
      </c>
      <c r="B16" s="237"/>
      <c r="C16" s="237"/>
      <c r="D16" s="237"/>
      <c r="E16" s="237"/>
      <c r="F16" s="237"/>
      <c r="G16" s="237"/>
      <c r="H16" s="237"/>
      <c r="I16" s="237"/>
      <c r="J16" s="237"/>
      <c r="K16" s="217"/>
    </row>
    <row r="17" spans="1:11" ht="14.25">
      <c r="A17" s="238" t="s">
        <v>106</v>
      </c>
      <c r="B17" s="238"/>
      <c r="C17" s="238"/>
      <c r="D17" s="238"/>
      <c r="E17" s="238"/>
      <c r="F17" s="238"/>
      <c r="G17" s="238"/>
      <c r="H17" s="238"/>
      <c r="I17" s="238"/>
      <c r="J17" s="238"/>
      <c r="K17" s="217" t="s">
        <v>105</v>
      </c>
    </row>
    <row r="18" spans="1:11" ht="14.25">
      <c r="A18" s="217"/>
      <c r="B18" s="217"/>
      <c r="C18" s="217"/>
      <c r="D18" s="217"/>
      <c r="E18" s="217"/>
      <c r="F18" s="217"/>
      <c r="G18" s="217"/>
      <c r="H18" s="217"/>
      <c r="I18" s="217"/>
      <c r="J18" s="217"/>
      <c r="K18" s="217"/>
    </row>
    <row r="19" spans="1:11" ht="14.25">
      <c r="A19" s="237" t="s">
        <v>104</v>
      </c>
      <c r="B19" s="237"/>
      <c r="C19" s="237"/>
      <c r="D19" s="237"/>
      <c r="E19" s="237"/>
      <c r="F19" s="237"/>
      <c r="G19" s="237"/>
      <c r="H19" s="237"/>
      <c r="I19" s="237"/>
      <c r="J19" s="237"/>
      <c r="K19" s="237"/>
    </row>
    <row r="20" spans="1:11" ht="14.25">
      <c r="A20" s="237" t="s">
        <v>103</v>
      </c>
      <c r="B20" s="237"/>
      <c r="C20" s="237"/>
      <c r="D20" s="237"/>
      <c r="E20" s="237"/>
      <c r="F20" s="237"/>
      <c r="G20" s="237"/>
      <c r="H20" s="237"/>
      <c r="I20" s="237"/>
      <c r="J20" s="237"/>
      <c r="K20" s="237"/>
    </row>
    <row r="21" spans="1:11" ht="14.25">
      <c r="A21" s="237"/>
      <c r="B21" s="237"/>
      <c r="C21" s="237"/>
      <c r="D21" s="237"/>
      <c r="E21" s="237"/>
      <c r="F21" s="237"/>
      <c r="G21" s="237"/>
      <c r="H21" s="237"/>
      <c r="I21" s="237"/>
      <c r="J21" s="237"/>
      <c r="K21" s="237"/>
    </row>
    <row r="22" spans="1:11" ht="14.25">
      <c r="A22" s="238" t="s">
        <v>102</v>
      </c>
      <c r="B22" s="238"/>
      <c r="C22" s="238"/>
      <c r="D22" s="238"/>
      <c r="E22" s="238"/>
      <c r="F22" s="238"/>
      <c r="G22" s="238"/>
      <c r="H22" s="238"/>
      <c r="I22" s="238"/>
      <c r="J22" s="238"/>
      <c r="K22" s="238"/>
    </row>
    <row r="23" spans="1:11" ht="14.25">
      <c r="A23" s="237" t="s">
        <v>101</v>
      </c>
      <c r="B23" s="237"/>
      <c r="C23" s="237"/>
      <c r="D23" s="237"/>
      <c r="E23" s="237"/>
      <c r="F23" s="237"/>
      <c r="G23" s="237"/>
      <c r="H23" s="237"/>
      <c r="I23" s="237"/>
      <c r="J23" s="237"/>
      <c r="K23" s="237"/>
    </row>
    <row r="24" spans="1:11" ht="14.25">
      <c r="A24" s="237" t="s">
        <v>100</v>
      </c>
      <c r="B24" s="237"/>
      <c r="C24" s="237"/>
      <c r="D24" s="237"/>
      <c r="E24" s="237"/>
      <c r="F24" s="237"/>
      <c r="G24" s="237"/>
      <c r="H24" s="237"/>
      <c r="I24" s="237"/>
      <c r="J24" s="237"/>
      <c r="K24" s="237"/>
    </row>
  </sheetData>
  <mergeCells count="20">
    <mergeCell ref="A15:J15"/>
    <mergeCell ref="A7:I7"/>
    <mergeCell ref="A8:I8"/>
    <mergeCell ref="A10:I10"/>
    <mergeCell ref="A12:J12"/>
    <mergeCell ref="A13:J13"/>
    <mergeCell ref="A14:J14"/>
    <mergeCell ref="A1:E1"/>
    <mergeCell ref="A3:I3"/>
    <mergeCell ref="A4:I4"/>
    <mergeCell ref="A5:I5"/>
    <mergeCell ref="A6:I6"/>
    <mergeCell ref="A23:K23"/>
    <mergeCell ref="A24:K24"/>
    <mergeCell ref="A16:J16"/>
    <mergeCell ref="A17:J17"/>
    <mergeCell ref="A19:K19"/>
    <mergeCell ref="A20:K20"/>
    <mergeCell ref="A21:K21"/>
    <mergeCell ref="A22:K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Central Glass WC Totals</vt:lpstr>
      <vt:lpstr>NWI  WC Detail</vt:lpstr>
      <vt:lpstr>Locations All Other</vt:lpstr>
      <vt:lpstr>'NWI  WC Detail'!Print_Titles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Scott, Koko</dc:creator>
  <cp:lastModifiedBy>Lohnes, Mayumi</cp:lastModifiedBy>
  <cp:lastPrinted>2020-01-23T15:05:13Z</cp:lastPrinted>
  <dcterms:created xsi:type="dcterms:W3CDTF">2018-01-23T19:40:53Z</dcterms:created>
  <dcterms:modified xsi:type="dcterms:W3CDTF">2020-01-23T15:16:00Z</dcterms:modified>
</cp:coreProperties>
</file>