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Workspace\powerwriter-automatedtesting-ui\resources\testData\"/>
    </mc:Choice>
  </mc:AlternateContent>
  <xr:revisionPtr revIDLastSave="0" documentId="13_ncr:1_{732BE4A9-3100-44C4-A4F3-7B8D079A06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Scenario_Selection!$A$1:$L$33</definedName>
    <definedName name="_xlnm._FilterDatabase" localSheetId="1" hidden="1">SuspendSheet!$A$1:$T$171</definedName>
    <definedName name="Z_2BFCA6D2_A402_4592_BB7B_06C109319B34_.wvu.FilterData" localSheetId="0" hidden="1">Scenario_Selection!$A$1:$X$33</definedName>
    <definedName name="Z_2BFCA6D2_A402_4592_BB7B_06C109319B34_.wvu.FilterData" localSheetId="1" hidden="1">SuspendSheet!$A$1:$I$171</definedName>
    <definedName name="Z_94DD343F_E13D_400C_8ED1_B1707DE8D79A_.wvu.FilterData" localSheetId="0" hidden="1">Scenario_Selection!$A$1:$X$33</definedName>
    <definedName name="Z_94DD343F_E13D_400C_8ED1_B1707DE8D79A_.wvu.FilterData" localSheetId="1" hidden="1">SuspendSheet!$A$1:$I$171</definedName>
    <definedName name="Z_E84211AA_C6AF_4C1B_9C74_23082F6A4615_.wvu.FilterData" localSheetId="0" hidden="1">Scenario_Selection!$A$1:$X$33</definedName>
    <definedName name="Z_E84211AA_C6AF_4C1B_9C74_23082F6A4615_.wvu.FilterData" localSheetId="1" hidden="1">SuspendSheet!$A$1:$I$171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40" i="1" l="1"/>
  <c r="E39" i="1"/>
  <c r="E36" i="1"/>
  <c r="E37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36" i="1" l="1"/>
  <c r="H36" i="1" s="1"/>
  <c r="N37" i="1"/>
  <c r="H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<sst xmlns="http://schemas.openxmlformats.org/spreadsheetml/2006/main" count="3778" uniqueCount="151">
  <si>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</si>
  <si>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</si>
  <si>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</si>
  <si>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</si>
  <si>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</si>
  <si>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</si>
  <si>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</si>
  <si>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</si>
  <si>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</si>
  <si>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</si>
  <si>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</si>
  <si>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</si>
  <si>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</si>
  <si>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</si>
  <si>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</si>
  <si>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</si>
  <si>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</si>
  <si>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</si>
  <si>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</si>
  <si>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</si>
  <si>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</si>
  <si>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</si>
  <si>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</si>
  <si>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</si>
  <si>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</si>
  <si>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</si>
  <si>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</si>
  <si>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</si>
  <si>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</si>
  <si>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</si>
  <si>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</si>
  <si>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</si>
  <si>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</si>
  <si>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</si>
  <si>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</si>
  <si>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</si>
  <si>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</si>
  <si>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</si>
  <si>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</si>
  <si>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</si>
  <si>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</si>
  <si>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</si>
  <si>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</si>
  <si>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</si>
  <si>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</si>
  <si>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</si>
  <si>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</si>
  <si>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</si>
  <si>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</si>
  <si>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</si>
  <si>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</si>
  <si>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</si>
  <si>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</si>
  <si>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</si>
  <si>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</si>
  <si>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</si>
  <si>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</si>
  <si>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</si>
  <si>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</si>
  <si>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</si>
  <si>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</si>
  <si>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</si>
  <si>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</si>
  <si>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</si>
  <si>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</si>
  <si>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</si>
  <si>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</si>
  <si>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</si>
  <si>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</si>
  <si>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</si>
  <si>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</si>
  <si>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</si>
  <si>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</si>
  <si>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</si>
  <si>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</si>
  <si>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</si>
  <si>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</si>
  <si>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</si>
  <si>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</si>
  <si>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</si>
  <si>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</si>
  <si>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</si>
  <si>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</si>
  <si>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</si>
  <si>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</si>
  <si>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</si>
  <si>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</si>
  <si>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</si>
  <si>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</si>
  <si>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</si>
  <si>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</si>
  <si>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</si>
  <si>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</si>
  <si>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</si>
  <si>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</si>
  <si>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</si>
  <si>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</si>
  <si>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</si>
  <si>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</si>
  <si>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</si>
  <si>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</si>
  <si>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</si>
  <si>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</si>
  <si>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</si>
  <si>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</si>
  <si>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</si>
  <si>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</si>
  <si>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</si>
  <si>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</si>
  <si>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</si>
  <si>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</si>
  <si>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</si>
  <si>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</si>
  <si>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</si>
  <si>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</si>
  <si>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</si>
  <si>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</si>
  <si>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</si>
  <si>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</si>
  <si>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</si>
  <si>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</si>
  <si>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</si>
  <si>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</si>
  <si>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</si>
  <si>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</si>
  <si>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</si>
  <si>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</si>
  <si>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</si>
  <si>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</si>
  <si>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</si>
  <si>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</si>
  <si>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</si>
  <si>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</si>
  <si>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</si>
  <si>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</si>
  <si>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</si>
  <si>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</si>
  <si>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</si>
  <si>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</si>
  <si>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</si>
  <si>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</si>
  <si>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</si>
  <si>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</si>
  <si>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</si>
  <si>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</si>
  <si>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</si>
  <si>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</si>
  <si>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</si>
  <si>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</si>
  <si>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>04/30/2024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</si>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</sst>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0" fontId="21" fillId="24" borderId="3" xfId="0" quotePrefix="1" applyFont="1" applyFill="1" applyBorder="1" applyAlignment="1">
      <alignment vertical="top"/>
    </xf>
    <xf numFmtId="49" fontId="27" fillId="25" borderId="1" xfId="0" applyNumberFormat="1" applyFont="1" applyFill="1" applyBorder="1" applyAlignment="1">
      <alignment horizontal="left" vertical="top"/>
    </xf>
    <xf numFmtId="49" fontId="27" fillId="26" borderId="3" xfId="0" applyNumberFormat="1" applyFont="1" applyFill="1" applyBorder="1" applyAlignment="1">
      <alignment horizontal="left" vertical="top"/>
    </xf>
    <xf numFmtId="0" fontId="27" fillId="26" borderId="3" xfId="0" applyFont="1" applyFill="1" applyBorder="1" applyAlignment="1">
      <alignment horizontal="left" vertical="top"/>
    </xf>
    <xf numFmtId="0" fontId="21" fillId="25" borderId="1" xfId="0" applyFont="1" applyFill="1" applyBorder="1" applyAlignment="1">
      <alignment horizontal="left" vertical="top"/>
    </xf>
    <xf numFmtId="0" fontId="26" fillId="26" borderId="16" xfId="0" applyFont="1" applyFill="1" applyBorder="1" applyAlignment="1">
      <alignment vertical="top" wrapText="1"/>
    </xf>
    <xf numFmtId="49" fontId="26" fillId="26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2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0"/>
  <sheetViews>
    <sheetView tabSelected="1" zoomScale="85" zoomScaleNormal="85" workbookViewId="0">
      <pane xSplit="4" ySplit="1" topLeftCell="E7" activePane="bottomRight" state="frozen"/>
      <selection pane="topRight" activeCell="E1" sqref="E1"/>
      <selection pane="bottomLeft" activeCell="A2" sqref="A2"/>
      <selection pane="bottomRight" activeCell="F19" sqref="F19:G20"/>
    </sheetView>
  </sheetViews>
  <sheetFormatPr defaultColWidth="14.42578125" defaultRowHeight="15" customHeight="1" x14ac:dyDescent="0.2"/>
  <cols>
    <col min="1" max="1" width="6.42578125" style="17" customWidth="1" collapsed="1"/>
    <col min="2" max="2" width="16.28515625" style="10" bestFit="1" customWidth="1" collapsed="1"/>
    <col min="3" max="3" width="8.5703125" style="17" customWidth="1" collapsed="1"/>
    <col min="4" max="4" width="30.5703125" style="17" customWidth="1" collapsed="1"/>
    <col min="5" max="5" width="10.42578125" style="17" bestFit="1" customWidth="1" collapsed="1"/>
    <col min="6" max="6" width="15.42578125" style="17" customWidth="1" collapsed="1"/>
    <col min="7" max="7" width="16.7109375" style="17" customWidth="1" collapsed="1"/>
    <col min="8" max="8" width="19.5703125" style="17" customWidth="1" collapsed="1"/>
    <col min="9" max="10" width="20.85546875" style="17" customWidth="1" collapsed="1"/>
    <col min="11" max="11" width="3.5703125" style="17" customWidth="1" collapsed="1"/>
    <col min="12" max="12" width="13.7109375" style="17" customWidth="1" collapsed="1"/>
    <col min="13" max="13" width="9.42578125" style="17" customWidth="1" collapsed="1"/>
    <col min="14" max="14" width="13.7109375" style="17" customWidth="1" collapsed="1"/>
    <col min="15" max="17" width="14.42578125" style="17" customWidth="1" collapsed="1"/>
    <col min="18" max="18" width="14.42578125" style="17" collapsed="1"/>
    <col min="19" max="20" width="17.7109375" style="17" customWidth="1" collapsed="1"/>
    <col min="21" max="16384" width="14.42578125" style="17" collapsed="1"/>
  </cols>
  <sheetData>
    <row r="1" spans="1:22" s="6" customFormat="1" ht="30" customHeight="1" x14ac:dyDescent="0.2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13</v>
      </c>
      <c r="F2" s="92" t="s">
        <v>150</v>
      </c>
      <c r="G2" s="73"/>
      <c r="H2" s="72"/>
      <c r="I2" s="47"/>
      <c r="J2" s="47" t="s">
        <v>15</v>
      </c>
      <c r="K2" s="24" t="s">
        <v>106</v>
      </c>
      <c r="L2" s="17" t="str">
        <f>IF($E2="Yes",COUNTIF(SuspendSheet!F2:F15,"No"),"")</f>
        <v/>
      </c>
      <c r="N2" s="17" t="str">
        <f>IF($E2="Yes",COUNTIF(SuspendSheet!H2:H15,"Yes"),"")</f>
        <v/>
      </c>
      <c r="O2" s="39" t="s">
        <v>14</v>
      </c>
      <c r="P2" s="39" t="s">
        <v>13</v>
      </c>
      <c r="Q2" s="39" t="s">
        <v>13</v>
      </c>
      <c r="S2" s="17" t="str">
        <f>"CU"&amp;" "&amp;F2&amp;","&amp;" "&amp;B3&amp;" "&amp;F3&amp;", "&amp;B4&amp;" "&amp;F4</f>
        <v xml:space="preserve">CU , WC , CA </v>
      </c>
      <c r="U2" s="78" t="s">
        <v>127</v>
      </c>
      <c r="V2" s="17" t="s">
        <v>108</v>
      </c>
    </row>
    <row r="3" spans="1:22" ht="18" customHeight="1" x14ac:dyDescent="0.2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13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R$98</f>
        <v>0</v>
      </c>
      <c r="U3" s="78"/>
    </row>
    <row r="4" spans="1:22" ht="18" customHeight="1" x14ac:dyDescent="0.2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13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R$98</f>
        <v>0</v>
      </c>
      <c r="U4" s="78"/>
    </row>
    <row r="5" spans="1:22" ht="18" customHeight="1" x14ac:dyDescent="0.2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13</v>
      </c>
      <c r="F5" s="73"/>
      <c r="G5" s="73"/>
      <c r="H5" s="72"/>
      <c r="I5" s="47"/>
      <c r="J5" s="47" t="s">
        <v>15</v>
      </c>
      <c r="K5" s="24" t="s">
        <v>106</v>
      </c>
      <c r="L5" s="17" t="str">
        <f>IF($E5="Yes",COUNTIF(SuspendSheet!F16:F36,"No"),"")</f>
        <v/>
      </c>
      <c r="N5" s="17" t="str">
        <f>IF($E5="Yes",COUNTIF(SuspendSheet!H16:H36,"Yes"),"")</f>
        <v/>
      </c>
      <c r="O5" s="39" t="s">
        <v>14</v>
      </c>
      <c r="P5" s="39" t="s">
        <v>13</v>
      </c>
      <c r="Q5" s="39" t="s">
        <v>13</v>
      </c>
      <c r="R5" s="10"/>
      <c r="S5" s="17" t="str">
        <f>"CU"&amp;" "&amp;F5&amp;","&amp;" "&amp;B6&amp;" "&amp;F6&amp;", "&amp;B7&amp;" "&amp;F7</f>
        <v xml:space="preserve">CU , CA , CP </v>
      </c>
      <c r="U5" s="78" t="s">
        <v>128</v>
      </c>
      <c r="V5" s="17" t="s">
        <v>109</v>
      </c>
    </row>
    <row r="6" spans="1:22" ht="18" customHeight="1" x14ac:dyDescent="0.2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13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13</v>
      </c>
      <c r="Q6" s="39" t="s">
        <v>13</v>
      </c>
      <c r="R6" s="20">
        <f>R$101</f>
        <v>0</v>
      </c>
      <c r="U6" s="78"/>
    </row>
    <row r="7" spans="1:22" ht="18" customHeight="1" x14ac:dyDescent="0.2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13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13</v>
      </c>
      <c r="Q7" s="39" t="s">
        <v>13</v>
      </c>
      <c r="R7" s="20">
        <f>R$101</f>
        <v>0</v>
      </c>
      <c r="U7" s="78"/>
    </row>
    <row r="8" spans="1:22" ht="18" customHeight="1" x14ac:dyDescent="0.2">
      <c r="A8" s="11" t="s">
        <v>25</v>
      </c>
      <c r="B8" s="86" t="s">
        <v>80</v>
      </c>
      <c r="C8" s="89" t="s">
        <v>81</v>
      </c>
      <c r="D8" s="89" t="s">
        <v>101</v>
      </c>
      <c r="E8" s="39" t="s">
        <v>13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13</v>
      </c>
      <c r="Q8" s="39" t="s">
        <v>13</v>
      </c>
      <c r="R8" s="20">
        <f>R$101</f>
        <v>0</v>
      </c>
      <c r="U8" s="78"/>
    </row>
    <row r="9" spans="1:22" ht="18" customHeight="1" x14ac:dyDescent="0.2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13</v>
      </c>
      <c r="F9" s="73"/>
      <c r="G9" s="73"/>
      <c r="H9" s="72"/>
      <c r="I9" s="47"/>
      <c r="J9" s="47" t="s">
        <v>15</v>
      </c>
      <c r="K9" s="24" t="s">
        <v>106</v>
      </c>
      <c r="L9" s="17" t="str">
        <f>IF($E9="Yes",COUNTIF(SuspendSheet!F37:F47,"No"),"")</f>
        <v/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13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R$104</f>
        <v>0</v>
      </c>
      <c r="U10" s="78"/>
    </row>
    <row r="11" spans="1:22" ht="18" customHeight="1" x14ac:dyDescent="0.2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13</v>
      </c>
      <c r="F11" s="73"/>
      <c r="G11" s="73"/>
      <c r="H11" s="72"/>
      <c r="I11" s="47"/>
      <c r="J11" s="47" t="s">
        <v>15</v>
      </c>
      <c r="K11" s="24" t="s">
        <v>106</v>
      </c>
      <c r="L11" s="17" t="str">
        <f>IF($E11="Yes",COUNTIF(SuspendSheet!F48:F56,"No"),"")</f>
        <v/>
      </c>
      <c r="N11" s="17" t="str">
        <f>IF($E11="Yes",COUNTIF(SuspendSheet!H48:H56,"Yes"),"")</f>
        <v/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13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R$106</f>
        <v>0</v>
      </c>
      <c r="U12" s="78"/>
    </row>
    <row r="13" spans="1:22" s="10" customFormat="1" ht="18" customHeight="1" x14ac:dyDescent="0.2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13</v>
      </c>
      <c r="F13" s="73"/>
      <c r="G13" s="73"/>
      <c r="H13" s="72"/>
      <c r="I13" s="47"/>
      <c r="J13" s="47" t="s">
        <v>15</v>
      </c>
      <c r="K13" s="24" t="s">
        <v>106</v>
      </c>
      <c r="L13" s="17" t="str">
        <f>IF($E13="Yes",COUNTIF(SuspendSheet!F57:F66,"No"),"")</f>
        <v/>
      </c>
      <c r="M13" s="17"/>
      <c r="N13" s="17" t="str">
        <f>IF($E13="Yes",COUNTIF(SuspendSheet!H57:H66,"Yes"),"")</f>
        <v/>
      </c>
      <c r="O13" s="39" t="s">
        <v>14</v>
      </c>
      <c r="P13" s="39" t="s">
        <v>14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13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14</v>
      </c>
      <c r="Q14" s="39" t="s">
        <v>13</v>
      </c>
      <c r="R14" s="20">
        <f>R$108</f>
        <v>0</v>
      </c>
      <c r="U14" s="79"/>
    </row>
    <row r="15" spans="1:22" s="10" customFormat="1" ht="18" customHeight="1" x14ac:dyDescent="0.2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13</v>
      </c>
      <c r="F15" s="73"/>
      <c r="G15" s="73"/>
      <c r="H15" s="72"/>
      <c r="I15" s="47"/>
      <c r="J15" s="47" t="s">
        <v>15</v>
      </c>
      <c r="K15" s="24" t="s">
        <v>106</v>
      </c>
      <c r="L15" s="17" t="str">
        <f>IF($E15="Yes",COUNTIF(SuspendSheet!F67:F85,"No"),"")</f>
        <v/>
      </c>
      <c r="M15" s="17"/>
      <c r="N15" s="17" t="str">
        <f>IF($E15="Yes",COUNTIF(SuspendSheet!H67:H85,"Yes"),"")</f>
        <v/>
      </c>
      <c r="O15" s="39" t="s">
        <v>14</v>
      </c>
      <c r="P15" s="39" t="s">
        <v>13</v>
      </c>
      <c r="Q15" s="39" t="s">
        <v>13</v>
      </c>
      <c r="R15" s="17"/>
      <c r="S15" s="17" t="str">
        <f>"CU"&amp;" "&amp;F15&amp;","&amp;" "&amp;B16&amp;" "&amp;F16&amp;", "&amp;B17&amp;" "&amp;F17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13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R$110</f>
        <v>0</v>
      </c>
      <c r="U16" s="79"/>
    </row>
    <row r="17" spans="1:22" s="10" customFormat="1" ht="18" customHeight="1" x14ac:dyDescent="0.2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13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R$110</f>
        <v>0</v>
      </c>
      <c r="U17" s="79"/>
    </row>
    <row r="18" spans="1:22" s="10" customFormat="1" ht="18" customHeight="1" x14ac:dyDescent="0.2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14</v>
      </c>
      <c r="F18" s="85">
        <v>4345810</v>
      </c>
      <c r="G18" s="92">
        <v>5107436</v>
      </c>
      <c r="H18" s="72"/>
      <c r="I18" s="47"/>
      <c r="J18" s="47" t="s">
        <v>15</v>
      </c>
      <c r="K18" s="24" t="s">
        <v>106</v>
      </c>
      <c r="L18" s="17">
        <f>IF($E18="Yes",COUNTIF(SuspendSheet!F86:F111,"No"),"")</f>
        <v>0</v>
      </c>
      <c r="M18" s="17"/>
      <c r="N18" s="17">
        <f>IF($E18="Yes",COUNTIF(SuspendSheet!H86:H111,"Yes"),"")</f>
        <v>0</v>
      </c>
      <c r="O18" s="39" t="s">
        <v>14</v>
      </c>
      <c r="P18" s="39" t="s">
        <v>13</v>
      </c>
      <c r="Q18" s="39" t="s">
        <v>14</v>
      </c>
      <c r="R18" s="17"/>
      <c r="S18" s="17" t="str">
        <f>"CU"&amp;" "&amp;F18&amp;","&amp;" "&amp;B19&amp;" "&amp;F19&amp;", "&amp;B20&amp;" "&amp;F20</f>
        <v>CU 4345810, CP 5107436, CA 5107436</v>
      </c>
      <c r="U18" s="79" t="s">
        <v>133</v>
      </c>
      <c r="V18" s="10" t="s">
        <v>107</v>
      </c>
    </row>
    <row r="19" spans="1:22" s="10" customFormat="1" ht="18" customHeight="1" x14ac:dyDescent="0.2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14</v>
      </c>
      <c r="F19" s="92">
        <v>5107436</v>
      </c>
      <c r="G19" s="92">
        <v>5107436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R$113</f>
        <v>0</v>
      </c>
      <c r="U19" s="79"/>
    </row>
    <row r="20" spans="1:22" s="10" customFormat="1" ht="18" customHeight="1" x14ac:dyDescent="0.2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14</v>
      </c>
      <c r="F20" s="92">
        <v>5107436</v>
      </c>
      <c r="G20" s="92">
        <v>5107436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R$113</f>
        <v>0</v>
      </c>
      <c r="U20" s="79"/>
    </row>
    <row r="21" spans="1:22" s="10" customFormat="1" ht="18" customHeight="1" x14ac:dyDescent="0.2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13</v>
      </c>
      <c r="F21" s="73"/>
      <c r="G21" s="73"/>
      <c r="H21" s="72"/>
      <c r="I21" s="47"/>
      <c r="J21" s="47" t="s">
        <v>15</v>
      </c>
      <c r="K21" s="24" t="s">
        <v>106</v>
      </c>
      <c r="L21" s="17" t="str">
        <f>IF($E21="Yes",COUNTIF(SuspendSheet!F112:F128,"No"),"")</f>
        <v/>
      </c>
      <c r="M21" s="17"/>
      <c r="N21" s="17" t="str">
        <f>IF($E21="Yes",COUNTIF(SuspendSheet!H112:H128,"Yes"),"")</f>
        <v/>
      </c>
      <c r="O21" s="39" t="s">
        <v>14</v>
      </c>
      <c r="P21" s="39" t="s">
        <v>13</v>
      </c>
      <c r="Q21" s="39" t="s">
        <v>13</v>
      </c>
      <c r="R21" s="19"/>
      <c r="S21" s="17" t="str">
        <f>"CU"&amp;" "&amp;F21&amp;","&amp;" "&amp;B22&amp;" "&amp;F22&amp;", "&amp;B23&amp;" "&amp;F23</f>
        <v xml:space="preserve">CU , CP , CA </v>
      </c>
      <c r="U21" s="79" t="s">
        <v>134</v>
      </c>
      <c r="V21" s="10" t="s">
        <v>107</v>
      </c>
    </row>
    <row r="22" spans="1:22" ht="18" customHeight="1" x14ac:dyDescent="0.2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13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R$116</f>
        <v>0</v>
      </c>
      <c r="U22" s="78"/>
    </row>
    <row r="23" spans="1:22" ht="18" customHeight="1" x14ac:dyDescent="0.2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13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R$116</f>
        <v>0</v>
      </c>
      <c r="U23" s="78"/>
    </row>
    <row r="24" spans="1:22" ht="18" customHeight="1" x14ac:dyDescent="0.2">
      <c r="A24" s="11" t="s">
        <v>25</v>
      </c>
      <c r="B24" s="86" t="s">
        <v>80</v>
      </c>
      <c r="C24" s="87" t="s">
        <v>55</v>
      </c>
      <c r="D24" s="88" t="s">
        <v>56</v>
      </c>
      <c r="E24" s="39" t="s">
        <v>13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R$116</f>
        <v>0</v>
      </c>
      <c r="U24" s="78"/>
    </row>
    <row r="25" spans="1:22" ht="18" customHeight="1" x14ac:dyDescent="0.2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13</v>
      </c>
      <c r="F25" s="73"/>
      <c r="G25" s="73"/>
      <c r="H25" s="72"/>
      <c r="I25" s="47"/>
      <c r="J25" s="47" t="s">
        <v>15</v>
      </c>
      <c r="K25" s="24" t="s">
        <v>106</v>
      </c>
      <c r="L25" s="17" t="str">
        <f>IF($E25="Yes",COUNTIF(SuspendSheet!F129:F143,"No"),"")</f>
        <v/>
      </c>
      <c r="N25" s="17" t="str">
        <f>IF($E25="Yes",COUNTIF(SuspendSheet!H129:H143,"Yes"),"")</f>
        <v/>
      </c>
      <c r="O25" s="39" t="s">
        <v>14</v>
      </c>
      <c r="P25" s="39" t="s">
        <v>13</v>
      </c>
      <c r="Q25" s="39" t="s">
        <v>13</v>
      </c>
      <c r="R25" s="19"/>
      <c r="S25" s="17" t="str">
        <f>"CU"&amp;" "&amp;F25&amp;","&amp;" "&amp;B26&amp;" "&amp;F26&amp;", "&amp;B27&amp;" "&amp;F27</f>
        <v xml:space="preserve">CU , CP , CA </v>
      </c>
      <c r="U25" s="78" t="s">
        <v>135</v>
      </c>
      <c r="V25" s="17" t="s">
        <v>107</v>
      </c>
    </row>
    <row r="26" spans="1:22" ht="18" customHeight="1" x14ac:dyDescent="0.2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13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R$119</f>
        <v>0</v>
      </c>
      <c r="U26" s="78"/>
    </row>
    <row r="27" spans="1:22" ht="18" customHeight="1" x14ac:dyDescent="0.2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13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R$119</f>
        <v>0</v>
      </c>
      <c r="U27" s="78"/>
    </row>
    <row r="28" spans="1:22" ht="18" customHeight="1" x14ac:dyDescent="0.2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13</v>
      </c>
      <c r="F28" s="73"/>
      <c r="G28" s="73"/>
      <c r="H28" s="72"/>
      <c r="I28" s="47"/>
      <c r="J28" s="47" t="s">
        <v>15</v>
      </c>
      <c r="K28" s="24" t="s">
        <v>106</v>
      </c>
      <c r="L28" s="17" t="str">
        <f>IF($E28="Yes",COUNTIF(SuspendSheet!F144:F162,"No"),"")</f>
        <v/>
      </c>
      <c r="N28" s="17" t="str">
        <f>IF($E28="Yes",COUNTIF(SuspendSheet!H144:H162,"Yes"),"")</f>
        <v/>
      </c>
      <c r="O28" s="39" t="s">
        <v>14</v>
      </c>
      <c r="P28" s="39" t="s">
        <v>13</v>
      </c>
      <c r="Q28" s="39" t="s">
        <v>13</v>
      </c>
      <c r="R28" s="19"/>
      <c r="S28" s="17" t="str">
        <f>"CU"&amp;" "&amp;F28&amp;","&amp;" "&amp;B29&amp;" "&amp;F29&amp;", "&amp;B30&amp;" "&amp;F30</f>
        <v xml:space="preserve">CU , CA , TC </v>
      </c>
      <c r="U28" s="78" t="s">
        <v>136</v>
      </c>
      <c r="V28" s="17" t="s">
        <v>123</v>
      </c>
    </row>
    <row r="29" spans="1:22" ht="18" customHeight="1" x14ac:dyDescent="0.2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13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R$122</f>
        <v>0</v>
      </c>
      <c r="U29" s="78"/>
    </row>
    <row r="30" spans="1:22" ht="18" customHeight="1" x14ac:dyDescent="0.2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13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R$122</f>
        <v>0</v>
      </c>
      <c r="U30" s="78"/>
    </row>
    <row r="31" spans="1:22" ht="18" customHeight="1" x14ac:dyDescent="0.2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13</v>
      </c>
      <c r="F31" s="73"/>
      <c r="G31" s="73"/>
      <c r="H31" s="72"/>
      <c r="I31" s="47"/>
      <c r="J31" s="47" t="s">
        <v>15</v>
      </c>
      <c r="K31" s="24" t="s">
        <v>106</v>
      </c>
      <c r="L31" s="17" t="str">
        <f>IF($E31="Yes",COUNTIF(SuspendSheet!F163:F170,"No"),"")</f>
        <v/>
      </c>
      <c r="N31" s="17" t="str">
        <f>IF($E31="Yes",COUNTIF(SuspendSheet!H163:H170,"Yes"),"")</f>
        <v/>
      </c>
      <c r="O31" s="83"/>
      <c r="P31" s="83"/>
      <c r="Q31" s="83"/>
      <c r="R31" s="84"/>
      <c r="U31" s="78"/>
    </row>
    <row r="32" spans="1:22" ht="18" customHeight="1" x14ac:dyDescent="0.2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13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14" ht="14.25" customHeight="1" x14ac:dyDescent="0.2">
      <c r="A33" s="24" t="s">
        <v>18</v>
      </c>
      <c r="B33" s="24" t="s">
        <v>18</v>
      </c>
      <c r="C33" s="24" t="s">
        <v>18</v>
      </c>
      <c r="D33" s="24" t="s">
        <v>18</v>
      </c>
      <c r="E33" s="24" t="s">
        <v>18</v>
      </c>
      <c r="F33" s="24" t="s">
        <v>18</v>
      </c>
      <c r="G33" s="24" t="s">
        <v>18</v>
      </c>
      <c r="H33" s="24" t="s">
        <v>18</v>
      </c>
      <c r="I33" s="25" t="s">
        <v>18</v>
      </c>
      <c r="J33" s="25" t="s">
        <v>18</v>
      </c>
      <c r="K33" s="24" t="s">
        <v>106</v>
      </c>
    </row>
    <row r="36" spans="1:14" ht="15" customHeight="1" x14ac:dyDescent="0.25">
      <c r="D36" s="17" t="s">
        <v>20</v>
      </c>
      <c r="E36" s="17">
        <f>COUNTIF(E$2:E$33,"Yes")</f>
        <v>3</v>
      </c>
      <c r="H36" s="26" t="str">
        <f>IF(L36&gt;0,"some steps are marked NO","")</f>
        <v/>
      </c>
      <c r="I36" s="27"/>
      <c r="J36" s="27"/>
      <c r="K36" s="27"/>
      <c r="L36" s="38">
        <f>SUM(L$2:M30)</f>
        <v>0</v>
      </c>
    </row>
    <row r="37" spans="1:14" ht="15" customHeight="1" x14ac:dyDescent="0.25">
      <c r="D37" s="17" t="s">
        <v>21</v>
      </c>
      <c r="E37" s="17">
        <f>E$36</f>
        <v>3</v>
      </c>
      <c r="H37" s="28" t="str">
        <f>IF(N37&gt;0,"some steps are SUSPENDED","")</f>
        <v/>
      </c>
      <c r="I37" s="29"/>
      <c r="J37" s="29"/>
      <c r="K37" s="29"/>
      <c r="N37" s="38">
        <f>SUM(N$2:N30)</f>
        <v>0</v>
      </c>
    </row>
    <row r="39" spans="1:14" ht="15" customHeight="1" x14ac:dyDescent="0.2">
      <c r="A39" s="17" t="s">
        <v>25</v>
      </c>
      <c r="D39" s="17" t="s">
        <v>102</v>
      </c>
      <c r="E39" s="17">
        <f>COUNTIF(E$2,"Yes")+COUNTIF(E$5,"Yes")+COUNTIF(E$9,"Yes")+COUNTIF(E$11,"Yes")+COUNTIF(E$13,"Yes")+COUNTIF(E$15,"Yes")+COUNTIF(E$18,"Yes")+COUNTIF(E$21,"Yes")+COUNTIF(E$25,"Yes")+COUNTIF(E$28,"Yes")</f>
        <v>1</v>
      </c>
    </row>
    <row r="40" spans="1:14" ht="15" customHeight="1" x14ac:dyDescent="0.2">
      <c r="A40" s="17" t="s">
        <v>25</v>
      </c>
      <c r="D40" s="17" t="s">
        <v>103</v>
      </c>
      <c r="E40" s="17">
        <f>COUNTIF(E$2:E$30,"Yes")</f>
        <v>3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A32702F6-111A-400C-B148-92BB4708582F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D2190748-D399-4449-81D2-29A8AE4829DD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F07A1206-B4C5-4175-B10E-459E3810CA7E}"/>
    </customSheetView>
  </customSheetViews>
  <conditionalFormatting sqref="B1">
    <cfRule type="cellIs" dxfId="25" priority="930" operator="equal">
      <formula>"Yes"</formula>
    </cfRule>
  </conditionalFormatting>
  <conditionalFormatting sqref="B33">
    <cfRule type="cellIs" dxfId="24" priority="929" operator="equal">
      <formula>"Yes"</formula>
    </cfRule>
  </conditionalFormatting>
  <conditionalFormatting sqref="E2:E32">
    <cfRule type="cellIs" dxfId="23" priority="67" operator="equal">
      <formula>"Yes"</formula>
    </cfRule>
  </conditionalFormatting>
  <conditionalFormatting sqref="L1">
    <cfRule type="expression" dxfId="22" priority="139">
      <formula>$L$36&gt;0</formula>
    </cfRule>
  </conditionalFormatting>
  <conditionalFormatting sqref="L36">
    <cfRule type="expression" dxfId="21" priority="137">
      <formula>$L$36&gt;0</formula>
    </cfRule>
  </conditionalFormatting>
  <conditionalFormatting sqref="L2:N32">
    <cfRule type="cellIs" dxfId="20" priority="2" operator="between">
      <formula>1</formula>
      <formula>99</formula>
    </cfRule>
  </conditionalFormatting>
  <conditionalFormatting sqref="N1">
    <cfRule type="expression" dxfId="19" priority="138">
      <formula>$N$37&gt;0</formula>
    </cfRule>
  </conditionalFormatting>
  <conditionalFormatting sqref="N37">
    <cfRule type="expression" dxfId="18" priority="136">
      <formula>$N$37&gt;0</formula>
    </cfRule>
  </conditionalFormatting>
  <conditionalFormatting sqref="O2:Q32">
    <cfRule type="cellIs" dxfId="17" priority="1" operator="equal">
      <formula>"Yes"</formula>
    </cfRule>
  </conditionalFormatting>
  <conditionalFormatting sqref="R3:R32">
    <cfRule type="cellIs" dxfId="16" priority="4" operator="equal">
      <formula>"Yes"</formula>
    </cfRule>
    <cfRule type="cellIs" dxfId="15" priority="5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2"/>
  <sheetViews>
    <sheetView zoomScale="85" zoomScaleNormal="100" workbookViewId="0">
      <pane xSplit="4" ySplit="1" topLeftCell="E41" activePane="bottomRight" state="frozen"/>
      <selection pane="topRight" activeCell="E1" sqref="E1"/>
      <selection pane="bottomLeft" activeCell="A2" sqref="A2"/>
      <selection pane="bottomRight" activeCell="F41" sqref="F41"/>
    </sheetView>
  </sheetViews>
  <sheetFormatPr defaultColWidth="14.42578125" defaultRowHeight="15.75" customHeight="1" x14ac:dyDescent="0.2"/>
  <cols>
    <col min="1" max="1" width="6.42578125" style="10" customWidth="1" collapsed="1"/>
    <col min="2" max="2" width="18.5703125" style="15" bestFit="1" customWidth="1" collapsed="1"/>
    <col min="3" max="3" width="8.5703125" style="10" customWidth="1" collapsed="1"/>
    <col min="4" max="4" width="26.28515625" style="10" customWidth="1" collapsed="1"/>
    <col min="5" max="5" width="24.85546875" style="10" customWidth="1" collapsed="1"/>
    <col min="6" max="6" width="9.42578125" style="10" customWidth="1" collapsed="1"/>
    <col min="7" max="7" width="15.7109375" style="16" customWidth="1" collapsed="1"/>
    <col min="8" max="8" width="14.42578125" style="10" customWidth="1" collapsed="1"/>
    <col min="9" max="9" width="18.42578125" style="10" customWidth="1" collapsed="1"/>
    <col min="10" max="10" width="3.5703125" style="10" customWidth="1" collapsed="1"/>
    <col min="11" max="16384" width="14.42578125" style="10" collapsed="1"/>
  </cols>
  <sheetData>
    <row r="1" spans="1:20" ht="51" x14ac:dyDescent="0.2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149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149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149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">
      <c r="A18" s="59" t="s">
        <v>25</v>
      </c>
      <c r="B18" s="60" t="s">
        <v>80</v>
      </c>
      <c r="C18" s="61" t="s">
        <v>81</v>
      </c>
      <c r="D18" s="61" t="s">
        <v>82</v>
      </c>
      <c r="E18" s="90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">
      <c r="A24" s="59" t="s">
        <v>25</v>
      </c>
      <c r="B24" s="60" t="s">
        <v>80</v>
      </c>
      <c r="C24" s="61" t="s">
        <v>81</v>
      </c>
      <c r="D24" s="61" t="s">
        <v>82</v>
      </c>
      <c r="E24" s="90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149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149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">
      <c r="A31" s="59" t="s">
        <v>25</v>
      </c>
      <c r="B31" s="60" t="s">
        <v>80</v>
      </c>
      <c r="C31" s="61" t="s">
        <v>81</v>
      </c>
      <c r="D31" s="61" t="s">
        <v>82</v>
      </c>
      <c r="E31" s="90" t="s">
        <v>87</v>
      </c>
      <c r="F31" s="55" t="s">
        <v>14</v>
      </c>
      <c r="G31" s="76" t="s">
        <v>149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149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">
      <c r="A35" s="59" t="s">
        <v>25</v>
      </c>
      <c r="B35" s="60" t="s">
        <v>80</v>
      </c>
      <c r="C35" s="61" t="s">
        <v>81</v>
      </c>
      <c r="D35" s="61" t="s">
        <v>82</v>
      </c>
      <c r="E35" s="90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149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149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149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149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149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149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149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149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149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149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149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149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149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149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149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149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149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149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149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149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149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">
      <c r="A114" s="59" t="s">
        <v>25</v>
      </c>
      <c r="B114" s="91" t="s">
        <v>80</v>
      </c>
      <c r="C114" s="68" t="s">
        <v>55</v>
      </c>
      <c r="D114" s="66" t="s">
        <v>56</v>
      </c>
      <c r="E114" s="90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">
      <c r="A118" s="59" t="s">
        <v>25</v>
      </c>
      <c r="B118" s="91" t="s">
        <v>80</v>
      </c>
      <c r="C118" s="68" t="s">
        <v>55</v>
      </c>
      <c r="D118" s="66" t="s">
        <v>56</v>
      </c>
      <c r="E118" s="90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149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149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">
      <c r="A123" s="59" t="s">
        <v>25</v>
      </c>
      <c r="B123" s="91" t="s">
        <v>80</v>
      </c>
      <c r="C123" s="68" t="s">
        <v>55</v>
      </c>
      <c r="D123" s="66" t="s">
        <v>56</v>
      </c>
      <c r="E123" s="90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149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">
      <c r="A127" s="59" t="s">
        <v>25</v>
      </c>
      <c r="B127" s="91" t="s">
        <v>80</v>
      </c>
      <c r="C127" s="68" t="s">
        <v>55</v>
      </c>
      <c r="D127" s="66" t="s">
        <v>56</v>
      </c>
      <c r="E127" s="90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149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149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149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149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149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149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149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149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">
      <c r="A171" s="24" t="s">
        <v>18</v>
      </c>
      <c r="B171" s="24" t="s">
        <v>18</v>
      </c>
      <c r="C171" s="24" t="s">
        <v>18</v>
      </c>
      <c r="D171" s="24" t="s">
        <v>18</v>
      </c>
      <c r="E171" s="25" t="s">
        <v>18</v>
      </c>
      <c r="F171" s="41" t="s">
        <v>18</v>
      </c>
      <c r="G171" s="44" t="s">
        <v>18</v>
      </c>
      <c r="H171" s="24" t="s">
        <v>18</v>
      </c>
      <c r="I171" s="40" t="s">
        <v>18</v>
      </c>
      <c r="J171" s="25" t="s">
        <v>106</v>
      </c>
      <c r="K171" s="41" t="s">
        <v>18</v>
      </c>
      <c r="L171" s="24" t="s">
        <v>18</v>
      </c>
      <c r="M171" s="40" t="s">
        <v>18</v>
      </c>
      <c r="N171" s="41" t="s">
        <v>18</v>
      </c>
      <c r="O171" s="41" t="s">
        <v>18</v>
      </c>
      <c r="P171" s="41" t="s">
        <v>18</v>
      </c>
      <c r="Q171" s="80" t="s">
        <v>18</v>
      </c>
      <c r="R171" s="80" t="s">
        <v>18</v>
      </c>
      <c r="S171" s="44" t="s">
        <v>18</v>
      </c>
      <c r="T171" s="44" t="s">
        <v>18</v>
      </c>
    </row>
    <row r="172" spans="1:20" ht="15.75" customHeight="1" x14ac:dyDescent="0.2">
      <c r="S172" s="16"/>
      <c r="T172" s="16"/>
    </row>
  </sheetData>
  <autoFilter ref="A1:T171" xr:uid="{00000000-0009-0000-0000-000001000000}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48CB0CE4-03F7-4D87-8ACF-EA8EA44F0FF9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7AF3D463-ACF6-4DD5-AE34-E6C7ABF8A6C8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2D3F84BD-CD2D-451D-AF63-FB459DB13851}"/>
    </customSheetView>
  </customSheetViews>
  <conditionalFormatting sqref="F2:F170">
    <cfRule type="cellIs" dxfId="14" priority="1" operator="equal">
      <formula>"No"</formula>
    </cfRule>
    <cfRule type="cellIs" dxfId="13" priority="2" operator="equal">
      <formula>"Yes"</formula>
    </cfRule>
  </conditionalFormatting>
  <conditionalFormatting sqref="G2:G170">
    <cfRule type="containsText" dxfId="12" priority="24" operator="containsText" text="/2">
      <formula>NOT(ISERROR(SEARCH("/2",G2)))</formula>
    </cfRule>
  </conditionalFormatting>
  <conditionalFormatting sqref="H2:H170">
    <cfRule type="cellIs" dxfId="11" priority="9" operator="equal">
      <formula>"No"</formula>
    </cfRule>
    <cfRule type="cellIs" dxfId="10" priority="10" operator="equal">
      <formula>"Yes"</formula>
    </cfRule>
  </conditionalFormatting>
  <conditionalFormatting sqref="I2:I171">
    <cfRule type="cellIs" dxfId="9" priority="11" operator="equal">
      <formula>"N/A"</formula>
    </cfRule>
  </conditionalFormatting>
  <conditionalFormatting sqref="K2:L170">
    <cfRule type="cellIs" dxfId="8" priority="16" operator="equal">
      <formula>"No"</formula>
    </cfRule>
    <cfRule type="cellIs" dxfId="7" priority="17" operator="equal">
      <formula>"Yes"</formula>
    </cfRule>
  </conditionalFormatting>
  <conditionalFormatting sqref="M2:M171">
    <cfRule type="cellIs" dxfId="6" priority="18" operator="equal">
      <formula>"N/A"</formula>
    </cfRule>
  </conditionalFormatting>
  <conditionalFormatting sqref="N2:O170">
    <cfRule type="cellIs" dxfId="5" priority="22" operator="equal">
      <formula>"No"</formula>
    </cfRule>
    <cfRule type="cellIs" dxfId="4" priority="23" operator="equal">
      <formula>"Yes"</formula>
    </cfRule>
  </conditionalFormatting>
  <conditionalFormatting sqref="P2:P171">
    <cfRule type="cellIs" dxfId="3" priority="21" operator="equal">
      <formula>"N/A"</formula>
    </cfRule>
  </conditionalFormatting>
  <conditionalFormatting sqref="Q2:R170">
    <cfRule type="cellIs" dxfId="2" priority="5" operator="equal">
      <formula>"No"</formula>
    </cfRule>
    <cfRule type="cellIs" dxfId="1" priority="6" operator="equal">
      <formula>"Yes"</formula>
    </cfRule>
  </conditionalFormatting>
  <conditionalFormatting sqref="S2:T170">
    <cfRule type="containsText" dxfId="0" priority="3" operator="containsText" text="/2">
      <formula>NOT(ISERROR(SEARCH("/2",S2)))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Sheetal Joshi</cp:lastModifiedBy>
  <dcterms:created xsi:type="dcterms:W3CDTF">2019-07-24T15:37:04Z</dcterms:created>
  <dcterms:modified xsi:type="dcterms:W3CDTF">2023-11-15T07:19:43Z</dcterms:modified>
</cp:coreProperties>
</file>