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B5406F14-7BBD-424D-B79F-62F69D52C386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Scenario_Selection!$A$1:$L$37</definedName>
    <definedName name="_xlnm._FilterDatabase" localSheetId="1" hidden="1">SuspendSheet!$A$1:$T$186</definedName>
    <definedName name="Z_2BFCA6D2_A402_4592_BB7B_06C109319B34_.wvu.FilterData" localSheetId="0" hidden="1">Scenario_Selection!$A$1:$X$37</definedName>
    <definedName name="Z_2BFCA6D2_A402_4592_BB7B_06C109319B34_.wvu.FilterData" localSheetId="1" hidden="1">SuspendSheet!$A$1:$I$186</definedName>
    <definedName name="Z_94DD343F_E13D_400C_8ED1_B1707DE8D79A_.wvu.FilterData" localSheetId="0" hidden="1">Scenario_Selection!$A$1:$X$37</definedName>
    <definedName name="Z_94DD343F_E13D_400C_8ED1_B1707DE8D79A_.wvu.FilterData" localSheetId="1" hidden="1">SuspendSheet!$A$1:$I$186</definedName>
    <definedName name="Z_E84211AA_C6AF_4C1B_9C74_23082F6A4615_.wvu.FilterData" localSheetId="0" hidden="1">Scenario_Selection!$A$1:$X$37</definedName>
    <definedName name="Z_E84211AA_C6AF_4C1B_9C74_23082F6A4615_.wvu.FilterData" localSheetId="1" hidden="1">SuspendSheet!$A$1:$I$186</definedName>
  </definedNames>
  <calcPr calcId="191029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44" i="1" l="1"/>
  <c r="E43" i="1"/>
  <c r="E40" i="1"/>
  <c r="E41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40" i="1" l="1"/>
  <c r="H40" i="1" s="1"/>
  <c r="N41" i="1"/>
  <c r="H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F569C60-7C06-4149-91A1-AFFE1B1F84A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FE611014-C1A5-4A26-8CAE-181319B75EA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A4500C1B-BEC3-4146-92CF-E8CC173C350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48DE50DC-2318-4124-A4B1-CA239B31638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CA134DF4-9129-458F-89E2-5BA485BCE886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D4A0543-BF58-42E8-86F5-285B57A21F3E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9AA74EA9-2D86-4BC9-A385-6D3259BC019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A3454E87-C716-4764-B8C9-540A9F71448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FFDFA3A2-C300-4CE9-B745-2B97724B6B7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4BCFEECC-2FFF-4B67-9513-74D65983889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C3EA7A9C-D7A5-45A2-BB91-999B836ED4D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FE265FE5-FDE1-45B9-9459-58807CB2BD72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39A14C63-6237-4A82-A15F-67C817D65C6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199A863F-B8C4-4E68-9199-19BB82AEA8A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51C6CDC2-2BA4-45BD-B1F5-32DAA9165E6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1131FE4B-F01F-4BE9-A6F5-58E119DE4AB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A743399-6C7A-414E-B5C5-C44264F7378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C206CD42-54CF-4B3B-9BF0-B9C51EEA7CD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5D3AFA9E-8D4B-4463-97F4-70D518747D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1A0996C8-46B7-4B4B-8FA9-6FAECC2ED44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1F118232-3FA4-431F-AE4D-F1A475575DD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E4009724-0156-4604-8C44-54A77A36C1B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8B06C514-6E0F-4D72-BE6D-E6BCF65AD56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BB31283B-F6EC-43B2-A1A9-3E32AFB65E9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56CA7C53-D908-4431-8F88-AECDE23F42A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B155078A-688F-4C43-8A89-BF8462B1A2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A81C31E4-C298-409D-9E42-DAE1EC4A53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A5BD3AAC-418F-4B2B-8916-6EED93217A87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91EA19EA-E50B-40C0-872E-8C735F15F72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43E828DA-BE35-4043-B35B-F60F581535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811FE3BE-A852-48B9-86BD-B60FC4094A7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C9C7118C-D25A-4D9E-955D-6C645F7E813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67D2B23A-1D66-4E5A-9293-79AB595E34E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4137D418-2090-4B6E-9C4A-231583B252D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655BB119-B986-4115-B2A4-916B2ACB644B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8495AFD2-C96D-4C50-B427-38142B8F9BF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<sst xmlns="http://schemas.openxmlformats.org/spreadsheetml/2006/main" count="4106" uniqueCount="166">
  <si>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</si>
  <si>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</si>
  <si>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</si>
  <si>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</si>
  <si>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</si>
  <si>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</si>
  <si>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</si>
  <si>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</si>
  <si>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</si>
  <si>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</si>
  <si>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</si>
  <si>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</si>
  <si>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</si>
  <si>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</si>
  <si>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</si>
  <si>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</si>
  <si>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</si>
  <si>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</si>
  <si>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</si>
  <si>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</si>
  <si>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</si>
  <si>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</si>
  <si>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</si>
  <si>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</si>
  <si>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</si>
  <si>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</si>
  <si>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</si>
  <si>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</si>
  <si>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</si>
  <si>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</si>
  <si>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</si>
  <si>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</si>
  <si>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</si>
  <si>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</si>
  <si>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</si>
  <si>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</si>
  <si>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</si>
  <si>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</si>
  <si>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</si>
  <si>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</si>
  <si>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</si>
  <si>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</si>
  <si>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</si>
  <si>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</si>
  <si>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</si>
  <si>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</si>
  <si>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</si>
  <si>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</si>
  <si>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</si>
  <si>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</si>
  <si>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</si>
  <si>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</si>
  <si>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</si>
  <si>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</si>
  <si>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</si>
  <si>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</si>
  <si>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</si>
  <si>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</si>
  <si>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</si>
  <si>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</si>
  <si>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</si>
  <si>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</si>
  <si>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</si>
  <si>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</si>
  <si>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</si>
  <si>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</si>
  <si>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</si>
  <si>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</si>
  <si>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</si>
  <si>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</si>
  <si>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</si>
  <si>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</si>
  <si>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</si>
  <si>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</si>
  <si>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</si>
  <si>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</si>
  <si>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</si>
  <si>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</si>
  <si>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</si>
  <si>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</si>
  <si>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</si>
  <si>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</si>
  <si>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</si>
  <si>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</si>
  <si>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</si>
  <si>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</si>
  <si>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</si>
  <si>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</si>
  <si>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</si>
  <si>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</si>
  <si>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</si>
  <si>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</si>
  <si>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</si>
  <si>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</si>
  <si>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</si>
  <si>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</si>
  <si>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</si>
  <si>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</si>
  <si>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</si>
  <si>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</si>
  <si>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</si>
  <si>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</si>
  <si>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</si>
  <si>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</si>
  <si>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</si>
  <si>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</si>
  <si>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</si>
  <si>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</si>
  <si>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</si>
  <si>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</si>
  <si>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</si>
  <si>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</si>
  <si>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</si>
  <si>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</si>
  <si>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</si>
  <si>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</si>
  <si>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</si>
  <si>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</si>
  <si>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</si>
  <si>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</si>
  <si>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</si>
  <si>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</si>
  <si>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</si>
  <si>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</si>
  <si>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</si>
  <si>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</si>
  <si>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</si>
  <si>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</si>
  <si>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</si>
  <si>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</si>
  <si>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</si>
  <si>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</si>
  <si>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</si>
  <si>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</si>
  <si>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</si>
  <si>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</si>
  <si>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</si>
  <si>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</si>
  <si>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</si>
  <si>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</si>
  <si>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</si>
  <si>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</si>
  <si>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</si>
  <si>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</si>
  <si>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</si>
  <si>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</si>
  <si>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</si>
  <si>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</si>
  <si>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</si>
  <si>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/>
  </si>
  <si>
    <t>02/04/2024</t>
  </si>
  <si>
    <t>AZ BP CA WC CU Regression</t>
  </si>
  <si>
    <t>CU_12</t>
  </si>
  <si>
    <t>BPPWPremiums</t>
  </si>
  <si>
    <t>BPRRSValidationOne</t>
  </si>
  <si>
    <t>BPRRSValidationTwo</t>
  </si>
  <si>
    <t>BPRRSValidationThree</t>
  </si>
  <si>
    <t>CAReviseQuote</t>
  </si>
  <si>
    <t>WCReviseQuote</t>
  </si>
  <si>
    <t>BPReviseQuote</t>
  </si>
  <si>
    <t>BPReviseQuoteTwo</t>
  </si>
  <si>
    <t>CAReviseQuoteTwo</t>
  </si>
  <si>
    <t>WCReviseQuoteTwo</t>
  </si>
  <si>
    <t>BPRRSValidationFour</t>
  </si>
  <si>
    <t>BLNewQuote</t>
  </si>
  <si>
    <t>BLRedoNewQuote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</si>
</sst>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49" fontId="27" fillId="24" borderId="1" xfId="0" applyNumberFormat="1" applyFont="1" applyFill="1" applyBorder="1" applyAlignment="1">
      <alignment horizontal="left" vertical="top"/>
    </xf>
    <xf numFmtId="49" fontId="27" fillId="25" borderId="3" xfId="0" applyNumberFormat="1" applyFont="1" applyFill="1" applyBorder="1" applyAlignment="1">
      <alignment horizontal="left" vertical="top"/>
    </xf>
    <xf numFmtId="0" fontId="27" fillId="25" borderId="3" xfId="0" applyFont="1" applyFill="1" applyBorder="1" applyAlignment="1">
      <alignment horizontal="left" vertical="top"/>
    </xf>
    <xf numFmtId="0" fontId="21" fillId="24" borderId="1" xfId="0" applyFont="1" applyFill="1" applyBorder="1" applyAlignment="1">
      <alignment horizontal="left" vertical="top"/>
    </xf>
    <xf numFmtId="0" fontId="26" fillId="25" borderId="16" xfId="0" applyFont="1" applyFill="1" applyBorder="1" applyAlignment="1">
      <alignment vertical="top" wrapText="1"/>
    </xf>
    <xf numFmtId="49" fontId="26" fillId="25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  <xf numFmtId="0" fontId="21" fillId="26" borderId="3" xfId="0" applyFont="1" applyFill="1" applyBorder="1" applyAlignment="1">
      <alignment vertical="top"/>
    </xf>
    <xf numFmtId="0" fontId="11" fillId="3" borderId="20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15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printerSettings/printerSettings2.bin" Type="http://schemas.openxmlformats.org/officeDocument/2006/relationships/printerSettings"/>
    <Relationship Id="rId3" Target="../printerSettings/printerSettings3.bin" Type="http://schemas.openxmlformats.org/officeDocument/2006/relationships/printerSettings"/>
    <Relationship Id="rId4" Target="../printerSettings/printerSettings4.bin" Type="http://schemas.openxmlformats.org/officeDocument/2006/relationships/printerSettings"/>
    <Relationship Id="rId5" Target="../drawings/vmlDrawing1.vml" Type="http://schemas.openxmlformats.org/officeDocument/2006/relationships/vmlDrawing"/>
    <Relationship Id="rId6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printerSettings/printerSettings6.bin" Type="http://schemas.openxmlformats.org/officeDocument/2006/relationships/printerSettings"/>
    <Relationship Id="rId3" Target="../printerSettings/printerSettings7.bin" Type="http://schemas.openxmlformats.org/officeDocument/2006/relationships/printerSettings"/>
    <Relationship Id="rId4" Target="../printerSettings/printerSettings8.bin" Type="http://schemas.openxmlformats.org/officeDocument/2006/relationships/printerSettings"/>
    <Relationship Id="rId5" Target="../drawings/vmlDrawing2.vml" Type="http://schemas.openxmlformats.org/officeDocument/2006/relationships/vmlDrawing"/>
    <Relationship Id="rId6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"/>
  <sheetViews>
    <sheetView zoomScale="85" zoomScaleNormal="85" workbookViewId="0">
      <pane xSplit="4" ySplit="1" topLeftCell="E16" activePane="bottomRight" state="frozen"/>
      <selection pane="topRight" activeCell="E1" sqref="E1"/>
      <selection pane="bottomLeft" activeCell="A2" sqref="A2"/>
      <selection pane="bottomRight" activeCell="S30" sqref="S30"/>
    </sheetView>
  </sheetViews>
  <sheetFormatPr defaultColWidth="14.453125" defaultRowHeight="15" customHeight="1" x14ac:dyDescent="0.25"/>
  <cols>
    <col min="1" max="1" customWidth="true" style="17" width="6.453125" collapsed="true"/>
    <col min="2" max="2" bestFit="true" customWidth="true" style="10" width="16.26953125" collapsed="true"/>
    <col min="3" max="3" customWidth="true" style="17" width="8.54296875" collapsed="true"/>
    <col min="4" max="4" customWidth="true" style="17" width="30.54296875" collapsed="true"/>
    <col min="5" max="5" bestFit="true" customWidth="true" style="17" width="10.453125" collapsed="true"/>
    <col min="6" max="6" customWidth="true" style="17" width="15.453125" collapsed="true"/>
    <col min="7" max="7" customWidth="true" style="17" width="16.7265625" collapsed="true"/>
    <col min="8" max="8" customWidth="true" style="17" width="19.54296875" collapsed="true"/>
    <col min="9" max="10" customWidth="true" style="17" width="20.81640625" collapsed="true"/>
    <col min="11" max="11" customWidth="true" style="17" width="3.54296875" collapsed="true"/>
    <col min="12" max="12" customWidth="true" style="17" width="13.7265625" collapsed="true"/>
    <col min="13" max="13" customWidth="true" style="17" width="9.453125" collapsed="true"/>
    <col min="14" max="14" customWidth="true" style="17" width="13.7265625" collapsed="true"/>
    <col min="15" max="17" customWidth="true" style="17" width="14.453125" collapsed="true"/>
    <col min="18" max="18" style="17" width="14.453125" collapsed="true"/>
    <col min="19" max="20" customWidth="true" style="17" width="17.7265625" collapsed="true"/>
    <col min="21" max="16384" style="17" width="14.453125" collapsed="true"/>
  </cols>
  <sheetData>
    <row r="1" spans="1:22" s="6" customFormat="1" ht="30" customHeight="1" x14ac:dyDescent="0.3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5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13</v>
      </c>
      <c r="F2" s="91" t="s">
        <v>149</v>
      </c>
      <c r="G2" s="73"/>
      <c r="H2" s="72"/>
      <c r="I2" s="47"/>
      <c r="J2" s="47" t="s">
        <v>15</v>
      </c>
      <c r="K2" s="24" t="s">
        <v>106</v>
      </c>
      <c r="L2" s="17" t="str">
        <f>IF($E2="Yes",COUNTIF(SuspendSheet!F2:F15,"No"),"")</f>
        <v/>
      </c>
      <c r="N2" s="17" t="str">
        <f>IF($E2="Yes",COUNTIF(SuspendSheet!H2:H15,"Yes"),"")</f>
        <v/>
      </c>
      <c r="O2" s="39" t="s">
        <v>14</v>
      </c>
      <c r="P2" s="39" t="s">
        <v>13</v>
      </c>
      <c r="Q2" s="39" t="s">
        <v>13</v>
      </c>
      <c r="S2" s="17" t="str">
        <f><![CDATA["CU"&" "&F2&","&" "&B3&" "&F3&", "&B4&" "&F4]]></f>
        <v xml:space="preserve">CU , WC , CA </v>
      </c>
      <c r="U2" s="78" t="s">
        <v>127</v>
      </c>
      <c r="V2" s="17" t="s">
        <v>108</v>
      </c>
    </row>
    <row r="3" spans="1:22" ht="18" customHeight="1" x14ac:dyDescent="0.25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13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R$102</f>
        <v>0</v>
      </c>
      <c r="U3" s="78"/>
    </row>
    <row r="4" spans="1:22" ht="18" customHeight="1" x14ac:dyDescent="0.25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13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R$102</f>
        <v>0</v>
      </c>
      <c r="U4" s="78"/>
    </row>
    <row r="5" spans="1:22" ht="18" customHeight="1" x14ac:dyDescent="0.25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13</v>
      </c>
      <c r="F5" s="73"/>
      <c r="G5" s="73"/>
      <c r="H5" s="72"/>
      <c r="I5" s="47"/>
      <c r="J5" s="47" t="s">
        <v>15</v>
      </c>
      <c r="K5" s="24" t="s">
        <v>106</v>
      </c>
      <c r="L5" s="17" t="str">
        <f>IF($E5="Yes",COUNTIF(SuspendSheet!F16:F36,"No"),"")</f>
        <v/>
      </c>
      <c r="N5" s="17" t="str">
        <f>IF($E5="Yes",COUNTIF(SuspendSheet!H16:H36,"Yes"),"")</f>
        <v/>
      </c>
      <c r="O5" s="39" t="s">
        <v>14</v>
      </c>
      <c r="P5" s="39" t="s">
        <v>14</v>
      </c>
      <c r="Q5" s="39" t="s">
        <v>13</v>
      </c>
      <c r="R5" s="10"/>
      <c r="S5" s="17" t="str">
        <f><![CDATA["CU"&" "&F5&","&" "&B6&" "&F6&", "&B7&" "&F7]]></f>
        <v xml:space="preserve">CU , CA , CP </v>
      </c>
      <c r="U5" s="78" t="s">
        <v>128</v>
      </c>
      <c r="V5" s="17" t="s">
        <v>109</v>
      </c>
    </row>
    <row r="6" spans="1:22" ht="18" customHeight="1" x14ac:dyDescent="0.25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13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14</v>
      </c>
      <c r="Q6" s="39" t="s">
        <v>13</v>
      </c>
      <c r="R6" s="20">
        <f>R$105</f>
        <v>0</v>
      </c>
      <c r="U6" s="78"/>
    </row>
    <row r="7" spans="1:22" ht="18" customHeight="1" x14ac:dyDescent="0.25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13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14</v>
      </c>
      <c r="Q7" s="39" t="s">
        <v>13</v>
      </c>
      <c r="R7" s="20">
        <f>R$105</f>
        <v>0</v>
      </c>
      <c r="U7" s="78"/>
    </row>
    <row r="8" spans="1:22" ht="18" customHeight="1" x14ac:dyDescent="0.25">
      <c r="A8" s="11" t="s">
        <v>25</v>
      </c>
      <c r="B8" s="85" t="s">
        <v>80</v>
      </c>
      <c r="C8" s="88" t="s">
        <v>81</v>
      </c>
      <c r="D8" s="88" t="s">
        <v>101</v>
      </c>
      <c r="E8" s="39" t="s">
        <v>13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14</v>
      </c>
      <c r="Q8" s="39" t="s">
        <v>13</v>
      </c>
      <c r="R8" s="20">
        <f>R$105</f>
        <v>0</v>
      </c>
      <c r="U8" s="78"/>
    </row>
    <row r="9" spans="1:22" ht="18" customHeight="1" x14ac:dyDescent="0.25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14</v>
      </c>
      <c r="F9" s="73"/>
      <c r="G9" s="73"/>
      <c r="H9" s="72"/>
      <c r="I9" s="47"/>
      <c r="J9" s="47" t="s">
        <v>15</v>
      </c>
      <c r="K9" s="24" t="s">
        <v>106</v>
      </c>
      <c r="L9" s="17">
        <f>IF($E9="Yes",COUNTIF(SuspendSheet!F37:F47,"No"),"")</f>
        <v>0</v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5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14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R$108</f>
        <v>0</v>
      </c>
      <c r="U10" s="78"/>
    </row>
    <row r="11" spans="1:22" ht="18" customHeight="1" x14ac:dyDescent="0.25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13</v>
      </c>
      <c r="F11" s="73"/>
      <c r="G11" s="73"/>
      <c r="H11" s="72"/>
      <c r="I11" s="47"/>
      <c r="J11" s="47" t="s">
        <v>15</v>
      </c>
      <c r="K11" s="24" t="s">
        <v>106</v>
      </c>
      <c r="L11" s="17" t="str">
        <f>IF($E11="Yes",COUNTIF(SuspendSheet!F48:F56,"No"),"")</f>
        <v/>
      </c>
      <c r="N11" s="17" t="str">
        <f>IF($E11="Yes",COUNTIF(SuspendSheet!H48:H56,"Yes"),"")</f>
        <v/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5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13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R$110</f>
        <v>0</v>
      </c>
      <c r="U12" s="78"/>
    </row>
    <row r="13" spans="1:22" s="10" customFormat="1" ht="18" customHeight="1" x14ac:dyDescent="0.25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13</v>
      </c>
      <c r="F13" s="73"/>
      <c r="G13" s="73"/>
      <c r="H13" s="72"/>
      <c r="I13" s="47"/>
      <c r="J13" s="47" t="s">
        <v>15</v>
      </c>
      <c r="K13" s="24" t="s">
        <v>106</v>
      </c>
      <c r="L13" s="17" t="str">
        <f>IF($E13="Yes",COUNTIF(SuspendSheet!F57:F66,"No"),"")</f>
        <v/>
      </c>
      <c r="M13" s="17"/>
      <c r="N13" s="17" t="str">
        <f>IF($E13="Yes",COUNTIF(SuspendSheet!H57:H66,"Yes"),"")</f>
        <v/>
      </c>
      <c r="O13" s="39" t="s">
        <v>14</v>
      </c>
      <c r="P13" s="39" t="s">
        <v>13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5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13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13</v>
      </c>
      <c r="Q14" s="39" t="s">
        <v>13</v>
      </c>
      <c r="R14" s="20">
        <f>R$112</f>
        <v>0</v>
      </c>
      <c r="U14" s="79"/>
    </row>
    <row r="15" spans="1:22" s="10" customFormat="1" ht="18" customHeight="1" x14ac:dyDescent="0.25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13</v>
      </c>
      <c r="F15" s="73"/>
      <c r="G15" s="73"/>
      <c r="H15" s="72"/>
      <c r="I15" s="47"/>
      <c r="J15" s="47" t="s">
        <v>15</v>
      </c>
      <c r="K15" s="24" t="s">
        <v>106</v>
      </c>
      <c r="L15" s="17" t="str">
        <f>IF($E15="Yes",COUNTIF(SuspendSheet!F67:F85,"No"),"")</f>
        <v/>
      </c>
      <c r="M15" s="17"/>
      <c r="N15" s="17" t="str">
        <f>IF($E15="Yes",COUNTIF(SuspendSheet!H67:H85,"Yes"),"")</f>
        <v/>
      </c>
      <c r="O15" s="39" t="s">
        <v>14</v>
      </c>
      <c r="P15" s="39" t="s">
        <v>13</v>
      </c>
      <c r="Q15" s="39" t="s">
        <v>13</v>
      </c>
      <c r="R15" s="17"/>
      <c r="S15" s="17" t="str">
        <f><![CDATA["CU"&" "&F15&","&" "&B16&" "&F16&", "&B17&" "&F17]]>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5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13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R$114</f>
        <v>0</v>
      </c>
      <c r="U16" s="79"/>
    </row>
    <row r="17" spans="1:22" s="10" customFormat="1" ht="18" customHeight="1" x14ac:dyDescent="0.25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13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R$114</f>
        <v>0</v>
      </c>
      <c r="U17" s="79"/>
    </row>
    <row r="18" spans="1:22" s="10" customFormat="1" ht="18" customHeight="1" x14ac:dyDescent="0.25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13</v>
      </c>
      <c r="F18" s="92">
        <v>4345808</v>
      </c>
      <c r="G18" s="73">
        <v>5107651</v>
      </c>
      <c r="H18" s="72"/>
      <c r="I18" s="47"/>
      <c r="J18" s="47" t="s">
        <v>15</v>
      </c>
      <c r="K18" s="24" t="s">
        <v>106</v>
      </c>
      <c r="L18" s="17" t="str">
        <f>IF($E18="Yes",COUNTIF(SuspendSheet!F86:F111,"No"),"")</f>
        <v/>
      </c>
      <c r="M18" s="17"/>
      <c r="N18" s="17" t="str">
        <f>IF($E18="Yes",COUNTIF(SuspendSheet!H86:H111,"Yes"),"")</f>
        <v/>
      </c>
      <c r="O18" s="39" t="s">
        <v>14</v>
      </c>
      <c r="P18" s="39" t="s">
        <v>13</v>
      </c>
      <c r="Q18" s="39" t="s">
        <v>14</v>
      </c>
      <c r="R18" s="17"/>
      <c r="S18" s="17" t="str">
        <f><![CDATA["CU"&" "&F18&","&" "&B19&" "&F19&", "&B20&" "&F20]]></f>
        <v>CU 4345808, CP 5107651, CA 5107651</v>
      </c>
      <c r="U18" s="79" t="s">
        <v>133</v>
      </c>
      <c r="V18" s="10" t="s">
        <v>107</v>
      </c>
    </row>
    <row r="19" spans="1:22" s="10" customFormat="1" ht="18" customHeight="1" x14ac:dyDescent="0.25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13</v>
      </c>
      <c r="F19" s="73">
        <v>5107651</v>
      </c>
      <c r="G19" s="73">
        <v>5107651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R$117</f>
        <v>0</v>
      </c>
      <c r="U19" s="79"/>
    </row>
    <row r="20" spans="1:22" s="10" customFormat="1" ht="18" customHeight="1" x14ac:dyDescent="0.25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13</v>
      </c>
      <c r="F20" s="73">
        <v>5107651</v>
      </c>
      <c r="G20" s="73">
        <v>5107651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R$117</f>
        <v>0</v>
      </c>
      <c r="U20" s="79"/>
    </row>
    <row r="21" spans="1:22" s="10" customFormat="1" ht="18" customHeight="1" x14ac:dyDescent="0.25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13</v>
      </c>
      <c r="F21" s="73"/>
      <c r="G21" s="73"/>
      <c r="H21" s="72"/>
      <c r="I21" s="47"/>
      <c r="J21" s="47" t="s">
        <v>15</v>
      </c>
      <c r="K21" s="24" t="s">
        <v>106</v>
      </c>
      <c r="L21" s="17" t="str">
        <f>IF($E21="Yes",COUNTIF(SuspendSheet!F112:F128,"No"),"")</f>
        <v/>
      </c>
      <c r="M21" s="17"/>
      <c r="N21" s="17" t="str">
        <f>IF($E21="Yes",COUNTIF(SuspendSheet!H112:H128,"Yes"),"")</f>
        <v/>
      </c>
      <c r="O21" s="39" t="s">
        <v>14</v>
      </c>
      <c r="P21" s="39" t="s">
        <v>13</v>
      </c>
      <c r="Q21" s="39" t="s">
        <v>13</v>
      </c>
      <c r="R21" s="19"/>
      <c r="S21" s="17" t="str">
        <f><![CDATA["CU"&" "&F21&","&" "&B22&" "&F22&", "&B23&" "&F23]]></f>
        <v xml:space="preserve">CU , CP , CA </v>
      </c>
      <c r="U21" s="79" t="s">
        <v>134</v>
      </c>
      <c r="V21" s="10" t="s">
        <v>107</v>
      </c>
    </row>
    <row r="22" spans="1:22" ht="18" customHeight="1" x14ac:dyDescent="0.25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13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R$120</f>
        <v>0</v>
      </c>
      <c r="U22" s="78"/>
    </row>
    <row r="23" spans="1:22" ht="18" customHeight="1" x14ac:dyDescent="0.25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13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R$120</f>
        <v>0</v>
      </c>
      <c r="U23" s="78"/>
    </row>
    <row r="24" spans="1:22" ht="18" customHeight="1" x14ac:dyDescent="0.25">
      <c r="A24" s="11" t="s">
        <v>25</v>
      </c>
      <c r="B24" s="85" t="s">
        <v>80</v>
      </c>
      <c r="C24" s="86" t="s">
        <v>55</v>
      </c>
      <c r="D24" s="87" t="s">
        <v>56</v>
      </c>
      <c r="E24" s="39" t="s">
        <v>13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R$120</f>
        <v>0</v>
      </c>
      <c r="U24" s="78"/>
    </row>
    <row r="25" spans="1:22" ht="18" customHeight="1" x14ac:dyDescent="0.25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13</v>
      </c>
      <c r="F25" s="73"/>
      <c r="G25" s="73"/>
      <c r="H25" s="72"/>
      <c r="I25" s="47"/>
      <c r="J25" s="47" t="s">
        <v>15</v>
      </c>
      <c r="K25" s="24" t="s">
        <v>106</v>
      </c>
      <c r="L25" s="17" t="str">
        <f>IF($E25="Yes",COUNTIF(SuspendSheet!F129:F143,"No"),"")</f>
        <v/>
      </c>
      <c r="N25" s="17" t="str">
        <f>IF($E25="Yes",COUNTIF(SuspendSheet!H129:H143,"Yes"),"")</f>
        <v/>
      </c>
      <c r="O25" s="39" t="s">
        <v>14</v>
      </c>
      <c r="P25" s="39" t="s">
        <v>13</v>
      </c>
      <c r="Q25" s="39" t="s">
        <v>13</v>
      </c>
      <c r="R25" s="19"/>
      <c r="S25" s="17" t="str">
        <f><![CDATA["CU"&" "&F25&","&" "&B26&" "&F26&", "&B27&" "&F27]]></f>
        <v xml:space="preserve">CU , CP , CA </v>
      </c>
      <c r="U25" s="78" t="s">
        <v>135</v>
      </c>
      <c r="V25" s="17" t="s">
        <v>107</v>
      </c>
    </row>
    <row r="26" spans="1:22" ht="18" customHeight="1" x14ac:dyDescent="0.25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13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R$123</f>
        <v>0</v>
      </c>
      <c r="U26" s="78"/>
    </row>
    <row r="27" spans="1:22" ht="18" customHeight="1" x14ac:dyDescent="0.25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13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R$123</f>
        <v>0</v>
      </c>
      <c r="U27" s="78"/>
    </row>
    <row r="28" spans="1:22" ht="18" customHeight="1" x14ac:dyDescent="0.25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13</v>
      </c>
      <c r="F28" s="73"/>
      <c r="G28" s="73"/>
      <c r="H28" s="72"/>
      <c r="I28" s="47"/>
      <c r="J28" s="47" t="s">
        <v>15</v>
      </c>
      <c r="K28" s="24" t="s">
        <v>106</v>
      </c>
      <c r="L28" s="17" t="str">
        <f>IF($E28="Yes",COUNTIF(SuspendSheet!F144:F162,"No"),"")</f>
        <v/>
      </c>
      <c r="N28" s="17" t="str">
        <f>IF($E28="Yes",COUNTIF(SuspendSheet!H144:H162,"Yes"),"")</f>
        <v/>
      </c>
      <c r="O28" s="39" t="s">
        <v>14</v>
      </c>
      <c r="P28" s="39" t="s">
        <v>13</v>
      </c>
      <c r="Q28" s="39" t="s">
        <v>13</v>
      </c>
      <c r="R28" s="19"/>
      <c r="S28" s="17" t="str">
        <f><![CDATA["CU"&" "&F28&","&" "&B29&" "&F29&", "&B30&" "&F30]]></f>
        <v xml:space="preserve">CU , CA , TC </v>
      </c>
      <c r="U28" s="78" t="s">
        <v>136</v>
      </c>
      <c r="V28" s="17" t="s">
        <v>123</v>
      </c>
    </row>
    <row r="29" spans="1:22" ht="18" customHeight="1" x14ac:dyDescent="0.25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13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R$126</f>
        <v>0</v>
      </c>
      <c r="U29" s="78"/>
    </row>
    <row r="30" spans="1:22" ht="18" customHeight="1" x14ac:dyDescent="0.25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13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R$126</f>
        <v>0</v>
      </c>
      <c r="U30" s="78"/>
    </row>
    <row r="31" spans="1:22" ht="18" customHeight="1" x14ac:dyDescent="0.25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13</v>
      </c>
      <c r="F31" s="73"/>
      <c r="G31" s="73"/>
      <c r="H31" s="72"/>
      <c r="I31" s="47"/>
      <c r="J31" s="47" t="s">
        <v>15</v>
      </c>
      <c r="K31" s="24" t="s">
        <v>106</v>
      </c>
      <c r="L31" s="17" t="str">
        <f>IF($E31="Yes",COUNTIF(SuspendSheet!F163:F170,"No"),"")</f>
        <v/>
      </c>
      <c r="N31" s="17" t="str">
        <f>IF($E31="Yes",COUNTIF(SuspendSheet!H163:H170,"Yes"),"")</f>
        <v/>
      </c>
      <c r="O31" s="83"/>
      <c r="P31" s="83"/>
      <c r="Q31" s="83"/>
      <c r="R31" s="84"/>
      <c r="U31" s="78"/>
    </row>
    <row r="32" spans="1:22" ht="18" customHeight="1" x14ac:dyDescent="0.25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13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21" ht="18" customHeight="1" x14ac:dyDescent="0.25">
      <c r="A33" s="35" t="s">
        <v>25</v>
      </c>
      <c r="B33" s="35" t="s">
        <v>15</v>
      </c>
      <c r="C33" s="35" t="s">
        <v>152</v>
      </c>
      <c r="D33" s="36" t="s">
        <v>151</v>
      </c>
      <c r="E33" s="39" t="s">
        <v>13</v>
      </c>
      <c r="F33" s="73"/>
      <c r="G33" s="73"/>
      <c r="H33" s="72"/>
      <c r="I33" s="47"/>
      <c r="J33" s="47" t="s">
        <v>15</v>
      </c>
      <c r="K33" s="24" t="s">
        <v>106</v>
      </c>
      <c r="O33" s="83"/>
      <c r="P33" s="83"/>
      <c r="Q33" s="83"/>
      <c r="R33" s="84"/>
      <c r="U33" s="78"/>
    </row>
    <row r="34" spans="1:21" ht="18" customHeight="1" x14ac:dyDescent="0.25">
      <c r="A34" s="35" t="s">
        <v>25</v>
      </c>
      <c r="B34" s="35" t="s">
        <v>80</v>
      </c>
      <c r="C34" s="35" t="s">
        <v>152</v>
      </c>
      <c r="D34" s="36" t="s">
        <v>151</v>
      </c>
      <c r="E34" s="39" t="s">
        <v>13</v>
      </c>
      <c r="F34" s="73"/>
      <c r="G34" s="73"/>
      <c r="H34" s="72"/>
      <c r="I34" s="47"/>
      <c r="J34" s="47" t="s">
        <v>15</v>
      </c>
      <c r="K34" s="24" t="s">
        <v>106</v>
      </c>
      <c r="O34" s="83"/>
      <c r="P34" s="83"/>
      <c r="Q34" s="83"/>
      <c r="R34" s="84"/>
      <c r="U34" s="78"/>
    </row>
    <row r="35" spans="1:21" ht="18" customHeight="1" x14ac:dyDescent="0.25">
      <c r="A35" s="35" t="s">
        <v>25</v>
      </c>
      <c r="B35" s="35" t="s">
        <v>17</v>
      </c>
      <c r="C35" s="35" t="s">
        <v>152</v>
      </c>
      <c r="D35" s="36" t="s">
        <v>151</v>
      </c>
      <c r="E35" s="39" t="s">
        <v>13</v>
      </c>
      <c r="F35" s="73"/>
      <c r="G35" s="73"/>
      <c r="H35" s="72"/>
      <c r="I35" s="47"/>
      <c r="J35" s="47" t="s">
        <v>15</v>
      </c>
      <c r="K35" s="24" t="s">
        <v>106</v>
      </c>
      <c r="O35" s="83"/>
      <c r="P35" s="83"/>
      <c r="Q35" s="83"/>
      <c r="R35" s="84"/>
      <c r="U35" s="78"/>
    </row>
    <row r="36" spans="1:21" ht="18" customHeight="1" x14ac:dyDescent="0.25">
      <c r="A36" s="35" t="s">
        <v>25</v>
      </c>
      <c r="B36" s="35" t="s">
        <v>8</v>
      </c>
      <c r="C36" s="35" t="s">
        <v>152</v>
      </c>
      <c r="D36" s="36" t="s">
        <v>151</v>
      </c>
      <c r="E36" s="39" t="s">
        <v>13</v>
      </c>
      <c r="F36" s="73"/>
      <c r="G36" s="73"/>
      <c r="H36" s="72"/>
      <c r="I36" s="47"/>
      <c r="J36" s="47" t="s">
        <v>15</v>
      </c>
      <c r="K36" s="24" t="s">
        <v>106</v>
      </c>
      <c r="O36" s="83"/>
      <c r="P36" s="83"/>
      <c r="Q36" s="83"/>
      <c r="R36" s="84"/>
      <c r="U36" s="78"/>
    </row>
    <row r="37" spans="1:21" ht="14.25" customHeight="1" x14ac:dyDescent="0.25">
      <c r="A37" s="24" t="s">
        <v>18</v>
      </c>
      <c r="B37" s="24" t="s">
        <v>18</v>
      </c>
      <c r="C37" s="24" t="s">
        <v>18</v>
      </c>
      <c r="D37" s="24" t="s">
        <v>18</v>
      </c>
      <c r="E37" s="24" t="s">
        <v>18</v>
      </c>
      <c r="F37" s="24" t="s">
        <v>18</v>
      </c>
      <c r="G37" s="24" t="s">
        <v>18</v>
      </c>
      <c r="H37" s="24" t="s">
        <v>18</v>
      </c>
      <c r="I37" s="25" t="s">
        <v>18</v>
      </c>
      <c r="J37" s="25" t="s">
        <v>18</v>
      </c>
      <c r="K37" s="24" t="s">
        <v>106</v>
      </c>
    </row>
    <row r="40" spans="1:21" ht="15" customHeight="1" x14ac:dyDescent="0.35">
      <c r="D40" s="17" t="s">
        <v>20</v>
      </c>
      <c r="E40" s="17">
        <f>COUNTIF(E$2:E$37,"Yes")</f>
        <v>6</v>
      </c>
      <c r="H40" s="26" t="str">
        <f>IF(L40&gt;0,"some steps are marked NO","")</f>
        <v/>
      </c>
      <c r="I40" s="27"/>
      <c r="J40" s="27"/>
      <c r="K40" s="27"/>
      <c r="L40" s="38">
        <f>SUM(L$2:M30)</f>
        <v>0</v>
      </c>
    </row>
    <row r="41" spans="1:21" ht="15" customHeight="1" x14ac:dyDescent="0.35">
      <c r="D41" s="17" t="s">
        <v>21</v>
      </c>
      <c r="E41" s="17">
        <f>E$40</f>
        <v>6</v>
      </c>
      <c r="H41" s="28" t="str">
        <f>IF(N41&gt;0,"some steps are SUSPENDED","")</f>
        <v/>
      </c>
      <c r="I41" s="29"/>
      <c r="J41" s="29"/>
      <c r="K41" s="29"/>
      <c r="N41" s="38">
        <f>SUM(N$2:N30)</f>
        <v>0</v>
      </c>
    </row>
    <row r="43" spans="1:21" ht="15" customHeight="1" x14ac:dyDescent="0.25">
      <c r="A43" s="17" t="s">
        <v>25</v>
      </c>
      <c r="D43" s="17" t="s">
        <v>102</v>
      </c>
      <c r="E43" s="17">
        <f>COUNTIF(E$2,"Yes")+COUNTIF(E$5,"Yes")+COUNTIF(E$9,"Yes")+COUNTIF(E$11,"Yes")+COUNTIF(E$13,"Yes")+COUNTIF(E$15,"Yes")+COUNTIF(E$18,"Yes")+COUNTIF(E$21,"Yes")+COUNTIF(E$25,"Yes")+COUNTIF(E$28,"Yes")</f>
        <v>1</v>
      </c>
    </row>
    <row r="44" spans="1:21" ht="15" customHeight="1" x14ac:dyDescent="0.25">
      <c r="A44" s="17" t="s">
        <v>25</v>
      </c>
      <c r="D44" s="17" t="s">
        <v>103</v>
      </c>
      <c r="E44" s="17">
        <f>COUNTIF(E$2:E$30,"Yes")</f>
        <v>2</v>
      </c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 xr:uid="{4CDBDE45-0245-4387-B801-72E6B3DB0D50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71BCC180-5F2C-4685-8932-3FFD8D5E35EB}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 xr:uid="{FF68F48B-B761-45DE-BCCB-72B496345C98}"/>
    </customSheetView>
  </customSheetViews>
  <conditionalFormatting sqref="B1">
    <cfRule type="cellIs" dxfId="14" priority="932" operator="equal">
      <formula>"Yes"</formula>
    </cfRule>
  </conditionalFormatting>
  <conditionalFormatting sqref="B37">
    <cfRule type="cellIs" dxfId="13" priority="931" operator="equal">
      <formula>"Yes"</formula>
    </cfRule>
  </conditionalFormatting>
  <conditionalFormatting sqref="E2:E36">
    <cfRule type="cellIs" dxfId="12" priority="1" operator="equal">
      <formula>"Yes"</formula>
    </cfRule>
  </conditionalFormatting>
  <conditionalFormatting sqref="L1">
    <cfRule type="expression" dxfId="11" priority="141">
      <formula>$L$40&gt;0</formula>
    </cfRule>
  </conditionalFormatting>
  <conditionalFormatting sqref="L40">
    <cfRule type="expression" dxfId="10" priority="139">
      <formula>$L$40&gt;0</formula>
    </cfRule>
  </conditionalFormatting>
  <conditionalFormatting sqref="L2:N36">
    <cfRule type="cellIs" dxfId="9" priority="4" operator="between">
      <formula>1</formula>
      <formula>99</formula>
    </cfRule>
  </conditionalFormatting>
  <conditionalFormatting sqref="N1">
    <cfRule type="expression" dxfId="8" priority="140">
      <formula>$N$41&gt;0</formula>
    </cfRule>
  </conditionalFormatting>
  <conditionalFormatting sqref="N41">
    <cfRule type="expression" dxfId="7" priority="138">
      <formula>$N$41&gt;0</formula>
    </cfRule>
  </conditionalFormatting>
  <conditionalFormatting sqref="O2:Q36">
    <cfRule type="cellIs" dxfId="6" priority="3" operator="equal">
      <formula>"Yes"</formula>
    </cfRule>
  </conditionalFormatting>
  <conditionalFormatting sqref="R3:R36">
    <cfRule type="cellIs" dxfId="5" priority="6" operator="equal">
      <formula>"Yes"</formula>
    </cfRule>
    <cfRule type="cellIs" dxfId="4" priority="7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8"/>
  <sheetViews>
    <sheetView tabSelected="1" zoomScale="85" zoomScaleNormal="100" workbookViewId="0">
      <pane xSplit="4" ySplit="1" topLeftCell="E158" activePane="bottomRight" state="frozen"/>
      <selection pane="topRight" activeCell="E1" sqref="E1"/>
      <selection pane="bottomLeft" activeCell="A2" sqref="A2"/>
      <selection pane="bottomRight" activeCell="E176" sqref="E176"/>
    </sheetView>
  </sheetViews>
  <sheetFormatPr defaultColWidth="14.453125" defaultRowHeight="15.75" customHeight="1" x14ac:dyDescent="0.25"/>
  <cols>
    <col min="1" max="1" customWidth="true" style="10" width="6.453125" collapsed="true"/>
    <col min="2" max="2" bestFit="true" customWidth="true" style="15" width="18.54296875" collapsed="true"/>
    <col min="3" max="3" customWidth="true" style="10" width="8.54296875" collapsed="true"/>
    <col min="4" max="4" customWidth="true" style="10" width="26.26953125" collapsed="true"/>
    <col min="5" max="5" customWidth="true" style="10" width="24.81640625" collapsed="true"/>
    <col min="6" max="6" customWidth="true" style="10" width="9.453125" collapsed="true"/>
    <col min="7" max="7" customWidth="true" style="16" width="15.7265625" collapsed="true"/>
    <col min="8" max="8" customWidth="true" style="10" width="14.453125" collapsed="true"/>
    <col min="9" max="9" customWidth="true" style="10" width="18.453125" collapsed="true"/>
    <col min="10" max="10" customWidth="true" style="10" width="3.54296875" collapsed="true"/>
    <col min="11" max="16384" style="10" width="14.453125" collapsed="true"/>
  </cols>
  <sheetData>
    <row r="1" spans="1:20" ht="51" x14ac:dyDescent="0.25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5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5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5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5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5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5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5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5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5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150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5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150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5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150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5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5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5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5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5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5">
      <c r="A18" s="59" t="s">
        <v>25</v>
      </c>
      <c r="B18" s="60" t="s">
        <v>80</v>
      </c>
      <c r="C18" s="61" t="s">
        <v>81</v>
      </c>
      <c r="D18" s="61" t="s">
        <v>82</v>
      </c>
      <c r="E18" s="89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5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5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5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5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5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5">
      <c r="A24" s="59" t="s">
        <v>25</v>
      </c>
      <c r="B24" s="60" t="s">
        <v>80</v>
      </c>
      <c r="C24" s="61" t="s">
        <v>81</v>
      </c>
      <c r="D24" s="61" t="s">
        <v>82</v>
      </c>
      <c r="E24" s="89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5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5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5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5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5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150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5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150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5">
      <c r="A31" s="59" t="s">
        <v>25</v>
      </c>
      <c r="B31" s="60" t="s">
        <v>80</v>
      </c>
      <c r="C31" s="61" t="s">
        <v>81</v>
      </c>
      <c r="D31" s="61" t="s">
        <v>82</v>
      </c>
      <c r="E31" s="89" t="s">
        <v>87</v>
      </c>
      <c r="F31" s="55" t="s">
        <v>14</v>
      </c>
      <c r="G31" s="76" t="s">
        <v>150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5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150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5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5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5">
      <c r="A35" s="59" t="s">
        <v>25</v>
      </c>
      <c r="B35" s="60" t="s">
        <v>80</v>
      </c>
      <c r="C35" s="61" t="s">
        <v>81</v>
      </c>
      <c r="D35" s="61" t="s">
        <v>82</v>
      </c>
      <c r="E35" s="89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5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5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5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5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5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5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5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5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150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5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150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5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5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5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5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5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5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5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5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5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150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5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150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5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5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5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5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5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5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5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5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5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150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5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150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5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5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5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5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5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5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5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5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5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5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5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5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150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5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150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5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150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5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5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5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5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5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5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5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5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5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5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5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5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5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5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5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5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5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150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5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150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5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150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5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5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5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5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5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5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150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5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150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5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150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5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150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5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150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5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150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5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150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5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150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5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150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5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5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5">
      <c r="A114" s="59" t="s">
        <v>25</v>
      </c>
      <c r="B114" s="90" t="s">
        <v>80</v>
      </c>
      <c r="C114" s="68" t="s">
        <v>55</v>
      </c>
      <c r="D114" s="66" t="s">
        <v>56</v>
      </c>
      <c r="E114" s="89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5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5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5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5">
      <c r="A118" s="59" t="s">
        <v>25</v>
      </c>
      <c r="B118" s="90" t="s">
        <v>80</v>
      </c>
      <c r="C118" s="68" t="s">
        <v>55</v>
      </c>
      <c r="D118" s="66" t="s">
        <v>56</v>
      </c>
      <c r="E118" s="89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5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5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5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150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5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150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5">
      <c r="A123" s="59" t="s">
        <v>25</v>
      </c>
      <c r="B123" s="90" t="s">
        <v>80</v>
      </c>
      <c r="C123" s="68" t="s">
        <v>55</v>
      </c>
      <c r="D123" s="66" t="s">
        <v>56</v>
      </c>
      <c r="E123" s="89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5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150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5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5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5">
      <c r="A127" s="59" t="s">
        <v>25</v>
      </c>
      <c r="B127" s="90" t="s">
        <v>80</v>
      </c>
      <c r="C127" s="68" t="s">
        <v>55</v>
      </c>
      <c r="D127" s="66" t="s">
        <v>56</v>
      </c>
      <c r="E127" s="89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5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5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5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5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5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5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5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5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5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150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5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150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5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150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5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5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5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5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5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5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5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5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5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5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5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5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5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5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5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5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5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5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5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150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5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150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5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150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5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5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5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5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5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5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5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5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150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5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150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5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5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5">
      <c r="A171" s="50" t="s">
        <v>25</v>
      </c>
      <c r="B171" s="57" t="s">
        <v>8</v>
      </c>
      <c r="C171" s="35" t="s">
        <v>152</v>
      </c>
      <c r="D171" s="36" t="s">
        <v>151</v>
      </c>
      <c r="E171" s="93" t="s">
        <v>164</v>
      </c>
      <c r="F171" s="55" t="s">
        <v>14</v>
      </c>
      <c r="G171" s="54" t="s">
        <v>15</v>
      </c>
      <c r="H171" s="55" t="s">
        <v>13</v>
      </c>
      <c r="I171" s="50" t="s">
        <v>15</v>
      </c>
      <c r="J171" s="25" t="s">
        <v>106</v>
      </c>
      <c r="K171" s="55" t="s">
        <v>13</v>
      </c>
      <c r="L171" s="55" t="s">
        <v>13</v>
      </c>
      <c r="M171" s="50" t="s">
        <v>15</v>
      </c>
      <c r="N171" s="1" t="s">
        <v>14</v>
      </c>
      <c r="O171" s="1" t="s">
        <v>13</v>
      </c>
      <c r="P171" s="56" t="s">
        <v>15</v>
      </c>
      <c r="Q171" s="55" t="s">
        <v>13</v>
      </c>
      <c r="R171" s="1" t="s">
        <v>13</v>
      </c>
      <c r="S171" s="54" t="s">
        <v>15</v>
      </c>
      <c r="T171" s="54" t="s">
        <v>15</v>
      </c>
    </row>
    <row r="172" spans="1:20" s="12" customFormat="1" ht="15.75" customHeight="1" x14ac:dyDescent="0.25">
      <c r="A172" s="50" t="s">
        <v>25</v>
      </c>
      <c r="B172" s="57" t="s">
        <v>8</v>
      </c>
      <c r="C172" s="35" t="s">
        <v>152</v>
      </c>
      <c r="D172" s="36" t="s">
        <v>151</v>
      </c>
      <c r="E172" s="93" t="s">
        <v>165</v>
      </c>
      <c r="F172" s="55" t="s">
        <v>14</v>
      </c>
      <c r="G172" s="54" t="s">
        <v>15</v>
      </c>
      <c r="H172" s="55" t="s">
        <v>13</v>
      </c>
      <c r="I172" s="50" t="s">
        <v>15</v>
      </c>
      <c r="J172" s="25" t="s">
        <v>106</v>
      </c>
      <c r="K172" s="55" t="s">
        <v>13</v>
      </c>
      <c r="L172" s="55" t="s">
        <v>13</v>
      </c>
      <c r="M172" s="50" t="s">
        <v>15</v>
      </c>
      <c r="N172" s="1" t="s">
        <v>14</v>
      </c>
      <c r="O172" s="1" t="s">
        <v>13</v>
      </c>
      <c r="P172" s="56" t="s">
        <v>15</v>
      </c>
      <c r="Q172" s="55" t="s">
        <v>13</v>
      </c>
      <c r="R172" s="1" t="s">
        <v>13</v>
      </c>
      <c r="S172" s="54" t="s">
        <v>15</v>
      </c>
      <c r="T172" s="54" t="s">
        <v>15</v>
      </c>
    </row>
    <row r="173" spans="1:20" s="12" customFormat="1" ht="15.75" customHeight="1" x14ac:dyDescent="0.25">
      <c r="A173" s="50" t="s">
        <v>25</v>
      </c>
      <c r="B173" s="57" t="s">
        <v>8</v>
      </c>
      <c r="C173" s="35" t="s">
        <v>152</v>
      </c>
      <c r="D173" s="36" t="s">
        <v>151</v>
      </c>
      <c r="E173" s="93" t="s">
        <v>70</v>
      </c>
      <c r="F173" s="55" t="s">
        <v>14</v>
      </c>
      <c r="G173" s="54" t="s">
        <v>15</v>
      </c>
      <c r="H173" s="55" t="s">
        <v>13</v>
      </c>
      <c r="I173" s="50" t="s">
        <v>15</v>
      </c>
      <c r="J173" s="25" t="s">
        <v>106</v>
      </c>
      <c r="K173" s="55" t="s">
        <v>13</v>
      </c>
      <c r="L173" s="55" t="s">
        <v>13</v>
      </c>
      <c r="M173" s="50" t="s">
        <v>15</v>
      </c>
      <c r="N173" s="1" t="s">
        <v>14</v>
      </c>
      <c r="O173" s="1" t="s">
        <v>13</v>
      </c>
      <c r="P173" s="56" t="s">
        <v>15</v>
      </c>
      <c r="Q173" s="55" t="s">
        <v>13</v>
      </c>
      <c r="R173" s="1" t="s">
        <v>13</v>
      </c>
      <c r="S173" s="54" t="s">
        <v>15</v>
      </c>
      <c r="T173" s="54" t="s">
        <v>15</v>
      </c>
    </row>
    <row r="174" spans="1:20" s="12" customFormat="1" ht="15.75" customHeight="1" x14ac:dyDescent="0.25">
      <c r="A174" s="50" t="s">
        <v>25</v>
      </c>
      <c r="B174" s="57" t="s">
        <v>8</v>
      </c>
      <c r="C174" s="35" t="s">
        <v>152</v>
      </c>
      <c r="D174" s="36" t="s">
        <v>151</v>
      </c>
      <c r="E174" s="93" t="s">
        <v>153</v>
      </c>
      <c r="F174" s="55" t="s">
        <v>14</v>
      </c>
      <c r="G174" s="54" t="s">
        <v>15</v>
      </c>
      <c r="H174" s="55" t="s">
        <v>13</v>
      </c>
      <c r="I174" s="50" t="s">
        <v>15</v>
      </c>
      <c r="J174" s="25" t="s">
        <v>106</v>
      </c>
      <c r="K174" s="55" t="s">
        <v>13</v>
      </c>
      <c r="L174" s="55" t="s">
        <v>13</v>
      </c>
      <c r="M174" s="50" t="s">
        <v>15</v>
      </c>
      <c r="N174" s="1" t="s">
        <v>14</v>
      </c>
      <c r="O174" s="1" t="s">
        <v>13</v>
      </c>
      <c r="P174" s="56" t="s">
        <v>15</v>
      </c>
      <c r="Q174" s="55" t="s">
        <v>13</v>
      </c>
      <c r="R174" s="1" t="s">
        <v>13</v>
      </c>
      <c r="S174" s="54" t="s">
        <v>15</v>
      </c>
      <c r="T174" s="54" t="s">
        <v>15</v>
      </c>
    </row>
    <row r="175" spans="1:20" s="12" customFormat="1" ht="15.75" customHeight="1" x14ac:dyDescent="0.25">
      <c r="A175" s="50" t="s">
        <v>25</v>
      </c>
      <c r="B175" s="57" t="s">
        <v>8</v>
      </c>
      <c r="C175" s="35" t="s">
        <v>152</v>
      </c>
      <c r="D175" s="36" t="s">
        <v>151</v>
      </c>
      <c r="E175" s="93" t="s">
        <v>154</v>
      </c>
      <c r="F175" s="55" t="s">
        <v>14</v>
      </c>
      <c r="G175" s="54" t="s">
        <v>15</v>
      </c>
      <c r="H175" s="55" t="s">
        <v>13</v>
      </c>
      <c r="I175" s="50" t="s">
        <v>15</v>
      </c>
      <c r="J175" s="25" t="s">
        <v>106</v>
      </c>
      <c r="K175" s="55" t="s">
        <v>13</v>
      </c>
      <c r="L175" s="55" t="s">
        <v>13</v>
      </c>
      <c r="M175" s="50" t="s">
        <v>15</v>
      </c>
      <c r="N175" s="1" t="s">
        <v>14</v>
      </c>
      <c r="O175" s="1" t="s">
        <v>13</v>
      </c>
      <c r="P175" s="56" t="s">
        <v>15</v>
      </c>
      <c r="Q175" s="55" t="s">
        <v>13</v>
      </c>
      <c r="R175" s="1" t="s">
        <v>13</v>
      </c>
      <c r="S175" s="54" t="s">
        <v>15</v>
      </c>
      <c r="T175" s="54" t="s">
        <v>15</v>
      </c>
    </row>
    <row r="176" spans="1:20" s="12" customFormat="1" ht="15.75" customHeight="1" x14ac:dyDescent="0.25">
      <c r="A176" s="50" t="s">
        <v>25</v>
      </c>
      <c r="B176" s="57" t="s">
        <v>8</v>
      </c>
      <c r="C176" s="35" t="s">
        <v>152</v>
      </c>
      <c r="D176" s="36" t="s">
        <v>151</v>
      </c>
      <c r="E176" s="93" t="s">
        <v>155</v>
      </c>
      <c r="F176" s="55" t="s">
        <v>14</v>
      </c>
      <c r="G176" s="54" t="s">
        <v>15</v>
      </c>
      <c r="H176" s="55" t="s">
        <v>13</v>
      </c>
      <c r="I176" s="50" t="s">
        <v>15</v>
      </c>
      <c r="J176" s="25" t="s">
        <v>106</v>
      </c>
      <c r="K176" s="55" t="s">
        <v>13</v>
      </c>
      <c r="L176" s="55" t="s">
        <v>13</v>
      </c>
      <c r="M176" s="50" t="s">
        <v>15</v>
      </c>
      <c r="N176" s="1" t="s">
        <v>14</v>
      </c>
      <c r="O176" s="1" t="s">
        <v>13</v>
      </c>
      <c r="P176" s="56" t="s">
        <v>15</v>
      </c>
      <c r="Q176" s="55" t="s">
        <v>13</v>
      </c>
      <c r="R176" s="1" t="s">
        <v>13</v>
      </c>
      <c r="S176" s="54" t="s">
        <v>15</v>
      </c>
      <c r="T176" s="54" t="s">
        <v>15</v>
      </c>
    </row>
    <row r="177" spans="1:20" s="12" customFormat="1" ht="15.75" customHeight="1" x14ac:dyDescent="0.25">
      <c r="A177" s="50" t="s">
        <v>25</v>
      </c>
      <c r="B177" s="57" t="s">
        <v>8</v>
      </c>
      <c r="C177" s="35" t="s">
        <v>152</v>
      </c>
      <c r="D177" s="36" t="s">
        <v>151</v>
      </c>
      <c r="E177" s="93" t="s">
        <v>159</v>
      </c>
      <c r="F177" s="55" t="s">
        <v>14</v>
      </c>
      <c r="G177" s="54" t="s">
        <v>15</v>
      </c>
      <c r="H177" s="55" t="s">
        <v>13</v>
      </c>
      <c r="I177" s="50" t="s">
        <v>15</v>
      </c>
      <c r="J177" s="25" t="s">
        <v>106</v>
      </c>
      <c r="K177" s="55" t="s">
        <v>13</v>
      </c>
      <c r="L177" s="55" t="s">
        <v>13</v>
      </c>
      <c r="M177" s="50" t="s">
        <v>15</v>
      </c>
      <c r="N177" s="1" t="s">
        <v>14</v>
      </c>
      <c r="O177" s="1" t="s">
        <v>13</v>
      </c>
      <c r="P177" s="56" t="s">
        <v>15</v>
      </c>
      <c r="Q177" s="55" t="s">
        <v>13</v>
      </c>
      <c r="R177" s="1" t="s">
        <v>13</v>
      </c>
      <c r="S177" s="54" t="s">
        <v>15</v>
      </c>
      <c r="T177" s="54" t="s">
        <v>15</v>
      </c>
    </row>
    <row r="178" spans="1:20" s="12" customFormat="1" ht="15.75" customHeight="1" x14ac:dyDescent="0.25">
      <c r="A178" s="50" t="s">
        <v>25</v>
      </c>
      <c r="B178" s="57" t="s">
        <v>17</v>
      </c>
      <c r="C178" s="35" t="s">
        <v>152</v>
      </c>
      <c r="D178" s="36" t="s">
        <v>151</v>
      </c>
      <c r="E178" s="93" t="s">
        <v>157</v>
      </c>
      <c r="F178" s="55" t="s">
        <v>14</v>
      </c>
      <c r="G178" s="54" t="s">
        <v>15</v>
      </c>
      <c r="H178" s="55" t="s">
        <v>13</v>
      </c>
      <c r="I178" s="50" t="s">
        <v>15</v>
      </c>
      <c r="J178" s="25" t="s">
        <v>106</v>
      </c>
      <c r="K178" s="55" t="s">
        <v>13</v>
      </c>
      <c r="L178" s="55" t="s">
        <v>13</v>
      </c>
      <c r="M178" s="50" t="s">
        <v>15</v>
      </c>
      <c r="N178" s="1" t="s">
        <v>14</v>
      </c>
      <c r="O178" s="1" t="s">
        <v>13</v>
      </c>
      <c r="P178" s="56" t="s">
        <v>15</v>
      </c>
      <c r="Q178" s="55" t="s">
        <v>13</v>
      </c>
      <c r="R178" s="1" t="s">
        <v>13</v>
      </c>
      <c r="S178" s="54" t="s">
        <v>15</v>
      </c>
      <c r="T178" s="54" t="s">
        <v>15</v>
      </c>
    </row>
    <row r="179" spans="1:20" s="12" customFormat="1" ht="15.75" customHeight="1" x14ac:dyDescent="0.25">
      <c r="A179" s="50" t="s">
        <v>25</v>
      </c>
      <c r="B179" s="57" t="s">
        <v>80</v>
      </c>
      <c r="C179" s="35" t="s">
        <v>152</v>
      </c>
      <c r="D179" s="36" t="s">
        <v>151</v>
      </c>
      <c r="E179" s="93" t="s">
        <v>158</v>
      </c>
      <c r="F179" s="55" t="s">
        <v>14</v>
      </c>
      <c r="G179" s="54" t="s">
        <v>15</v>
      </c>
      <c r="H179" s="55" t="s">
        <v>13</v>
      </c>
      <c r="I179" s="50" t="s">
        <v>15</v>
      </c>
      <c r="J179" s="25" t="s">
        <v>106</v>
      </c>
      <c r="K179" s="55" t="s">
        <v>13</v>
      </c>
      <c r="L179" s="55" t="s">
        <v>13</v>
      </c>
      <c r="M179" s="50" t="s">
        <v>15</v>
      </c>
      <c r="N179" s="1" t="s">
        <v>14</v>
      </c>
      <c r="O179" s="1" t="s">
        <v>13</v>
      </c>
      <c r="P179" s="56" t="s">
        <v>15</v>
      </c>
      <c r="Q179" s="55" t="s">
        <v>13</v>
      </c>
      <c r="R179" s="1" t="s">
        <v>13</v>
      </c>
      <c r="S179" s="54" t="s">
        <v>15</v>
      </c>
      <c r="T179" s="54" t="s">
        <v>15</v>
      </c>
    </row>
    <row r="180" spans="1:20" s="12" customFormat="1" ht="15.75" customHeight="1" x14ac:dyDescent="0.25">
      <c r="A180" s="50" t="s">
        <v>25</v>
      </c>
      <c r="B180" s="57" t="s">
        <v>8</v>
      </c>
      <c r="C180" s="35" t="s">
        <v>152</v>
      </c>
      <c r="D180" s="36" t="s">
        <v>151</v>
      </c>
      <c r="E180" s="93" t="s">
        <v>156</v>
      </c>
      <c r="F180" s="55" t="s">
        <v>14</v>
      </c>
      <c r="G180" s="54" t="s">
        <v>15</v>
      </c>
      <c r="H180" s="55" t="s">
        <v>13</v>
      </c>
      <c r="I180" s="50" t="s">
        <v>15</v>
      </c>
      <c r="J180" s="25" t="s">
        <v>106</v>
      </c>
      <c r="K180" s="55" t="s">
        <v>13</v>
      </c>
      <c r="L180" s="55" t="s">
        <v>13</v>
      </c>
      <c r="M180" s="50" t="s">
        <v>15</v>
      </c>
      <c r="N180" s="1" t="s">
        <v>14</v>
      </c>
      <c r="O180" s="1" t="s">
        <v>13</v>
      </c>
      <c r="P180" s="56" t="s">
        <v>15</v>
      </c>
      <c r="Q180" s="55" t="s">
        <v>13</v>
      </c>
      <c r="R180" s="1" t="s">
        <v>13</v>
      </c>
      <c r="S180" s="54" t="s">
        <v>15</v>
      </c>
      <c r="T180" s="54" t="s">
        <v>15</v>
      </c>
    </row>
    <row r="181" spans="1:20" s="12" customFormat="1" ht="15.75" customHeight="1" x14ac:dyDescent="0.25">
      <c r="A181" s="50" t="s">
        <v>25</v>
      </c>
      <c r="B181" s="57" t="s">
        <v>8</v>
      </c>
      <c r="C181" s="35" t="s">
        <v>152</v>
      </c>
      <c r="D181" s="36" t="s">
        <v>151</v>
      </c>
      <c r="E181" s="93" t="s">
        <v>160</v>
      </c>
      <c r="F181" s="55" t="s">
        <v>14</v>
      </c>
      <c r="G181" s="54" t="s">
        <v>15</v>
      </c>
      <c r="H181" s="55" t="s">
        <v>13</v>
      </c>
      <c r="I181" s="50" t="s">
        <v>15</v>
      </c>
      <c r="J181" s="25" t="s">
        <v>106</v>
      </c>
      <c r="K181" s="55" t="s">
        <v>13</v>
      </c>
      <c r="L181" s="55" t="s">
        <v>13</v>
      </c>
      <c r="M181" s="50" t="s">
        <v>15</v>
      </c>
      <c r="N181" s="1" t="s">
        <v>14</v>
      </c>
      <c r="O181" s="1" t="s">
        <v>13</v>
      </c>
      <c r="P181" s="56" t="s">
        <v>15</v>
      </c>
      <c r="Q181" s="55" t="s">
        <v>13</v>
      </c>
      <c r="R181" s="1" t="s">
        <v>13</v>
      </c>
      <c r="S181" s="54" t="s">
        <v>15</v>
      </c>
      <c r="T181" s="54" t="s">
        <v>15</v>
      </c>
    </row>
    <row r="182" spans="1:20" s="12" customFormat="1" ht="15.75" customHeight="1" x14ac:dyDescent="0.25">
      <c r="A182" s="50" t="s">
        <v>25</v>
      </c>
      <c r="B182" s="57" t="s">
        <v>17</v>
      </c>
      <c r="C182" s="35" t="s">
        <v>152</v>
      </c>
      <c r="D182" s="36" t="s">
        <v>151</v>
      </c>
      <c r="E182" s="93" t="s">
        <v>161</v>
      </c>
      <c r="F182" s="55" t="s">
        <v>14</v>
      </c>
      <c r="G182" s="54" t="s">
        <v>15</v>
      </c>
      <c r="H182" s="55" t="s">
        <v>13</v>
      </c>
      <c r="I182" s="50" t="s">
        <v>15</v>
      </c>
      <c r="J182" s="25" t="s">
        <v>106</v>
      </c>
      <c r="K182" s="55" t="s">
        <v>13</v>
      </c>
      <c r="L182" s="55" t="s">
        <v>13</v>
      </c>
      <c r="M182" s="50" t="s">
        <v>15</v>
      </c>
      <c r="N182" s="1" t="s">
        <v>14</v>
      </c>
      <c r="O182" s="1" t="s">
        <v>13</v>
      </c>
      <c r="P182" s="56" t="s">
        <v>15</v>
      </c>
      <c r="Q182" s="55" t="s">
        <v>13</v>
      </c>
      <c r="R182" s="1" t="s">
        <v>13</v>
      </c>
      <c r="S182" s="54" t="s">
        <v>15</v>
      </c>
      <c r="T182" s="54" t="s">
        <v>15</v>
      </c>
    </row>
    <row r="183" spans="1:20" s="12" customFormat="1" ht="15.75" customHeight="1" x14ac:dyDescent="0.25">
      <c r="A183" s="50" t="s">
        <v>25</v>
      </c>
      <c r="B183" s="57" t="s">
        <v>80</v>
      </c>
      <c r="C183" s="35" t="s">
        <v>152</v>
      </c>
      <c r="D183" s="36" t="s">
        <v>151</v>
      </c>
      <c r="E183" s="93" t="s">
        <v>162</v>
      </c>
      <c r="F183" s="55" t="s">
        <v>14</v>
      </c>
      <c r="G183" s="54" t="s">
        <v>15</v>
      </c>
      <c r="H183" s="55" t="s">
        <v>13</v>
      </c>
      <c r="I183" s="50" t="s">
        <v>15</v>
      </c>
      <c r="J183" s="25" t="s">
        <v>106</v>
      </c>
      <c r="K183" s="55" t="s">
        <v>13</v>
      </c>
      <c r="L183" s="55" t="s">
        <v>13</v>
      </c>
      <c r="M183" s="50" t="s">
        <v>15</v>
      </c>
      <c r="N183" s="1" t="s">
        <v>14</v>
      </c>
      <c r="O183" s="1" t="s">
        <v>13</v>
      </c>
      <c r="P183" s="56" t="s">
        <v>15</v>
      </c>
      <c r="Q183" s="55" t="s">
        <v>13</v>
      </c>
      <c r="R183" s="1" t="s">
        <v>13</v>
      </c>
      <c r="S183" s="54" t="s">
        <v>15</v>
      </c>
      <c r="T183" s="54" t="s">
        <v>15</v>
      </c>
    </row>
    <row r="184" spans="1:20" s="12" customFormat="1" ht="15.75" customHeight="1" x14ac:dyDescent="0.25">
      <c r="A184" s="50" t="s">
        <v>25</v>
      </c>
      <c r="B184" s="57" t="s">
        <v>15</v>
      </c>
      <c r="C184" s="35" t="s">
        <v>152</v>
      </c>
      <c r="D184" s="36" t="s">
        <v>151</v>
      </c>
      <c r="E184" s="93" t="s">
        <v>44</v>
      </c>
      <c r="F184" s="55" t="s">
        <v>14</v>
      </c>
      <c r="G184" s="54" t="s">
        <v>15</v>
      </c>
      <c r="H184" s="55" t="s">
        <v>13</v>
      </c>
      <c r="I184" s="50" t="s">
        <v>15</v>
      </c>
      <c r="J184" s="25" t="s">
        <v>106</v>
      </c>
      <c r="K184" s="55" t="s">
        <v>13</v>
      </c>
      <c r="L184" s="55" t="s">
        <v>13</v>
      </c>
      <c r="M184" s="50" t="s">
        <v>15</v>
      </c>
      <c r="N184" s="1" t="s">
        <v>14</v>
      </c>
      <c r="O184" s="1" t="s">
        <v>13</v>
      </c>
      <c r="P184" s="56" t="s">
        <v>15</v>
      </c>
      <c r="Q184" s="55" t="s">
        <v>13</v>
      </c>
      <c r="R184" s="1" t="s">
        <v>13</v>
      </c>
      <c r="S184" s="54" t="s">
        <v>15</v>
      </c>
      <c r="T184" s="54" t="s">
        <v>15</v>
      </c>
    </row>
    <row r="185" spans="1:20" s="12" customFormat="1" ht="15.75" customHeight="1" x14ac:dyDescent="0.25">
      <c r="A185" s="50" t="s">
        <v>25</v>
      </c>
      <c r="B185" s="57" t="s">
        <v>15</v>
      </c>
      <c r="C185" s="35" t="s">
        <v>152</v>
      </c>
      <c r="D185" s="36" t="s">
        <v>151</v>
      </c>
      <c r="E185" s="93" t="s">
        <v>163</v>
      </c>
      <c r="F185" s="55" t="s">
        <v>14</v>
      </c>
      <c r="G185" s="54" t="s">
        <v>15</v>
      </c>
      <c r="H185" s="55" t="s">
        <v>13</v>
      </c>
      <c r="I185" s="50" t="s">
        <v>15</v>
      </c>
      <c r="J185" s="25" t="s">
        <v>106</v>
      </c>
      <c r="K185" s="55" t="s">
        <v>13</v>
      </c>
      <c r="L185" s="55" t="s">
        <v>13</v>
      </c>
      <c r="M185" s="50" t="s">
        <v>15</v>
      </c>
      <c r="N185" s="1" t="s">
        <v>14</v>
      </c>
      <c r="O185" s="1" t="s">
        <v>13</v>
      </c>
      <c r="P185" s="56" t="s">
        <v>15</v>
      </c>
      <c r="Q185" s="55" t="s">
        <v>13</v>
      </c>
      <c r="R185" s="1" t="s">
        <v>13</v>
      </c>
      <c r="S185" s="54" t="s">
        <v>15</v>
      </c>
      <c r="T185" s="54" t="s">
        <v>15</v>
      </c>
    </row>
    <row r="186" spans="1:20" s="12" customFormat="1" ht="15.75" customHeight="1" x14ac:dyDescent="0.25">
      <c r="A186" s="24" t="s">
        <v>18</v>
      </c>
      <c r="B186" s="24" t="s">
        <v>18</v>
      </c>
      <c r="C186" s="24" t="s">
        <v>18</v>
      </c>
      <c r="D186" s="24" t="s">
        <v>18</v>
      </c>
      <c r="E186" s="25" t="s">
        <v>18</v>
      </c>
      <c r="F186" s="41" t="s">
        <v>18</v>
      </c>
      <c r="G186" s="44" t="s">
        <v>18</v>
      </c>
      <c r="H186" s="24" t="s">
        <v>18</v>
      </c>
      <c r="I186" s="40" t="s">
        <v>18</v>
      </c>
      <c r="J186" s="25" t="s">
        <v>106</v>
      </c>
      <c r="K186" s="41" t="s">
        <v>18</v>
      </c>
      <c r="L186" s="24" t="s">
        <v>18</v>
      </c>
      <c r="M186" s="40" t="s">
        <v>18</v>
      </c>
      <c r="N186" s="41" t="s">
        <v>18</v>
      </c>
      <c r="O186" s="41" t="s">
        <v>18</v>
      </c>
      <c r="P186" s="41" t="s">
        <v>18</v>
      </c>
      <c r="Q186" s="80" t="s">
        <v>18</v>
      </c>
      <c r="R186" s="80" t="s">
        <v>18</v>
      </c>
      <c r="S186" s="44" t="s">
        <v>18</v>
      </c>
      <c r="T186" s="44" t="s">
        <v>18</v>
      </c>
    </row>
    <row r="187" spans="1:20" ht="15.75" customHeight="1" x14ac:dyDescent="0.25">
      <c r="S187" s="16"/>
      <c r="T187" s="16"/>
    </row>
    <row r="188" spans="1:20" ht="15.75" customHeight="1" x14ac:dyDescent="0.25">
      <c r="E188" s="94"/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 xr:uid="{C8C07BA7-4A22-4DE0-A12D-865F25C197B6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AAD5CB1D-9E91-49B8-8365-56A853C96F31}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 xr:uid="{71E9932A-786E-41DB-9282-EF32294E17D5}"/>
    </customSheetView>
  </customSheetViews>
  <conditionalFormatting sqref="F2:F185 H2:H185 K2:L185 N2:O185 Q2:R185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G2:G185 S2:T185">
    <cfRule type="containsText" dxfId="1" priority="24" operator="containsText" text="/2">
      <formula>NOT(ISERROR(SEARCH("/2",G2)))</formula>
    </cfRule>
  </conditionalFormatting>
  <conditionalFormatting sqref="I2:I186 M2:M186 P2:P186">
    <cfRule type="cellIs" dxfId="0" priority="11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2019-07-24T15:37:04Z</dcterms:created>
  <dc:creator>Elaine Brochtrup</dc:creator>
  <cp:lastModifiedBy>Sandeep Thadoju</cp:lastModifiedBy>
  <dcterms:modified xsi:type="dcterms:W3CDTF">2024-04-02T06:38:18Z</dcterms:modified>
</cp:coreProperties>
</file>