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amun\OneDrive - Deloitte (O365D)\Desktop\Work Related\Proposals\Assam OBPAS\"/>
    </mc:Choice>
  </mc:AlternateContent>
  <xr:revisionPtr revIDLastSave="0" documentId="13_ncr:1_{CE8F9B3A-C252-4220-B746-BBC5BBB456A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G43" i="1" s="1"/>
  <c r="D42" i="1"/>
  <c r="G42" i="1" s="1"/>
  <c r="D41" i="1"/>
  <c r="G41" i="1" s="1"/>
  <c r="G40" i="1"/>
  <c r="D40" i="1"/>
  <c r="G39" i="1"/>
  <c r="D39" i="1"/>
  <c r="D38" i="1"/>
  <c r="G38" i="1" s="1"/>
  <c r="D37" i="1"/>
  <c r="G37" i="1" s="1"/>
  <c r="D36" i="1"/>
  <c r="G36" i="1" s="1"/>
  <c r="D35" i="1"/>
  <c r="G35" i="1" s="1"/>
  <c r="D28" i="1"/>
  <c r="G28" i="1" s="1"/>
  <c r="D27" i="1"/>
  <c r="G27" i="1" s="1"/>
  <c r="D26" i="1"/>
  <c r="G26" i="1" s="1"/>
  <c r="D25" i="1"/>
  <c r="G25" i="1" s="1"/>
  <c r="D24" i="1"/>
  <c r="G24" i="1" s="1"/>
  <c r="G23" i="1"/>
  <c r="D23" i="1"/>
  <c r="D22" i="1"/>
  <c r="G22" i="1" s="1"/>
  <c r="D21" i="1"/>
  <c r="G21" i="1" s="1"/>
  <c r="D20" i="1"/>
  <c r="G20" i="1" s="1"/>
  <c r="D4" i="1"/>
  <c r="G4" i="1" s="1"/>
  <c r="D5" i="1"/>
  <c r="G5" i="1" s="1"/>
  <c r="D6" i="1"/>
  <c r="G6" i="1" s="1"/>
  <c r="D7" i="1"/>
  <c r="G7" i="1" s="1"/>
  <c r="D10" i="1"/>
  <c r="G10" i="1" s="1"/>
  <c r="D15" i="2"/>
  <c r="D16" i="2"/>
  <c r="D17" i="2"/>
  <c r="D18" i="2"/>
  <c r="D19" i="2"/>
  <c r="D20" i="2"/>
  <c r="D22" i="2"/>
  <c r="D23" i="2"/>
  <c r="D24" i="2"/>
  <c r="D25" i="2"/>
  <c r="D26" i="2"/>
  <c r="D27" i="2"/>
  <c r="D28" i="2"/>
  <c r="D29" i="2"/>
  <c r="D30" i="2"/>
  <c r="D31" i="2"/>
  <c r="D32" i="2"/>
  <c r="D14" i="2"/>
  <c r="D4" i="2"/>
  <c r="D5" i="2"/>
  <c r="D6" i="2"/>
  <c r="D7" i="2"/>
  <c r="D8" i="2"/>
  <c r="D9" i="2"/>
  <c r="D10" i="2"/>
  <c r="D11" i="2"/>
  <c r="D12" i="2"/>
  <c r="D3" i="2"/>
  <c r="D8" i="1"/>
  <c r="G8" i="1" s="1"/>
  <c r="D9" i="1"/>
  <c r="G9" i="1" s="1"/>
  <c r="D11" i="1"/>
  <c r="G11" i="1" s="1"/>
  <c r="D12" i="1"/>
  <c r="D13" i="1"/>
  <c r="G13" i="1" s="1"/>
  <c r="D3" i="1"/>
  <c r="G44" i="1" l="1"/>
  <c r="G45" i="1" s="1"/>
  <c r="G46" i="1" s="1"/>
  <c r="G29" i="1"/>
  <c r="G3" i="1"/>
  <c r="G12" i="1"/>
  <c r="G30" i="1" l="1"/>
  <c r="G31" i="1" s="1"/>
  <c r="G14" i="1"/>
  <c r="G15" i="1" l="1"/>
  <c r="G16" i="1" s="1"/>
</calcChain>
</file>

<file path=xl/sharedStrings.xml><?xml version="1.0" encoding="utf-8"?>
<sst xmlns="http://schemas.openxmlformats.org/spreadsheetml/2006/main" count="127" uniqueCount="66">
  <si>
    <t>Project Manager</t>
  </si>
  <si>
    <t>Business Analyst</t>
  </si>
  <si>
    <t>Backend Developer</t>
  </si>
  <si>
    <t>Frontend Developer</t>
  </si>
  <si>
    <t>DevOps Engineer</t>
  </si>
  <si>
    <t>UI/UX Designer</t>
  </si>
  <si>
    <t>No. of Resources</t>
  </si>
  <si>
    <t>Duration
 (Months)</t>
  </si>
  <si>
    <t>Rate in INR
(As per NeGD)</t>
  </si>
  <si>
    <t>Total Cost in INR</t>
  </si>
  <si>
    <t>Tester</t>
  </si>
  <si>
    <t>S.N.</t>
  </si>
  <si>
    <t>Role for resource</t>
  </si>
  <si>
    <t>Project Manager (PM)</t>
  </si>
  <si>
    <t>Program Manager (PrM)</t>
  </si>
  <si>
    <t>Portfolio Manager (PoM)</t>
  </si>
  <si>
    <t>Associate Consultant/ Business Analyst (BA)</t>
  </si>
  <si>
    <t>Consultant (C)</t>
  </si>
  <si>
    <t>Senior Consultant (SC)</t>
  </si>
  <si>
    <t>Principal Consultant (PC)</t>
  </si>
  <si>
    <t>Management Consultant (MC)</t>
  </si>
  <si>
    <t>Subject Matter Expert (SMEl)</t>
  </si>
  <si>
    <t>Subject Matter Expert (SME2)</t>
  </si>
  <si>
    <t>Associate Solution Architect (ASA)</t>
  </si>
  <si>
    <t>Solution Architect (SA)</t>
  </si>
  <si>
    <t>Senior Solution Architect (SSA)</t>
  </si>
  <si>
    <t>Functional/ Business Architect (BAI)</t>
  </si>
  <si>
    <t>Functional/ Business Architect (BA2)</t>
  </si>
  <si>
    <t>Enterprise Architect (EA1)</t>
  </si>
  <si>
    <t>Enterprise Architect (EA2)</t>
  </si>
  <si>
    <t>Associate Technology Consultant (TAC)</t>
  </si>
  <si>
    <t>Technology Consultant (TC)</t>
  </si>
  <si>
    <t>Senior Technology Consultant (TSC)</t>
  </si>
  <si>
    <t>Principal Technology Consultant (TPC)</t>
  </si>
  <si>
    <t>Management Technology Consultant (TMC)*</t>
  </si>
  <si>
    <t>Associate in Al/ML/RPA/Data Science (AAl)</t>
  </si>
  <si>
    <t>Lead in Al/ML/RPA/Data Science (LAI)</t>
  </si>
  <si>
    <t>Associate in Blockchain (AB)</t>
  </si>
  <si>
    <r>
      <rPr>
        <sz val="7.5"/>
        <rFont val="Aptos Display"/>
        <family val="2"/>
      </rPr>
      <t xml:space="preserve">.
</t>
    </r>
    <r>
      <rPr>
        <sz val="8.5"/>
        <rFont val="Aptos Display"/>
        <family val="2"/>
      </rPr>
      <t>.</t>
    </r>
  </si>
  <si>
    <t xml:space="preserve"> Rates* in Rupees 
Per Month 
(Without GST)</t>
  </si>
  <si>
    <t>Category A: Scope of work - Project/Programme Management and Advisory services</t>
  </si>
  <si>
    <t>Category B: Scope  of work - Domain or cross-domain specific architecture for Digital  Ecosystem, Enterprise, and Solutions</t>
  </si>
  <si>
    <t>Category C:   Scope of work - Technology management and adoption of Emerging Technologies</t>
  </si>
  <si>
    <r>
      <t>Expert in Al/ ML/RP</t>
    </r>
    <r>
      <rPr>
        <i/>
        <sz val="10"/>
        <rFont val="Aptos Display"/>
        <family val="2"/>
      </rPr>
      <t xml:space="preserve">Al </t>
    </r>
    <r>
      <rPr>
        <sz val="10"/>
        <rFont val="Aptos Display"/>
        <family val="2"/>
      </rPr>
      <t>Data Science (EAl)</t>
    </r>
  </si>
  <si>
    <t>Lead in Blockchain (LB)</t>
  </si>
  <si>
    <t xml:space="preserve">Expert in Blockchain (EB)               </t>
  </si>
  <si>
    <t xml:space="preserve"> Rates* in Rupees 
Per Month &amp; As per Latest Corrigendum (3% increase)
(Without GST)</t>
  </si>
  <si>
    <t>Project Role</t>
  </si>
  <si>
    <t>Category B - Solution Architect (SA)</t>
  </si>
  <si>
    <t>Category C - Senior Technology Consultant (TSC)</t>
  </si>
  <si>
    <t>Category C - Technology Consultant (TC)</t>
  </si>
  <si>
    <t>Category A - Senior Consultant (SC)</t>
  </si>
  <si>
    <t>Role 
(As per NeGD)</t>
  </si>
  <si>
    <t>Total Cost (Without GST)</t>
  </si>
  <si>
    <t>@18% GST</t>
  </si>
  <si>
    <t>Total cost (With GST)</t>
  </si>
  <si>
    <t>Total 
Man-Month</t>
  </si>
  <si>
    <t>Implementation Period - 12 Months</t>
  </si>
  <si>
    <t>Category A - Program Manager (PrM)</t>
  </si>
  <si>
    <t>Solution Architect</t>
  </si>
  <si>
    <t>Sr. Backend Developer</t>
  </si>
  <si>
    <t>Sr. Frontend Developer</t>
  </si>
  <si>
    <t>Domain Expert - Architect</t>
  </si>
  <si>
    <t>Hypercare Period - 12 Months</t>
  </si>
  <si>
    <t>Business Analyst cum Tester</t>
  </si>
  <si>
    <t>O&amp;M Period - 36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</si>
</sst>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sz val="11"/>
      <name val="Aptos Display"/>
      <family val="2"/>
    </font>
    <font>
      <sz val="8.5"/>
      <name val="Aptos Display"/>
      <family val="2"/>
    </font>
    <font>
      <sz val="7.5"/>
      <name val="Aptos Display"/>
      <family val="2"/>
    </font>
    <font>
      <sz val="10"/>
      <name val="Aptos Display"/>
      <family val="2"/>
    </font>
    <font>
      <b/>
      <sz val="10"/>
      <name val="Aptos Display"/>
      <family val="2"/>
    </font>
    <font>
      <i/>
      <sz val="10"/>
      <name val="Aptos Display"/>
      <family val="2"/>
    </font>
    <font>
      <b/>
      <sz val="11"/>
      <color theme="0"/>
      <name val="Aptos Display"/>
      <family val="2"/>
    </font>
    <font>
      <b/>
      <sz val="11"/>
      <color theme="1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/>
    <xf numFmtId="0" fontId="6" fillId="0" borderId="1" xfId="0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center" vertical="center" shrinkToFit="1"/>
    </xf>
    <xf numFmtId="43" fontId="6" fillId="0" borderId="1" xfId="1" applyFont="1" applyBorder="1" applyAlignment="1">
      <alignment horizontal="right" vertical="top" wrapText="1"/>
    </xf>
    <xf numFmtId="0" fontId="6" fillId="0" borderId="1" xfId="0" applyFont="1" applyBorder="1" applyAlignment="1">
      <alignment horizontal="left" vertical="top" wrapText="1"/>
    </xf>
    <xf numFmtId="1" fontId="6" fillId="0" borderId="1" xfId="0" applyNumberFormat="1" applyFont="1" applyBorder="1" applyAlignment="1">
      <alignment horizontal="center" vertical="top" shrinkToFit="1"/>
    </xf>
    <xf numFmtId="43" fontId="3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3" fontId="3" fillId="0" borderId="1" xfId="1" applyFont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/>
    <xf numFmtId="0" fontId="10" fillId="2" borderId="1" xfId="0" applyFont="1" applyFill="1" applyBorder="1" applyAlignment="1">
      <alignment horizontal="right" vertical="center"/>
    </xf>
    <xf numFmtId="43" fontId="10" fillId="2" borderId="1" xfId="0" applyNumberFormat="1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workbookViewId="0">
      <selection activeCell="A45" sqref="A45:F45"/>
    </sheetView>
  </sheetViews>
  <sheetFormatPr defaultRowHeight="14.5" x14ac:dyDescent="0.35"/>
  <cols>
    <col min="1" max="1" width="24.6328125" style="18" bestFit="1" customWidth="1"/>
    <col min="2" max="2" width="10.90625" style="18" customWidth="1"/>
    <col min="3" max="3" width="10.7265625" style="18" customWidth="1"/>
    <col min="4" max="4" width="11" style="18" customWidth="1"/>
    <col min="5" max="5" width="20" style="18" customWidth="1"/>
    <col min="6" max="6" width="14.7265625" style="18" customWidth="1"/>
    <col min="7" max="7" width="16.36328125" style="18" customWidth="1"/>
    <col min="8" max="16384" width="8.7265625" style="18"/>
  </cols>
  <sheetData>
    <row r="1" spans="1:7" ht="23.5" customHeight="1" x14ac:dyDescent="0.35">
      <c r="A1" s="21" t="s">
        <v>57</v>
      </c>
      <c r="B1" s="21"/>
      <c r="C1" s="21"/>
      <c r="D1" s="21"/>
      <c r="E1" s="21"/>
      <c r="F1" s="21"/>
      <c r="G1" s="21"/>
    </row>
    <row r="2" spans="1:7" ht="29" x14ac:dyDescent="0.35">
      <c r="A2" s="12" t="s">
        <v>47</v>
      </c>
      <c r="B2" s="12" t="s">
        <v>6</v>
      </c>
      <c r="C2" s="12" t="s">
        <v>7</v>
      </c>
      <c r="D2" s="12" t="s">
        <v>56</v>
      </c>
      <c r="E2" s="12" t="s">
        <v>52</v>
      </c>
      <c r="F2" s="12" t="s">
        <v>8</v>
      </c>
      <c r="G2" s="12" t="s">
        <v>9</v>
      </c>
    </row>
    <row r="3" spans="1:7" ht="29" x14ac:dyDescent="0.35">
      <c r="A3" s="3" t="s">
        <v>0</v>
      </c>
      <c r="B3" s="10">
        <v>1</v>
      </c>
      <c r="C3" s="10">
        <v>12</v>
      </c>
      <c r="D3" s="10">
        <f>B3*C3</f>
        <v>12</v>
      </c>
      <c r="E3" s="9" t="s">
        <v>58</v>
      </c>
      <c r="F3" s="11">
        <v>357706.64</v>
      </c>
      <c r="G3" s="11">
        <f>D3*F3</f>
        <v>4292479.68</v>
      </c>
    </row>
    <row r="4" spans="1:7" ht="29" x14ac:dyDescent="0.35">
      <c r="A4" s="3" t="s">
        <v>59</v>
      </c>
      <c r="B4" s="10">
        <v>1</v>
      </c>
      <c r="C4" s="10">
        <v>3</v>
      </c>
      <c r="D4" s="10">
        <f t="shared" ref="D4:D7" si="0">B4*C4</f>
        <v>3</v>
      </c>
      <c r="E4" s="9" t="s">
        <v>48</v>
      </c>
      <c r="F4" s="11">
        <v>429247.35000000003</v>
      </c>
      <c r="G4" s="11">
        <f>D4*F4</f>
        <v>1287742.05</v>
      </c>
    </row>
    <row r="5" spans="1:7" ht="29" x14ac:dyDescent="0.35">
      <c r="A5" s="3" t="s">
        <v>1</v>
      </c>
      <c r="B5" s="10">
        <v>1</v>
      </c>
      <c r="C5" s="10">
        <v>3</v>
      </c>
      <c r="D5" s="10">
        <f t="shared" si="0"/>
        <v>3</v>
      </c>
      <c r="E5" s="9" t="s">
        <v>51</v>
      </c>
      <c r="F5" s="11">
        <v>327897.41000000003</v>
      </c>
      <c r="G5" s="11">
        <f t="shared" ref="G5:G7" si="1">D5*F5</f>
        <v>983692.2300000001</v>
      </c>
    </row>
    <row r="6" spans="1:7" ht="29" x14ac:dyDescent="0.35">
      <c r="A6" s="3" t="s">
        <v>62</v>
      </c>
      <c r="B6" s="10">
        <v>1</v>
      </c>
      <c r="C6" s="10">
        <v>6</v>
      </c>
      <c r="D6" s="10">
        <f t="shared" si="0"/>
        <v>6</v>
      </c>
      <c r="E6" s="9" t="s">
        <v>51</v>
      </c>
      <c r="F6" s="11">
        <v>327897.41000000003</v>
      </c>
      <c r="G6" s="11">
        <f t="shared" si="1"/>
        <v>1967384.4600000002</v>
      </c>
    </row>
    <row r="7" spans="1:7" ht="26" x14ac:dyDescent="0.35">
      <c r="A7" s="3" t="s">
        <v>5</v>
      </c>
      <c r="B7" s="10">
        <v>1</v>
      </c>
      <c r="C7" s="10">
        <v>4</v>
      </c>
      <c r="D7" s="10">
        <f t="shared" si="0"/>
        <v>4</v>
      </c>
      <c r="E7" s="6" t="s">
        <v>50</v>
      </c>
      <c r="F7" s="11">
        <v>280203.26</v>
      </c>
      <c r="G7" s="11">
        <f t="shared" si="1"/>
        <v>1120813.04</v>
      </c>
    </row>
    <row r="8" spans="1:7" ht="39" x14ac:dyDescent="0.35">
      <c r="A8" s="9" t="s">
        <v>60</v>
      </c>
      <c r="B8" s="10">
        <v>1</v>
      </c>
      <c r="C8" s="10">
        <v>10</v>
      </c>
      <c r="D8" s="10">
        <f t="shared" ref="D8:D13" si="2">B8*C8</f>
        <v>10</v>
      </c>
      <c r="E8" s="6" t="s">
        <v>49</v>
      </c>
      <c r="F8" s="11">
        <v>327897.41000000003</v>
      </c>
      <c r="G8" s="11">
        <f t="shared" ref="G8:G13" si="3">D8*F8</f>
        <v>3278974.1000000006</v>
      </c>
    </row>
    <row r="9" spans="1:7" ht="39" x14ac:dyDescent="0.35">
      <c r="A9" s="9" t="s">
        <v>61</v>
      </c>
      <c r="B9" s="10">
        <v>1</v>
      </c>
      <c r="C9" s="10">
        <v>10</v>
      </c>
      <c r="D9" s="10">
        <f t="shared" si="2"/>
        <v>10</v>
      </c>
      <c r="E9" s="6" t="s">
        <v>49</v>
      </c>
      <c r="F9" s="11">
        <v>327897.41000000003</v>
      </c>
      <c r="G9" s="11">
        <f t="shared" si="3"/>
        <v>3278974.1000000006</v>
      </c>
    </row>
    <row r="10" spans="1:7" ht="26" x14ac:dyDescent="0.35">
      <c r="A10" s="9" t="s">
        <v>2</v>
      </c>
      <c r="B10" s="10">
        <v>2</v>
      </c>
      <c r="C10" s="10">
        <v>10</v>
      </c>
      <c r="D10" s="10">
        <f t="shared" ref="D10" si="4">B10*C10</f>
        <v>20</v>
      </c>
      <c r="E10" s="6" t="s">
        <v>50</v>
      </c>
      <c r="F10" s="11">
        <v>280203.26</v>
      </c>
      <c r="G10" s="11">
        <f t="shared" si="3"/>
        <v>5604065.2000000002</v>
      </c>
    </row>
    <row r="11" spans="1:7" ht="26" x14ac:dyDescent="0.35">
      <c r="A11" s="9" t="s">
        <v>3</v>
      </c>
      <c r="B11" s="10">
        <v>2</v>
      </c>
      <c r="C11" s="10">
        <v>10</v>
      </c>
      <c r="D11" s="10">
        <f t="shared" si="2"/>
        <v>20</v>
      </c>
      <c r="E11" s="6" t="s">
        <v>50</v>
      </c>
      <c r="F11" s="11">
        <v>280203.26</v>
      </c>
      <c r="G11" s="11">
        <f t="shared" si="3"/>
        <v>5604065.2000000002</v>
      </c>
    </row>
    <row r="12" spans="1:7" ht="29" x14ac:dyDescent="0.35">
      <c r="A12" s="9" t="s">
        <v>10</v>
      </c>
      <c r="B12" s="10">
        <v>1</v>
      </c>
      <c r="C12" s="10">
        <v>4</v>
      </c>
      <c r="D12" s="10">
        <f t="shared" si="2"/>
        <v>4</v>
      </c>
      <c r="E12" s="9" t="s">
        <v>51</v>
      </c>
      <c r="F12" s="11">
        <v>327897.41000000003</v>
      </c>
      <c r="G12" s="11">
        <f t="shared" si="3"/>
        <v>1311589.6400000001</v>
      </c>
    </row>
    <row r="13" spans="1:7" ht="26" x14ac:dyDescent="0.35">
      <c r="A13" s="9" t="s">
        <v>4</v>
      </c>
      <c r="B13" s="10">
        <v>1</v>
      </c>
      <c r="C13" s="10">
        <v>6</v>
      </c>
      <c r="D13" s="10">
        <f t="shared" si="2"/>
        <v>6</v>
      </c>
      <c r="E13" s="6" t="s">
        <v>50</v>
      </c>
      <c r="F13" s="11">
        <v>280203.26</v>
      </c>
      <c r="G13" s="11">
        <f t="shared" si="3"/>
        <v>1681219.56</v>
      </c>
    </row>
    <row r="14" spans="1:7" ht="25.5" customHeight="1" x14ac:dyDescent="0.35">
      <c r="A14" s="19" t="s">
        <v>53</v>
      </c>
      <c r="B14" s="19"/>
      <c r="C14" s="19"/>
      <c r="D14" s="19"/>
      <c r="E14" s="19"/>
      <c r="F14" s="19"/>
      <c r="G14" s="20">
        <f>SUM(G3:G13)</f>
        <v>30410999.260000002</v>
      </c>
    </row>
    <row r="15" spans="1:7" ht="25.5" customHeight="1" x14ac:dyDescent="0.35">
      <c r="A15" s="19" t="s">
        <v>54</v>
      </c>
      <c r="B15" s="19"/>
      <c r="C15" s="19"/>
      <c r="D15" s="19"/>
      <c r="E15" s="19"/>
      <c r="F15" s="19"/>
      <c r="G15" s="20">
        <f>G14*0.18</f>
        <v>5473979.8668</v>
      </c>
    </row>
    <row r="16" spans="1:7" ht="25.5" customHeight="1" x14ac:dyDescent="0.35">
      <c r="A16" s="19" t="s">
        <v>55</v>
      </c>
      <c r="B16" s="19"/>
      <c r="C16" s="19"/>
      <c r="D16" s="19"/>
      <c r="E16" s="19"/>
      <c r="F16" s="19"/>
      <c r="G16" s="20">
        <f>G14+G15</f>
        <v>35884979.126800001</v>
      </c>
    </row>
    <row r="17" spans="1:7" x14ac:dyDescent="0.35">
      <c r="A17" s="22"/>
      <c r="B17" s="22"/>
      <c r="C17" s="22"/>
      <c r="D17" s="22"/>
      <c r="E17" s="22"/>
      <c r="F17" s="22"/>
      <c r="G17" s="22"/>
    </row>
    <row r="18" spans="1:7" ht="28.5" customHeight="1" x14ac:dyDescent="0.35">
      <c r="A18" s="21" t="s">
        <v>63</v>
      </c>
      <c r="B18" s="21"/>
      <c r="C18" s="21"/>
      <c r="D18" s="21"/>
      <c r="E18" s="21"/>
      <c r="F18" s="21"/>
      <c r="G18" s="21"/>
    </row>
    <row r="19" spans="1:7" ht="29" x14ac:dyDescent="0.35">
      <c r="A19" s="12" t="s">
        <v>47</v>
      </c>
      <c r="B19" s="12" t="s">
        <v>6</v>
      </c>
      <c r="C19" s="12" t="s">
        <v>7</v>
      </c>
      <c r="D19" s="12" t="s">
        <v>56</v>
      </c>
      <c r="E19" s="12" t="s">
        <v>52</v>
      </c>
      <c r="F19" s="12" t="s">
        <v>8</v>
      </c>
      <c r="G19" s="12" t="s">
        <v>9</v>
      </c>
    </row>
    <row r="20" spans="1:7" ht="29" x14ac:dyDescent="0.35">
      <c r="A20" s="3" t="s">
        <v>0</v>
      </c>
      <c r="B20" s="10">
        <v>1</v>
      </c>
      <c r="C20" s="10">
        <v>6</v>
      </c>
      <c r="D20" s="10">
        <f>B20*C20</f>
        <v>6</v>
      </c>
      <c r="E20" s="9" t="s">
        <v>58</v>
      </c>
      <c r="F20" s="11">
        <v>357706.64</v>
      </c>
      <c r="G20" s="11">
        <f>D20*F20</f>
        <v>2146239.84</v>
      </c>
    </row>
    <row r="21" spans="1:7" ht="29" x14ac:dyDescent="0.35">
      <c r="A21" s="3" t="s">
        <v>64</v>
      </c>
      <c r="B21" s="10">
        <v>1</v>
      </c>
      <c r="C21" s="10">
        <v>3</v>
      </c>
      <c r="D21" s="10">
        <f t="shared" ref="D21:D28" si="5">B21*C21</f>
        <v>3</v>
      </c>
      <c r="E21" s="9" t="s">
        <v>51</v>
      </c>
      <c r="F21" s="11">
        <v>327897.41000000003</v>
      </c>
      <c r="G21" s="11">
        <f t="shared" ref="G21:G28" si="6">D21*F21</f>
        <v>983692.2300000001</v>
      </c>
    </row>
    <row r="22" spans="1:7" ht="29" x14ac:dyDescent="0.35">
      <c r="A22" s="3" t="s">
        <v>62</v>
      </c>
      <c r="B22" s="10">
        <v>1</v>
      </c>
      <c r="C22" s="10">
        <v>6</v>
      </c>
      <c r="D22" s="10">
        <f t="shared" si="5"/>
        <v>6</v>
      </c>
      <c r="E22" s="9" t="s">
        <v>51</v>
      </c>
      <c r="F22" s="11">
        <v>327897.41000000003</v>
      </c>
      <c r="G22" s="11">
        <f t="shared" si="6"/>
        <v>1967384.4600000002</v>
      </c>
    </row>
    <row r="23" spans="1:7" ht="26" x14ac:dyDescent="0.35">
      <c r="A23" s="3" t="s">
        <v>5</v>
      </c>
      <c r="B23" s="10">
        <v>1</v>
      </c>
      <c r="C23" s="10">
        <v>2</v>
      </c>
      <c r="D23" s="10">
        <f t="shared" si="5"/>
        <v>2</v>
      </c>
      <c r="E23" s="6" t="s">
        <v>50</v>
      </c>
      <c r="F23" s="11">
        <v>280203.26</v>
      </c>
      <c r="G23" s="11">
        <f t="shared" si="6"/>
        <v>560406.52</v>
      </c>
    </row>
    <row r="24" spans="1:7" ht="39" x14ac:dyDescent="0.35">
      <c r="A24" s="9" t="s">
        <v>60</v>
      </c>
      <c r="B24" s="10">
        <v>1</v>
      </c>
      <c r="C24" s="10">
        <v>6</v>
      </c>
      <c r="D24" s="10">
        <f t="shared" si="5"/>
        <v>6</v>
      </c>
      <c r="E24" s="6" t="s">
        <v>49</v>
      </c>
      <c r="F24" s="11">
        <v>327897.41000000003</v>
      </c>
      <c r="G24" s="11">
        <f t="shared" si="6"/>
        <v>1967384.4600000002</v>
      </c>
    </row>
    <row r="25" spans="1:7" ht="39" x14ac:dyDescent="0.35">
      <c r="A25" s="9" t="s">
        <v>61</v>
      </c>
      <c r="B25" s="10">
        <v>1</v>
      </c>
      <c r="C25" s="10">
        <v>6</v>
      </c>
      <c r="D25" s="10">
        <f t="shared" si="5"/>
        <v>6</v>
      </c>
      <c r="E25" s="6" t="s">
        <v>49</v>
      </c>
      <c r="F25" s="11">
        <v>327897.41000000003</v>
      </c>
      <c r="G25" s="11">
        <f t="shared" si="6"/>
        <v>1967384.4600000002</v>
      </c>
    </row>
    <row r="26" spans="1:7" ht="26" x14ac:dyDescent="0.35">
      <c r="A26" s="9" t="s">
        <v>2</v>
      </c>
      <c r="B26" s="10">
        <v>1</v>
      </c>
      <c r="C26" s="10">
        <v>12</v>
      </c>
      <c r="D26" s="10">
        <f t="shared" si="5"/>
        <v>12</v>
      </c>
      <c r="E26" s="6" t="s">
        <v>50</v>
      </c>
      <c r="F26" s="11">
        <v>280203.26</v>
      </c>
      <c r="G26" s="11">
        <f t="shared" si="6"/>
        <v>3362439.12</v>
      </c>
    </row>
    <row r="27" spans="1:7" ht="26" x14ac:dyDescent="0.35">
      <c r="A27" s="9" t="s">
        <v>3</v>
      </c>
      <c r="B27" s="10">
        <v>1</v>
      </c>
      <c r="C27" s="10">
        <v>12</v>
      </c>
      <c r="D27" s="10">
        <f t="shared" si="5"/>
        <v>12</v>
      </c>
      <c r="E27" s="6" t="s">
        <v>50</v>
      </c>
      <c r="F27" s="11">
        <v>280203.26</v>
      </c>
      <c r="G27" s="11">
        <f t="shared" si="6"/>
        <v>3362439.12</v>
      </c>
    </row>
    <row r="28" spans="1:7" ht="26" x14ac:dyDescent="0.35">
      <c r="A28" s="9" t="s">
        <v>4</v>
      </c>
      <c r="B28" s="10">
        <v>1</v>
      </c>
      <c r="C28" s="10">
        <v>6</v>
      </c>
      <c r="D28" s="10">
        <f t="shared" si="5"/>
        <v>6</v>
      </c>
      <c r="E28" s="6" t="s">
        <v>50</v>
      </c>
      <c r="F28" s="11">
        <v>280203.26</v>
      </c>
      <c r="G28" s="11">
        <f t="shared" si="6"/>
        <v>1681219.56</v>
      </c>
    </row>
    <row r="29" spans="1:7" x14ac:dyDescent="0.35">
      <c r="A29" s="19" t="s">
        <v>53</v>
      </c>
      <c r="B29" s="19"/>
      <c r="C29" s="19"/>
      <c r="D29" s="19"/>
      <c r="E29" s="19"/>
      <c r="F29" s="19"/>
      <c r="G29" s="20">
        <f>SUM(G20:G28)</f>
        <v>17998589.77</v>
      </c>
    </row>
    <row r="30" spans="1:7" x14ac:dyDescent="0.35">
      <c r="A30" s="19" t="s">
        <v>54</v>
      </c>
      <c r="B30" s="19"/>
      <c r="C30" s="19"/>
      <c r="D30" s="19"/>
      <c r="E30" s="19"/>
      <c r="F30" s="19"/>
      <c r="G30" s="20">
        <f>G29*0.18</f>
        <v>3239746.1585999997</v>
      </c>
    </row>
    <row r="31" spans="1:7" x14ac:dyDescent="0.35">
      <c r="A31" s="19" t="s">
        <v>55</v>
      </c>
      <c r="B31" s="19"/>
      <c r="C31" s="19"/>
      <c r="D31" s="19"/>
      <c r="E31" s="19"/>
      <c r="F31" s="19"/>
      <c r="G31" s="20">
        <f>G29+G30</f>
        <v>21238335.928599998</v>
      </c>
    </row>
    <row r="32" spans="1:7" x14ac:dyDescent="0.35">
      <c r="A32" s="22"/>
      <c r="B32" s="22"/>
      <c r="C32" s="22"/>
      <c r="D32" s="22"/>
      <c r="E32" s="22"/>
      <c r="F32" s="22"/>
      <c r="G32" s="22"/>
    </row>
    <row r="33" spans="1:7" ht="24" customHeight="1" x14ac:dyDescent="0.35">
      <c r="A33" s="21" t="s">
        <v>65</v>
      </c>
      <c r="B33" s="21"/>
      <c r="C33" s="21"/>
      <c r="D33" s="21"/>
      <c r="E33" s="21"/>
      <c r="F33" s="21"/>
      <c r="G33" s="21"/>
    </row>
    <row r="34" spans="1:7" ht="29" x14ac:dyDescent="0.35">
      <c r="A34" s="12" t="s">
        <v>47</v>
      </c>
      <c r="B34" s="12" t="s">
        <v>6</v>
      </c>
      <c r="C34" s="12" t="s">
        <v>7</v>
      </c>
      <c r="D34" s="12" t="s">
        <v>56</v>
      </c>
      <c r="E34" s="12" t="s">
        <v>52</v>
      </c>
      <c r="F34" s="12" t="s">
        <v>8</v>
      </c>
      <c r="G34" s="12" t="s">
        <v>9</v>
      </c>
    </row>
    <row r="35" spans="1:7" ht="29" x14ac:dyDescent="0.35">
      <c r="A35" s="3" t="s">
        <v>0</v>
      </c>
      <c r="B35" s="10">
        <v>1</v>
      </c>
      <c r="C35" s="10">
        <v>18</v>
      </c>
      <c r="D35" s="10">
        <f>B35*C35</f>
        <v>18</v>
      </c>
      <c r="E35" s="9" t="s">
        <v>58</v>
      </c>
      <c r="F35" s="11">
        <v>357706.64</v>
      </c>
      <c r="G35" s="11">
        <f>D35*F35</f>
        <v>6438719.5200000005</v>
      </c>
    </row>
    <row r="36" spans="1:7" ht="29" x14ac:dyDescent="0.35">
      <c r="A36" s="3" t="s">
        <v>64</v>
      </c>
      <c r="B36" s="10">
        <v>1</v>
      </c>
      <c r="C36" s="10">
        <v>9</v>
      </c>
      <c r="D36" s="10">
        <f t="shared" ref="D36:D43" si="7">B36*C36</f>
        <v>9</v>
      </c>
      <c r="E36" s="9" t="s">
        <v>51</v>
      </c>
      <c r="F36" s="11">
        <v>327897.41000000003</v>
      </c>
      <c r="G36" s="11">
        <f t="shared" ref="G36:G43" si="8">D36*F36</f>
        <v>2951076.6900000004</v>
      </c>
    </row>
    <row r="37" spans="1:7" ht="29" x14ac:dyDescent="0.35">
      <c r="A37" s="3" t="s">
        <v>62</v>
      </c>
      <c r="B37" s="10">
        <v>1</v>
      </c>
      <c r="C37" s="10">
        <v>18</v>
      </c>
      <c r="D37" s="10">
        <f t="shared" si="7"/>
        <v>18</v>
      </c>
      <c r="E37" s="9" t="s">
        <v>51</v>
      </c>
      <c r="F37" s="11">
        <v>327897.41000000003</v>
      </c>
      <c r="G37" s="11">
        <f t="shared" si="8"/>
        <v>5902153.3800000008</v>
      </c>
    </row>
    <row r="38" spans="1:7" ht="26" x14ac:dyDescent="0.35">
      <c r="A38" s="3" t="s">
        <v>5</v>
      </c>
      <c r="B38" s="10">
        <v>1</v>
      </c>
      <c r="C38" s="10">
        <v>3</v>
      </c>
      <c r="D38" s="10">
        <f t="shared" si="7"/>
        <v>3</v>
      </c>
      <c r="E38" s="6" t="s">
        <v>50</v>
      </c>
      <c r="F38" s="11">
        <v>280203.26</v>
      </c>
      <c r="G38" s="11">
        <f t="shared" si="8"/>
        <v>840609.78</v>
      </c>
    </row>
    <row r="39" spans="1:7" ht="39" x14ac:dyDescent="0.35">
      <c r="A39" s="9" t="s">
        <v>60</v>
      </c>
      <c r="B39" s="10">
        <v>1</v>
      </c>
      <c r="C39" s="10">
        <v>6</v>
      </c>
      <c r="D39" s="10">
        <f t="shared" si="7"/>
        <v>6</v>
      </c>
      <c r="E39" s="6" t="s">
        <v>49</v>
      </c>
      <c r="F39" s="11">
        <v>327897.41000000003</v>
      </c>
      <c r="G39" s="11">
        <f t="shared" si="8"/>
        <v>1967384.4600000002</v>
      </c>
    </row>
    <row r="40" spans="1:7" ht="39" x14ac:dyDescent="0.35">
      <c r="A40" s="9" t="s">
        <v>61</v>
      </c>
      <c r="B40" s="10">
        <v>1</v>
      </c>
      <c r="C40" s="10">
        <v>6</v>
      </c>
      <c r="D40" s="10">
        <f t="shared" si="7"/>
        <v>6</v>
      </c>
      <c r="E40" s="6" t="s">
        <v>49</v>
      </c>
      <c r="F40" s="11">
        <v>327897.41000000003</v>
      </c>
      <c r="G40" s="11">
        <f t="shared" si="8"/>
        <v>1967384.4600000002</v>
      </c>
    </row>
    <row r="41" spans="1:7" ht="26" x14ac:dyDescent="0.35">
      <c r="A41" s="9" t="s">
        <v>2</v>
      </c>
      <c r="B41" s="10">
        <v>1</v>
      </c>
      <c r="C41" s="10">
        <v>36</v>
      </c>
      <c r="D41" s="10">
        <f t="shared" si="7"/>
        <v>36</v>
      </c>
      <c r="E41" s="6" t="s">
        <v>50</v>
      </c>
      <c r="F41" s="11">
        <v>280203.26</v>
      </c>
      <c r="G41" s="11">
        <f t="shared" si="8"/>
        <v>10087317.359999999</v>
      </c>
    </row>
    <row r="42" spans="1:7" ht="26" x14ac:dyDescent="0.35">
      <c r="A42" s="9" t="s">
        <v>3</v>
      </c>
      <c r="B42" s="10">
        <v>1</v>
      </c>
      <c r="C42" s="10">
        <v>36</v>
      </c>
      <c r="D42" s="10">
        <f t="shared" si="7"/>
        <v>36</v>
      </c>
      <c r="E42" s="6" t="s">
        <v>50</v>
      </c>
      <c r="F42" s="11">
        <v>280203.26</v>
      </c>
      <c r="G42" s="11">
        <f t="shared" si="8"/>
        <v>10087317.359999999</v>
      </c>
    </row>
    <row r="43" spans="1:7" ht="26" x14ac:dyDescent="0.35">
      <c r="A43" s="9" t="s">
        <v>4</v>
      </c>
      <c r="B43" s="10">
        <v>1</v>
      </c>
      <c r="C43" s="10">
        <v>18</v>
      </c>
      <c r="D43" s="10">
        <f t="shared" si="7"/>
        <v>18</v>
      </c>
      <c r="E43" s="6" t="s">
        <v>50</v>
      </c>
      <c r="F43" s="11">
        <v>280203.26</v>
      </c>
      <c r="G43" s="11">
        <f t="shared" si="8"/>
        <v>5043658.68</v>
      </c>
    </row>
    <row r="44" spans="1:7" x14ac:dyDescent="0.35">
      <c r="A44" s="19" t="s">
        <v>53</v>
      </c>
      <c r="B44" s="19"/>
      <c r="C44" s="19"/>
      <c r="D44" s="19"/>
      <c r="E44" s="19"/>
      <c r="F44" s="19"/>
      <c r="G44" s="20">
        <f>SUM(G35:G43)</f>
        <v>45285621.690000005</v>
      </c>
    </row>
    <row r="45" spans="1:7" x14ac:dyDescent="0.35">
      <c r="A45" s="19" t="s">
        <v>54</v>
      </c>
      <c r="B45" s="19"/>
      <c r="C45" s="19"/>
      <c r="D45" s="19"/>
      <c r="E45" s="19"/>
      <c r="F45" s="19"/>
      <c r="G45" s="20">
        <f>G44*0.18</f>
        <v>8151411.9042000007</v>
      </c>
    </row>
    <row r="46" spans="1:7" x14ac:dyDescent="0.35">
      <c r="A46" s="19" t="s">
        <v>55</v>
      </c>
      <c r="B46" s="19"/>
      <c r="C46" s="19"/>
      <c r="D46" s="19"/>
      <c r="E46" s="19"/>
      <c r="F46" s="19"/>
      <c r="G46" s="20">
        <f>G44+G45</f>
        <v>53437033.594200008</v>
      </c>
    </row>
  </sheetData>
  <mergeCells count="14">
    <mergeCell ref="A33:G33"/>
    <mergeCell ref="A44:F44"/>
    <mergeCell ref="A45:F45"/>
    <mergeCell ref="A46:F46"/>
    <mergeCell ref="A29:F29"/>
    <mergeCell ref="A30:F30"/>
    <mergeCell ref="A31:F31"/>
    <mergeCell ref="A17:G17"/>
    <mergeCell ref="A32:G32"/>
    <mergeCell ref="A14:F14"/>
    <mergeCell ref="A15:F15"/>
    <mergeCell ref="A16:F16"/>
    <mergeCell ref="A1:G1"/>
    <mergeCell ref="A18:G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BDCFF-4629-4337-B759-F57FA35F31A0}">
  <dimension ref="A1:F33"/>
  <sheetViews>
    <sheetView tabSelected="1" workbookViewId="0">
      <selection activeCell="B6" sqref="B6"/>
    </sheetView>
  </sheetViews>
  <sheetFormatPr defaultRowHeight="14.5" x14ac:dyDescent="0.35"/>
  <cols>
    <col min="1" max="1" width="5.1796875" style="2" customWidth="1"/>
    <col min="2" max="2" width="70.26953125" style="2" customWidth="1"/>
    <col min="3" max="3" width="23.7265625" style="2" customWidth="1"/>
    <col min="4" max="4" width="28.26953125" style="2" customWidth="1"/>
    <col min="5" max="16384" width="8.7265625" style="2"/>
  </cols>
  <sheetData>
    <row r="1" spans="1:6" ht="57" customHeight="1" x14ac:dyDescent="0.35">
      <c r="A1" s="23" t="s">
        <v>11</v>
      </c>
      <c r="B1" s="23" t="s">
        <v>12</v>
      </c>
      <c r="C1" s="23" t="s">
        <v>39</v>
      </c>
      <c r="D1" s="23" t="s">
        <v>46</v>
      </c>
      <c r="E1" s="1"/>
      <c r="F1" s="1"/>
    </row>
    <row r="2" spans="1:6" ht="30.5" customHeight="1" x14ac:dyDescent="0.35">
      <c r="A2" s="13" t="s">
        <v>40</v>
      </c>
      <c r="B2" s="13"/>
      <c r="C2" s="13"/>
      <c r="D2" s="13"/>
      <c r="E2" s="1"/>
      <c r="F2" s="1"/>
    </row>
    <row r="3" spans="1:6" x14ac:dyDescent="0.35">
      <c r="A3" s="4">
        <v>1</v>
      </c>
      <c r="B3" s="3" t="s">
        <v>13</v>
      </c>
      <c r="C3" s="5">
        <v>318347</v>
      </c>
      <c r="D3" s="8">
        <f>C3*1.03</f>
        <v>327897.41000000003</v>
      </c>
      <c r="E3" s="1"/>
      <c r="F3" s="1"/>
    </row>
    <row r="4" spans="1:6" x14ac:dyDescent="0.35">
      <c r="A4" s="4">
        <v>2</v>
      </c>
      <c r="B4" s="3" t="s">
        <v>14</v>
      </c>
      <c r="C4" s="5">
        <v>347288</v>
      </c>
      <c r="D4" s="8">
        <f t="shared" ref="D4:D32" si="0">C4*1.03</f>
        <v>357706.64</v>
      </c>
      <c r="E4" s="1"/>
      <c r="F4" s="1"/>
    </row>
    <row r="5" spans="1:6" x14ac:dyDescent="0.35">
      <c r="A5" s="4">
        <v>3</v>
      </c>
      <c r="B5" s="3" t="s">
        <v>15</v>
      </c>
      <c r="C5" s="5">
        <v>405169</v>
      </c>
      <c r="D5" s="8">
        <f t="shared" si="0"/>
        <v>417324.07</v>
      </c>
      <c r="E5" s="1"/>
      <c r="F5" s="1"/>
    </row>
    <row r="6" spans="1:6" x14ac:dyDescent="0.35">
      <c r="A6" s="4">
        <v>4</v>
      </c>
      <c r="B6" s="3" t="s">
        <v>16</v>
      </c>
      <c r="C6" s="5">
        <v>231525</v>
      </c>
      <c r="D6" s="8">
        <f t="shared" si="0"/>
        <v>238470.75</v>
      </c>
      <c r="E6" s="1"/>
      <c r="F6" s="1"/>
    </row>
    <row r="7" spans="1:6" x14ac:dyDescent="0.35">
      <c r="A7" s="4">
        <v>5</v>
      </c>
      <c r="B7" s="3" t="s">
        <v>17</v>
      </c>
      <c r="C7" s="5">
        <v>272042</v>
      </c>
      <c r="D7" s="8">
        <f t="shared" si="0"/>
        <v>280203.26</v>
      </c>
      <c r="E7" s="1"/>
      <c r="F7" s="1"/>
    </row>
    <row r="8" spans="1:6" x14ac:dyDescent="0.35">
      <c r="A8" s="4">
        <v>6</v>
      </c>
      <c r="B8" s="3" t="s">
        <v>18</v>
      </c>
      <c r="C8" s="5">
        <v>318347</v>
      </c>
      <c r="D8" s="8">
        <f t="shared" si="0"/>
        <v>327897.41000000003</v>
      </c>
      <c r="E8" s="1"/>
      <c r="F8" s="1"/>
    </row>
    <row r="9" spans="1:6" x14ac:dyDescent="0.35">
      <c r="A9" s="4">
        <v>7</v>
      </c>
      <c r="B9" s="3" t="s">
        <v>19</v>
      </c>
      <c r="C9" s="5">
        <v>347288</v>
      </c>
      <c r="D9" s="8">
        <f t="shared" si="0"/>
        <v>357706.64</v>
      </c>
      <c r="E9" s="1"/>
      <c r="F9" s="1"/>
    </row>
    <row r="10" spans="1:6" x14ac:dyDescent="0.35">
      <c r="A10" s="4">
        <v>8</v>
      </c>
      <c r="B10" s="3" t="s">
        <v>20</v>
      </c>
      <c r="C10" s="5">
        <v>385875</v>
      </c>
      <c r="D10" s="8">
        <f t="shared" si="0"/>
        <v>397451.25</v>
      </c>
      <c r="E10" s="1"/>
      <c r="F10" s="1"/>
    </row>
    <row r="11" spans="1:6" x14ac:dyDescent="0.35">
      <c r="A11" s="4">
        <v>9</v>
      </c>
      <c r="B11" s="3" t="s">
        <v>21</v>
      </c>
      <c r="C11" s="5">
        <v>347288</v>
      </c>
      <c r="D11" s="8">
        <f t="shared" si="0"/>
        <v>357706.64</v>
      </c>
      <c r="E11" s="1"/>
      <c r="F11" s="1"/>
    </row>
    <row r="12" spans="1:6" x14ac:dyDescent="0.35">
      <c r="A12" s="4">
        <v>10</v>
      </c>
      <c r="B12" s="3" t="s">
        <v>22</v>
      </c>
      <c r="C12" s="5">
        <v>347288</v>
      </c>
      <c r="D12" s="8">
        <f t="shared" si="0"/>
        <v>357706.64</v>
      </c>
      <c r="E12" s="1"/>
      <c r="F12" s="1"/>
    </row>
    <row r="13" spans="1:6" ht="30.5" customHeight="1" x14ac:dyDescent="0.35">
      <c r="A13" s="14" t="s">
        <v>41</v>
      </c>
      <c r="B13" s="15"/>
      <c r="C13" s="15"/>
      <c r="D13" s="16"/>
      <c r="E13" s="1"/>
      <c r="F13" s="1"/>
    </row>
    <row r="14" spans="1:6" x14ac:dyDescent="0.35">
      <c r="A14" s="7">
        <v>1</v>
      </c>
      <c r="B14" s="6" t="s">
        <v>23</v>
      </c>
      <c r="C14" s="5">
        <v>380000</v>
      </c>
      <c r="D14" s="8">
        <f t="shared" si="0"/>
        <v>391400</v>
      </c>
      <c r="E14" s="1"/>
      <c r="F14" s="1"/>
    </row>
    <row r="15" spans="1:6" x14ac:dyDescent="0.35">
      <c r="A15" s="7">
        <v>2</v>
      </c>
      <c r="B15" s="6" t="s">
        <v>24</v>
      </c>
      <c r="C15" s="5">
        <v>416745</v>
      </c>
      <c r="D15" s="8">
        <f t="shared" si="0"/>
        <v>429247.35000000003</v>
      </c>
      <c r="E15" s="1"/>
      <c r="F15" s="1"/>
    </row>
    <row r="16" spans="1:6" x14ac:dyDescent="0.35">
      <c r="A16" s="7">
        <v>3</v>
      </c>
      <c r="B16" s="6" t="s">
        <v>25</v>
      </c>
      <c r="C16" s="5">
        <v>486203</v>
      </c>
      <c r="D16" s="8">
        <f t="shared" si="0"/>
        <v>500789.09</v>
      </c>
      <c r="E16" s="1"/>
      <c r="F16" s="1"/>
    </row>
    <row r="17" spans="1:6" x14ac:dyDescent="0.35">
      <c r="A17" s="7">
        <v>4</v>
      </c>
      <c r="B17" s="6" t="s">
        <v>26</v>
      </c>
      <c r="C17" s="5">
        <v>416745</v>
      </c>
      <c r="D17" s="8">
        <f t="shared" si="0"/>
        <v>429247.35000000003</v>
      </c>
      <c r="E17" s="1"/>
      <c r="F17" s="1"/>
    </row>
    <row r="18" spans="1:6" x14ac:dyDescent="0.35">
      <c r="A18" s="7">
        <v>5</v>
      </c>
      <c r="B18" s="6" t="s">
        <v>27</v>
      </c>
      <c r="C18" s="5">
        <v>486203</v>
      </c>
      <c r="D18" s="8">
        <f t="shared" si="0"/>
        <v>500789.09</v>
      </c>
      <c r="E18" s="1"/>
      <c r="F18" s="1"/>
    </row>
    <row r="19" spans="1:6" x14ac:dyDescent="0.35">
      <c r="A19" s="7">
        <v>6</v>
      </c>
      <c r="B19" s="6" t="s">
        <v>28</v>
      </c>
      <c r="C19" s="5">
        <v>416745</v>
      </c>
      <c r="D19" s="8">
        <f t="shared" si="0"/>
        <v>429247.35000000003</v>
      </c>
      <c r="E19" s="1"/>
      <c r="F19" s="1"/>
    </row>
    <row r="20" spans="1:6" x14ac:dyDescent="0.35">
      <c r="A20" s="7">
        <v>7</v>
      </c>
      <c r="B20" s="6" t="s">
        <v>29</v>
      </c>
      <c r="C20" s="5">
        <v>486203</v>
      </c>
      <c r="D20" s="8">
        <f t="shared" si="0"/>
        <v>500789.09</v>
      </c>
      <c r="E20" s="1"/>
      <c r="F20" s="1"/>
    </row>
    <row r="21" spans="1:6" ht="30.5" customHeight="1" x14ac:dyDescent="0.35">
      <c r="A21" s="14" t="s">
        <v>42</v>
      </c>
      <c r="B21" s="15"/>
      <c r="C21" s="15"/>
      <c r="D21" s="16"/>
      <c r="E21" s="1"/>
      <c r="F21" s="1"/>
    </row>
    <row r="22" spans="1:6" x14ac:dyDescent="0.35">
      <c r="A22" s="4">
        <v>1</v>
      </c>
      <c r="B22" s="6" t="s">
        <v>30</v>
      </c>
      <c r="C22" s="5">
        <v>225000</v>
      </c>
      <c r="D22" s="8">
        <f t="shared" si="0"/>
        <v>231750</v>
      </c>
      <c r="E22" s="1"/>
      <c r="F22" s="1"/>
    </row>
    <row r="23" spans="1:6" x14ac:dyDescent="0.35">
      <c r="A23" s="4">
        <v>2</v>
      </c>
      <c r="B23" s="6" t="s">
        <v>31</v>
      </c>
      <c r="C23" s="5">
        <v>272042</v>
      </c>
      <c r="D23" s="8">
        <f t="shared" si="0"/>
        <v>280203.26</v>
      </c>
      <c r="E23" s="1"/>
      <c r="F23" s="1"/>
    </row>
    <row r="24" spans="1:6" x14ac:dyDescent="0.35">
      <c r="A24" s="4">
        <v>3</v>
      </c>
      <c r="B24" s="6" t="s">
        <v>32</v>
      </c>
      <c r="C24" s="5">
        <v>318347</v>
      </c>
      <c r="D24" s="8">
        <f t="shared" si="0"/>
        <v>327897.41000000003</v>
      </c>
      <c r="E24" s="1"/>
      <c r="F24" s="1"/>
    </row>
    <row r="25" spans="1:6" x14ac:dyDescent="0.35">
      <c r="A25" s="4">
        <v>4</v>
      </c>
      <c r="B25" s="6" t="s">
        <v>33</v>
      </c>
      <c r="C25" s="5">
        <v>347288</v>
      </c>
      <c r="D25" s="8">
        <f t="shared" si="0"/>
        <v>357706.64</v>
      </c>
      <c r="E25" s="1"/>
      <c r="F25" s="1"/>
    </row>
    <row r="26" spans="1:6" x14ac:dyDescent="0.35">
      <c r="A26" s="4">
        <v>5</v>
      </c>
      <c r="B26" s="6" t="s">
        <v>34</v>
      </c>
      <c r="C26" s="5">
        <v>385875</v>
      </c>
      <c r="D26" s="8">
        <f t="shared" si="0"/>
        <v>397451.25</v>
      </c>
      <c r="E26" s="1"/>
      <c r="F26" s="1"/>
    </row>
    <row r="27" spans="1:6" x14ac:dyDescent="0.35">
      <c r="A27" s="4">
        <v>6</v>
      </c>
      <c r="B27" s="6" t="s">
        <v>35</v>
      </c>
      <c r="C27" s="5">
        <v>250000</v>
      </c>
      <c r="D27" s="8">
        <f t="shared" si="0"/>
        <v>257500</v>
      </c>
      <c r="E27" s="1"/>
      <c r="F27" s="1"/>
    </row>
    <row r="28" spans="1:6" x14ac:dyDescent="0.35">
      <c r="A28" s="4">
        <v>7</v>
      </c>
      <c r="B28" s="6" t="s">
        <v>36</v>
      </c>
      <c r="C28" s="5">
        <v>325000</v>
      </c>
      <c r="D28" s="8">
        <f t="shared" si="0"/>
        <v>334750</v>
      </c>
      <c r="E28" s="1"/>
      <c r="F28" s="1"/>
    </row>
    <row r="29" spans="1:6" x14ac:dyDescent="0.35">
      <c r="A29" s="4">
        <v>8</v>
      </c>
      <c r="B29" s="6" t="s">
        <v>43</v>
      </c>
      <c r="C29" s="5">
        <v>400000</v>
      </c>
      <c r="D29" s="8">
        <f t="shared" si="0"/>
        <v>412000</v>
      </c>
      <c r="E29" s="1"/>
      <c r="F29" s="1"/>
    </row>
    <row r="30" spans="1:6" x14ac:dyDescent="0.35">
      <c r="A30" s="4">
        <v>9</v>
      </c>
      <c r="B30" s="6" t="s">
        <v>37</v>
      </c>
      <c r="C30" s="5">
        <v>300000</v>
      </c>
      <c r="D30" s="8">
        <f t="shared" si="0"/>
        <v>309000</v>
      </c>
      <c r="E30" s="1"/>
      <c r="F30" s="1"/>
    </row>
    <row r="31" spans="1:6" x14ac:dyDescent="0.35">
      <c r="A31" s="4">
        <v>10</v>
      </c>
      <c r="B31" s="6" t="s">
        <v>44</v>
      </c>
      <c r="C31" s="5">
        <v>330000</v>
      </c>
      <c r="D31" s="8">
        <f t="shared" si="0"/>
        <v>339900</v>
      </c>
      <c r="E31" s="1"/>
      <c r="F31" s="1"/>
    </row>
    <row r="32" spans="1:6" x14ac:dyDescent="0.35">
      <c r="A32" s="4">
        <v>11</v>
      </c>
      <c r="B32" s="6" t="s">
        <v>45</v>
      </c>
      <c r="C32" s="5">
        <v>400000</v>
      </c>
      <c r="D32" s="8">
        <f t="shared" si="0"/>
        <v>412000</v>
      </c>
      <c r="E32" s="1"/>
      <c r="F32" s="1"/>
    </row>
    <row r="33" spans="1:6" x14ac:dyDescent="0.35">
      <c r="A33" s="17" t="s">
        <v>38</v>
      </c>
      <c r="B33" s="17"/>
      <c r="C33" s="17"/>
      <c r="D33" s="17"/>
      <c r="E33" s="17"/>
      <c r="F33" s="17"/>
    </row>
  </sheetData>
  <mergeCells count="4">
    <mergeCell ref="A2:D2"/>
    <mergeCell ref="A13:D13"/>
    <mergeCell ref="A21:D21"/>
    <mergeCell ref="A33:F33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Mamun, Obaidullah</dc:creator>
  <cp:lastModifiedBy>Mamun, Obaidullah</cp:lastModifiedBy>
  <dcterms:created xsi:type="dcterms:W3CDTF">2025-09-04T02:18:42Z</dcterms:created>
  <dcterms:modified xsi:type="dcterms:W3CDTF">2025-10-29T07:49:19Z</dcterms:modified>
</cp:coreProperties>
</file>