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e6qZ9myTec4rtD4q7Zt1OOI6BllgFmuM\Project 3\Part C\"/>
    </mc:Choice>
  </mc:AlternateContent>
  <xr:revisionPtr revIDLastSave="0" documentId="13_ncr:1_{D90BC6CE-6F42-4C70-950A-1F0F4EA37EB4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2a" sheetId="1" r:id="rId1"/>
    <sheet name="2b" sheetId="2" r:id="rId2"/>
    <sheet name="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9" i="1" l="1"/>
  <c r="L73" i="3" l="1"/>
  <c r="L72" i="3"/>
  <c r="L71" i="3"/>
  <c r="L70" i="3"/>
  <c r="L69" i="3"/>
  <c r="L74" i="3" s="1"/>
  <c r="L64" i="3"/>
  <c r="L63" i="3"/>
  <c r="L62" i="3"/>
  <c r="L61" i="3"/>
  <c r="L60" i="3"/>
  <c r="L55" i="3"/>
  <c r="L54" i="3"/>
  <c r="L53" i="3"/>
  <c r="L52" i="3"/>
  <c r="L51" i="3"/>
  <c r="L46" i="3"/>
  <c r="L45" i="3"/>
  <c r="L44" i="3"/>
  <c r="L43" i="3"/>
  <c r="L42" i="3"/>
  <c r="L36" i="3"/>
  <c r="L35" i="3"/>
  <c r="L34" i="3"/>
  <c r="L33" i="3"/>
  <c r="L32" i="3"/>
  <c r="L27" i="3"/>
  <c r="L26" i="3"/>
  <c r="L25" i="3"/>
  <c r="L24" i="3"/>
  <c r="L23" i="3"/>
  <c r="L18" i="3"/>
  <c r="L17" i="3"/>
  <c r="L16" i="3"/>
  <c r="L15" i="3"/>
  <c r="L14" i="3"/>
  <c r="L19" i="3" s="1"/>
  <c r="L5" i="3"/>
  <c r="L65" i="2"/>
  <c r="M65" i="2" s="1"/>
  <c r="L64" i="2"/>
  <c r="M64" i="2" s="1"/>
  <c r="L63" i="2"/>
  <c r="M63" i="2" s="1"/>
  <c r="L62" i="2"/>
  <c r="M62" i="2" s="1"/>
  <c r="L61" i="2"/>
  <c r="M61" i="2" s="1"/>
  <c r="L56" i="2"/>
  <c r="M56" i="2" s="1"/>
  <c r="L55" i="2"/>
  <c r="M55" i="2" s="1"/>
  <c r="L54" i="2"/>
  <c r="M54" i="2" s="1"/>
  <c r="M53" i="2"/>
  <c r="L53" i="2"/>
  <c r="L52" i="2"/>
  <c r="M52" i="2" s="1"/>
  <c r="L47" i="2"/>
  <c r="M47" i="2" s="1"/>
  <c r="L46" i="2"/>
  <c r="M46" i="2" s="1"/>
  <c r="L45" i="2"/>
  <c r="M45" i="2" s="1"/>
  <c r="L44" i="2"/>
  <c r="M44" i="2" s="1"/>
  <c r="L43" i="2"/>
  <c r="M43" i="2" s="1"/>
  <c r="L38" i="2"/>
  <c r="M38" i="2" s="1"/>
  <c r="L37" i="2"/>
  <c r="M37" i="2" s="1"/>
  <c r="L36" i="2"/>
  <c r="M36" i="2" s="1"/>
  <c r="L35" i="2"/>
  <c r="M35" i="2" s="1"/>
  <c r="L34" i="2"/>
  <c r="M34" i="2" s="1"/>
  <c r="L29" i="2"/>
  <c r="M29" i="2" s="1"/>
  <c r="L28" i="2"/>
  <c r="M28" i="2" s="1"/>
  <c r="L27" i="2"/>
  <c r="M27" i="2" s="1"/>
  <c r="M26" i="2"/>
  <c r="L26" i="2"/>
  <c r="L25" i="2"/>
  <c r="M25" i="2" s="1"/>
  <c r="L6" i="3"/>
  <c r="L7" i="3"/>
  <c r="L8" i="3"/>
  <c r="L9" i="3"/>
  <c r="L19" i="2"/>
  <c r="M19" i="2" s="1"/>
  <c r="L18" i="2"/>
  <c r="M18" i="2" s="1"/>
  <c r="L17" i="2"/>
  <c r="M17" i="2" s="1"/>
  <c r="L16" i="2"/>
  <c r="M16" i="2" s="1"/>
  <c r="L15" i="2"/>
  <c r="M15" i="2" s="1"/>
  <c r="M20" i="2" s="1"/>
  <c r="L9" i="2"/>
  <c r="M9" i="2" s="1"/>
  <c r="L8" i="2"/>
  <c r="M8" i="2" s="1"/>
  <c r="L7" i="2"/>
  <c r="M7" i="2" s="1"/>
  <c r="L6" i="2"/>
  <c r="M6" i="2" s="1"/>
  <c r="L5" i="2"/>
  <c r="M5" i="2" s="1"/>
  <c r="M10" i="2" s="1"/>
  <c r="L164" i="1"/>
  <c r="M164" i="1" s="1"/>
  <c r="L163" i="1"/>
  <c r="M163" i="1" s="1"/>
  <c r="L162" i="1"/>
  <c r="M162" i="1" s="1"/>
  <c r="L161" i="1"/>
  <c r="M161" i="1" s="1"/>
  <c r="L160" i="1"/>
  <c r="M160" i="1" s="1"/>
  <c r="L173" i="1"/>
  <c r="M173" i="1" s="1"/>
  <c r="L172" i="1"/>
  <c r="M172" i="1" s="1"/>
  <c r="L171" i="1"/>
  <c r="M171" i="1" s="1"/>
  <c r="L170" i="1"/>
  <c r="M170" i="1" s="1"/>
  <c r="L169" i="1"/>
  <c r="L155" i="1"/>
  <c r="M155" i="1" s="1"/>
  <c r="L154" i="1"/>
  <c r="M154" i="1" s="1"/>
  <c r="L153" i="1"/>
  <c r="M153" i="1" s="1"/>
  <c r="L152" i="1"/>
  <c r="M152" i="1" s="1"/>
  <c r="L151" i="1"/>
  <c r="M151" i="1" s="1"/>
  <c r="L145" i="1"/>
  <c r="M145" i="1" s="1"/>
  <c r="L144" i="1"/>
  <c r="M144" i="1" s="1"/>
  <c r="L143" i="1"/>
  <c r="M143" i="1" s="1"/>
  <c r="L142" i="1"/>
  <c r="M142" i="1" s="1"/>
  <c r="L141" i="1"/>
  <c r="M141" i="1" s="1"/>
  <c r="L136" i="1"/>
  <c r="M136" i="1" s="1"/>
  <c r="L135" i="1"/>
  <c r="M135" i="1" s="1"/>
  <c r="L134" i="1"/>
  <c r="M134" i="1" s="1"/>
  <c r="L133" i="1"/>
  <c r="M133" i="1" s="1"/>
  <c r="L132" i="1"/>
  <c r="M132" i="1" s="1"/>
  <c r="L127" i="1"/>
  <c r="M127" i="1" s="1"/>
  <c r="L126" i="1"/>
  <c r="M126" i="1" s="1"/>
  <c r="L125" i="1"/>
  <c r="M125" i="1" s="1"/>
  <c r="L124" i="1"/>
  <c r="M124" i="1" s="1"/>
  <c r="L123" i="1"/>
  <c r="M123" i="1" s="1"/>
  <c r="L118" i="1"/>
  <c r="M118" i="1" s="1"/>
  <c r="L117" i="1"/>
  <c r="M117" i="1" s="1"/>
  <c r="L116" i="1"/>
  <c r="M116" i="1" s="1"/>
  <c r="L115" i="1"/>
  <c r="M115" i="1" s="1"/>
  <c r="L114" i="1"/>
  <c r="M114" i="1" s="1"/>
  <c r="L108" i="1"/>
  <c r="M108" i="1" s="1"/>
  <c r="L107" i="1"/>
  <c r="M107" i="1" s="1"/>
  <c r="L106" i="1"/>
  <c r="M106" i="1" s="1"/>
  <c r="L105" i="1"/>
  <c r="M105" i="1" s="1"/>
  <c r="L104" i="1"/>
  <c r="M104" i="1" s="1"/>
  <c r="L98" i="1"/>
  <c r="M98" i="1" s="1"/>
  <c r="L97" i="1"/>
  <c r="M97" i="1" s="1"/>
  <c r="L96" i="1"/>
  <c r="M96" i="1" s="1"/>
  <c r="L95" i="1"/>
  <c r="M95" i="1" s="1"/>
  <c r="L94" i="1"/>
  <c r="M94" i="1" s="1"/>
  <c r="L89" i="1"/>
  <c r="M89" i="1" s="1"/>
  <c r="L88" i="1"/>
  <c r="M88" i="1" s="1"/>
  <c r="L87" i="1"/>
  <c r="M87" i="1" s="1"/>
  <c r="L86" i="1"/>
  <c r="M86" i="1" s="1"/>
  <c r="L85" i="1"/>
  <c r="M85" i="1" s="1"/>
  <c r="L80" i="1"/>
  <c r="M80" i="1" s="1"/>
  <c r="L79" i="1"/>
  <c r="M79" i="1" s="1"/>
  <c r="L78" i="1"/>
  <c r="M78" i="1" s="1"/>
  <c r="L77" i="1"/>
  <c r="M77" i="1" s="1"/>
  <c r="L76" i="1"/>
  <c r="M76" i="1" s="1"/>
  <c r="L71" i="1"/>
  <c r="M71" i="1" s="1"/>
  <c r="L70" i="1"/>
  <c r="M70" i="1" s="1"/>
  <c r="L69" i="1"/>
  <c r="M69" i="1" s="1"/>
  <c r="I68" i="1"/>
  <c r="L68" i="1" s="1"/>
  <c r="M68" i="1" s="1"/>
  <c r="L67" i="1"/>
  <c r="M67" i="1" s="1"/>
  <c r="I61" i="1"/>
  <c r="L61" i="1" s="1"/>
  <c r="M61" i="1" s="1"/>
  <c r="I59" i="1"/>
  <c r="L59" i="1" s="1"/>
  <c r="M59" i="1" s="1"/>
  <c r="I62" i="1"/>
  <c r="L62" i="1" s="1"/>
  <c r="M62" i="1" s="1"/>
  <c r="I60" i="1"/>
  <c r="L60" i="1" s="1"/>
  <c r="M60" i="1" s="1"/>
  <c r="I58" i="1"/>
  <c r="L58" i="1" s="1"/>
  <c r="M58" i="1" s="1"/>
  <c r="I53" i="1"/>
  <c r="L53" i="1" s="1"/>
  <c r="M53" i="1" s="1"/>
  <c r="I52" i="1"/>
  <c r="L52" i="1" s="1"/>
  <c r="M52" i="1" s="1"/>
  <c r="I51" i="1"/>
  <c r="L51" i="1" s="1"/>
  <c r="M51" i="1" s="1"/>
  <c r="I50" i="1"/>
  <c r="L50" i="1" s="1"/>
  <c r="M50" i="1" s="1"/>
  <c r="I49" i="1"/>
  <c r="L49" i="1" s="1"/>
  <c r="M49" i="1" s="1"/>
  <c r="I41" i="1"/>
  <c r="L41" i="1" s="1"/>
  <c r="M41" i="1" s="1"/>
  <c r="I44" i="1"/>
  <c r="L44" i="1" s="1"/>
  <c r="M44" i="1" s="1"/>
  <c r="I43" i="1"/>
  <c r="L43" i="1" s="1"/>
  <c r="M43" i="1" s="1"/>
  <c r="I42" i="1"/>
  <c r="L42" i="1" s="1"/>
  <c r="M42" i="1" s="1"/>
  <c r="I40" i="1"/>
  <c r="L40" i="1" s="1"/>
  <c r="M40" i="1" s="1"/>
  <c r="I35" i="1"/>
  <c r="L35" i="1" s="1"/>
  <c r="M35" i="1" s="1"/>
  <c r="I34" i="1"/>
  <c r="L34" i="1" s="1"/>
  <c r="M34" i="1" s="1"/>
  <c r="I33" i="1"/>
  <c r="L33" i="1" s="1"/>
  <c r="M33" i="1" s="1"/>
  <c r="I32" i="1"/>
  <c r="L32" i="1" s="1"/>
  <c r="M32" i="1" s="1"/>
  <c r="I31" i="1"/>
  <c r="L31" i="1" s="1"/>
  <c r="M31" i="1" s="1"/>
  <c r="I26" i="1"/>
  <c r="L26" i="1" s="1"/>
  <c r="M26" i="1" s="1"/>
  <c r="I25" i="1"/>
  <c r="L25" i="1" s="1"/>
  <c r="M25" i="1" s="1"/>
  <c r="I24" i="1"/>
  <c r="L24" i="1" s="1"/>
  <c r="M24" i="1" s="1"/>
  <c r="I23" i="1"/>
  <c r="L23" i="1" s="1"/>
  <c r="M23" i="1" s="1"/>
  <c r="I22" i="1"/>
  <c r="L22" i="1" s="1"/>
  <c r="M22" i="1" s="1"/>
  <c r="I17" i="1"/>
  <c r="L17" i="1" s="1"/>
  <c r="M17" i="1" s="1"/>
  <c r="I16" i="1"/>
  <c r="L16" i="1" s="1"/>
  <c r="M16" i="1" s="1"/>
  <c r="I15" i="1"/>
  <c r="L15" i="1" s="1"/>
  <c r="M15" i="1" s="1"/>
  <c r="I14" i="1"/>
  <c r="L14" i="1" s="1"/>
  <c r="M14" i="1" s="1"/>
  <c r="I13" i="1"/>
  <c r="L13" i="1" s="1"/>
  <c r="M13" i="1" s="1"/>
  <c r="I8" i="1"/>
  <c r="L8" i="1" s="1"/>
  <c r="M8" i="1" s="1"/>
  <c r="I7" i="1"/>
  <c r="L7" i="1" s="1"/>
  <c r="M7" i="1" s="1"/>
  <c r="I6" i="1"/>
  <c r="L6" i="1" s="1"/>
  <c r="M6" i="1" s="1"/>
  <c r="I5" i="1"/>
  <c r="L5" i="1" s="1"/>
  <c r="M5" i="1" s="1"/>
  <c r="I4" i="1"/>
  <c r="L4" i="1" s="1"/>
  <c r="M4" i="1" s="1"/>
  <c r="L28" i="3" l="1"/>
  <c r="L65" i="3"/>
  <c r="L56" i="3"/>
  <c r="L37" i="3"/>
  <c r="L47" i="3"/>
  <c r="M66" i="2"/>
  <c r="M57" i="2"/>
  <c r="M48" i="2"/>
  <c r="M39" i="2"/>
  <c r="M30" i="2"/>
  <c r="L10" i="3"/>
  <c r="M146" i="1"/>
  <c r="M137" i="1"/>
  <c r="M165" i="1"/>
  <c r="M174" i="1"/>
  <c r="M156" i="1"/>
  <c r="M128" i="1"/>
  <c r="M119" i="1"/>
  <c r="M109" i="1"/>
  <c r="M99" i="1"/>
  <c r="M90" i="1"/>
  <c r="M81" i="1"/>
  <c r="M72" i="1"/>
  <c r="M63" i="1"/>
  <c r="M54" i="1"/>
  <c r="M45" i="1"/>
  <c r="M36" i="1"/>
  <c r="M27" i="1"/>
  <c r="M18" i="1"/>
  <c r="M9" i="1"/>
</calcChain>
</file>

<file path=xl/sharedStrings.xml><?xml version="1.0" encoding="utf-8"?>
<sst xmlns="http://schemas.openxmlformats.org/spreadsheetml/2006/main" count="469" uniqueCount="40">
  <si>
    <t>hour</t>
  </si>
  <si>
    <t>Price</t>
  </si>
  <si>
    <t>Volume</t>
  </si>
  <si>
    <t>Cost</t>
  </si>
  <si>
    <t>Profit</t>
  </si>
  <si>
    <t>Total</t>
  </si>
  <si>
    <t>PS</t>
  </si>
  <si>
    <t>PD</t>
  </si>
  <si>
    <t>s</t>
  </si>
  <si>
    <t>d</t>
  </si>
  <si>
    <t>Initial system price</t>
  </si>
  <si>
    <t>Bid</t>
  </si>
  <si>
    <t>Acc. Vol</t>
  </si>
  <si>
    <t>Strategy: 4€ cheaper than the equilibrium and 200 MWh</t>
  </si>
  <si>
    <t>Strategy: 4€ cheaper than the equilibrium and 150 MWh</t>
  </si>
  <si>
    <t>Strategy: 5€ cheaper than the equilibrium and 200 MWh</t>
  </si>
  <si>
    <t>Strategy: 10€ cheaper than the equilibrium and 500 MWh</t>
  </si>
  <si>
    <t>Strategy: 10€ cheaper than the equilibrium and 500 MWh (cheaper Tuesday)</t>
  </si>
  <si>
    <t>Strategy: 20€ cheaper than the equilibrium and 1200 MWh</t>
  </si>
  <si>
    <t>Strategy: 20€ cheaper than the equilibrium and 1200 MWh (cheaper Tuesday/Thursday)</t>
  </si>
  <si>
    <t>Strategy: Max price and sell all 1200 MWh</t>
  </si>
  <si>
    <t>Strategy: Max price and sell all 1200 MWh I</t>
  </si>
  <si>
    <t>Strategy: Max price and sell all 1200 MWh II</t>
  </si>
  <si>
    <t>Strategy: Max price and sell all 1200 MWh III</t>
  </si>
  <si>
    <t>Strategy: Max price and sell all 1200 MWh IV</t>
  </si>
  <si>
    <t>Strategy: Max price and sell all 1200 MWh V</t>
  </si>
  <si>
    <t>Strategy: Max price and sell all 1200 MWh VI</t>
  </si>
  <si>
    <t>Strategy: Max price and sell all 1200 MWh VII</t>
  </si>
  <si>
    <t>Strategy: Max price and sell all 1200 MWh VIII</t>
  </si>
  <si>
    <t>Strategy: Max price and sell all 1200 MWh IX</t>
  </si>
  <si>
    <t>Strategy: Max price and sell all 1200 MWh X</t>
  </si>
  <si>
    <t>Strategy: Max price and sell all 1200 MWh XI</t>
  </si>
  <si>
    <t>Strategy: Sam price but lower volume to find next higher ask</t>
  </si>
  <si>
    <t>Strategy: Max volume and undercut highest accepted block-bid</t>
  </si>
  <si>
    <t>Strategy: Max volume and og bit higher than highest accepted for fun</t>
  </si>
  <si>
    <t>Strategy: Max volume and undercut second highest accepted bid</t>
  </si>
  <si>
    <t>Strategy: Max volume and undercut lowest accepted bid</t>
  </si>
  <si>
    <t>Strategy: Max volume and lower price until only accepted block bid (impossible)</t>
  </si>
  <si>
    <t>Strategy: Take best result so far and vary volume</t>
  </si>
  <si>
    <t>Strategy: Take best result so far and try other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</si>
</sst>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1" applyFont="1" applyBorder="1"/>
    <xf numFmtId="0" fontId="0" fillId="0" borderId="1" xfId="0" applyBorder="1"/>
    <xf numFmtId="43" fontId="0" fillId="0" borderId="1" xfId="1" applyFont="1" applyBorder="1"/>
    <xf numFmtId="0" fontId="0" fillId="0" borderId="3" xfId="0" applyBorder="1"/>
    <xf numFmtId="43" fontId="0" fillId="0" borderId="3" xfId="1" applyFont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74"/>
  <sheetViews>
    <sheetView topLeftCell="A145" workbookViewId="0">
      <selection activeCell="M169" sqref="M169"/>
    </sheetView>
  </sheetViews>
  <sheetFormatPr defaultRowHeight="15" x14ac:dyDescent="0.25"/>
  <cols>
    <col min="12" max="12" width="10.42578125" bestFit="1" customWidth="1"/>
    <col min="13" max="13" width="11.42578125" bestFit="1" customWidth="1"/>
  </cols>
  <sheetData>
    <row r="2" spans="2:19" x14ac:dyDescent="0.25">
      <c r="B2" t="s">
        <v>13</v>
      </c>
    </row>
    <row r="3" spans="2:19" x14ac:dyDescent="0.25">
      <c r="B3" s="5" t="s">
        <v>0</v>
      </c>
      <c r="C3" s="5" t="s">
        <v>1</v>
      </c>
      <c r="D3" s="5" t="s">
        <v>2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11</v>
      </c>
      <c r="J3" s="5" t="s">
        <v>3</v>
      </c>
      <c r="K3" s="5" t="s">
        <v>2</v>
      </c>
      <c r="L3" s="5" t="s">
        <v>12</v>
      </c>
      <c r="M3" s="5" t="s">
        <v>4</v>
      </c>
      <c r="S3" t="s">
        <v>10</v>
      </c>
    </row>
    <row r="4" spans="2:19" x14ac:dyDescent="0.25">
      <c r="B4" s="5">
        <v>1</v>
      </c>
      <c r="C4" s="5">
        <v>46.23</v>
      </c>
      <c r="D4" s="5">
        <v>873</v>
      </c>
      <c r="E4" s="5">
        <v>46</v>
      </c>
      <c r="F4" s="5">
        <v>50.9</v>
      </c>
      <c r="G4" s="5">
        <v>194</v>
      </c>
      <c r="H4" s="5">
        <v>31</v>
      </c>
      <c r="I4" s="5">
        <f>$S$4-4</f>
        <v>43.39</v>
      </c>
      <c r="J4" s="5">
        <v>11</v>
      </c>
      <c r="K4" s="5">
        <v>200</v>
      </c>
      <c r="L4" s="5">
        <f>IF(I4&lt;=E4,IF(I4=E4,G4,K4),0)</f>
        <v>200</v>
      </c>
      <c r="M4" s="6">
        <f>(C4-J4)*L4</f>
        <v>7045.9999999999991</v>
      </c>
      <c r="S4">
        <v>47.39</v>
      </c>
    </row>
    <row r="5" spans="2:19" x14ac:dyDescent="0.25">
      <c r="B5">
        <v>2</v>
      </c>
      <c r="C5">
        <v>65.489999999999995</v>
      </c>
      <c r="D5">
        <v>1207</v>
      </c>
      <c r="E5">
        <v>65.099999999999994</v>
      </c>
      <c r="F5">
        <v>80.2</v>
      </c>
      <c r="G5">
        <v>29</v>
      </c>
      <c r="H5">
        <v>121</v>
      </c>
      <c r="I5">
        <f>$S$5-4</f>
        <v>65.53</v>
      </c>
      <c r="J5">
        <v>11</v>
      </c>
      <c r="K5">
        <v>200</v>
      </c>
      <c r="L5">
        <f>IF(I5&lt;=E5,IF(I5=E5,G5,K5),0)</f>
        <v>0</v>
      </c>
      <c r="M5" s="2">
        <f>(C5-J5)*L5</f>
        <v>0</v>
      </c>
      <c r="S5">
        <v>69.53</v>
      </c>
    </row>
    <row r="6" spans="2:19" x14ac:dyDescent="0.25">
      <c r="B6">
        <v>3</v>
      </c>
      <c r="C6">
        <v>60.7</v>
      </c>
      <c r="D6">
        <v>1271</v>
      </c>
      <c r="E6">
        <v>60.57</v>
      </c>
      <c r="F6">
        <v>61.6</v>
      </c>
      <c r="G6">
        <v>169</v>
      </c>
      <c r="H6">
        <v>3</v>
      </c>
      <c r="I6">
        <f>$S$6-4</f>
        <v>60.569999999999993</v>
      </c>
      <c r="J6">
        <v>11</v>
      </c>
      <c r="K6">
        <v>200</v>
      </c>
      <c r="L6">
        <f>IF(I6&lt;=E6,IF(I6=E6,G6,K6),0)</f>
        <v>169</v>
      </c>
      <c r="M6" s="2">
        <f>(C6-J6)*L6</f>
        <v>8399.3000000000011</v>
      </c>
      <c r="S6">
        <v>64.569999999999993</v>
      </c>
    </row>
    <row r="7" spans="2:19" x14ac:dyDescent="0.25">
      <c r="B7">
        <v>4</v>
      </c>
      <c r="C7">
        <v>59.55</v>
      </c>
      <c r="D7">
        <v>1298</v>
      </c>
      <c r="E7">
        <v>58.35</v>
      </c>
      <c r="F7">
        <v>61.3</v>
      </c>
      <c r="G7">
        <v>153</v>
      </c>
      <c r="H7">
        <v>22</v>
      </c>
      <c r="I7">
        <f>$S$7-4</f>
        <v>58.35</v>
      </c>
      <c r="J7">
        <v>11</v>
      </c>
      <c r="K7">
        <v>200</v>
      </c>
      <c r="L7">
        <f>IF(I7&lt;=E7,IF(I7=E7,G7,K7),0)</f>
        <v>153</v>
      </c>
      <c r="M7" s="2">
        <f>(C7-J7)*L7</f>
        <v>7428.15</v>
      </c>
      <c r="S7">
        <v>62.35</v>
      </c>
    </row>
    <row r="8" spans="2:19" x14ac:dyDescent="0.25">
      <c r="B8" s="3">
        <v>5</v>
      </c>
      <c r="C8" s="3">
        <v>63.25</v>
      </c>
      <c r="D8" s="3">
        <v>1033</v>
      </c>
      <c r="E8" s="3">
        <v>62.1</v>
      </c>
      <c r="F8" s="3">
        <v>80.5</v>
      </c>
      <c r="G8" s="3">
        <v>44</v>
      </c>
      <c r="H8" s="3">
        <v>311</v>
      </c>
      <c r="I8" s="3">
        <f>$S$8-4</f>
        <v>59.9</v>
      </c>
      <c r="J8" s="3">
        <v>11</v>
      </c>
      <c r="K8" s="3">
        <v>200</v>
      </c>
      <c r="L8" s="3">
        <f>IF(I8&lt;=E8,IF(I8=E8,G8,K8),0)</f>
        <v>200</v>
      </c>
      <c r="M8" s="4">
        <f>(C8-J8)*L8</f>
        <v>10450</v>
      </c>
      <c r="S8">
        <v>63.9</v>
      </c>
    </row>
    <row r="9" spans="2:19" x14ac:dyDescent="0.25">
      <c r="K9" t="s">
        <v>5</v>
      </c>
      <c r="M9" s="1">
        <f>SUM(M4:M8)</f>
        <v>33323.449999999997</v>
      </c>
    </row>
    <row r="11" spans="2:19" x14ac:dyDescent="0.25">
      <c r="B11" t="s">
        <v>14</v>
      </c>
    </row>
    <row r="12" spans="2:19" x14ac:dyDescent="0.25">
      <c r="B12" s="5" t="s">
        <v>0</v>
      </c>
      <c r="C12" s="5" t="s">
        <v>1</v>
      </c>
      <c r="D12" s="5" t="s">
        <v>2</v>
      </c>
      <c r="E12" s="5" t="s">
        <v>6</v>
      </c>
      <c r="F12" s="5" t="s">
        <v>7</v>
      </c>
      <c r="G12" s="5" t="s">
        <v>8</v>
      </c>
      <c r="H12" s="5" t="s">
        <v>9</v>
      </c>
      <c r="I12" s="5" t="s">
        <v>11</v>
      </c>
      <c r="J12" s="5" t="s">
        <v>3</v>
      </c>
      <c r="K12" s="5" t="s">
        <v>2</v>
      </c>
      <c r="L12" s="5" t="s">
        <v>12</v>
      </c>
      <c r="M12" s="5" t="s">
        <v>4</v>
      </c>
    </row>
    <row r="13" spans="2:19" x14ac:dyDescent="0.25">
      <c r="B13" s="5">
        <v>1</v>
      </c>
      <c r="C13" s="5">
        <v>46.52</v>
      </c>
      <c r="D13" s="5">
        <v>832</v>
      </c>
      <c r="E13" s="5">
        <v>46</v>
      </c>
      <c r="F13" s="5">
        <v>53.7</v>
      </c>
      <c r="G13" s="5">
        <v>203</v>
      </c>
      <c r="H13" s="5">
        <v>238</v>
      </c>
      <c r="I13" s="5">
        <f>$S$4-4</f>
        <v>43.39</v>
      </c>
      <c r="J13" s="5">
        <v>11</v>
      </c>
      <c r="K13" s="5">
        <v>150</v>
      </c>
      <c r="L13" s="5">
        <f>IF(I13&lt;=E13,IF(I13=E13,G13,K13),0)</f>
        <v>150</v>
      </c>
      <c r="M13" s="6">
        <f>(C13-J13)*L13</f>
        <v>5328.0000000000009</v>
      </c>
    </row>
    <row r="14" spans="2:19" x14ac:dyDescent="0.25">
      <c r="B14">
        <v>2</v>
      </c>
      <c r="C14">
        <v>66.069999999999993</v>
      </c>
      <c r="D14">
        <v>1357</v>
      </c>
      <c r="E14">
        <v>65.53</v>
      </c>
      <c r="F14">
        <v>80.2</v>
      </c>
      <c r="G14">
        <v>150</v>
      </c>
      <c r="H14">
        <v>271</v>
      </c>
      <c r="I14">
        <f>$S$5-4</f>
        <v>65.53</v>
      </c>
      <c r="J14">
        <v>11</v>
      </c>
      <c r="K14">
        <v>150</v>
      </c>
      <c r="L14">
        <f>IF(I14&lt;=E14,IF(I14=E14,G14,K14),0)</f>
        <v>150</v>
      </c>
      <c r="M14" s="1">
        <f>(C14-J14)*L14</f>
        <v>8260.4999999999982</v>
      </c>
    </row>
    <row r="15" spans="2:19" x14ac:dyDescent="0.25">
      <c r="B15">
        <v>3</v>
      </c>
      <c r="C15">
        <v>61.27</v>
      </c>
      <c r="D15">
        <v>1252</v>
      </c>
      <c r="E15">
        <v>60.57</v>
      </c>
      <c r="F15">
        <v>74.5</v>
      </c>
      <c r="G15">
        <v>150</v>
      </c>
      <c r="H15">
        <v>156</v>
      </c>
      <c r="I15">
        <f>$S$6-4</f>
        <v>60.569999999999993</v>
      </c>
      <c r="J15">
        <v>11</v>
      </c>
      <c r="K15">
        <v>150</v>
      </c>
      <c r="L15">
        <f>IF(I15&lt;=E15,IF(I15=E15,G15,K15),0)</f>
        <v>150</v>
      </c>
      <c r="M15" s="1">
        <f>(C15-J15)*L15</f>
        <v>7540.5000000000009</v>
      </c>
    </row>
    <row r="16" spans="2:19" x14ac:dyDescent="0.25">
      <c r="B16">
        <v>4</v>
      </c>
      <c r="C16">
        <v>60.59</v>
      </c>
      <c r="D16">
        <v>1298</v>
      </c>
      <c r="E16">
        <v>58.4</v>
      </c>
      <c r="F16">
        <v>61.3</v>
      </c>
      <c r="G16">
        <v>3</v>
      </c>
      <c r="H16">
        <v>22</v>
      </c>
      <c r="I16">
        <f>$S$7-4</f>
        <v>58.35</v>
      </c>
      <c r="J16">
        <v>11</v>
      </c>
      <c r="K16">
        <v>150</v>
      </c>
      <c r="L16">
        <f>IF(I16&lt;=E16,IF(I16=E16,G16,K16),0)</f>
        <v>150</v>
      </c>
      <c r="M16" s="1">
        <f>(C16-J16)*L16</f>
        <v>7438.5000000000009</v>
      </c>
    </row>
    <row r="17" spans="2:13" x14ac:dyDescent="0.25">
      <c r="B17">
        <v>5</v>
      </c>
      <c r="C17">
        <v>63.37</v>
      </c>
      <c r="D17">
        <v>983</v>
      </c>
      <c r="E17">
        <v>62.1</v>
      </c>
      <c r="F17">
        <v>80.5</v>
      </c>
      <c r="G17">
        <v>44</v>
      </c>
      <c r="H17">
        <v>261</v>
      </c>
      <c r="I17">
        <f>$S$8-4</f>
        <v>59.9</v>
      </c>
      <c r="J17">
        <v>11</v>
      </c>
      <c r="K17">
        <v>150</v>
      </c>
      <c r="L17">
        <f>IF(I17&lt;=E17,IF(I17=E17,G17,K17),0)</f>
        <v>150</v>
      </c>
      <c r="M17" s="1">
        <f>(C17-J17)*L17</f>
        <v>7855.5</v>
      </c>
    </row>
    <row r="18" spans="2:13" x14ac:dyDescent="0.25">
      <c r="B18" s="5"/>
      <c r="C18" s="5"/>
      <c r="D18" s="5"/>
      <c r="E18" s="5"/>
      <c r="F18" s="5"/>
      <c r="G18" s="5"/>
      <c r="H18" s="5"/>
      <c r="I18" s="5"/>
      <c r="J18" s="5"/>
      <c r="K18" s="5" t="s">
        <v>5</v>
      </c>
      <c r="L18" s="5"/>
      <c r="M18" s="6">
        <f>SUM(M13:M17)</f>
        <v>36423</v>
      </c>
    </row>
    <row r="20" spans="2:13" x14ac:dyDescent="0.25">
      <c r="B20" t="s">
        <v>15</v>
      </c>
    </row>
    <row r="21" spans="2:13" x14ac:dyDescent="0.25">
      <c r="B21" s="5" t="s">
        <v>0</v>
      </c>
      <c r="C21" s="5" t="s">
        <v>1</v>
      </c>
      <c r="D21" s="5" t="s">
        <v>2</v>
      </c>
      <c r="E21" s="5" t="s">
        <v>6</v>
      </c>
      <c r="F21" s="5" t="s">
        <v>7</v>
      </c>
      <c r="G21" s="5" t="s">
        <v>8</v>
      </c>
      <c r="H21" s="5" t="s">
        <v>9</v>
      </c>
      <c r="I21" s="5" t="s">
        <v>11</v>
      </c>
      <c r="J21" s="5" t="s">
        <v>3</v>
      </c>
      <c r="K21" s="5" t="s">
        <v>2</v>
      </c>
      <c r="L21" s="5" t="s">
        <v>12</v>
      </c>
      <c r="M21" s="5" t="s">
        <v>4</v>
      </c>
    </row>
    <row r="22" spans="2:13" x14ac:dyDescent="0.25">
      <c r="B22" s="5">
        <v>1</v>
      </c>
      <c r="C22" s="5">
        <v>46.23</v>
      </c>
      <c r="D22" s="5">
        <v>873</v>
      </c>
      <c r="E22" s="5">
        <v>46</v>
      </c>
      <c r="F22" s="5">
        <v>50.9</v>
      </c>
      <c r="G22" s="5">
        <v>194</v>
      </c>
      <c r="H22" s="5">
        <v>31</v>
      </c>
      <c r="I22" s="5">
        <f>$S$4-5</f>
        <v>42.39</v>
      </c>
      <c r="J22" s="5">
        <v>11</v>
      </c>
      <c r="K22" s="5">
        <v>200</v>
      </c>
      <c r="L22" s="5">
        <f>IF(I22&lt;=E22,IF(I22=E22,G22,K22),0)</f>
        <v>200</v>
      </c>
      <c r="M22" s="6">
        <f>(C22-J22)*L22</f>
        <v>7045.9999999999991</v>
      </c>
    </row>
    <row r="23" spans="2:13" x14ac:dyDescent="0.25">
      <c r="B23">
        <v>2</v>
      </c>
      <c r="C23">
        <v>64.760000000000005</v>
      </c>
      <c r="D23">
        <v>1358</v>
      </c>
      <c r="E23">
        <v>64.53</v>
      </c>
      <c r="F23">
        <v>80.2</v>
      </c>
      <c r="G23">
        <v>180</v>
      </c>
      <c r="H23">
        <v>272</v>
      </c>
      <c r="I23">
        <f>$S$5-5</f>
        <v>64.53</v>
      </c>
      <c r="J23">
        <v>11</v>
      </c>
      <c r="K23">
        <v>200</v>
      </c>
      <c r="L23">
        <f>IF(I23&lt;=E23,IF(I23=E23,G23,K23),0)</f>
        <v>180</v>
      </c>
      <c r="M23" s="1">
        <f>(C23-J23)*L23</f>
        <v>9676.8000000000011</v>
      </c>
    </row>
    <row r="24" spans="2:13" x14ac:dyDescent="0.25">
      <c r="B24">
        <v>3</v>
      </c>
      <c r="C24">
        <v>60.29</v>
      </c>
      <c r="D24">
        <v>1271</v>
      </c>
      <c r="E24">
        <v>59.57</v>
      </c>
      <c r="F24">
        <v>61.6</v>
      </c>
      <c r="G24">
        <v>180</v>
      </c>
      <c r="H24">
        <v>3</v>
      </c>
      <c r="I24">
        <f>$S$6-5</f>
        <v>59.569999999999993</v>
      </c>
      <c r="J24">
        <v>11</v>
      </c>
      <c r="K24">
        <v>200</v>
      </c>
      <c r="L24">
        <f>IF(I24&lt;=E24,IF(I24=E24,G24,K24),0)</f>
        <v>180</v>
      </c>
      <c r="M24" s="1">
        <f>(C24-J24)*L24</f>
        <v>8872.2000000000007</v>
      </c>
    </row>
    <row r="25" spans="2:13" x14ac:dyDescent="0.25">
      <c r="B25">
        <v>4</v>
      </c>
      <c r="C25">
        <v>59.55</v>
      </c>
      <c r="D25">
        <v>1298</v>
      </c>
      <c r="E25">
        <v>57.35</v>
      </c>
      <c r="F25">
        <v>61.3</v>
      </c>
      <c r="G25">
        <v>153</v>
      </c>
      <c r="H25">
        <v>22</v>
      </c>
      <c r="I25">
        <f>$S$7-5</f>
        <v>57.35</v>
      </c>
      <c r="J25">
        <v>11</v>
      </c>
      <c r="K25">
        <v>200</v>
      </c>
      <c r="L25">
        <f>IF(I25&lt;=E25,IF(I25=E25,G25,K25),0)</f>
        <v>153</v>
      </c>
      <c r="M25" s="1">
        <f>(C25-J25)*L25</f>
        <v>7428.15</v>
      </c>
    </row>
    <row r="26" spans="2:13" x14ac:dyDescent="0.25">
      <c r="B26">
        <v>5</v>
      </c>
      <c r="C26">
        <v>63.25</v>
      </c>
      <c r="D26">
        <v>1033</v>
      </c>
      <c r="E26">
        <v>62.1</v>
      </c>
      <c r="F26">
        <v>80.5</v>
      </c>
      <c r="G26">
        <v>44</v>
      </c>
      <c r="H26">
        <v>311</v>
      </c>
      <c r="I26">
        <f>$S$8-5</f>
        <v>58.9</v>
      </c>
      <c r="J26">
        <v>11</v>
      </c>
      <c r="K26">
        <v>200</v>
      </c>
      <c r="L26">
        <f>IF(I26&lt;=E26,IF(I26=E26,G26,K26),0)</f>
        <v>200</v>
      </c>
      <c r="M26" s="1">
        <f>(C26-J26)*L26</f>
        <v>10450</v>
      </c>
    </row>
    <row r="27" spans="2:13" x14ac:dyDescent="0.25">
      <c r="B27" s="5"/>
      <c r="C27" s="5"/>
      <c r="D27" s="5"/>
      <c r="E27" s="5"/>
      <c r="F27" s="5"/>
      <c r="G27" s="5"/>
      <c r="H27" s="5"/>
      <c r="I27" s="5"/>
      <c r="J27" s="5"/>
      <c r="K27" s="5" t="s">
        <v>5</v>
      </c>
      <c r="L27" s="5"/>
      <c r="M27" s="6">
        <f>SUM(M22:M26)</f>
        <v>43473.15</v>
      </c>
    </row>
    <row r="29" spans="2:13" x14ac:dyDescent="0.25">
      <c r="B29" t="s">
        <v>16</v>
      </c>
    </row>
    <row r="30" spans="2:13" x14ac:dyDescent="0.25">
      <c r="B30" s="7" t="s">
        <v>0</v>
      </c>
      <c r="C30" s="7" t="s">
        <v>1</v>
      </c>
      <c r="D30" s="7" t="s">
        <v>2</v>
      </c>
      <c r="E30" s="7" t="s">
        <v>6</v>
      </c>
      <c r="F30" s="7" t="s">
        <v>7</v>
      </c>
      <c r="G30" s="7" t="s">
        <v>8</v>
      </c>
      <c r="H30" s="7" t="s">
        <v>9</v>
      </c>
      <c r="I30" s="5" t="s">
        <v>11</v>
      </c>
      <c r="J30" s="5" t="s">
        <v>3</v>
      </c>
      <c r="K30" s="5" t="s">
        <v>2</v>
      </c>
      <c r="L30" s="5" t="s">
        <v>12</v>
      </c>
      <c r="M30" s="5" t="s">
        <v>4</v>
      </c>
    </row>
    <row r="31" spans="2:13" x14ac:dyDescent="0.25">
      <c r="B31">
        <v>1</v>
      </c>
      <c r="C31">
        <v>44.09</v>
      </c>
      <c r="D31">
        <v>873</v>
      </c>
      <c r="E31">
        <v>42.7</v>
      </c>
      <c r="F31">
        <v>50.9</v>
      </c>
      <c r="G31">
        <v>56</v>
      </c>
      <c r="H31">
        <v>31</v>
      </c>
      <c r="I31" s="5">
        <f>$S$4-10</f>
        <v>37.39</v>
      </c>
      <c r="J31" s="5">
        <v>11</v>
      </c>
      <c r="K31" s="5">
        <v>500</v>
      </c>
      <c r="L31" s="5">
        <f>IF(I31&lt;=E31,IF(I31=E31,G31,K31),0)</f>
        <v>500</v>
      </c>
      <c r="M31" s="6">
        <f>(C31-J31)*L31</f>
        <v>16545</v>
      </c>
    </row>
    <row r="32" spans="2:13" x14ac:dyDescent="0.25">
      <c r="B32">
        <v>2</v>
      </c>
      <c r="C32">
        <v>59.45</v>
      </c>
      <c r="D32">
        <v>996</v>
      </c>
      <c r="E32">
        <v>59.1</v>
      </c>
      <c r="F32">
        <v>87.2</v>
      </c>
      <c r="G32">
        <v>70</v>
      </c>
      <c r="H32">
        <v>122</v>
      </c>
      <c r="I32">
        <f>$S$5-10</f>
        <v>59.53</v>
      </c>
      <c r="J32">
        <v>11</v>
      </c>
      <c r="K32">
        <v>500</v>
      </c>
      <c r="L32">
        <f>IF(I32&lt;=E32,IF(I32=E32,G32,K32),0)</f>
        <v>0</v>
      </c>
      <c r="M32" s="1">
        <f>(C32-J32)*L32</f>
        <v>0</v>
      </c>
    </row>
    <row r="33" spans="2:13" x14ac:dyDescent="0.25">
      <c r="B33">
        <v>3</v>
      </c>
      <c r="C33">
        <v>59.21</v>
      </c>
      <c r="D33">
        <v>1341</v>
      </c>
      <c r="E33">
        <v>55</v>
      </c>
      <c r="F33">
        <v>59.9</v>
      </c>
      <c r="G33">
        <v>570</v>
      </c>
      <c r="H33">
        <v>70</v>
      </c>
      <c r="I33">
        <f>$S$6-10</f>
        <v>54.569999999999993</v>
      </c>
      <c r="J33">
        <v>11</v>
      </c>
      <c r="K33">
        <v>500</v>
      </c>
      <c r="L33">
        <f>IF(I33&lt;=E33,IF(I33=E33,G33,K33),0)</f>
        <v>500</v>
      </c>
      <c r="M33" s="1">
        <f>(C33-J33)*L33</f>
        <v>24105</v>
      </c>
    </row>
    <row r="34" spans="2:13" x14ac:dyDescent="0.25">
      <c r="B34">
        <v>4</v>
      </c>
      <c r="C34">
        <v>54.57</v>
      </c>
      <c r="D34">
        <v>1624</v>
      </c>
      <c r="E34">
        <v>53</v>
      </c>
      <c r="F34">
        <v>54.6</v>
      </c>
      <c r="G34">
        <v>101</v>
      </c>
      <c r="H34">
        <v>134</v>
      </c>
      <c r="I34">
        <f>$S$7-10</f>
        <v>52.35</v>
      </c>
      <c r="J34">
        <v>11</v>
      </c>
      <c r="K34">
        <v>500</v>
      </c>
      <c r="L34">
        <f>IF(I34&lt;=E34,IF(I34=E34,G34,K34),0)</f>
        <v>500</v>
      </c>
      <c r="M34" s="1">
        <f>(C34-J34)*L34</f>
        <v>21785</v>
      </c>
    </row>
    <row r="35" spans="2:13" x14ac:dyDescent="0.25">
      <c r="B35">
        <v>5</v>
      </c>
      <c r="C35">
        <v>62.55</v>
      </c>
      <c r="D35">
        <v>1333</v>
      </c>
      <c r="E35">
        <v>62.1</v>
      </c>
      <c r="F35">
        <v>69.7</v>
      </c>
      <c r="G35">
        <v>44</v>
      </c>
      <c r="H35">
        <v>78</v>
      </c>
      <c r="I35">
        <f>$S$8-10</f>
        <v>53.9</v>
      </c>
      <c r="J35">
        <v>11</v>
      </c>
      <c r="K35">
        <v>500</v>
      </c>
      <c r="L35">
        <f>IF(I35&lt;=E35,IF(I35=E35,G35,K35),0)</f>
        <v>500</v>
      </c>
      <c r="M35" s="1">
        <f>(C35-J35)*L35</f>
        <v>25775</v>
      </c>
    </row>
    <row r="36" spans="2:13" x14ac:dyDescent="0.25">
      <c r="B36" s="5"/>
      <c r="C36" s="5"/>
      <c r="D36" s="5"/>
      <c r="E36" s="5"/>
      <c r="F36" s="5"/>
      <c r="G36" s="5"/>
      <c r="H36" s="5"/>
      <c r="I36" s="5"/>
      <c r="J36" s="5"/>
      <c r="K36" s="5" t="s">
        <v>5</v>
      </c>
      <c r="L36" s="5"/>
      <c r="M36" s="6">
        <f>SUM(M31:M35)</f>
        <v>88210</v>
      </c>
    </row>
    <row r="38" spans="2:13" x14ac:dyDescent="0.25">
      <c r="B38" t="s">
        <v>17</v>
      </c>
    </row>
    <row r="39" spans="2:13" x14ac:dyDescent="0.25">
      <c r="B39" s="7" t="s">
        <v>0</v>
      </c>
      <c r="C39" s="7" t="s">
        <v>1</v>
      </c>
      <c r="D39" s="7" t="s">
        <v>2</v>
      </c>
      <c r="E39" s="7" t="s">
        <v>6</v>
      </c>
      <c r="F39" s="7" t="s">
        <v>7</v>
      </c>
      <c r="G39" s="7" t="s">
        <v>8</v>
      </c>
      <c r="H39" s="7" t="s">
        <v>9</v>
      </c>
      <c r="I39" s="7" t="s">
        <v>11</v>
      </c>
      <c r="J39" s="7" t="s">
        <v>3</v>
      </c>
      <c r="K39" s="7" t="s">
        <v>2</v>
      </c>
      <c r="L39" s="7" t="s">
        <v>12</v>
      </c>
      <c r="M39" s="7" t="s">
        <v>4</v>
      </c>
    </row>
    <row r="40" spans="2:13" x14ac:dyDescent="0.25">
      <c r="B40">
        <v>1</v>
      </c>
      <c r="C40">
        <v>44.09</v>
      </c>
      <c r="D40">
        <v>873</v>
      </c>
      <c r="E40">
        <v>42.7</v>
      </c>
      <c r="F40">
        <v>50.9</v>
      </c>
      <c r="G40">
        <v>56</v>
      </c>
      <c r="H40">
        <v>31</v>
      </c>
      <c r="I40">
        <f>$S$4-10</f>
        <v>37.39</v>
      </c>
      <c r="J40">
        <v>11</v>
      </c>
      <c r="K40">
        <v>500</v>
      </c>
      <c r="L40">
        <f>IF(I40&lt;=E40,IF(I40=E40,G40,K40),0)</f>
        <v>500</v>
      </c>
      <c r="M40" s="2">
        <f>(C40-J40)*L40</f>
        <v>16545</v>
      </c>
    </row>
    <row r="41" spans="2:13" x14ac:dyDescent="0.25">
      <c r="B41">
        <v>2</v>
      </c>
      <c r="C41">
        <v>56.82</v>
      </c>
      <c r="D41">
        <v>1390</v>
      </c>
      <c r="E41">
        <v>56.53</v>
      </c>
      <c r="F41">
        <v>63.7</v>
      </c>
      <c r="G41">
        <v>500</v>
      </c>
      <c r="H41">
        <v>32</v>
      </c>
      <c r="I41">
        <f>$S$5-13</f>
        <v>56.53</v>
      </c>
      <c r="J41">
        <v>11</v>
      </c>
      <c r="K41">
        <v>500</v>
      </c>
      <c r="L41">
        <f>IF(I41&lt;=E41,IF(I41=E41,G41,K41),0)</f>
        <v>500</v>
      </c>
      <c r="M41" s="1">
        <f>(C41-J41)*L41</f>
        <v>22910</v>
      </c>
    </row>
    <row r="42" spans="2:13" x14ac:dyDescent="0.25">
      <c r="B42">
        <v>3</v>
      </c>
      <c r="C42">
        <v>59.21</v>
      </c>
      <c r="D42">
        <v>1341</v>
      </c>
      <c r="E42">
        <v>55</v>
      </c>
      <c r="F42">
        <v>59.9</v>
      </c>
      <c r="G42">
        <v>570</v>
      </c>
      <c r="H42">
        <v>70</v>
      </c>
      <c r="I42">
        <f>$S$6-10</f>
        <v>54.569999999999993</v>
      </c>
      <c r="J42">
        <v>11</v>
      </c>
      <c r="K42">
        <v>500</v>
      </c>
      <c r="L42">
        <f>IF(I42&lt;=E42,IF(I42=E42,G42,K42),0)</f>
        <v>500</v>
      </c>
      <c r="M42" s="1">
        <f>(C42-J42)*L42</f>
        <v>24105</v>
      </c>
    </row>
    <row r="43" spans="2:13" x14ac:dyDescent="0.25">
      <c r="B43">
        <v>4</v>
      </c>
      <c r="C43">
        <v>54.57</v>
      </c>
      <c r="D43">
        <v>1624</v>
      </c>
      <c r="E43">
        <v>53</v>
      </c>
      <c r="F43">
        <v>54.6</v>
      </c>
      <c r="G43">
        <v>101</v>
      </c>
      <c r="H43">
        <v>134</v>
      </c>
      <c r="I43">
        <f>$S$7-10</f>
        <v>52.35</v>
      </c>
      <c r="J43">
        <v>11</v>
      </c>
      <c r="K43">
        <v>500</v>
      </c>
      <c r="L43">
        <f>IF(I43&lt;=E43,IF(I43=E43,G43,K43),0)</f>
        <v>500</v>
      </c>
      <c r="M43" s="1">
        <f>(C43-J43)*L43</f>
        <v>21785</v>
      </c>
    </row>
    <row r="44" spans="2:13" x14ac:dyDescent="0.25">
      <c r="B44">
        <v>5</v>
      </c>
      <c r="C44">
        <v>62.55</v>
      </c>
      <c r="D44">
        <v>1333</v>
      </c>
      <c r="E44">
        <v>62.1</v>
      </c>
      <c r="F44">
        <v>69.7</v>
      </c>
      <c r="G44">
        <v>44</v>
      </c>
      <c r="H44">
        <v>78</v>
      </c>
      <c r="I44">
        <f>$S$8-10</f>
        <v>53.9</v>
      </c>
      <c r="J44">
        <v>11</v>
      </c>
      <c r="K44">
        <v>500</v>
      </c>
      <c r="L44">
        <f>IF(I44&lt;=E44,IF(I44=E44,G44,K44),0)</f>
        <v>500</v>
      </c>
      <c r="M44" s="1">
        <f>(C44-J44)*L44</f>
        <v>25775</v>
      </c>
    </row>
    <row r="45" spans="2:13" x14ac:dyDescent="0.25">
      <c r="B45" s="5"/>
      <c r="C45" s="5"/>
      <c r="D45" s="5"/>
      <c r="E45" s="5"/>
      <c r="F45" s="5"/>
      <c r="G45" s="5"/>
      <c r="H45" s="5"/>
      <c r="I45" s="5"/>
      <c r="J45" s="5"/>
      <c r="K45" s="5" t="s">
        <v>5</v>
      </c>
      <c r="L45" s="5"/>
      <c r="M45" s="6">
        <f>SUM(M40:M44)</f>
        <v>111120</v>
      </c>
    </row>
    <row r="47" spans="2:13" x14ac:dyDescent="0.25">
      <c r="B47" t="s">
        <v>18</v>
      </c>
    </row>
    <row r="48" spans="2:13" x14ac:dyDescent="0.25">
      <c r="B48" s="7" t="s">
        <v>0</v>
      </c>
      <c r="C48" s="7" t="s">
        <v>1</v>
      </c>
      <c r="D48" s="7" t="s">
        <v>2</v>
      </c>
      <c r="E48" s="7" t="s">
        <v>6</v>
      </c>
      <c r="F48" s="7" t="s">
        <v>7</v>
      </c>
      <c r="G48" s="7" t="s">
        <v>8</v>
      </c>
      <c r="H48" s="7" t="s">
        <v>9</v>
      </c>
      <c r="I48" s="7" t="s">
        <v>11</v>
      </c>
      <c r="J48" s="7" t="s">
        <v>3</v>
      </c>
      <c r="K48" s="7" t="s">
        <v>2</v>
      </c>
      <c r="L48" s="7" t="s">
        <v>12</v>
      </c>
      <c r="M48" s="7" t="s">
        <v>4</v>
      </c>
    </row>
    <row r="49" spans="2:13" x14ac:dyDescent="0.25">
      <c r="B49">
        <v>1</v>
      </c>
      <c r="C49">
        <v>32.049999999999997</v>
      </c>
      <c r="D49">
        <v>1279</v>
      </c>
      <c r="E49">
        <v>31.2</v>
      </c>
      <c r="F49">
        <v>34.1</v>
      </c>
      <c r="G49">
        <v>8</v>
      </c>
      <c r="H49">
        <v>2</v>
      </c>
      <c r="I49">
        <f>$S$4-20</f>
        <v>27.39</v>
      </c>
      <c r="J49">
        <v>11</v>
      </c>
      <c r="K49">
        <v>1200</v>
      </c>
      <c r="L49">
        <f>IF(I49&lt;=E49,IF(I49=E49,G49,K49),0)</f>
        <v>1200</v>
      </c>
      <c r="M49" s="2">
        <f>(C49-J49)*L49</f>
        <v>25259.999999999996</v>
      </c>
    </row>
    <row r="50" spans="2:13" x14ac:dyDescent="0.25">
      <c r="B50">
        <v>2</v>
      </c>
      <c r="C50">
        <v>49.36</v>
      </c>
      <c r="D50">
        <v>708</v>
      </c>
      <c r="E50">
        <v>48.5</v>
      </c>
      <c r="F50">
        <v>94.7</v>
      </c>
      <c r="G50">
        <v>118</v>
      </c>
      <c r="H50">
        <v>708</v>
      </c>
      <c r="I50">
        <f>$S$5-20</f>
        <v>49.53</v>
      </c>
      <c r="J50">
        <v>11</v>
      </c>
      <c r="K50">
        <v>1200</v>
      </c>
      <c r="L50">
        <f>IF(I50&lt;=E50,IF(I50=E50,G50,K50),0)</f>
        <v>0</v>
      </c>
      <c r="M50" s="1">
        <f>(C50-J50)*L50</f>
        <v>0</v>
      </c>
    </row>
    <row r="51" spans="2:13" x14ac:dyDescent="0.25">
      <c r="B51">
        <v>3</v>
      </c>
      <c r="C51">
        <v>54.55</v>
      </c>
      <c r="D51">
        <v>1471</v>
      </c>
      <c r="E51">
        <v>54.3</v>
      </c>
      <c r="F51">
        <v>58.9</v>
      </c>
      <c r="G51">
        <v>9</v>
      </c>
      <c r="H51">
        <v>130</v>
      </c>
      <c r="I51">
        <f>$S$6-20</f>
        <v>44.569999999999993</v>
      </c>
      <c r="J51">
        <v>11</v>
      </c>
      <c r="K51">
        <v>1200</v>
      </c>
      <c r="L51">
        <f>IF(I51&lt;=E51,IF(I51=E51,G51,K51),0)</f>
        <v>1200</v>
      </c>
      <c r="M51" s="1">
        <f>(C51-J51)*L51</f>
        <v>52260</v>
      </c>
    </row>
    <row r="52" spans="2:13" x14ac:dyDescent="0.25">
      <c r="B52">
        <v>4</v>
      </c>
      <c r="C52">
        <v>42.31</v>
      </c>
      <c r="D52">
        <v>1011</v>
      </c>
      <c r="E52">
        <v>40.700000000000003</v>
      </c>
      <c r="F52">
        <v>78.2</v>
      </c>
      <c r="G52">
        <v>39</v>
      </c>
      <c r="H52">
        <v>195</v>
      </c>
      <c r="I52">
        <f>$S$7-20</f>
        <v>42.35</v>
      </c>
      <c r="J52">
        <v>11</v>
      </c>
      <c r="K52">
        <v>1200</v>
      </c>
      <c r="L52">
        <f>IF(I52&lt;=E52,IF(I52=E52,G52,K52),0)</f>
        <v>0</v>
      </c>
      <c r="M52" s="1">
        <f>(C52-J52)*L52</f>
        <v>0</v>
      </c>
    </row>
    <row r="53" spans="2:13" x14ac:dyDescent="0.25">
      <c r="B53">
        <v>5</v>
      </c>
      <c r="C53">
        <v>52.92</v>
      </c>
      <c r="D53">
        <v>1798</v>
      </c>
      <c r="E53">
        <v>49.5</v>
      </c>
      <c r="F53">
        <v>53.3</v>
      </c>
      <c r="G53">
        <v>92</v>
      </c>
      <c r="H53">
        <v>32</v>
      </c>
      <c r="I53">
        <f>$S$8-20</f>
        <v>43.9</v>
      </c>
      <c r="J53">
        <v>11</v>
      </c>
      <c r="K53">
        <v>1200</v>
      </c>
      <c r="L53">
        <f>IF(I53&lt;=E53,IF(I53=E53,G53,K53),0)</f>
        <v>1200</v>
      </c>
      <c r="M53" s="1">
        <f>(C53-J53)*L53</f>
        <v>50304</v>
      </c>
    </row>
    <row r="54" spans="2:13" x14ac:dyDescent="0.25">
      <c r="B54" s="5"/>
      <c r="C54" s="5"/>
      <c r="D54" s="5"/>
      <c r="E54" s="5"/>
      <c r="F54" s="5"/>
      <c r="G54" s="5"/>
      <c r="H54" s="5"/>
      <c r="I54" s="5"/>
      <c r="J54" s="5"/>
      <c r="K54" s="5" t="s">
        <v>5</v>
      </c>
      <c r="L54" s="5"/>
      <c r="M54" s="6">
        <f>SUM(M49:M53)</f>
        <v>127824</v>
      </c>
    </row>
    <row r="56" spans="2:13" x14ac:dyDescent="0.25">
      <c r="B56" t="s">
        <v>19</v>
      </c>
    </row>
    <row r="57" spans="2:13" x14ac:dyDescent="0.25">
      <c r="B57" s="7" t="s">
        <v>0</v>
      </c>
      <c r="C57" s="7" t="s">
        <v>1</v>
      </c>
      <c r="D57" s="7" t="s">
        <v>2</v>
      </c>
      <c r="E57" s="7" t="s">
        <v>6</v>
      </c>
      <c r="F57" s="7" t="s">
        <v>7</v>
      </c>
      <c r="G57" s="7" t="s">
        <v>8</v>
      </c>
      <c r="H57" s="7" t="s">
        <v>9</v>
      </c>
      <c r="I57" s="7" t="s">
        <v>11</v>
      </c>
      <c r="J57" s="7" t="s">
        <v>3</v>
      </c>
      <c r="K57" s="7" t="s">
        <v>2</v>
      </c>
      <c r="L57" s="7" t="s">
        <v>12</v>
      </c>
      <c r="M57" s="7" t="s">
        <v>4</v>
      </c>
    </row>
    <row r="58" spans="2:13" x14ac:dyDescent="0.25">
      <c r="B58">
        <v>1</v>
      </c>
      <c r="C58">
        <v>32.049999999999997</v>
      </c>
      <c r="D58">
        <v>1279</v>
      </c>
      <c r="E58">
        <v>31.2</v>
      </c>
      <c r="F58">
        <v>34.1</v>
      </c>
      <c r="G58">
        <v>8</v>
      </c>
      <c r="H58">
        <v>2</v>
      </c>
      <c r="I58">
        <f>$S$4-20</f>
        <v>27.39</v>
      </c>
      <c r="J58">
        <v>11</v>
      </c>
      <c r="K58">
        <v>1200</v>
      </c>
      <c r="L58">
        <f>IF(I58&lt;=E58,IF(I58=E58,G58,K58),0)</f>
        <v>1200</v>
      </c>
      <c r="M58" s="2">
        <f>(C58-J58)*L58</f>
        <v>25259.999999999996</v>
      </c>
    </row>
    <row r="59" spans="2:13" x14ac:dyDescent="0.25">
      <c r="B59">
        <v>2</v>
      </c>
      <c r="C59">
        <v>47.05</v>
      </c>
      <c r="D59">
        <v>1790</v>
      </c>
      <c r="E59">
        <v>44.7</v>
      </c>
      <c r="F59">
        <v>47.5</v>
      </c>
      <c r="G59">
        <v>230</v>
      </c>
      <c r="H59">
        <v>83</v>
      </c>
      <c r="I59">
        <f>$S$5-25</f>
        <v>44.53</v>
      </c>
      <c r="J59">
        <v>11</v>
      </c>
      <c r="K59">
        <v>1200</v>
      </c>
      <c r="L59">
        <f>IF(I59&lt;=E59,IF(I59=E59,G59,K59),0)</f>
        <v>1200</v>
      </c>
      <c r="M59" s="1">
        <f>(C59-J59)*L59</f>
        <v>43260</v>
      </c>
    </row>
    <row r="60" spans="2:13" x14ac:dyDescent="0.25">
      <c r="B60">
        <v>3</v>
      </c>
      <c r="C60">
        <v>54.55</v>
      </c>
      <c r="D60">
        <v>1471</v>
      </c>
      <c r="E60">
        <v>54.3</v>
      </c>
      <c r="F60">
        <v>58.9</v>
      </c>
      <c r="G60">
        <v>9</v>
      </c>
      <c r="H60">
        <v>130</v>
      </c>
      <c r="I60">
        <f>$S$6-20</f>
        <v>44.569999999999993</v>
      </c>
      <c r="J60">
        <v>11</v>
      </c>
      <c r="K60">
        <v>1200</v>
      </c>
      <c r="L60">
        <f>IF(I60&lt;=E60,IF(I60=E60,G60,K60),0)</f>
        <v>1200</v>
      </c>
      <c r="M60" s="1">
        <f>(C60-J60)*L60</f>
        <v>52260</v>
      </c>
    </row>
    <row r="61" spans="2:13" x14ac:dyDescent="0.25">
      <c r="B61">
        <v>4</v>
      </c>
      <c r="C61">
        <v>38.68</v>
      </c>
      <c r="D61">
        <v>2172</v>
      </c>
      <c r="E61">
        <v>37.35</v>
      </c>
      <c r="F61">
        <v>42.7</v>
      </c>
      <c r="G61">
        <v>1200</v>
      </c>
      <c r="H61">
        <v>103</v>
      </c>
      <c r="I61">
        <f>$S$7-25</f>
        <v>37.35</v>
      </c>
      <c r="J61">
        <v>11</v>
      </c>
      <c r="K61">
        <v>1200</v>
      </c>
      <c r="L61">
        <f>IF(I61&lt;=E61,IF(I61=E61,G61,K61),0)</f>
        <v>1200</v>
      </c>
      <c r="M61" s="1">
        <f>(C61-J61)*L61</f>
        <v>33216</v>
      </c>
    </row>
    <row r="62" spans="2:13" x14ac:dyDescent="0.25">
      <c r="B62">
        <v>5</v>
      </c>
      <c r="C62">
        <v>52.92</v>
      </c>
      <c r="D62">
        <v>1798</v>
      </c>
      <c r="E62">
        <v>49.5</v>
      </c>
      <c r="F62">
        <v>53.3</v>
      </c>
      <c r="G62">
        <v>92</v>
      </c>
      <c r="H62">
        <v>32</v>
      </c>
      <c r="I62">
        <f>$S$8-20</f>
        <v>43.9</v>
      </c>
      <c r="J62">
        <v>11</v>
      </c>
      <c r="K62">
        <v>1200</v>
      </c>
      <c r="L62">
        <f>IF(I62&lt;=E62,IF(I62=E62,G62,K62),0)</f>
        <v>1200</v>
      </c>
      <c r="M62" s="1">
        <f>(C62-J62)*L62</f>
        <v>50304</v>
      </c>
    </row>
    <row r="63" spans="2:13" x14ac:dyDescent="0.25">
      <c r="B63" s="5"/>
      <c r="C63" s="5"/>
      <c r="D63" s="5"/>
      <c r="E63" s="5"/>
      <c r="F63" s="5"/>
      <c r="G63" s="5"/>
      <c r="H63" s="5"/>
      <c r="I63" s="5"/>
      <c r="J63" s="5"/>
      <c r="K63" s="5" t="s">
        <v>5</v>
      </c>
      <c r="L63" s="5"/>
      <c r="M63" s="6">
        <f>SUM(M58:M62)</f>
        <v>204300</v>
      </c>
    </row>
    <row r="65" spans="2:13" x14ac:dyDescent="0.25">
      <c r="B65" t="s">
        <v>21</v>
      </c>
    </row>
    <row r="66" spans="2:13" x14ac:dyDescent="0.25">
      <c r="B66" s="7" t="s">
        <v>0</v>
      </c>
      <c r="C66" s="7" t="s">
        <v>1</v>
      </c>
      <c r="D66" s="7" t="s">
        <v>2</v>
      </c>
      <c r="E66" s="7" t="s">
        <v>6</v>
      </c>
      <c r="F66" s="7" t="s">
        <v>7</v>
      </c>
      <c r="G66" s="7" t="s">
        <v>8</v>
      </c>
      <c r="H66" s="7" t="s">
        <v>9</v>
      </c>
      <c r="I66" s="7" t="s">
        <v>11</v>
      </c>
      <c r="J66" s="7" t="s">
        <v>3</v>
      </c>
      <c r="K66" s="7" t="s">
        <v>2</v>
      </c>
      <c r="L66" s="7" t="s">
        <v>12</v>
      </c>
      <c r="M66" s="7" t="s">
        <v>4</v>
      </c>
    </row>
    <row r="67" spans="2:13" x14ac:dyDescent="0.25">
      <c r="B67">
        <v>1</v>
      </c>
      <c r="C67">
        <v>32.049999999999997</v>
      </c>
      <c r="D67">
        <v>1279</v>
      </c>
      <c r="E67">
        <v>31.2</v>
      </c>
      <c r="F67">
        <v>34.1</v>
      </c>
      <c r="G67">
        <v>8</v>
      </c>
      <c r="H67">
        <v>2</v>
      </c>
      <c r="I67">
        <v>30</v>
      </c>
      <c r="J67">
        <v>11</v>
      </c>
      <c r="K67">
        <v>1200</v>
      </c>
      <c r="L67">
        <f>IF(I67&lt;=E67,IF(I67=E67,G67,K67),0)</f>
        <v>1200</v>
      </c>
      <c r="M67" s="2">
        <f>(C67-J67)*L67</f>
        <v>25259.999999999996</v>
      </c>
    </row>
    <row r="68" spans="2:13" x14ac:dyDescent="0.25">
      <c r="B68">
        <v>2</v>
      </c>
      <c r="C68">
        <v>47.05</v>
      </c>
      <c r="D68">
        <v>1790</v>
      </c>
      <c r="E68">
        <v>44.7</v>
      </c>
      <c r="F68">
        <v>47.5</v>
      </c>
      <c r="G68">
        <v>230</v>
      </c>
      <c r="H68">
        <v>83</v>
      </c>
      <c r="I68">
        <f>$S$5-25</f>
        <v>44.53</v>
      </c>
      <c r="J68">
        <v>11</v>
      </c>
      <c r="K68">
        <v>1200</v>
      </c>
      <c r="L68">
        <f>IF(I68&lt;=E68,IF(I68=E68,G68,K68),0)</f>
        <v>1200</v>
      </c>
      <c r="M68" s="1">
        <f>(C68-J68)*L68</f>
        <v>43260</v>
      </c>
    </row>
    <row r="69" spans="2:13" x14ac:dyDescent="0.25">
      <c r="B69">
        <v>3</v>
      </c>
      <c r="C69">
        <v>54.55</v>
      </c>
      <c r="D69">
        <v>1471</v>
      </c>
      <c r="E69">
        <v>54.3</v>
      </c>
      <c r="F69">
        <v>58.9</v>
      </c>
      <c r="G69">
        <v>9</v>
      </c>
      <c r="H69">
        <v>130</v>
      </c>
      <c r="I69">
        <v>52</v>
      </c>
      <c r="J69">
        <v>11</v>
      </c>
      <c r="K69">
        <v>1200</v>
      </c>
      <c r="L69">
        <f>IF(I69&lt;=E69,IF(I69=E69,G69,K69),0)</f>
        <v>1200</v>
      </c>
      <c r="M69" s="1">
        <f>(C69-J69)*L69</f>
        <v>52260</v>
      </c>
    </row>
    <row r="70" spans="2:13" x14ac:dyDescent="0.25">
      <c r="B70">
        <v>4</v>
      </c>
      <c r="C70">
        <v>39.03</v>
      </c>
      <c r="D70">
        <v>2172</v>
      </c>
      <c r="E70">
        <v>38</v>
      </c>
      <c r="F70">
        <v>42.7</v>
      </c>
      <c r="G70">
        <v>1200</v>
      </c>
      <c r="H70">
        <v>103</v>
      </c>
      <c r="I70">
        <v>38</v>
      </c>
      <c r="J70">
        <v>11</v>
      </c>
      <c r="K70">
        <v>1200</v>
      </c>
      <c r="L70">
        <f>IF(I70&lt;=E70,IF(I70=E70,G70,K70),0)</f>
        <v>1200</v>
      </c>
      <c r="M70" s="1">
        <f>(C70-J70)*L70</f>
        <v>33636</v>
      </c>
    </row>
    <row r="71" spans="2:13" x14ac:dyDescent="0.25">
      <c r="B71">
        <v>5</v>
      </c>
      <c r="C71">
        <v>52.92</v>
      </c>
      <c r="D71">
        <v>1798</v>
      </c>
      <c r="E71">
        <v>49.5</v>
      </c>
      <c r="F71">
        <v>53.3</v>
      </c>
      <c r="G71">
        <v>92</v>
      </c>
      <c r="H71">
        <v>32</v>
      </c>
      <c r="I71">
        <v>47.5</v>
      </c>
      <c r="J71">
        <v>11</v>
      </c>
      <c r="K71">
        <v>1200</v>
      </c>
      <c r="L71">
        <f>IF(I71&lt;=E71,IF(I71=E71,G71,K71),0)</f>
        <v>1200</v>
      </c>
      <c r="M71" s="1">
        <f>(C71-J71)*L71</f>
        <v>50304</v>
      </c>
    </row>
    <row r="72" spans="2:13" x14ac:dyDescent="0.25">
      <c r="B72" s="5"/>
      <c r="C72" s="5"/>
      <c r="D72" s="5"/>
      <c r="E72" s="5"/>
      <c r="F72" s="5"/>
      <c r="G72" s="5"/>
      <c r="H72" s="5"/>
      <c r="I72" s="5"/>
      <c r="J72" s="5"/>
      <c r="K72" s="5" t="s">
        <v>5</v>
      </c>
      <c r="L72" s="5"/>
      <c r="M72" s="6">
        <f>SUM(M67:M71)</f>
        <v>204720</v>
      </c>
    </row>
    <row r="74" spans="2:13" x14ac:dyDescent="0.25">
      <c r="B74" t="s">
        <v>22</v>
      </c>
    </row>
    <row r="75" spans="2:13" x14ac:dyDescent="0.25">
      <c r="B75" s="7" t="s">
        <v>0</v>
      </c>
      <c r="C75" s="7" t="s">
        <v>1</v>
      </c>
      <c r="D75" s="7" t="s">
        <v>2</v>
      </c>
      <c r="E75" s="7" t="s">
        <v>6</v>
      </c>
      <c r="F75" s="7" t="s">
        <v>7</v>
      </c>
      <c r="G75" s="7" t="s">
        <v>8</v>
      </c>
      <c r="H75" s="7" t="s">
        <v>9</v>
      </c>
      <c r="I75" s="7" t="s">
        <v>11</v>
      </c>
      <c r="J75" s="7" t="s">
        <v>3</v>
      </c>
      <c r="K75" s="7" t="s">
        <v>2</v>
      </c>
      <c r="L75" s="7" t="s">
        <v>12</v>
      </c>
      <c r="M75" s="7" t="s">
        <v>4</v>
      </c>
    </row>
    <row r="76" spans="2:13" x14ac:dyDescent="0.25">
      <c r="B76">
        <v>1</v>
      </c>
      <c r="C76">
        <v>32.06</v>
      </c>
      <c r="D76">
        <v>1279</v>
      </c>
      <c r="E76">
        <v>31.3</v>
      </c>
      <c r="F76">
        <v>34.1</v>
      </c>
      <c r="G76">
        <v>1089</v>
      </c>
      <c r="H76">
        <v>2</v>
      </c>
      <c r="I76">
        <v>31.3</v>
      </c>
      <c r="J76">
        <v>11</v>
      </c>
      <c r="K76">
        <v>1200</v>
      </c>
      <c r="L76">
        <f>IF(I76&lt;=E76,IF(I76=E76,G76,K76),0)</f>
        <v>1089</v>
      </c>
      <c r="M76" s="2">
        <f>(C76-J76)*L76</f>
        <v>22934.340000000004</v>
      </c>
    </row>
    <row r="77" spans="2:13" x14ac:dyDescent="0.25">
      <c r="B77">
        <v>2</v>
      </c>
      <c r="C77">
        <v>47.05</v>
      </c>
      <c r="D77">
        <v>1790</v>
      </c>
      <c r="E77">
        <v>44.7</v>
      </c>
      <c r="F77">
        <v>47.5</v>
      </c>
      <c r="G77">
        <v>230</v>
      </c>
      <c r="H77">
        <v>83</v>
      </c>
      <c r="I77">
        <v>44.53</v>
      </c>
      <c r="J77">
        <v>11</v>
      </c>
      <c r="K77">
        <v>1200</v>
      </c>
      <c r="L77">
        <f>IF(I77&lt;=E77,IF(I77=E77,G77,K77),0)</f>
        <v>1200</v>
      </c>
      <c r="M77" s="1">
        <f>(C77-J77)*L77</f>
        <v>43260</v>
      </c>
    </row>
    <row r="78" spans="2:13" x14ac:dyDescent="0.25">
      <c r="B78">
        <v>3</v>
      </c>
      <c r="C78">
        <v>54.55</v>
      </c>
      <c r="D78">
        <v>1471</v>
      </c>
      <c r="E78">
        <v>54.3</v>
      </c>
      <c r="F78">
        <v>58.9</v>
      </c>
      <c r="G78">
        <v>9</v>
      </c>
      <c r="H78">
        <v>130</v>
      </c>
      <c r="I78">
        <v>54</v>
      </c>
      <c r="J78">
        <v>11</v>
      </c>
      <c r="K78">
        <v>1200</v>
      </c>
      <c r="L78">
        <f>IF(I78&lt;=E78,IF(I78=E78,G78,K78),0)</f>
        <v>1200</v>
      </c>
      <c r="M78" s="1">
        <f>(C78-J78)*L78</f>
        <v>52260</v>
      </c>
    </row>
    <row r="79" spans="2:13" x14ac:dyDescent="0.25">
      <c r="B79">
        <v>4</v>
      </c>
      <c r="C79">
        <v>39.619999999999997</v>
      </c>
      <c r="D79">
        <v>2172</v>
      </c>
      <c r="E79">
        <v>39.03</v>
      </c>
      <c r="F79">
        <v>42.7</v>
      </c>
      <c r="G79">
        <v>1200</v>
      </c>
      <c r="H79">
        <v>103</v>
      </c>
      <c r="I79">
        <v>39.03</v>
      </c>
      <c r="J79">
        <v>11</v>
      </c>
      <c r="K79">
        <v>1200</v>
      </c>
      <c r="L79">
        <f>IF(I79&lt;=E79,IF(I79=E79,G79,K79),0)</f>
        <v>1200</v>
      </c>
      <c r="M79" s="1">
        <f>(C79-J79)*L79</f>
        <v>34344</v>
      </c>
    </row>
    <row r="80" spans="2:13" x14ac:dyDescent="0.25">
      <c r="B80">
        <v>5</v>
      </c>
      <c r="C80">
        <v>52.92</v>
      </c>
      <c r="D80">
        <v>1798</v>
      </c>
      <c r="E80">
        <v>49.5</v>
      </c>
      <c r="F80">
        <v>53.3</v>
      </c>
      <c r="G80">
        <v>92</v>
      </c>
      <c r="H80">
        <v>32</v>
      </c>
      <c r="I80">
        <v>47.5</v>
      </c>
      <c r="J80">
        <v>11</v>
      </c>
      <c r="K80">
        <v>1200</v>
      </c>
      <c r="L80">
        <f>IF(I80&lt;=E80,IF(I80=E80,G80,K80),0)</f>
        <v>1200</v>
      </c>
      <c r="M80" s="1">
        <f>(C80-J80)*L80</f>
        <v>50304</v>
      </c>
    </row>
    <row r="81" spans="2:13" x14ac:dyDescent="0.25">
      <c r="B81" s="5"/>
      <c r="C81" s="5"/>
      <c r="D81" s="5"/>
      <c r="E81" s="5"/>
      <c r="F81" s="5"/>
      <c r="G81" s="5"/>
      <c r="H81" s="5"/>
      <c r="I81" s="5"/>
      <c r="J81" s="5"/>
      <c r="K81" s="5" t="s">
        <v>5</v>
      </c>
      <c r="L81" s="5"/>
      <c r="M81" s="6">
        <f>SUM(M76:M80)</f>
        <v>203102.34</v>
      </c>
    </row>
    <row r="83" spans="2:13" x14ac:dyDescent="0.25">
      <c r="B83" t="s">
        <v>23</v>
      </c>
    </row>
    <row r="84" spans="2:13" x14ac:dyDescent="0.25">
      <c r="B84" s="7" t="s">
        <v>0</v>
      </c>
      <c r="C84" s="7" t="s">
        <v>1</v>
      </c>
      <c r="D84" s="7" t="s">
        <v>2</v>
      </c>
      <c r="E84" s="7" t="s">
        <v>6</v>
      </c>
      <c r="F84" s="7" t="s">
        <v>7</v>
      </c>
      <c r="G84" s="7" t="s">
        <v>8</v>
      </c>
      <c r="H84" s="7" t="s">
        <v>9</v>
      </c>
      <c r="I84" s="7" t="s">
        <v>11</v>
      </c>
      <c r="J84" s="7" t="s">
        <v>3</v>
      </c>
      <c r="K84" s="7" t="s">
        <v>2</v>
      </c>
      <c r="L84" s="7" t="s">
        <v>12</v>
      </c>
      <c r="M84" s="7" t="s">
        <v>4</v>
      </c>
    </row>
    <row r="85" spans="2:13" x14ac:dyDescent="0.25">
      <c r="B85">
        <v>1</v>
      </c>
      <c r="C85">
        <v>32.06</v>
      </c>
      <c r="D85">
        <v>1279</v>
      </c>
      <c r="E85">
        <v>31.3</v>
      </c>
      <c r="F85">
        <v>34.1</v>
      </c>
      <c r="G85">
        <v>1089</v>
      </c>
      <c r="H85">
        <v>2</v>
      </c>
      <c r="I85">
        <v>31</v>
      </c>
      <c r="J85">
        <v>11</v>
      </c>
      <c r="K85">
        <v>1200</v>
      </c>
      <c r="L85">
        <f>IF(I85&lt;=E85,IF(I85=E85,G85,K85),0)</f>
        <v>1200</v>
      </c>
      <c r="M85" s="2">
        <f>(C85-J85)*L85</f>
        <v>25272.000000000004</v>
      </c>
    </row>
    <row r="86" spans="2:13" x14ac:dyDescent="0.25">
      <c r="B86">
        <v>2</v>
      </c>
      <c r="C86">
        <v>47.28</v>
      </c>
      <c r="D86">
        <v>1790</v>
      </c>
      <c r="E86">
        <v>46</v>
      </c>
      <c r="F86">
        <v>47.5</v>
      </c>
      <c r="G86">
        <v>1200</v>
      </c>
      <c r="H86">
        <v>83</v>
      </c>
      <c r="I86">
        <v>46</v>
      </c>
      <c r="J86">
        <v>11</v>
      </c>
      <c r="K86">
        <v>1200</v>
      </c>
      <c r="L86">
        <f>IF(I86&lt;=E86,IF(I86=E86,G86,K86),0)</f>
        <v>1200</v>
      </c>
      <c r="M86" s="1">
        <f>(C86-J86)*L86</f>
        <v>43536</v>
      </c>
    </row>
    <row r="87" spans="2:13" x14ac:dyDescent="0.25">
      <c r="B87">
        <v>3</v>
      </c>
      <c r="C87">
        <v>54.55</v>
      </c>
      <c r="D87">
        <v>1471</v>
      </c>
      <c r="E87">
        <v>54.3</v>
      </c>
      <c r="F87">
        <v>58.9</v>
      </c>
      <c r="G87">
        <v>9</v>
      </c>
      <c r="H87">
        <v>130</v>
      </c>
      <c r="I87">
        <v>54.1</v>
      </c>
      <c r="J87">
        <v>11</v>
      </c>
      <c r="K87">
        <v>1200</v>
      </c>
      <c r="L87">
        <f>IF(I87&lt;=E87,IF(I87=E87,G87,K87),0)</f>
        <v>1200</v>
      </c>
      <c r="M87" s="1">
        <f>(C87-J87)*L87</f>
        <v>52260</v>
      </c>
    </row>
    <row r="88" spans="2:13" x14ac:dyDescent="0.25">
      <c r="B88">
        <v>4</v>
      </c>
      <c r="C88">
        <v>39.79</v>
      </c>
      <c r="D88">
        <v>2172</v>
      </c>
      <c r="E88">
        <v>39.299999999999997</v>
      </c>
      <c r="F88">
        <v>42.7</v>
      </c>
      <c r="G88">
        <v>1200</v>
      </c>
      <c r="H88">
        <v>103</v>
      </c>
      <c r="I88">
        <v>39.299999999999997</v>
      </c>
      <c r="J88">
        <v>11</v>
      </c>
      <c r="K88">
        <v>1200</v>
      </c>
      <c r="L88">
        <f>IF(I88&lt;=E88,IF(I88=E88,G88,K88),0)</f>
        <v>1200</v>
      </c>
      <c r="M88" s="1">
        <f>(C88-J88)*L88</f>
        <v>34548</v>
      </c>
    </row>
    <row r="89" spans="2:13" x14ac:dyDescent="0.25">
      <c r="B89">
        <v>5</v>
      </c>
      <c r="C89">
        <v>53</v>
      </c>
      <c r="D89">
        <v>1798</v>
      </c>
      <c r="E89">
        <v>51</v>
      </c>
      <c r="F89">
        <v>53.3</v>
      </c>
      <c r="G89">
        <v>1195</v>
      </c>
      <c r="H89">
        <v>32</v>
      </c>
      <c r="I89">
        <v>51</v>
      </c>
      <c r="J89">
        <v>11</v>
      </c>
      <c r="K89">
        <v>1200</v>
      </c>
      <c r="L89">
        <f>IF(I89&lt;=E89,IF(I89=E89,G89,K89),0)</f>
        <v>1195</v>
      </c>
      <c r="M89" s="1">
        <f>(C89-J89)*L89</f>
        <v>50190</v>
      </c>
    </row>
    <row r="90" spans="2:13" x14ac:dyDescent="0.25">
      <c r="B90" s="5"/>
      <c r="C90" s="5"/>
      <c r="D90" s="5"/>
      <c r="E90" s="5"/>
      <c r="F90" s="5"/>
      <c r="G90" s="5"/>
      <c r="H90" s="5"/>
      <c r="I90" s="5"/>
      <c r="J90" s="5"/>
      <c r="K90" s="5" t="s">
        <v>5</v>
      </c>
      <c r="L90" s="5"/>
      <c r="M90" s="6">
        <f>SUM(M85:M89)</f>
        <v>205806</v>
      </c>
    </row>
    <row r="92" spans="2:13" x14ac:dyDescent="0.25">
      <c r="B92" t="s">
        <v>24</v>
      </c>
    </row>
    <row r="93" spans="2:13" x14ac:dyDescent="0.25">
      <c r="B93" s="7" t="s">
        <v>0</v>
      </c>
      <c r="C93" s="7" t="s">
        <v>1</v>
      </c>
      <c r="D93" s="7" t="s">
        <v>2</v>
      </c>
      <c r="E93" s="7" t="s">
        <v>6</v>
      </c>
      <c r="F93" s="7" t="s">
        <v>7</v>
      </c>
      <c r="G93" s="7" t="s">
        <v>8</v>
      </c>
      <c r="H93" s="7" t="s">
        <v>9</v>
      </c>
      <c r="I93" s="7" t="s">
        <v>11</v>
      </c>
      <c r="J93" s="7" t="s">
        <v>3</v>
      </c>
      <c r="K93" s="7" t="s">
        <v>2</v>
      </c>
      <c r="L93" s="7" t="s">
        <v>12</v>
      </c>
      <c r="M93" s="7" t="s">
        <v>4</v>
      </c>
    </row>
    <row r="94" spans="2:13" x14ac:dyDescent="0.25">
      <c r="B94">
        <v>1</v>
      </c>
      <c r="C94">
        <v>32.07</v>
      </c>
      <c r="D94">
        <v>1279</v>
      </c>
      <c r="E94">
        <v>31.39</v>
      </c>
      <c r="F94">
        <v>34.1</v>
      </c>
      <c r="G94">
        <v>1089</v>
      </c>
      <c r="H94">
        <v>2</v>
      </c>
      <c r="I94">
        <v>31.39</v>
      </c>
      <c r="J94">
        <v>11</v>
      </c>
      <c r="K94">
        <v>1200</v>
      </c>
      <c r="L94">
        <f>IF(I94&lt;=E94,IF(I94=E94,G94,K94),0)</f>
        <v>1089</v>
      </c>
      <c r="M94" s="2">
        <f>(C94-J94)*L94</f>
        <v>22945.23</v>
      </c>
    </row>
    <row r="95" spans="2:13" x14ac:dyDescent="0.25">
      <c r="B95">
        <v>2</v>
      </c>
      <c r="C95">
        <v>47.56</v>
      </c>
      <c r="D95">
        <v>1707</v>
      </c>
      <c r="E95">
        <v>47</v>
      </c>
      <c r="F95">
        <v>49.3</v>
      </c>
      <c r="G95">
        <v>1117</v>
      </c>
      <c r="H95">
        <v>11</v>
      </c>
      <c r="I95">
        <v>47</v>
      </c>
      <c r="J95">
        <v>11</v>
      </c>
      <c r="K95">
        <v>1200</v>
      </c>
      <c r="L95">
        <f>IF(I95&lt;=E95,IF(I95=E95,G95,K95),0)</f>
        <v>1117</v>
      </c>
      <c r="M95" s="1">
        <f>(C95-J95)*L95</f>
        <v>40837.520000000004</v>
      </c>
    </row>
    <row r="96" spans="2:13" x14ac:dyDescent="0.25">
      <c r="B96">
        <v>3</v>
      </c>
      <c r="C96">
        <v>54.55</v>
      </c>
      <c r="D96">
        <v>1471</v>
      </c>
      <c r="E96">
        <v>54.3</v>
      </c>
      <c r="F96">
        <v>58.9</v>
      </c>
      <c r="G96">
        <v>1200</v>
      </c>
      <c r="H96">
        <v>130</v>
      </c>
      <c r="I96">
        <v>54.3</v>
      </c>
      <c r="J96">
        <v>11</v>
      </c>
      <c r="K96">
        <v>1200</v>
      </c>
      <c r="L96">
        <f>IF(I96&lt;=E96,IF(I96=E96,G96,K96),0)</f>
        <v>1200</v>
      </c>
      <c r="M96" s="1">
        <f>(C96-J96)*L96</f>
        <v>52260</v>
      </c>
    </row>
    <row r="97" spans="2:13" x14ac:dyDescent="0.25">
      <c r="B97">
        <v>4</v>
      </c>
      <c r="C97">
        <v>39.979999999999997</v>
      </c>
      <c r="D97">
        <v>2172</v>
      </c>
      <c r="E97">
        <v>39.6</v>
      </c>
      <c r="F97">
        <v>42.7</v>
      </c>
      <c r="G97">
        <v>1200</v>
      </c>
      <c r="H97">
        <v>103</v>
      </c>
      <c r="I97">
        <v>39.6</v>
      </c>
      <c r="J97">
        <v>11</v>
      </c>
      <c r="K97">
        <v>1200</v>
      </c>
      <c r="L97">
        <f>IF(I97&lt;=E97,IF(I97=E97,G97,K97),0)</f>
        <v>1200</v>
      </c>
      <c r="M97" s="1">
        <f>(C97-J97)*L97</f>
        <v>34775.999999999993</v>
      </c>
    </row>
    <row r="98" spans="2:13" x14ac:dyDescent="0.25">
      <c r="B98">
        <v>5</v>
      </c>
      <c r="C98">
        <v>52.99</v>
      </c>
      <c r="D98">
        <v>1798</v>
      </c>
      <c r="E98">
        <v>50.95</v>
      </c>
      <c r="F98">
        <v>53.3</v>
      </c>
      <c r="G98">
        <v>1195</v>
      </c>
      <c r="H98">
        <v>32</v>
      </c>
      <c r="I98">
        <v>50.95</v>
      </c>
      <c r="J98">
        <v>11</v>
      </c>
      <c r="K98">
        <v>1200</v>
      </c>
      <c r="L98">
        <f>IF(I98&lt;=E98,IF(I98=E98,G98,K98),0)</f>
        <v>1195</v>
      </c>
      <c r="M98" s="1">
        <f>(C98-J98)*L98</f>
        <v>50178.05</v>
      </c>
    </row>
    <row r="99" spans="2:13" x14ac:dyDescent="0.25">
      <c r="B99" s="5"/>
      <c r="C99" s="5"/>
      <c r="D99" s="5"/>
      <c r="E99" s="5"/>
      <c r="F99" s="5"/>
      <c r="G99" s="5"/>
      <c r="H99" s="5"/>
      <c r="I99" s="5"/>
      <c r="J99" s="5"/>
      <c r="K99" s="5" t="s">
        <v>5</v>
      </c>
      <c r="L99" s="5"/>
      <c r="M99" s="6">
        <f>SUM(M94:M98)</f>
        <v>200996.8</v>
      </c>
    </row>
    <row r="102" spans="2:13" x14ac:dyDescent="0.25">
      <c r="B102" t="s">
        <v>25</v>
      </c>
    </row>
    <row r="103" spans="2:13" x14ac:dyDescent="0.25">
      <c r="B103" s="7" t="s">
        <v>0</v>
      </c>
      <c r="C103" s="7" t="s">
        <v>1</v>
      </c>
      <c r="D103" s="7" t="s">
        <v>2</v>
      </c>
      <c r="E103" s="7" t="s">
        <v>6</v>
      </c>
      <c r="F103" s="7" t="s">
        <v>7</v>
      </c>
      <c r="G103" s="7" t="s">
        <v>8</v>
      </c>
      <c r="H103" s="7" t="s">
        <v>9</v>
      </c>
      <c r="I103" s="7" t="s">
        <v>11</v>
      </c>
      <c r="J103" s="7" t="s">
        <v>3</v>
      </c>
      <c r="K103" s="7" t="s">
        <v>2</v>
      </c>
      <c r="L103" s="7" t="s">
        <v>12</v>
      </c>
      <c r="M103" s="7" t="s">
        <v>4</v>
      </c>
    </row>
    <row r="104" spans="2:13" x14ac:dyDescent="0.25">
      <c r="B104">
        <v>1</v>
      </c>
      <c r="C104">
        <v>32.049999999999997</v>
      </c>
      <c r="D104">
        <v>1279</v>
      </c>
      <c r="E104">
        <v>31.2</v>
      </c>
      <c r="F104">
        <v>34.1</v>
      </c>
      <c r="G104">
        <v>1200</v>
      </c>
      <c r="H104">
        <v>2</v>
      </c>
      <c r="I104">
        <v>31.2</v>
      </c>
      <c r="J104">
        <v>11</v>
      </c>
      <c r="K104">
        <v>1200</v>
      </c>
      <c r="L104">
        <f>IF(I104&lt;=E104,IF(I104=E104,G104,K104),0)</f>
        <v>1200</v>
      </c>
      <c r="M104" s="2">
        <f>(C104-J104)*L104</f>
        <v>25259.999999999996</v>
      </c>
    </row>
    <row r="105" spans="2:13" x14ac:dyDescent="0.25">
      <c r="B105">
        <v>2</v>
      </c>
      <c r="C105">
        <v>47.53</v>
      </c>
      <c r="D105">
        <v>1707</v>
      </c>
      <c r="E105">
        <v>46.9</v>
      </c>
      <c r="F105">
        <v>49.3</v>
      </c>
      <c r="G105">
        <v>1117</v>
      </c>
      <c r="H105">
        <v>11</v>
      </c>
      <c r="I105">
        <v>46.9</v>
      </c>
      <c r="J105">
        <v>11</v>
      </c>
      <c r="K105">
        <v>1200</v>
      </c>
      <c r="L105">
        <f>IF(I105&lt;=E105,IF(I105=E105,G105,K105),0)</f>
        <v>1117</v>
      </c>
      <c r="M105" s="1">
        <f>(C105-J105)*L105</f>
        <v>40804.01</v>
      </c>
    </row>
    <row r="106" spans="2:13" x14ac:dyDescent="0.25">
      <c r="B106">
        <v>3</v>
      </c>
      <c r="C106">
        <v>54.55</v>
      </c>
      <c r="D106">
        <v>1471</v>
      </c>
      <c r="E106">
        <v>54.3</v>
      </c>
      <c r="F106">
        <v>58.9</v>
      </c>
      <c r="G106">
        <v>1200</v>
      </c>
      <c r="H106">
        <v>130</v>
      </c>
      <c r="I106">
        <v>54.3</v>
      </c>
      <c r="J106">
        <v>11</v>
      </c>
      <c r="K106">
        <v>1200</v>
      </c>
      <c r="L106">
        <f>IF(I106&lt;=E106,IF(I106=E106,G106,K106),0)</f>
        <v>1200</v>
      </c>
      <c r="M106" s="1">
        <f>(C106-J106)*L106</f>
        <v>52260</v>
      </c>
    </row>
    <row r="107" spans="2:13" x14ac:dyDescent="0.25">
      <c r="B107">
        <v>4</v>
      </c>
      <c r="C107">
        <v>40.11</v>
      </c>
      <c r="D107">
        <v>2172</v>
      </c>
      <c r="E107">
        <v>39.799999999999997</v>
      </c>
      <c r="F107">
        <v>42.7</v>
      </c>
      <c r="G107">
        <v>1200</v>
      </c>
      <c r="H107">
        <v>103</v>
      </c>
      <c r="I107">
        <v>39.799999999999997</v>
      </c>
      <c r="J107">
        <v>11</v>
      </c>
      <c r="K107">
        <v>1200</v>
      </c>
      <c r="L107">
        <f>IF(I107&lt;=E107,IF(I107=E107,G107,K107),0)</f>
        <v>1200</v>
      </c>
      <c r="M107" s="1">
        <f>(C107-J107)*L107</f>
        <v>34932</v>
      </c>
    </row>
    <row r="108" spans="2:13" x14ac:dyDescent="0.25">
      <c r="B108">
        <v>5</v>
      </c>
      <c r="C108">
        <v>52.99</v>
      </c>
      <c r="D108">
        <v>1798</v>
      </c>
      <c r="E108">
        <v>50.98</v>
      </c>
      <c r="F108">
        <v>53.3</v>
      </c>
      <c r="G108">
        <v>1195</v>
      </c>
      <c r="H108">
        <v>32</v>
      </c>
      <c r="I108">
        <v>50.98</v>
      </c>
      <c r="J108">
        <v>11</v>
      </c>
      <c r="K108">
        <v>1200</v>
      </c>
      <c r="L108">
        <f>IF(I108&lt;=E108,IF(I108=E108,G108,K108),0)</f>
        <v>1195</v>
      </c>
      <c r="M108" s="1">
        <f>(C108-J108)*L108</f>
        <v>50178.05</v>
      </c>
    </row>
    <row r="109" spans="2:13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 t="s">
        <v>5</v>
      </c>
      <c r="L109" s="5"/>
      <c r="M109" s="6">
        <f>SUM(M104:M108)</f>
        <v>203434.06</v>
      </c>
    </row>
    <row r="112" spans="2:13" x14ac:dyDescent="0.25">
      <c r="B112" t="s">
        <v>26</v>
      </c>
    </row>
    <row r="113" spans="2:13" x14ac:dyDescent="0.25">
      <c r="B113" s="7" t="s">
        <v>0</v>
      </c>
      <c r="C113" s="7" t="s">
        <v>1</v>
      </c>
      <c r="D113" s="7" t="s">
        <v>2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11</v>
      </c>
      <c r="J113" s="7" t="s">
        <v>3</v>
      </c>
      <c r="K113" s="7" t="s">
        <v>2</v>
      </c>
      <c r="L113" s="7" t="s">
        <v>12</v>
      </c>
      <c r="M113" s="7" t="s">
        <v>4</v>
      </c>
    </row>
    <row r="114" spans="2:13" x14ac:dyDescent="0.25">
      <c r="B114">
        <v>1</v>
      </c>
      <c r="C114">
        <v>32.049999999999997</v>
      </c>
      <c r="D114">
        <v>1279</v>
      </c>
      <c r="E114">
        <v>31.2</v>
      </c>
      <c r="F114">
        <v>34.1</v>
      </c>
      <c r="G114">
        <v>8</v>
      </c>
      <c r="H114">
        <v>2</v>
      </c>
      <c r="I114">
        <v>31</v>
      </c>
      <c r="J114">
        <v>11</v>
      </c>
      <c r="K114">
        <v>1200</v>
      </c>
      <c r="L114">
        <f>IF(I114&lt;=E114,IF(I114=E114,G114,K114),0)</f>
        <v>1200</v>
      </c>
      <c r="M114" s="2">
        <f>(C114-J114)*L114</f>
        <v>25259.999999999996</v>
      </c>
    </row>
    <row r="115" spans="2:13" x14ac:dyDescent="0.25">
      <c r="B115">
        <v>2</v>
      </c>
      <c r="C115">
        <v>47.28</v>
      </c>
      <c r="D115">
        <v>1790</v>
      </c>
      <c r="E115">
        <v>46</v>
      </c>
      <c r="F115">
        <v>47.5</v>
      </c>
      <c r="G115">
        <v>1200</v>
      </c>
      <c r="H115">
        <v>83</v>
      </c>
      <c r="I115">
        <v>46</v>
      </c>
      <c r="J115">
        <v>11</v>
      </c>
      <c r="K115">
        <v>1200</v>
      </c>
      <c r="L115">
        <f>IF(I115&lt;=E115,IF(I115=E115,G115,K115),0)</f>
        <v>1200</v>
      </c>
      <c r="M115" s="1">
        <f>(C115-J115)*L115</f>
        <v>43536</v>
      </c>
    </row>
    <row r="116" spans="2:13" x14ac:dyDescent="0.25">
      <c r="B116">
        <v>3</v>
      </c>
      <c r="C116">
        <v>55</v>
      </c>
      <c r="D116">
        <v>1748</v>
      </c>
      <c r="E116">
        <v>55</v>
      </c>
      <c r="F116">
        <v>58</v>
      </c>
      <c r="G116">
        <v>657</v>
      </c>
      <c r="H116">
        <v>32</v>
      </c>
      <c r="I116">
        <v>55</v>
      </c>
      <c r="J116">
        <v>11</v>
      </c>
      <c r="K116">
        <v>1200</v>
      </c>
      <c r="L116">
        <f>IF(I116&lt;=E116,IF(I116=E116,G116,K116),0)</f>
        <v>657</v>
      </c>
      <c r="M116" s="1">
        <f>(C116-J116)*L116</f>
        <v>28908</v>
      </c>
    </row>
    <row r="117" spans="2:13" x14ac:dyDescent="0.25">
      <c r="B117">
        <v>4</v>
      </c>
      <c r="C117">
        <v>41.97</v>
      </c>
      <c r="D117">
        <v>1011</v>
      </c>
      <c r="E117">
        <v>40.700000000000003</v>
      </c>
      <c r="F117">
        <v>78.2</v>
      </c>
      <c r="G117">
        <v>39</v>
      </c>
      <c r="H117">
        <v>195</v>
      </c>
      <c r="I117">
        <v>42</v>
      </c>
      <c r="J117">
        <v>11</v>
      </c>
      <c r="K117">
        <v>1200</v>
      </c>
      <c r="L117">
        <f>IF(I117&lt;=E117,IF(I117=E117,G117,K117),0)</f>
        <v>0</v>
      </c>
      <c r="M117" s="1">
        <f>(C117-J117)*L117</f>
        <v>0</v>
      </c>
    </row>
    <row r="118" spans="2:13" x14ac:dyDescent="0.25">
      <c r="B118">
        <v>5</v>
      </c>
      <c r="C118">
        <v>53.15</v>
      </c>
      <c r="D118">
        <v>1798</v>
      </c>
      <c r="E118">
        <v>53</v>
      </c>
      <c r="F118">
        <v>53.3</v>
      </c>
      <c r="G118">
        <v>1195</v>
      </c>
      <c r="H118">
        <v>32</v>
      </c>
      <c r="I118">
        <v>53</v>
      </c>
      <c r="J118">
        <v>11</v>
      </c>
      <c r="K118">
        <v>1200</v>
      </c>
      <c r="L118">
        <f>IF(I118&lt;=E118,IF(I118=E118,G118,K118),0)</f>
        <v>1195</v>
      </c>
      <c r="M118" s="1">
        <f>(C118-J118)*L118</f>
        <v>50369.25</v>
      </c>
    </row>
    <row r="119" spans="2:13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 t="s">
        <v>5</v>
      </c>
      <c r="L119" s="5"/>
      <c r="M119" s="6">
        <f>SUM(M114:M118)</f>
        <v>148073.25</v>
      </c>
    </row>
    <row r="121" spans="2:13" x14ac:dyDescent="0.25">
      <c r="B121" t="s">
        <v>27</v>
      </c>
    </row>
    <row r="122" spans="2:13" x14ac:dyDescent="0.25">
      <c r="B122" s="7" t="s">
        <v>0</v>
      </c>
      <c r="C122" s="7" t="s">
        <v>1</v>
      </c>
      <c r="D122" s="7" t="s">
        <v>2</v>
      </c>
      <c r="E122" s="7" t="s">
        <v>6</v>
      </c>
      <c r="F122" s="7" t="s">
        <v>7</v>
      </c>
      <c r="G122" s="7" t="s">
        <v>8</v>
      </c>
      <c r="H122" s="7" t="s">
        <v>9</v>
      </c>
      <c r="I122" s="7" t="s">
        <v>11</v>
      </c>
      <c r="J122" s="7" t="s">
        <v>3</v>
      </c>
      <c r="K122" s="7" t="s">
        <v>2</v>
      </c>
      <c r="L122" s="7" t="s">
        <v>12</v>
      </c>
      <c r="M122" s="7" t="s">
        <v>4</v>
      </c>
    </row>
    <row r="123" spans="2:13" x14ac:dyDescent="0.25">
      <c r="B123">
        <v>1</v>
      </c>
      <c r="C123">
        <v>32.049999999999997</v>
      </c>
      <c r="D123">
        <v>1279</v>
      </c>
      <c r="E123">
        <v>31.2</v>
      </c>
      <c r="F123">
        <v>34.1</v>
      </c>
      <c r="G123">
        <v>8</v>
      </c>
      <c r="H123">
        <v>2</v>
      </c>
      <c r="I123">
        <v>31</v>
      </c>
      <c r="J123">
        <v>11</v>
      </c>
      <c r="K123">
        <v>1200</v>
      </c>
      <c r="L123">
        <f>IF(I123&lt;=E123,IF(I123=E123,G123,K123),0)</f>
        <v>1200</v>
      </c>
      <c r="M123" s="2">
        <f>(C123-J123)*L123</f>
        <v>25259.999999999996</v>
      </c>
    </row>
    <row r="124" spans="2:13" x14ac:dyDescent="0.25">
      <c r="B124">
        <v>2</v>
      </c>
      <c r="C124">
        <v>47.28</v>
      </c>
      <c r="D124">
        <v>1790</v>
      </c>
      <c r="E124">
        <v>46</v>
      </c>
      <c r="F124">
        <v>47.5</v>
      </c>
      <c r="G124">
        <v>1200</v>
      </c>
      <c r="H124">
        <v>83</v>
      </c>
      <c r="I124">
        <v>46</v>
      </c>
      <c r="J124">
        <v>11</v>
      </c>
      <c r="K124">
        <v>1200</v>
      </c>
      <c r="L124">
        <f>IF(I124&lt;=E124,IF(I124=E124,G124,K124),0)</f>
        <v>1200</v>
      </c>
      <c r="M124" s="1">
        <f>(C124-J124)*L124</f>
        <v>43536</v>
      </c>
    </row>
    <row r="125" spans="2:13" x14ac:dyDescent="0.25">
      <c r="B125">
        <v>3</v>
      </c>
      <c r="C125">
        <v>54.55</v>
      </c>
      <c r="D125">
        <v>1471</v>
      </c>
      <c r="E125">
        <v>54.3</v>
      </c>
      <c r="F125">
        <v>58.9</v>
      </c>
      <c r="G125">
        <v>9</v>
      </c>
      <c r="H125">
        <v>130</v>
      </c>
      <c r="I125">
        <v>54</v>
      </c>
      <c r="J125">
        <v>11</v>
      </c>
      <c r="K125">
        <v>1200</v>
      </c>
      <c r="L125">
        <f>IF(I125&lt;=E125,IF(I125=E125,G125,K125),0)</f>
        <v>1200</v>
      </c>
      <c r="M125" s="1">
        <f>(C125-J125)*L125</f>
        <v>52260</v>
      </c>
    </row>
    <row r="126" spans="2:13" x14ac:dyDescent="0.25">
      <c r="B126">
        <v>4</v>
      </c>
      <c r="C126">
        <v>40.99</v>
      </c>
      <c r="D126">
        <v>1011</v>
      </c>
      <c r="E126">
        <v>40.700000000000003</v>
      </c>
      <c r="F126">
        <v>78.2</v>
      </c>
      <c r="G126">
        <v>39</v>
      </c>
      <c r="H126">
        <v>195</v>
      </c>
      <c r="I126">
        <v>41</v>
      </c>
      <c r="J126">
        <v>11</v>
      </c>
      <c r="K126">
        <v>1200</v>
      </c>
      <c r="L126">
        <f>IF(I126&lt;=E126,IF(I126=E126,G126,K126),0)</f>
        <v>0</v>
      </c>
      <c r="M126" s="1">
        <f>(C126-J126)*L126</f>
        <v>0</v>
      </c>
    </row>
    <row r="127" spans="2:13" x14ac:dyDescent="0.25">
      <c r="B127">
        <v>5</v>
      </c>
      <c r="C127">
        <v>53.06</v>
      </c>
      <c r="D127">
        <v>1798</v>
      </c>
      <c r="E127">
        <v>52</v>
      </c>
      <c r="F127">
        <v>53.3</v>
      </c>
      <c r="G127">
        <v>1195</v>
      </c>
      <c r="H127">
        <v>32</v>
      </c>
      <c r="I127">
        <v>52</v>
      </c>
      <c r="J127">
        <v>11</v>
      </c>
      <c r="K127">
        <v>1200</v>
      </c>
      <c r="L127">
        <f>IF(I127&lt;=E127,IF(I127=E127,G127,K127),0)</f>
        <v>1195</v>
      </c>
      <c r="M127" s="1">
        <f>(C127-J127)*L127</f>
        <v>50261.700000000004</v>
      </c>
    </row>
    <row r="128" spans="2:13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 t="s">
        <v>5</v>
      </c>
      <c r="L128" s="5"/>
      <c r="M128" s="6">
        <f>SUM(M123:M127)</f>
        <v>171317.7</v>
      </c>
    </row>
    <row r="130" spans="2:13" x14ac:dyDescent="0.25">
      <c r="B130" t="s">
        <v>28</v>
      </c>
    </row>
    <row r="131" spans="2:13" x14ac:dyDescent="0.25">
      <c r="B131" s="7" t="s">
        <v>0</v>
      </c>
      <c r="C131" s="7" t="s">
        <v>1</v>
      </c>
      <c r="D131" s="7" t="s">
        <v>2</v>
      </c>
      <c r="E131" s="7" t="s">
        <v>6</v>
      </c>
      <c r="F131" s="7" t="s">
        <v>7</v>
      </c>
      <c r="G131" s="7" t="s">
        <v>8</v>
      </c>
      <c r="H131" s="7" t="s">
        <v>9</v>
      </c>
      <c r="I131" s="7" t="s">
        <v>11</v>
      </c>
      <c r="J131" s="7" t="s">
        <v>3</v>
      </c>
      <c r="K131" s="7" t="s">
        <v>2</v>
      </c>
      <c r="L131" s="7" t="s">
        <v>12</v>
      </c>
      <c r="M131" s="7" t="s">
        <v>4</v>
      </c>
    </row>
    <row r="132" spans="2:13" x14ac:dyDescent="0.25">
      <c r="B132">
        <v>1</v>
      </c>
      <c r="C132">
        <v>32.049999999999997</v>
      </c>
      <c r="D132">
        <v>1279</v>
      </c>
      <c r="E132">
        <v>31.2</v>
      </c>
      <c r="F132">
        <v>34.1</v>
      </c>
      <c r="G132">
        <v>8</v>
      </c>
      <c r="H132">
        <v>2</v>
      </c>
      <c r="I132">
        <v>31</v>
      </c>
      <c r="J132">
        <v>11</v>
      </c>
      <c r="K132">
        <v>1200</v>
      </c>
      <c r="L132">
        <f>IF(I132&lt;=E132,IF(I132=E132,G132,K132),0)</f>
        <v>1200</v>
      </c>
      <c r="M132" s="2">
        <f>(C132-J132)*L132</f>
        <v>25259.999999999996</v>
      </c>
    </row>
    <row r="133" spans="2:13" x14ac:dyDescent="0.25">
      <c r="B133">
        <v>2</v>
      </c>
      <c r="C133">
        <v>47.28</v>
      </c>
      <c r="D133">
        <v>1790</v>
      </c>
      <c r="E133">
        <v>46</v>
      </c>
      <c r="F133">
        <v>47.5</v>
      </c>
      <c r="G133">
        <v>1200</v>
      </c>
      <c r="H133">
        <v>83</v>
      </c>
      <c r="I133">
        <v>46</v>
      </c>
      <c r="J133">
        <v>11</v>
      </c>
      <c r="K133">
        <v>1200</v>
      </c>
      <c r="L133">
        <f>IF(I133&lt;=E133,IF(I133=E133,G133,K133),0)</f>
        <v>1200</v>
      </c>
      <c r="M133" s="1">
        <f>(C133-J133)*L133</f>
        <v>43536</v>
      </c>
    </row>
    <row r="134" spans="2:13" x14ac:dyDescent="0.25">
      <c r="B134">
        <v>3</v>
      </c>
      <c r="C134">
        <v>54.55</v>
      </c>
      <c r="D134">
        <v>1471</v>
      </c>
      <c r="E134">
        <v>54.3</v>
      </c>
      <c r="F134">
        <v>58.9</v>
      </c>
      <c r="G134">
        <v>9</v>
      </c>
      <c r="H134">
        <v>130</v>
      </c>
      <c r="I134">
        <v>54</v>
      </c>
      <c r="J134">
        <v>11</v>
      </c>
      <c r="K134">
        <v>1200</v>
      </c>
      <c r="L134">
        <f>IF(I134&lt;=E134,IF(I134=E134,G134,K134),0)</f>
        <v>1200</v>
      </c>
      <c r="M134" s="1">
        <f>(C134-J134)*L134</f>
        <v>52260</v>
      </c>
    </row>
    <row r="135" spans="2:13" x14ac:dyDescent="0.25">
      <c r="B135">
        <v>4</v>
      </c>
      <c r="C135">
        <v>40.24</v>
      </c>
      <c r="D135">
        <v>2172</v>
      </c>
      <c r="E135">
        <v>40</v>
      </c>
      <c r="F135">
        <v>42.7</v>
      </c>
      <c r="G135">
        <v>1200</v>
      </c>
      <c r="H135">
        <v>103</v>
      </c>
      <c r="I135">
        <v>40</v>
      </c>
      <c r="J135">
        <v>11</v>
      </c>
      <c r="K135">
        <v>1200</v>
      </c>
      <c r="L135">
        <f>IF(I135&lt;=E135,IF(I135=E135,G135,K135),0)</f>
        <v>1200</v>
      </c>
      <c r="M135" s="1">
        <f>(C135-J135)*L135</f>
        <v>35088</v>
      </c>
    </row>
    <row r="136" spans="2:13" x14ac:dyDescent="0.25">
      <c r="B136">
        <v>5</v>
      </c>
      <c r="C136">
        <v>53</v>
      </c>
      <c r="D136">
        <v>1798</v>
      </c>
      <c r="E136">
        <v>51</v>
      </c>
      <c r="F136">
        <v>53.3</v>
      </c>
      <c r="G136">
        <v>1195</v>
      </c>
      <c r="H136">
        <v>32</v>
      </c>
      <c r="I136">
        <v>51</v>
      </c>
      <c r="J136">
        <v>11</v>
      </c>
      <c r="K136">
        <v>1200</v>
      </c>
      <c r="L136">
        <f>IF(I136&lt;=E136,IF(I136=E136,G136,K136),0)</f>
        <v>1195</v>
      </c>
      <c r="M136" s="1">
        <f>(C136-J136)*L136</f>
        <v>50190</v>
      </c>
    </row>
    <row r="137" spans="2:13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 t="s">
        <v>5</v>
      </c>
      <c r="L137" s="5"/>
      <c r="M137" s="6">
        <f>SUM(M132:M136)</f>
        <v>206334</v>
      </c>
    </row>
    <row r="139" spans="2:13" x14ac:dyDescent="0.25">
      <c r="B139" t="s">
        <v>28</v>
      </c>
    </row>
    <row r="140" spans="2:13" x14ac:dyDescent="0.25">
      <c r="B140" s="7" t="s">
        <v>0</v>
      </c>
      <c r="C140" s="7" t="s">
        <v>1</v>
      </c>
      <c r="D140" s="7" t="s">
        <v>2</v>
      </c>
      <c r="E140" s="7" t="s">
        <v>6</v>
      </c>
      <c r="F140" s="7" t="s">
        <v>7</v>
      </c>
      <c r="G140" s="7" t="s">
        <v>8</v>
      </c>
      <c r="H140" s="7" t="s">
        <v>9</v>
      </c>
      <c r="I140" s="7" t="s">
        <v>11</v>
      </c>
      <c r="J140" s="7" t="s">
        <v>3</v>
      </c>
      <c r="K140" s="7" t="s">
        <v>2</v>
      </c>
      <c r="L140" s="7" t="s">
        <v>12</v>
      </c>
      <c r="M140" s="7" t="s">
        <v>4</v>
      </c>
    </row>
    <row r="141" spans="2:13" x14ac:dyDescent="0.25">
      <c r="B141">
        <v>1</v>
      </c>
      <c r="C141">
        <v>32.049999999999997</v>
      </c>
      <c r="D141">
        <v>1279</v>
      </c>
      <c r="E141">
        <v>31.2</v>
      </c>
      <c r="F141">
        <v>34.1</v>
      </c>
      <c r="G141">
        <v>8</v>
      </c>
      <c r="H141">
        <v>2</v>
      </c>
      <c r="I141">
        <v>31</v>
      </c>
      <c r="J141">
        <v>11</v>
      </c>
      <c r="K141">
        <v>1200</v>
      </c>
      <c r="L141">
        <f>IF(I141&lt;=E141,IF(I141=E141,G141,K141),0)</f>
        <v>1200</v>
      </c>
      <c r="M141" s="2">
        <f>(C141-J141)*L141</f>
        <v>25259.999999999996</v>
      </c>
    </row>
    <row r="142" spans="2:13" x14ac:dyDescent="0.25">
      <c r="B142">
        <v>2</v>
      </c>
      <c r="C142">
        <v>47.28</v>
      </c>
      <c r="D142">
        <v>1790</v>
      </c>
      <c r="E142">
        <v>46</v>
      </c>
      <c r="F142">
        <v>47.5</v>
      </c>
      <c r="G142">
        <v>1200</v>
      </c>
      <c r="H142">
        <v>83</v>
      </c>
      <c r="I142">
        <v>46</v>
      </c>
      <c r="J142">
        <v>11</v>
      </c>
      <c r="K142">
        <v>1200</v>
      </c>
      <c r="L142">
        <f>IF(I142&lt;=E142,IF(I142=E142,G142,K142),0)</f>
        <v>1200</v>
      </c>
      <c r="M142" s="1">
        <f>(C142-J142)*L142</f>
        <v>43536</v>
      </c>
    </row>
    <row r="143" spans="2:13" x14ac:dyDescent="0.25">
      <c r="B143">
        <v>3</v>
      </c>
      <c r="C143">
        <v>54.55</v>
      </c>
      <c r="D143">
        <v>1471</v>
      </c>
      <c r="E143">
        <v>54.3</v>
      </c>
      <c r="F143">
        <v>58.9</v>
      </c>
      <c r="G143">
        <v>9</v>
      </c>
      <c r="H143">
        <v>130</v>
      </c>
      <c r="I143">
        <v>54</v>
      </c>
      <c r="J143">
        <v>11</v>
      </c>
      <c r="K143">
        <v>1200</v>
      </c>
      <c r="L143">
        <f>IF(I143&lt;=E143,IF(I143=E143,G143,K143),0)</f>
        <v>1200</v>
      </c>
      <c r="M143" s="1">
        <f>(C143-J143)*L143</f>
        <v>52260</v>
      </c>
    </row>
    <row r="144" spans="2:13" x14ac:dyDescent="0.25">
      <c r="B144">
        <v>4</v>
      </c>
      <c r="C144">
        <v>40.24</v>
      </c>
      <c r="D144">
        <v>2172</v>
      </c>
      <c r="E144">
        <v>40</v>
      </c>
      <c r="F144">
        <v>42.7</v>
      </c>
      <c r="G144">
        <v>1200</v>
      </c>
      <c r="H144">
        <v>103</v>
      </c>
      <c r="I144">
        <v>40</v>
      </c>
      <c r="J144">
        <v>11</v>
      </c>
      <c r="K144">
        <v>1200</v>
      </c>
      <c r="L144">
        <f>IF(I144&lt;=E144,IF(I144=E144,G144,K144),0)</f>
        <v>1200</v>
      </c>
      <c r="M144" s="1">
        <f>(C144-J144)*L144</f>
        <v>35088</v>
      </c>
    </row>
    <row r="145" spans="2:13" x14ac:dyDescent="0.25">
      <c r="B145">
        <v>5</v>
      </c>
      <c r="C145">
        <v>52.94</v>
      </c>
      <c r="D145">
        <v>1798</v>
      </c>
      <c r="E145">
        <v>50</v>
      </c>
      <c r="F145">
        <v>53.3</v>
      </c>
      <c r="G145">
        <v>1195</v>
      </c>
      <c r="H145">
        <v>32</v>
      </c>
      <c r="I145">
        <v>50</v>
      </c>
      <c r="J145">
        <v>11</v>
      </c>
      <c r="K145">
        <v>1200</v>
      </c>
      <c r="L145">
        <f>IF(I145&lt;=E145,IF(I145=E145,G145,K145),0)</f>
        <v>1195</v>
      </c>
      <c r="M145" s="1">
        <f>(C145-J145)*L145</f>
        <v>50118.299999999996</v>
      </c>
    </row>
    <row r="146" spans="2:13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 t="s">
        <v>5</v>
      </c>
      <c r="L146" s="5"/>
      <c r="M146" s="6">
        <f>SUM(M141:M145)</f>
        <v>206262.3</v>
      </c>
    </row>
    <row r="149" spans="2:13" x14ac:dyDescent="0.25">
      <c r="B149" t="s">
        <v>29</v>
      </c>
    </row>
    <row r="150" spans="2:13" x14ac:dyDescent="0.25">
      <c r="B150" s="7" t="s">
        <v>0</v>
      </c>
      <c r="C150" s="7" t="s">
        <v>1</v>
      </c>
      <c r="D150" s="7" t="s">
        <v>2</v>
      </c>
      <c r="E150" s="7" t="s">
        <v>6</v>
      </c>
      <c r="F150" s="7" t="s">
        <v>7</v>
      </c>
      <c r="G150" s="7" t="s">
        <v>8</v>
      </c>
      <c r="H150" s="7" t="s">
        <v>9</v>
      </c>
      <c r="I150" s="7" t="s">
        <v>11</v>
      </c>
      <c r="J150" s="7" t="s">
        <v>3</v>
      </c>
      <c r="K150" s="7" t="s">
        <v>2</v>
      </c>
      <c r="L150" s="7" t="s">
        <v>12</v>
      </c>
      <c r="M150" s="7" t="s">
        <v>4</v>
      </c>
    </row>
    <row r="151" spans="2:13" x14ac:dyDescent="0.25">
      <c r="B151">
        <v>1</v>
      </c>
      <c r="C151">
        <v>32.049999999999997</v>
      </c>
      <c r="D151">
        <v>1279</v>
      </c>
      <c r="E151">
        <v>31.2</v>
      </c>
      <c r="F151">
        <v>34.1</v>
      </c>
      <c r="G151">
        <v>8</v>
      </c>
      <c r="H151">
        <v>2</v>
      </c>
      <c r="I151">
        <v>31</v>
      </c>
      <c r="J151">
        <v>11</v>
      </c>
      <c r="K151">
        <v>1200</v>
      </c>
      <c r="L151">
        <f>IF(I151&lt;=E151,IF(I151=E151,G151,K151),0)</f>
        <v>1200</v>
      </c>
      <c r="M151" s="2">
        <f>(C151-J151)*L151</f>
        <v>25259.999999999996</v>
      </c>
    </row>
    <row r="152" spans="2:13" x14ac:dyDescent="0.25">
      <c r="B152">
        <v>2</v>
      </c>
      <c r="C152">
        <v>47.28</v>
      </c>
      <c r="D152">
        <v>1790</v>
      </c>
      <c r="E152">
        <v>46</v>
      </c>
      <c r="F152">
        <v>47.5</v>
      </c>
      <c r="G152">
        <v>1200</v>
      </c>
      <c r="H152">
        <v>83</v>
      </c>
      <c r="I152">
        <v>46</v>
      </c>
      <c r="J152">
        <v>11</v>
      </c>
      <c r="K152">
        <v>1200</v>
      </c>
      <c r="L152">
        <f>IF(I152&lt;=E152,IF(I152=E152,G152,K152),0)</f>
        <v>1200</v>
      </c>
      <c r="M152" s="1">
        <f>(C152-J152)*L152</f>
        <v>43536</v>
      </c>
    </row>
    <row r="153" spans="2:13" x14ac:dyDescent="0.25">
      <c r="B153">
        <v>3</v>
      </c>
      <c r="C153">
        <v>54.55</v>
      </c>
      <c r="D153">
        <v>1471</v>
      </c>
      <c r="E153">
        <v>54.3</v>
      </c>
      <c r="F153">
        <v>58.9</v>
      </c>
      <c r="G153">
        <v>9</v>
      </c>
      <c r="H153">
        <v>130</v>
      </c>
      <c r="I153">
        <v>54</v>
      </c>
      <c r="J153">
        <v>11</v>
      </c>
      <c r="K153">
        <v>1200</v>
      </c>
      <c r="L153">
        <f>IF(I153&lt;=E153,IF(I153=E153,G153,K153),0)</f>
        <v>1200</v>
      </c>
      <c r="M153" s="1">
        <f>(C153-J153)*L153</f>
        <v>52260</v>
      </c>
    </row>
    <row r="154" spans="2:13" x14ac:dyDescent="0.25">
      <c r="B154">
        <v>4</v>
      </c>
      <c r="C154">
        <v>40.24</v>
      </c>
      <c r="D154">
        <v>2172</v>
      </c>
      <c r="E154">
        <v>40</v>
      </c>
      <c r="F154">
        <v>42.7</v>
      </c>
      <c r="G154">
        <v>1200</v>
      </c>
      <c r="H154">
        <v>103</v>
      </c>
      <c r="I154">
        <v>40</v>
      </c>
      <c r="J154">
        <v>11</v>
      </c>
      <c r="K154">
        <v>1200</v>
      </c>
      <c r="L154">
        <f>IF(I154&lt;=E154,IF(I154=E154,G154,K154),0)</f>
        <v>1200</v>
      </c>
      <c r="M154" s="1">
        <f>(C154-J154)*L154</f>
        <v>35088</v>
      </c>
    </row>
    <row r="155" spans="2:13" x14ac:dyDescent="0.25">
      <c r="B155">
        <v>5</v>
      </c>
      <c r="C155">
        <v>52.92</v>
      </c>
      <c r="D155">
        <v>1798</v>
      </c>
      <c r="E155">
        <v>49.5</v>
      </c>
      <c r="F155">
        <v>53.3</v>
      </c>
      <c r="G155">
        <v>92</v>
      </c>
      <c r="H155">
        <v>32</v>
      </c>
      <c r="I155">
        <v>49</v>
      </c>
      <c r="J155">
        <v>11</v>
      </c>
      <c r="K155">
        <v>1200</v>
      </c>
      <c r="L155">
        <f>IF(I155&lt;=E155,IF(I155=E155,G155,K155),0)</f>
        <v>1200</v>
      </c>
      <c r="M155" s="1">
        <f>(C155-J155)*L155</f>
        <v>50304</v>
      </c>
    </row>
    <row r="156" spans="2:13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 t="s">
        <v>5</v>
      </c>
      <c r="L156" s="5"/>
      <c r="M156" s="6">
        <f>SUM(M151:M155)</f>
        <v>206448</v>
      </c>
    </row>
    <row r="158" spans="2:13" x14ac:dyDescent="0.25">
      <c r="B158" t="s">
        <v>31</v>
      </c>
    </row>
    <row r="159" spans="2:13" x14ac:dyDescent="0.25">
      <c r="B159" s="7" t="s">
        <v>0</v>
      </c>
      <c r="C159" s="7" t="s">
        <v>1</v>
      </c>
      <c r="D159" s="7" t="s">
        <v>2</v>
      </c>
      <c r="E159" s="7" t="s">
        <v>6</v>
      </c>
      <c r="F159" s="7" t="s">
        <v>7</v>
      </c>
      <c r="G159" s="7" t="s">
        <v>8</v>
      </c>
      <c r="H159" s="7" t="s">
        <v>9</v>
      </c>
      <c r="I159" s="7" t="s">
        <v>11</v>
      </c>
      <c r="J159" s="7" t="s">
        <v>3</v>
      </c>
      <c r="K159" s="7" t="s">
        <v>2</v>
      </c>
      <c r="L159" s="7" t="s">
        <v>12</v>
      </c>
      <c r="M159" s="7" t="s">
        <v>4</v>
      </c>
    </row>
    <row r="160" spans="2:13" x14ac:dyDescent="0.25">
      <c r="B160">
        <v>1</v>
      </c>
      <c r="C160">
        <v>32.049999999999997</v>
      </c>
      <c r="D160">
        <v>1279</v>
      </c>
      <c r="E160">
        <v>31.2</v>
      </c>
      <c r="F160">
        <v>34.1</v>
      </c>
      <c r="G160">
        <v>8</v>
      </c>
      <c r="H160">
        <v>2</v>
      </c>
      <c r="I160">
        <v>31</v>
      </c>
      <c r="J160">
        <v>11</v>
      </c>
      <c r="K160">
        <v>1200</v>
      </c>
      <c r="L160">
        <f>IF(I160&lt;=E160,IF(I160=E160,G160,K160),0)</f>
        <v>1200</v>
      </c>
      <c r="M160" s="2">
        <f>(C160-J160)*L160</f>
        <v>25259.999999999996</v>
      </c>
    </row>
    <row r="161" spans="2:13" x14ac:dyDescent="0.25">
      <c r="B161">
        <v>2</v>
      </c>
      <c r="C161">
        <v>47.28</v>
      </c>
      <c r="D161">
        <v>1790</v>
      </c>
      <c r="E161">
        <v>46</v>
      </c>
      <c r="F161">
        <v>47.5</v>
      </c>
      <c r="G161">
        <v>1200</v>
      </c>
      <c r="H161">
        <v>83</v>
      </c>
      <c r="I161">
        <v>46</v>
      </c>
      <c r="J161">
        <v>11</v>
      </c>
      <c r="K161">
        <v>1200</v>
      </c>
      <c r="L161">
        <f>IF(I161&lt;=E161,IF(I161=E161,G161,K161),0)</f>
        <v>1200</v>
      </c>
      <c r="M161" s="1">
        <f>(C161-J161)*L161</f>
        <v>43536</v>
      </c>
    </row>
    <row r="162" spans="2:13" x14ac:dyDescent="0.25">
      <c r="B162">
        <v>3</v>
      </c>
      <c r="C162">
        <v>54.55</v>
      </c>
      <c r="D162">
        <v>1471</v>
      </c>
      <c r="E162">
        <v>54.3</v>
      </c>
      <c r="F162">
        <v>58.9</v>
      </c>
      <c r="G162">
        <v>9</v>
      </c>
      <c r="H162">
        <v>130</v>
      </c>
      <c r="I162">
        <v>54</v>
      </c>
      <c r="J162">
        <v>11</v>
      </c>
      <c r="K162">
        <v>1200</v>
      </c>
      <c r="L162">
        <f>IF(I162&lt;=E162,IF(I162=E162,G162,K162),0)</f>
        <v>1200</v>
      </c>
      <c r="M162" s="1">
        <f>(C162-J162)*L162</f>
        <v>52260</v>
      </c>
    </row>
    <row r="163" spans="2:13" x14ac:dyDescent="0.25">
      <c r="B163">
        <v>4</v>
      </c>
      <c r="C163">
        <v>40.24</v>
      </c>
      <c r="D163">
        <v>2172</v>
      </c>
      <c r="E163">
        <v>40</v>
      </c>
      <c r="F163">
        <v>42.7</v>
      </c>
      <c r="G163">
        <v>1200</v>
      </c>
      <c r="H163">
        <v>103</v>
      </c>
      <c r="I163">
        <v>40</v>
      </c>
      <c r="J163">
        <v>11</v>
      </c>
      <c r="K163">
        <v>1200</v>
      </c>
      <c r="L163">
        <f>IF(I163&lt;=E163,IF(I163=E163,G163,K163),0)</f>
        <v>1200</v>
      </c>
      <c r="M163" s="1">
        <f>(C163-J163)*L163</f>
        <v>35088</v>
      </c>
    </row>
    <row r="164" spans="2:13" x14ac:dyDescent="0.25">
      <c r="B164">
        <v>5</v>
      </c>
      <c r="C164">
        <v>53.93</v>
      </c>
      <c r="D164">
        <v>603</v>
      </c>
      <c r="E164">
        <v>49.5</v>
      </c>
      <c r="F164">
        <v>97.9</v>
      </c>
      <c r="G164">
        <v>97</v>
      </c>
      <c r="H164">
        <v>603</v>
      </c>
      <c r="I164">
        <v>54</v>
      </c>
      <c r="J164">
        <v>11</v>
      </c>
      <c r="K164">
        <v>1200</v>
      </c>
      <c r="L164">
        <f>IF(I164&lt;=E164,IF(I164=E164,G164,K164),0)</f>
        <v>0</v>
      </c>
      <c r="M164" s="1">
        <f>(C164-J164)*L164</f>
        <v>0</v>
      </c>
    </row>
    <row r="165" spans="2:13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 t="s">
        <v>5</v>
      </c>
      <c r="L165" s="5"/>
      <c r="M165" s="6">
        <f>SUM(M160:M164)</f>
        <v>156144</v>
      </c>
    </row>
    <row r="167" spans="2:13" x14ac:dyDescent="0.25">
      <c r="B167" t="s">
        <v>30</v>
      </c>
    </row>
    <row r="168" spans="2:13" x14ac:dyDescent="0.25">
      <c r="B168" s="7" t="s">
        <v>0</v>
      </c>
      <c r="C168" s="7" t="s">
        <v>1</v>
      </c>
      <c r="D168" s="7" t="s">
        <v>2</v>
      </c>
      <c r="E168" s="7" t="s">
        <v>6</v>
      </c>
      <c r="F168" s="7" t="s">
        <v>7</v>
      </c>
      <c r="G168" s="7" t="s">
        <v>8</v>
      </c>
      <c r="H168" s="7" t="s">
        <v>9</v>
      </c>
      <c r="I168" s="7" t="s">
        <v>11</v>
      </c>
      <c r="J168" s="7" t="s">
        <v>3</v>
      </c>
      <c r="K168" s="7" t="s">
        <v>2</v>
      </c>
      <c r="L168" s="7" t="s">
        <v>12</v>
      </c>
      <c r="M168" s="7" t="s">
        <v>4</v>
      </c>
    </row>
    <row r="169" spans="2:13" x14ac:dyDescent="0.25">
      <c r="B169">
        <v>1</v>
      </c>
      <c r="C169">
        <v>32.049999999999997</v>
      </c>
      <c r="D169">
        <v>1279</v>
      </c>
      <c r="E169">
        <v>31.2</v>
      </c>
      <c r="F169">
        <v>34.1</v>
      </c>
      <c r="G169">
        <v>8</v>
      </c>
      <c r="H169">
        <v>2</v>
      </c>
      <c r="I169">
        <v>31</v>
      </c>
      <c r="J169">
        <v>11</v>
      </c>
      <c r="K169">
        <v>1200</v>
      </c>
      <c r="L169">
        <f>IF(I169&lt;=E169,IF(I169=E169,G169,K169),0)</f>
        <v>1200</v>
      </c>
      <c r="M169" s="2">
        <f>(C169-J169)*L169</f>
        <v>25259.999999999996</v>
      </c>
    </row>
    <row r="170" spans="2:13" x14ac:dyDescent="0.25">
      <c r="B170">
        <v>2</v>
      </c>
      <c r="C170">
        <v>47.28</v>
      </c>
      <c r="D170">
        <v>1790</v>
      </c>
      <c r="E170">
        <v>46</v>
      </c>
      <c r="F170">
        <v>47.5</v>
      </c>
      <c r="G170">
        <v>1200</v>
      </c>
      <c r="H170">
        <v>83</v>
      </c>
      <c r="I170">
        <v>46</v>
      </c>
      <c r="J170">
        <v>11</v>
      </c>
      <c r="K170">
        <v>1200</v>
      </c>
      <c r="L170">
        <f>IF(I170&lt;=E170,IF(I170=E170,G170,K170),0)</f>
        <v>1200</v>
      </c>
      <c r="M170" s="1">
        <f>(C170-J170)*L170</f>
        <v>43536</v>
      </c>
    </row>
    <row r="171" spans="2:13" x14ac:dyDescent="0.25">
      <c r="B171">
        <v>3</v>
      </c>
      <c r="C171">
        <v>54.55</v>
      </c>
      <c r="D171">
        <v>1471</v>
      </c>
      <c r="E171">
        <v>54.3</v>
      </c>
      <c r="F171">
        <v>58.9</v>
      </c>
      <c r="G171">
        <v>9</v>
      </c>
      <c r="H171">
        <v>130</v>
      </c>
      <c r="I171">
        <v>54</v>
      </c>
      <c r="J171">
        <v>11</v>
      </c>
      <c r="K171">
        <v>1200</v>
      </c>
      <c r="L171">
        <f>IF(I171&lt;=E171,IF(I171=E171,G171,K171),0)</f>
        <v>1200</v>
      </c>
      <c r="M171" s="1">
        <f>(C171-J171)*L171</f>
        <v>52260</v>
      </c>
    </row>
    <row r="172" spans="2:13" x14ac:dyDescent="0.25">
      <c r="B172">
        <v>4</v>
      </c>
      <c r="C172">
        <v>40.24</v>
      </c>
      <c r="D172">
        <v>2172</v>
      </c>
      <c r="E172">
        <v>40</v>
      </c>
      <c r="F172">
        <v>42.7</v>
      </c>
      <c r="G172">
        <v>1200</v>
      </c>
      <c r="H172">
        <v>103</v>
      </c>
      <c r="I172">
        <v>40</v>
      </c>
      <c r="J172">
        <v>11</v>
      </c>
      <c r="K172">
        <v>1200</v>
      </c>
      <c r="L172">
        <f>IF(I172&lt;=E172,IF(I172=E172,G172,K172),0)</f>
        <v>1200</v>
      </c>
      <c r="M172" s="1">
        <f>(C172-J172)*L172</f>
        <v>35088</v>
      </c>
    </row>
    <row r="173" spans="2:13" x14ac:dyDescent="0.25">
      <c r="B173">
        <v>5</v>
      </c>
      <c r="C173">
        <v>53.15</v>
      </c>
      <c r="D173">
        <v>1798</v>
      </c>
      <c r="E173">
        <v>53</v>
      </c>
      <c r="F173">
        <v>53.3</v>
      </c>
      <c r="G173">
        <v>1195</v>
      </c>
      <c r="H173">
        <v>32</v>
      </c>
      <c r="I173">
        <v>53</v>
      </c>
      <c r="J173">
        <v>11</v>
      </c>
      <c r="K173">
        <v>1200</v>
      </c>
      <c r="L173">
        <f>IF(I173&lt;=E173,IF(I173=E173,G173,K173),0)</f>
        <v>1195</v>
      </c>
      <c r="M173" s="1">
        <f>(C173-J173)*L173</f>
        <v>50369.25</v>
      </c>
    </row>
    <row r="174" spans="2:13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 t="s">
        <v>5</v>
      </c>
      <c r="L174" s="5"/>
      <c r="M174" s="6">
        <f>SUM(M169:M173)</f>
        <v>206513.25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F068-E9E4-4A14-88A6-B21EAF46D8D0}">
  <dimension ref="B3:M66"/>
  <sheetViews>
    <sheetView topLeftCell="A34" workbookViewId="0">
      <selection activeCell="U25" sqref="U25"/>
    </sheetView>
  </sheetViews>
  <sheetFormatPr defaultRowHeight="15" x14ac:dyDescent="0.25"/>
  <cols>
    <col min="13" max="13" width="11.42578125" bestFit="1" customWidth="1"/>
  </cols>
  <sheetData>
    <row r="3" spans="2:13" x14ac:dyDescent="0.25">
      <c r="B3" t="s">
        <v>20</v>
      </c>
    </row>
    <row r="4" spans="2:13" x14ac:dyDescent="0.25">
      <c r="B4" s="7" t="s">
        <v>0</v>
      </c>
      <c r="C4" s="7" t="s">
        <v>1</v>
      </c>
      <c r="D4" s="7" t="s">
        <v>2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11</v>
      </c>
      <c r="J4" s="7" t="s">
        <v>3</v>
      </c>
      <c r="K4" s="7" t="s">
        <v>2</v>
      </c>
      <c r="L4" s="7" t="s">
        <v>12</v>
      </c>
      <c r="M4" s="7" t="s">
        <v>4</v>
      </c>
    </row>
    <row r="5" spans="2:13" x14ac:dyDescent="0.25">
      <c r="B5">
        <v>1</v>
      </c>
      <c r="C5">
        <v>32.049999999999997</v>
      </c>
      <c r="D5">
        <v>1279</v>
      </c>
      <c r="E5">
        <v>31.2</v>
      </c>
      <c r="F5">
        <v>34.1</v>
      </c>
      <c r="G5">
        <v>8</v>
      </c>
      <c r="H5">
        <v>2</v>
      </c>
      <c r="I5">
        <v>31</v>
      </c>
      <c r="J5">
        <v>11</v>
      </c>
      <c r="K5">
        <v>1200</v>
      </c>
      <c r="L5">
        <f>IF(I5&lt;=E5,IF(I5=E5,G5,K5),0)</f>
        <v>1200</v>
      </c>
      <c r="M5" s="2">
        <f>(C5-J5)*L5</f>
        <v>25259.999999999996</v>
      </c>
    </row>
    <row r="6" spans="2:13" x14ac:dyDescent="0.25">
      <c r="B6">
        <v>2</v>
      </c>
      <c r="C6">
        <v>47.28</v>
      </c>
      <c r="D6">
        <v>1790</v>
      </c>
      <c r="E6">
        <v>46</v>
      </c>
      <c r="F6">
        <v>47.5</v>
      </c>
      <c r="G6">
        <v>1200</v>
      </c>
      <c r="H6">
        <v>83</v>
      </c>
      <c r="I6">
        <v>46</v>
      </c>
      <c r="J6">
        <v>11</v>
      </c>
      <c r="K6">
        <v>1200</v>
      </c>
      <c r="L6">
        <f>IF(I6&lt;=E6,IF(I6=E6,G6,K6),0)</f>
        <v>1200</v>
      </c>
      <c r="M6" s="1">
        <f>(C6-J6)*L6</f>
        <v>43536</v>
      </c>
    </row>
    <row r="7" spans="2:13" x14ac:dyDescent="0.25">
      <c r="B7">
        <v>3</v>
      </c>
      <c r="C7">
        <v>54.55</v>
      </c>
      <c r="D7">
        <v>1471</v>
      </c>
      <c r="E7">
        <v>54.3</v>
      </c>
      <c r="F7">
        <v>58.9</v>
      </c>
      <c r="G7">
        <v>9</v>
      </c>
      <c r="H7">
        <v>130</v>
      </c>
      <c r="I7">
        <v>54</v>
      </c>
      <c r="J7">
        <v>11</v>
      </c>
      <c r="K7">
        <v>1200</v>
      </c>
      <c r="L7">
        <f>IF(I7&lt;=E7,IF(I7=E7,G7,K7),0)</f>
        <v>1200</v>
      </c>
      <c r="M7" s="1">
        <f>(C7-J7)*L7</f>
        <v>52260</v>
      </c>
    </row>
    <row r="8" spans="2:13" x14ac:dyDescent="0.25">
      <c r="B8">
        <v>4</v>
      </c>
      <c r="C8">
        <v>40.24</v>
      </c>
      <c r="D8">
        <v>2172</v>
      </c>
      <c r="E8">
        <v>40</v>
      </c>
      <c r="F8">
        <v>42.7</v>
      </c>
      <c r="G8">
        <v>1200</v>
      </c>
      <c r="H8">
        <v>103</v>
      </c>
      <c r="I8">
        <v>40</v>
      </c>
      <c r="J8">
        <v>11</v>
      </c>
      <c r="K8">
        <v>1200</v>
      </c>
      <c r="L8">
        <f>IF(I8&lt;=E8,IF(I8=E8,G8,K8),0)</f>
        <v>1200</v>
      </c>
      <c r="M8" s="1">
        <f>(C8-J8)*L8</f>
        <v>35088</v>
      </c>
    </row>
    <row r="9" spans="2:13" x14ac:dyDescent="0.25">
      <c r="B9">
        <v>5</v>
      </c>
      <c r="C9">
        <v>53.15</v>
      </c>
      <c r="D9">
        <v>1798</v>
      </c>
      <c r="E9">
        <v>53</v>
      </c>
      <c r="F9">
        <v>53.3</v>
      </c>
      <c r="G9">
        <v>1195</v>
      </c>
      <c r="H9">
        <v>32</v>
      </c>
      <c r="I9">
        <v>53</v>
      </c>
      <c r="J9">
        <v>11</v>
      </c>
      <c r="K9">
        <v>1200</v>
      </c>
      <c r="L9">
        <f>IF(I9&lt;=E9,IF(I9=E9,G9,K9),0)</f>
        <v>1195</v>
      </c>
      <c r="M9" s="1">
        <f>(C9-J9)*L9</f>
        <v>50369.25</v>
      </c>
    </row>
    <row r="10" spans="2:13" x14ac:dyDescent="0.25">
      <c r="B10" s="5"/>
      <c r="C10" s="5"/>
      <c r="D10" s="5"/>
      <c r="E10" s="5"/>
      <c r="F10" s="5"/>
      <c r="G10" s="5"/>
      <c r="H10" s="5"/>
      <c r="I10" s="5"/>
      <c r="J10" s="5"/>
      <c r="K10" s="5" t="s">
        <v>5</v>
      </c>
      <c r="L10" s="5"/>
      <c r="M10" s="6">
        <f>SUM(M5:M9)</f>
        <v>206513.25</v>
      </c>
    </row>
    <row r="13" spans="2:13" x14ac:dyDescent="0.25">
      <c r="B13" t="s">
        <v>32</v>
      </c>
    </row>
    <row r="14" spans="2:13" x14ac:dyDescent="0.25">
      <c r="B14" s="7" t="s">
        <v>0</v>
      </c>
      <c r="C14" s="7" t="s">
        <v>1</v>
      </c>
      <c r="D14" s="7" t="s">
        <v>2</v>
      </c>
      <c r="E14" s="7" t="s">
        <v>6</v>
      </c>
      <c r="F14" s="7" t="s">
        <v>7</v>
      </c>
      <c r="G14" s="7" t="s">
        <v>8</v>
      </c>
      <c r="H14" s="7" t="s">
        <v>9</v>
      </c>
      <c r="I14" s="7" t="s">
        <v>11</v>
      </c>
      <c r="J14" s="7" t="s">
        <v>3</v>
      </c>
      <c r="K14" s="7" t="s">
        <v>2</v>
      </c>
      <c r="L14" s="7" t="s">
        <v>12</v>
      </c>
      <c r="M14" s="7" t="s">
        <v>4</v>
      </c>
    </row>
    <row r="15" spans="2:13" x14ac:dyDescent="0.25">
      <c r="B15">
        <v>1</v>
      </c>
      <c r="C15">
        <v>39.729999999999997</v>
      </c>
      <c r="D15">
        <v>1163</v>
      </c>
      <c r="E15">
        <v>31.2</v>
      </c>
      <c r="F15">
        <v>42.1</v>
      </c>
      <c r="G15">
        <v>92</v>
      </c>
      <c r="H15">
        <v>2</v>
      </c>
      <c r="I15">
        <v>31</v>
      </c>
      <c r="J15">
        <v>11</v>
      </c>
      <c r="K15">
        <v>1000</v>
      </c>
      <c r="L15">
        <f>IF(I15&lt;=E15,IF(I15=E15,G15,K15),0)</f>
        <v>1000</v>
      </c>
      <c r="M15" s="2">
        <f>(C15-J15)*L15</f>
        <v>28729.999999999996</v>
      </c>
    </row>
    <row r="16" spans="2:13" x14ac:dyDescent="0.25">
      <c r="B16">
        <v>2</v>
      </c>
      <c r="C16">
        <v>47.28</v>
      </c>
      <c r="D16">
        <v>1790</v>
      </c>
      <c r="E16">
        <v>46</v>
      </c>
      <c r="F16">
        <v>47.5</v>
      </c>
      <c r="G16">
        <v>1200</v>
      </c>
      <c r="H16">
        <v>83</v>
      </c>
      <c r="I16">
        <v>46</v>
      </c>
      <c r="J16">
        <v>11</v>
      </c>
      <c r="K16">
        <v>1200</v>
      </c>
      <c r="L16">
        <f>IF(I16&lt;=E16,IF(I16=E16,G16,K16),0)</f>
        <v>1200</v>
      </c>
      <c r="M16" s="1">
        <f>(C16-J16)*L16</f>
        <v>43536</v>
      </c>
    </row>
    <row r="17" spans="2:13" x14ac:dyDescent="0.25">
      <c r="B17">
        <v>3</v>
      </c>
      <c r="C17">
        <v>54.55</v>
      </c>
      <c r="D17">
        <v>1471</v>
      </c>
      <c r="E17">
        <v>54.3</v>
      </c>
      <c r="F17">
        <v>58.9</v>
      </c>
      <c r="G17">
        <v>9</v>
      </c>
      <c r="H17">
        <v>130</v>
      </c>
      <c r="I17">
        <v>54</v>
      </c>
      <c r="J17">
        <v>11</v>
      </c>
      <c r="K17">
        <v>1200</v>
      </c>
      <c r="L17">
        <f>IF(I17&lt;=E17,IF(I17=E17,G17,K17),0)</f>
        <v>1200</v>
      </c>
      <c r="M17" s="1">
        <f>(C17-J17)*L17</f>
        <v>52260</v>
      </c>
    </row>
    <row r="18" spans="2:13" x14ac:dyDescent="0.25">
      <c r="B18">
        <v>4</v>
      </c>
      <c r="C18">
        <v>43.84</v>
      </c>
      <c r="D18">
        <v>2069</v>
      </c>
      <c r="E18">
        <v>40</v>
      </c>
      <c r="F18">
        <v>45.3</v>
      </c>
      <c r="G18">
        <v>1097</v>
      </c>
      <c r="H18">
        <v>165</v>
      </c>
      <c r="I18">
        <v>40</v>
      </c>
      <c r="J18">
        <v>11</v>
      </c>
      <c r="K18">
        <v>1100</v>
      </c>
      <c r="L18">
        <f>IF(I18&lt;=E18,IF(I18=E18,G18,K18),0)</f>
        <v>1097</v>
      </c>
      <c r="M18" s="1">
        <f>(C18-J18)*L18</f>
        <v>36025.480000000003</v>
      </c>
    </row>
    <row r="19" spans="2:13" x14ac:dyDescent="0.25">
      <c r="B19">
        <v>5</v>
      </c>
      <c r="C19">
        <v>53.15</v>
      </c>
      <c r="D19">
        <v>1798</v>
      </c>
      <c r="E19">
        <v>53</v>
      </c>
      <c r="F19">
        <v>53.3</v>
      </c>
      <c r="G19">
        <v>1195</v>
      </c>
      <c r="H19">
        <v>32</v>
      </c>
      <c r="I19">
        <v>53</v>
      </c>
      <c r="J19">
        <v>11</v>
      </c>
      <c r="K19">
        <v>1200</v>
      </c>
      <c r="L19">
        <f>IF(I19&lt;=E19,IF(I19=E19,G19,K19),0)</f>
        <v>1195</v>
      </c>
      <c r="M19" s="1">
        <f>(C19-J19)*L19</f>
        <v>50369.25</v>
      </c>
    </row>
    <row r="20" spans="2:13" x14ac:dyDescent="0.25">
      <c r="B20" s="5"/>
      <c r="C20" s="5"/>
      <c r="D20" s="5"/>
      <c r="E20" s="5"/>
      <c r="F20" s="5"/>
      <c r="G20" s="5"/>
      <c r="H20" s="5"/>
      <c r="I20" s="5"/>
      <c r="J20" s="5"/>
      <c r="K20" s="5" t="s">
        <v>5</v>
      </c>
      <c r="L20" s="5"/>
      <c r="M20" s="6">
        <f>SUM(M15:M19)</f>
        <v>210920.73</v>
      </c>
    </row>
    <row r="23" spans="2:13" x14ac:dyDescent="0.25">
      <c r="B23" t="s">
        <v>32</v>
      </c>
    </row>
    <row r="24" spans="2:13" x14ac:dyDescent="0.25">
      <c r="B24" s="7" t="s">
        <v>0</v>
      </c>
      <c r="C24" s="7" t="s">
        <v>1</v>
      </c>
      <c r="D24" s="7" t="s">
        <v>2</v>
      </c>
      <c r="E24" s="7" t="s">
        <v>6</v>
      </c>
      <c r="F24" s="7" t="s">
        <v>7</v>
      </c>
      <c r="G24" s="7" t="s">
        <v>8</v>
      </c>
      <c r="H24" s="7" t="s">
        <v>9</v>
      </c>
      <c r="I24" s="7" t="s">
        <v>11</v>
      </c>
      <c r="J24" s="7" t="s">
        <v>3</v>
      </c>
      <c r="K24" s="7" t="s">
        <v>2</v>
      </c>
      <c r="L24" s="7" t="s">
        <v>12</v>
      </c>
      <c r="M24" s="7" t="s">
        <v>4</v>
      </c>
    </row>
    <row r="25" spans="2:13" x14ac:dyDescent="0.25">
      <c r="B25">
        <v>1</v>
      </c>
      <c r="C25">
        <v>39.58</v>
      </c>
      <c r="D25">
        <v>1163</v>
      </c>
      <c r="E25">
        <v>31.2</v>
      </c>
      <c r="F25">
        <v>42.1</v>
      </c>
      <c r="G25">
        <v>82</v>
      </c>
      <c r="H25">
        <v>2</v>
      </c>
      <c r="I25">
        <v>31</v>
      </c>
      <c r="J25">
        <v>11</v>
      </c>
      <c r="K25">
        <v>1010</v>
      </c>
      <c r="L25">
        <f>IF(I25&lt;=E25,IF(I25=E25,G25,K25),0)</f>
        <v>1010</v>
      </c>
      <c r="M25" s="2">
        <f>(C25-J25)*L25</f>
        <v>28865.8</v>
      </c>
    </row>
    <row r="26" spans="2:13" x14ac:dyDescent="0.25">
      <c r="B26">
        <v>2</v>
      </c>
      <c r="C26">
        <v>47.28</v>
      </c>
      <c r="D26">
        <v>1790</v>
      </c>
      <c r="E26">
        <v>46</v>
      </c>
      <c r="F26">
        <v>47.5</v>
      </c>
      <c r="G26">
        <v>1200</v>
      </c>
      <c r="H26">
        <v>83</v>
      </c>
      <c r="I26">
        <v>46</v>
      </c>
      <c r="J26">
        <v>11</v>
      </c>
      <c r="K26">
        <v>1200</v>
      </c>
      <c r="L26">
        <f>IF(I26&lt;=E26,IF(I26=E26,G26,K26),0)</f>
        <v>1200</v>
      </c>
      <c r="M26" s="1">
        <f>(C26-J26)*L26</f>
        <v>43536</v>
      </c>
    </row>
    <row r="27" spans="2:13" x14ac:dyDescent="0.25">
      <c r="B27">
        <v>3</v>
      </c>
      <c r="C27">
        <v>54.55</v>
      </c>
      <c r="D27">
        <v>1471</v>
      </c>
      <c r="E27">
        <v>54.3</v>
      </c>
      <c r="F27">
        <v>58.9</v>
      </c>
      <c r="G27">
        <v>9</v>
      </c>
      <c r="H27">
        <v>130</v>
      </c>
      <c r="I27">
        <v>54</v>
      </c>
      <c r="J27">
        <v>11</v>
      </c>
      <c r="K27">
        <v>1200</v>
      </c>
      <c r="L27">
        <f>IF(I27&lt;=E27,IF(I27=E27,G27,K27),0)</f>
        <v>1200</v>
      </c>
      <c r="M27" s="1">
        <f>(C27-J27)*L27</f>
        <v>52260</v>
      </c>
    </row>
    <row r="28" spans="2:13" x14ac:dyDescent="0.25">
      <c r="B28">
        <v>4</v>
      </c>
      <c r="C28">
        <v>43.66</v>
      </c>
      <c r="D28">
        <v>2069</v>
      </c>
      <c r="E28">
        <v>40</v>
      </c>
      <c r="F28">
        <v>45.3</v>
      </c>
      <c r="G28">
        <v>1097</v>
      </c>
      <c r="H28">
        <v>165</v>
      </c>
      <c r="I28">
        <v>40</v>
      </c>
      <c r="J28">
        <v>11</v>
      </c>
      <c r="K28">
        <v>1110</v>
      </c>
      <c r="L28">
        <f>IF(I28&lt;=E28,IF(I28=E28,G28,K28),0)</f>
        <v>1097</v>
      </c>
      <c r="M28" s="1">
        <f>(C28-J28)*L28</f>
        <v>35828.019999999997</v>
      </c>
    </row>
    <row r="29" spans="2:13" x14ac:dyDescent="0.25">
      <c r="B29">
        <v>5</v>
      </c>
      <c r="C29">
        <v>53.15</v>
      </c>
      <c r="D29">
        <v>1798</v>
      </c>
      <c r="E29">
        <v>53</v>
      </c>
      <c r="F29">
        <v>53.3</v>
      </c>
      <c r="G29">
        <v>1195</v>
      </c>
      <c r="H29">
        <v>32</v>
      </c>
      <c r="I29">
        <v>53</v>
      </c>
      <c r="J29">
        <v>11</v>
      </c>
      <c r="K29">
        <v>1200</v>
      </c>
      <c r="L29">
        <f>IF(I29&lt;=E29,IF(I29=E29,G29,K29),0)</f>
        <v>1195</v>
      </c>
      <c r="M29" s="1">
        <f>(C29-J29)*L29</f>
        <v>50369.25</v>
      </c>
    </row>
    <row r="30" spans="2:13" x14ac:dyDescent="0.25">
      <c r="B30" s="5"/>
      <c r="C30" s="5"/>
      <c r="D30" s="5"/>
      <c r="E30" s="5"/>
      <c r="F30" s="5"/>
      <c r="G30" s="5"/>
      <c r="H30" s="5"/>
      <c r="I30" s="5"/>
      <c r="J30" s="5"/>
      <c r="K30" s="5" t="s">
        <v>5</v>
      </c>
      <c r="L30" s="5"/>
      <c r="M30" s="6">
        <f>SUM(M25:M29)</f>
        <v>210859.07</v>
      </c>
    </row>
    <row r="32" spans="2:13" x14ac:dyDescent="0.25">
      <c r="B32" t="s">
        <v>32</v>
      </c>
    </row>
    <row r="33" spans="2:13" x14ac:dyDescent="0.25">
      <c r="B33" s="7" t="s">
        <v>0</v>
      </c>
      <c r="C33" s="7" t="s">
        <v>1</v>
      </c>
      <c r="D33" s="7" t="s">
        <v>2</v>
      </c>
      <c r="E33" s="7" t="s">
        <v>6</v>
      </c>
      <c r="F33" s="7" t="s">
        <v>7</v>
      </c>
      <c r="G33" s="7" t="s">
        <v>8</v>
      </c>
      <c r="H33" s="7" t="s">
        <v>9</v>
      </c>
      <c r="I33" s="7" t="s">
        <v>11</v>
      </c>
      <c r="J33" s="7" t="s">
        <v>3</v>
      </c>
      <c r="K33" s="7" t="s">
        <v>2</v>
      </c>
      <c r="L33" s="7" t="s">
        <v>12</v>
      </c>
      <c r="M33" s="7" t="s">
        <v>4</v>
      </c>
    </row>
    <row r="34" spans="2:13" x14ac:dyDescent="0.25">
      <c r="B34">
        <v>1</v>
      </c>
      <c r="C34">
        <v>33.630000000000003</v>
      </c>
      <c r="D34">
        <v>1279</v>
      </c>
      <c r="E34">
        <v>31.2</v>
      </c>
      <c r="F34">
        <v>34.1</v>
      </c>
      <c r="G34">
        <v>118</v>
      </c>
      <c r="H34">
        <v>2</v>
      </c>
      <c r="I34">
        <v>31</v>
      </c>
      <c r="J34">
        <v>11</v>
      </c>
      <c r="K34">
        <v>1090</v>
      </c>
      <c r="L34">
        <f>IF(I34&lt;=E34,IF(I34=E34,G34,K34),0)</f>
        <v>1090</v>
      </c>
      <c r="M34" s="2">
        <f>(C34-J34)*L34</f>
        <v>24666.700000000004</v>
      </c>
    </row>
    <row r="35" spans="2:13" x14ac:dyDescent="0.25">
      <c r="B35">
        <v>2</v>
      </c>
      <c r="C35">
        <v>47.28</v>
      </c>
      <c r="D35">
        <v>1790</v>
      </c>
      <c r="E35">
        <v>46</v>
      </c>
      <c r="F35">
        <v>47.5</v>
      </c>
      <c r="G35">
        <v>1200</v>
      </c>
      <c r="H35">
        <v>83</v>
      </c>
      <c r="I35">
        <v>46</v>
      </c>
      <c r="J35">
        <v>11</v>
      </c>
      <c r="K35">
        <v>1200</v>
      </c>
      <c r="L35">
        <f>IF(I35&lt;=E35,IF(I35=E35,G35,K35),0)</f>
        <v>1200</v>
      </c>
      <c r="M35" s="1">
        <f>(C35-J35)*L35</f>
        <v>43536</v>
      </c>
    </row>
    <row r="36" spans="2:13" x14ac:dyDescent="0.25">
      <c r="B36">
        <v>3</v>
      </c>
      <c r="C36">
        <v>54.55</v>
      </c>
      <c r="D36">
        <v>1471</v>
      </c>
      <c r="E36">
        <v>54.3</v>
      </c>
      <c r="F36">
        <v>58.9</v>
      </c>
      <c r="G36">
        <v>9</v>
      </c>
      <c r="H36">
        <v>130</v>
      </c>
      <c r="I36">
        <v>54</v>
      </c>
      <c r="J36">
        <v>11</v>
      </c>
      <c r="K36">
        <v>1200</v>
      </c>
      <c r="L36">
        <f>IF(I36&lt;=E36,IF(I36=E36,G36,K36),0)</f>
        <v>1200</v>
      </c>
      <c r="M36" s="1">
        <f>(C36-J36)*L36</f>
        <v>52260</v>
      </c>
    </row>
    <row r="37" spans="2:13" x14ac:dyDescent="0.25">
      <c r="B37">
        <v>4</v>
      </c>
      <c r="C37">
        <v>44.01</v>
      </c>
      <c r="D37">
        <v>2069</v>
      </c>
      <c r="E37">
        <v>40.700000000000003</v>
      </c>
      <c r="F37">
        <v>45.3</v>
      </c>
      <c r="G37">
        <v>7</v>
      </c>
      <c r="H37">
        <v>165</v>
      </c>
      <c r="I37">
        <v>40</v>
      </c>
      <c r="J37">
        <v>11</v>
      </c>
      <c r="K37">
        <v>1090</v>
      </c>
      <c r="L37">
        <f>IF(I37&lt;=E37,IF(I37=E37,G37,K37),0)</f>
        <v>1090</v>
      </c>
      <c r="M37" s="1">
        <f>(C37-J37)*L37</f>
        <v>35980.9</v>
      </c>
    </row>
    <row r="38" spans="2:13" x14ac:dyDescent="0.25">
      <c r="B38">
        <v>5</v>
      </c>
      <c r="C38">
        <v>53.45</v>
      </c>
      <c r="D38">
        <v>1766</v>
      </c>
      <c r="E38">
        <v>53</v>
      </c>
      <c r="F38">
        <v>54.9</v>
      </c>
      <c r="G38">
        <v>1163</v>
      </c>
      <c r="H38">
        <v>181</v>
      </c>
      <c r="I38">
        <v>53</v>
      </c>
      <c r="J38">
        <v>11</v>
      </c>
      <c r="K38">
        <v>1190</v>
      </c>
      <c r="L38">
        <f>IF(I38&lt;=E38,IF(I38=E38,G38,K38),0)</f>
        <v>1163</v>
      </c>
      <c r="M38" s="1">
        <f>(C38-J38)*L38</f>
        <v>49369.350000000006</v>
      </c>
    </row>
    <row r="39" spans="2:13" x14ac:dyDescent="0.25">
      <c r="B39" s="5"/>
      <c r="C39" s="5"/>
      <c r="D39" s="5"/>
      <c r="E39" s="5"/>
      <c r="F39" s="5"/>
      <c r="G39" s="5"/>
      <c r="H39" s="5"/>
      <c r="I39" s="5"/>
      <c r="J39" s="5"/>
      <c r="K39" s="5" t="s">
        <v>5</v>
      </c>
      <c r="L39" s="5"/>
      <c r="M39" s="6">
        <f>SUM(M34:M38)</f>
        <v>205812.95</v>
      </c>
    </row>
    <row r="41" spans="2:13" x14ac:dyDescent="0.25">
      <c r="B41" t="s">
        <v>32</v>
      </c>
    </row>
    <row r="42" spans="2:13" x14ac:dyDescent="0.25">
      <c r="B42" s="7" t="s">
        <v>0</v>
      </c>
      <c r="C42" s="7" t="s">
        <v>1</v>
      </c>
      <c r="D42" s="7" t="s">
        <v>2</v>
      </c>
      <c r="E42" s="7" t="s">
        <v>6</v>
      </c>
      <c r="F42" s="7" t="s">
        <v>7</v>
      </c>
      <c r="G42" s="7" t="s">
        <v>8</v>
      </c>
      <c r="H42" s="7" t="s">
        <v>9</v>
      </c>
      <c r="I42" s="7" t="s">
        <v>11</v>
      </c>
      <c r="J42" s="7" t="s">
        <v>3</v>
      </c>
      <c r="K42" s="7" t="s">
        <v>2</v>
      </c>
      <c r="L42" s="7" t="s">
        <v>12</v>
      </c>
      <c r="M42" s="7" t="s">
        <v>4</v>
      </c>
    </row>
    <row r="43" spans="2:13" x14ac:dyDescent="0.25">
      <c r="B43">
        <v>1</v>
      </c>
      <c r="C43">
        <v>34.909999999999997</v>
      </c>
      <c r="D43">
        <v>1277</v>
      </c>
      <c r="E43">
        <v>34.700000000000003</v>
      </c>
      <c r="F43">
        <v>39.5</v>
      </c>
      <c r="G43">
        <v>37</v>
      </c>
      <c r="H43">
        <v>114</v>
      </c>
      <c r="I43">
        <v>31</v>
      </c>
      <c r="J43">
        <v>11</v>
      </c>
      <c r="K43">
        <v>1050</v>
      </c>
      <c r="L43">
        <f>IF(I43&lt;=E43,IF(I43=E43,G43,K43),0)</f>
        <v>1050</v>
      </c>
      <c r="M43" s="2">
        <f>(C43-J43)*L43</f>
        <v>25105.499999999996</v>
      </c>
    </row>
    <row r="44" spans="2:13" x14ac:dyDescent="0.25">
      <c r="B44">
        <v>2</v>
      </c>
      <c r="C44">
        <v>47.28</v>
      </c>
      <c r="D44">
        <v>1790</v>
      </c>
      <c r="E44">
        <v>46</v>
      </c>
      <c r="F44">
        <v>47.5</v>
      </c>
      <c r="G44">
        <v>1200</v>
      </c>
      <c r="H44">
        <v>83</v>
      </c>
      <c r="I44">
        <v>46</v>
      </c>
      <c r="J44">
        <v>11</v>
      </c>
      <c r="K44">
        <v>1200</v>
      </c>
      <c r="L44">
        <f>IF(I44&lt;=E44,IF(I44=E44,G44,K44),0)</f>
        <v>1200</v>
      </c>
      <c r="M44" s="1">
        <f>(C44-J44)*L44</f>
        <v>43536</v>
      </c>
    </row>
    <row r="45" spans="2:13" x14ac:dyDescent="0.25">
      <c r="B45">
        <v>3</v>
      </c>
      <c r="C45">
        <v>54.55</v>
      </c>
      <c r="D45">
        <v>1471</v>
      </c>
      <c r="E45">
        <v>54.3</v>
      </c>
      <c r="F45">
        <v>58.9</v>
      </c>
      <c r="G45">
        <v>9</v>
      </c>
      <c r="H45">
        <v>130</v>
      </c>
      <c r="I45">
        <v>54</v>
      </c>
      <c r="J45">
        <v>11</v>
      </c>
      <c r="K45">
        <v>1200</v>
      </c>
      <c r="L45">
        <f>IF(I45&lt;=E45,IF(I45=E45,G45,K45),0)</f>
        <v>1200</v>
      </c>
      <c r="M45" s="1">
        <f>(C45-J45)*L45</f>
        <v>52260</v>
      </c>
    </row>
    <row r="46" spans="2:13" x14ac:dyDescent="0.25">
      <c r="B46">
        <v>4</v>
      </c>
      <c r="C46">
        <v>43.84</v>
      </c>
      <c r="D46">
        <v>2069</v>
      </c>
      <c r="E46">
        <v>40</v>
      </c>
      <c r="F46">
        <v>45.3</v>
      </c>
      <c r="G46">
        <v>1097</v>
      </c>
      <c r="H46">
        <v>165</v>
      </c>
      <c r="I46">
        <v>40</v>
      </c>
      <c r="J46">
        <v>11</v>
      </c>
      <c r="K46">
        <v>1100</v>
      </c>
      <c r="L46">
        <f>IF(I46&lt;=E46,IF(I46=E46,G46,K46),0)</f>
        <v>1097</v>
      </c>
      <c r="M46" s="1">
        <f>(C46-J46)*L46</f>
        <v>36025.480000000003</v>
      </c>
    </row>
    <row r="47" spans="2:13" x14ac:dyDescent="0.25">
      <c r="B47">
        <v>5</v>
      </c>
      <c r="C47">
        <v>53.15</v>
      </c>
      <c r="D47">
        <v>1798</v>
      </c>
      <c r="E47">
        <v>53</v>
      </c>
      <c r="F47">
        <v>53.3</v>
      </c>
      <c r="G47">
        <v>1195</v>
      </c>
      <c r="H47">
        <v>32</v>
      </c>
      <c r="I47">
        <v>53</v>
      </c>
      <c r="J47">
        <v>11</v>
      </c>
      <c r="K47">
        <v>1200</v>
      </c>
      <c r="L47">
        <f>IF(I47&lt;=E47,IF(I47=E47,G47,K47),0)</f>
        <v>1195</v>
      </c>
      <c r="M47" s="1">
        <f>(C47-J47)*L47</f>
        <v>50369.25</v>
      </c>
    </row>
    <row r="48" spans="2:13" x14ac:dyDescent="0.25">
      <c r="B48" s="5"/>
      <c r="C48" s="5"/>
      <c r="D48" s="5"/>
      <c r="E48" s="5"/>
      <c r="F48" s="5"/>
      <c r="G48" s="5"/>
      <c r="H48" s="5"/>
      <c r="I48" s="5"/>
      <c r="J48" s="5"/>
      <c r="K48" s="5" t="s">
        <v>5</v>
      </c>
      <c r="L48" s="5"/>
      <c r="M48" s="6">
        <f>SUM(M43:M47)</f>
        <v>207296.23</v>
      </c>
    </row>
    <row r="50" spans="2:13" x14ac:dyDescent="0.25">
      <c r="B50" t="s">
        <v>32</v>
      </c>
    </row>
    <row r="51" spans="2:13" x14ac:dyDescent="0.25">
      <c r="B51" s="7" t="s">
        <v>0</v>
      </c>
      <c r="C51" s="7" t="s">
        <v>1</v>
      </c>
      <c r="D51" s="7" t="s">
        <v>2</v>
      </c>
      <c r="E51" s="7" t="s">
        <v>6</v>
      </c>
      <c r="F51" s="7" t="s">
        <v>7</v>
      </c>
      <c r="G51" s="7" t="s">
        <v>8</v>
      </c>
      <c r="H51" s="7" t="s">
        <v>9</v>
      </c>
      <c r="I51" s="7" t="s">
        <v>11</v>
      </c>
      <c r="J51" s="7" t="s">
        <v>3</v>
      </c>
      <c r="K51" s="7" t="s">
        <v>2</v>
      </c>
      <c r="L51" s="7" t="s">
        <v>12</v>
      </c>
      <c r="M51" s="7" t="s">
        <v>4</v>
      </c>
    </row>
    <row r="52" spans="2:13" x14ac:dyDescent="0.25">
      <c r="B52">
        <v>1</v>
      </c>
      <c r="C52">
        <v>39.299999999999997</v>
      </c>
      <c r="D52">
        <v>1261</v>
      </c>
      <c r="E52">
        <v>38.6</v>
      </c>
      <c r="F52">
        <v>39.5</v>
      </c>
      <c r="G52">
        <v>13</v>
      </c>
      <c r="H52">
        <v>98</v>
      </c>
      <c r="I52">
        <v>31</v>
      </c>
      <c r="J52">
        <v>11</v>
      </c>
      <c r="K52">
        <v>1020</v>
      </c>
      <c r="L52">
        <f>IF(I52&lt;=E52,IF(I52=E52,G52,K52),0)</f>
        <v>1020</v>
      </c>
      <c r="M52" s="2">
        <f>(C52-J52)*L52</f>
        <v>28865.999999999996</v>
      </c>
    </row>
    <row r="53" spans="2:13" x14ac:dyDescent="0.25">
      <c r="B53">
        <v>2</v>
      </c>
      <c r="C53">
        <v>47.28</v>
      </c>
      <c r="D53">
        <v>1790</v>
      </c>
      <c r="E53">
        <v>46</v>
      </c>
      <c r="F53">
        <v>47.5</v>
      </c>
      <c r="G53">
        <v>1200</v>
      </c>
      <c r="H53">
        <v>83</v>
      </c>
      <c r="I53">
        <v>46</v>
      </c>
      <c r="J53">
        <v>11</v>
      </c>
      <c r="K53">
        <v>1200</v>
      </c>
      <c r="L53">
        <f>IF(I53&lt;=E53,IF(I53=E53,G53,K53),0)</f>
        <v>1200</v>
      </c>
      <c r="M53" s="1">
        <f>(C53-J53)*L53</f>
        <v>43536</v>
      </c>
    </row>
    <row r="54" spans="2:13" x14ac:dyDescent="0.25">
      <c r="B54">
        <v>3</v>
      </c>
      <c r="C54">
        <v>54.55</v>
      </c>
      <c r="D54">
        <v>1471</v>
      </c>
      <c r="E54">
        <v>54.3</v>
      </c>
      <c r="F54">
        <v>58.9</v>
      </c>
      <c r="G54">
        <v>9</v>
      </c>
      <c r="H54">
        <v>130</v>
      </c>
      <c r="I54">
        <v>54</v>
      </c>
      <c r="J54">
        <v>11</v>
      </c>
      <c r="K54">
        <v>1200</v>
      </c>
      <c r="L54">
        <f>IF(I54&lt;=E54,IF(I54=E54,G54,K54),0)</f>
        <v>1200</v>
      </c>
      <c r="M54" s="1">
        <f>(C54-J54)*L54</f>
        <v>52260</v>
      </c>
    </row>
    <row r="55" spans="2:13" x14ac:dyDescent="0.25">
      <c r="B55">
        <v>4</v>
      </c>
      <c r="C55">
        <v>43.84</v>
      </c>
      <c r="D55">
        <v>2069</v>
      </c>
      <c r="E55">
        <v>40</v>
      </c>
      <c r="F55">
        <v>45.3</v>
      </c>
      <c r="G55">
        <v>1097</v>
      </c>
      <c r="H55">
        <v>165</v>
      </c>
      <c r="I55">
        <v>40</v>
      </c>
      <c r="J55">
        <v>11</v>
      </c>
      <c r="K55">
        <v>1100</v>
      </c>
      <c r="L55">
        <f>IF(I55&lt;=E55,IF(I55=E55,G55,K55),0)</f>
        <v>1097</v>
      </c>
      <c r="M55" s="1">
        <f>(C55-J55)*L55</f>
        <v>36025.480000000003</v>
      </c>
    </row>
    <row r="56" spans="2:13" x14ac:dyDescent="0.25">
      <c r="B56">
        <v>5</v>
      </c>
      <c r="C56">
        <v>53.15</v>
      </c>
      <c r="D56">
        <v>1798</v>
      </c>
      <c r="E56">
        <v>53</v>
      </c>
      <c r="F56">
        <v>53.3</v>
      </c>
      <c r="G56">
        <v>1195</v>
      </c>
      <c r="H56">
        <v>32</v>
      </c>
      <c r="I56">
        <v>53</v>
      </c>
      <c r="J56">
        <v>11</v>
      </c>
      <c r="K56">
        <v>1200</v>
      </c>
      <c r="L56">
        <f>IF(I56&lt;=E56,IF(I56=E56,G56,K56),0)</f>
        <v>1195</v>
      </c>
      <c r="M56" s="1">
        <f>(C56-J56)*L56</f>
        <v>50369.25</v>
      </c>
    </row>
    <row r="57" spans="2:13" x14ac:dyDescent="0.25">
      <c r="B57" s="5"/>
      <c r="C57" s="5"/>
      <c r="D57" s="5"/>
      <c r="E57" s="5"/>
      <c r="F57" s="5"/>
      <c r="G57" s="5"/>
      <c r="H57" s="5"/>
      <c r="I57" s="5"/>
      <c r="J57" s="5"/>
      <c r="K57" s="5" t="s">
        <v>5</v>
      </c>
      <c r="L57" s="5"/>
      <c r="M57" s="6">
        <f>SUM(M52:M56)</f>
        <v>211056.73</v>
      </c>
    </row>
    <row r="59" spans="2:13" x14ac:dyDescent="0.25">
      <c r="B59" t="s">
        <v>32</v>
      </c>
    </row>
    <row r="60" spans="2:13" x14ac:dyDescent="0.25">
      <c r="B60" s="7" t="s">
        <v>0</v>
      </c>
      <c r="C60" s="7" t="s">
        <v>1</v>
      </c>
      <c r="D60" s="7" t="s">
        <v>2</v>
      </c>
      <c r="E60" s="7" t="s">
        <v>6</v>
      </c>
      <c r="F60" s="7" t="s">
        <v>7</v>
      </c>
      <c r="G60" s="7" t="s">
        <v>8</v>
      </c>
      <c r="H60" s="7" t="s">
        <v>9</v>
      </c>
      <c r="I60" s="7" t="s">
        <v>11</v>
      </c>
      <c r="J60" s="7" t="s">
        <v>3</v>
      </c>
      <c r="K60" s="7" t="s">
        <v>2</v>
      </c>
      <c r="L60" s="7" t="s">
        <v>12</v>
      </c>
      <c r="M60" s="7" t="s">
        <v>4</v>
      </c>
    </row>
    <row r="61" spans="2:13" x14ac:dyDescent="0.25">
      <c r="B61">
        <v>1</v>
      </c>
      <c r="C61">
        <v>38.869999999999997</v>
      </c>
      <c r="D61">
        <v>1271</v>
      </c>
      <c r="E61">
        <v>38.6</v>
      </c>
      <c r="F61">
        <v>39.5</v>
      </c>
      <c r="G61">
        <v>13</v>
      </c>
      <c r="H61">
        <v>108</v>
      </c>
      <c r="I61">
        <v>31</v>
      </c>
      <c r="J61">
        <v>11</v>
      </c>
      <c r="K61">
        <v>1030</v>
      </c>
      <c r="L61">
        <f>IF(I61&lt;=E61,IF(I61=E61,G61,K61),0)</f>
        <v>1030</v>
      </c>
      <c r="M61" s="2">
        <f>(C61-J61)*L61</f>
        <v>28706.1</v>
      </c>
    </row>
    <row r="62" spans="2:13" x14ac:dyDescent="0.25">
      <c r="B62">
        <v>2</v>
      </c>
      <c r="C62">
        <v>47.28</v>
      </c>
      <c r="D62">
        <v>1790</v>
      </c>
      <c r="E62">
        <v>46</v>
      </c>
      <c r="F62">
        <v>47.5</v>
      </c>
      <c r="G62">
        <v>1200</v>
      </c>
      <c r="H62">
        <v>83</v>
      </c>
      <c r="I62">
        <v>46</v>
      </c>
      <c r="J62">
        <v>11</v>
      </c>
      <c r="K62">
        <v>1200</v>
      </c>
      <c r="L62">
        <f>IF(I62&lt;=E62,IF(I62=E62,G62,K62),0)</f>
        <v>1200</v>
      </c>
      <c r="M62" s="1">
        <f>(C62-J62)*L62</f>
        <v>43536</v>
      </c>
    </row>
    <row r="63" spans="2:13" x14ac:dyDescent="0.25">
      <c r="B63">
        <v>3</v>
      </c>
      <c r="C63">
        <v>54.55</v>
      </c>
      <c r="D63">
        <v>1471</v>
      </c>
      <c r="E63">
        <v>54.3</v>
      </c>
      <c r="F63">
        <v>58.9</v>
      </c>
      <c r="G63">
        <v>9</v>
      </c>
      <c r="H63">
        <v>130</v>
      </c>
      <c r="I63">
        <v>54</v>
      </c>
      <c r="J63">
        <v>11</v>
      </c>
      <c r="K63">
        <v>1200</v>
      </c>
      <c r="L63">
        <f>IF(I63&lt;=E63,IF(I63=E63,G63,K63),0)</f>
        <v>1200</v>
      </c>
      <c r="M63" s="1">
        <f>(C63-J63)*L63</f>
        <v>52260</v>
      </c>
    </row>
    <row r="64" spans="2:13" x14ac:dyDescent="0.25">
      <c r="B64">
        <v>4</v>
      </c>
      <c r="C64">
        <v>43.84</v>
      </c>
      <c r="D64">
        <v>2069</v>
      </c>
      <c r="E64">
        <v>40</v>
      </c>
      <c r="F64">
        <v>45.3</v>
      </c>
      <c r="G64">
        <v>1097</v>
      </c>
      <c r="H64">
        <v>165</v>
      </c>
      <c r="I64">
        <v>40</v>
      </c>
      <c r="J64">
        <v>11</v>
      </c>
      <c r="K64">
        <v>1100</v>
      </c>
      <c r="L64">
        <f>IF(I64&lt;=E64,IF(I64=E64,G64,K64),0)</f>
        <v>1097</v>
      </c>
      <c r="M64" s="1">
        <f>(C64-J64)*L64</f>
        <v>36025.480000000003</v>
      </c>
    </row>
    <row r="65" spans="2:13" x14ac:dyDescent="0.25">
      <c r="B65">
        <v>5</v>
      </c>
      <c r="C65">
        <v>53.15</v>
      </c>
      <c r="D65">
        <v>1798</v>
      </c>
      <c r="E65">
        <v>53</v>
      </c>
      <c r="F65">
        <v>53.3</v>
      </c>
      <c r="G65">
        <v>1195</v>
      </c>
      <c r="H65">
        <v>32</v>
      </c>
      <c r="I65">
        <v>53</v>
      </c>
      <c r="J65">
        <v>11</v>
      </c>
      <c r="K65">
        <v>1200</v>
      </c>
      <c r="L65">
        <f>IF(I65&lt;=E65,IF(I65=E65,G65,K65),0)</f>
        <v>1195</v>
      </c>
      <c r="M65" s="1">
        <f>(C65-J65)*L65</f>
        <v>50369.25</v>
      </c>
    </row>
    <row r="66" spans="2:13" x14ac:dyDescent="0.25">
      <c r="B66" s="5"/>
      <c r="C66" s="5"/>
      <c r="D66" s="5"/>
      <c r="E66" s="5"/>
      <c r="F66" s="5"/>
      <c r="G66" s="5"/>
      <c r="H66" s="5"/>
      <c r="I66" s="5"/>
      <c r="J66" s="5"/>
      <c r="K66" s="5" t="s">
        <v>5</v>
      </c>
      <c r="L66" s="5"/>
      <c r="M66" s="6">
        <f>SUM(M61:M65)</f>
        <v>210896.83000000002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21AF-A840-4FD3-BBAA-D939DE3E819E}">
  <dimension ref="B3:L74"/>
  <sheetViews>
    <sheetView tabSelected="1" workbookViewId="0">
      <selection activeCell="L15" sqref="L15"/>
    </sheetView>
  </sheetViews>
  <sheetFormatPr defaultRowHeight="15" x14ac:dyDescent="0.25"/>
  <cols>
    <col min="12" max="12" width="11.42578125" bestFit="1" customWidth="1"/>
  </cols>
  <sheetData>
    <row r="3" spans="2:12" x14ac:dyDescent="0.25">
      <c r="B3" t="s">
        <v>33</v>
      </c>
    </row>
    <row r="4" spans="2:12" x14ac:dyDescent="0.25">
      <c r="B4" s="7" t="s">
        <v>0</v>
      </c>
      <c r="C4" s="7" t="s">
        <v>1</v>
      </c>
      <c r="D4" s="7" t="s">
        <v>2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11</v>
      </c>
      <c r="J4" s="7" t="s">
        <v>3</v>
      </c>
      <c r="K4" s="7" t="s">
        <v>12</v>
      </c>
      <c r="L4" s="7" t="s">
        <v>4</v>
      </c>
    </row>
    <row r="5" spans="2:12" x14ac:dyDescent="0.25">
      <c r="B5">
        <v>1</v>
      </c>
      <c r="C5">
        <v>41.85</v>
      </c>
      <c r="D5">
        <v>820</v>
      </c>
      <c r="E5">
        <v>40.6</v>
      </c>
      <c r="F5">
        <v>45.6</v>
      </c>
      <c r="G5">
        <v>138</v>
      </c>
      <c r="H5">
        <v>226</v>
      </c>
      <c r="I5">
        <v>48.5</v>
      </c>
      <c r="J5">
        <v>11</v>
      </c>
      <c r="K5">
        <v>0</v>
      </c>
      <c r="L5" s="2">
        <f>(C5-J5)*K5</f>
        <v>0</v>
      </c>
    </row>
    <row r="6" spans="2:12" x14ac:dyDescent="0.25">
      <c r="B6">
        <v>2</v>
      </c>
      <c r="C6">
        <v>31.21</v>
      </c>
      <c r="D6">
        <v>2172</v>
      </c>
      <c r="E6">
        <v>30.4</v>
      </c>
      <c r="F6">
        <v>34.6</v>
      </c>
      <c r="G6">
        <v>64</v>
      </c>
      <c r="H6">
        <v>103</v>
      </c>
      <c r="I6">
        <v>48.5</v>
      </c>
      <c r="J6">
        <v>11</v>
      </c>
      <c r="K6">
        <v>1200</v>
      </c>
      <c r="L6" s="2">
        <f t="shared" ref="L6:L9" si="0">(C6-J6)*K6</f>
        <v>24252</v>
      </c>
    </row>
    <row r="7" spans="2:12" x14ac:dyDescent="0.25">
      <c r="B7">
        <v>3</v>
      </c>
      <c r="C7">
        <v>46.33</v>
      </c>
      <c r="D7">
        <v>1612</v>
      </c>
      <c r="E7">
        <v>46.2</v>
      </c>
      <c r="F7">
        <v>50.8</v>
      </c>
      <c r="G7">
        <v>9</v>
      </c>
      <c r="H7">
        <v>271</v>
      </c>
      <c r="I7">
        <v>48.5</v>
      </c>
      <c r="J7">
        <v>11</v>
      </c>
      <c r="K7">
        <v>1200</v>
      </c>
      <c r="L7" s="2">
        <f t="shared" si="0"/>
        <v>42396</v>
      </c>
    </row>
    <row r="8" spans="2:12" x14ac:dyDescent="0.25">
      <c r="B8">
        <v>4</v>
      </c>
      <c r="C8">
        <v>36.409999999999997</v>
      </c>
      <c r="D8">
        <v>1711</v>
      </c>
      <c r="E8">
        <v>35.5</v>
      </c>
      <c r="F8">
        <v>39.4</v>
      </c>
      <c r="G8">
        <v>65</v>
      </c>
      <c r="H8">
        <v>104</v>
      </c>
      <c r="I8">
        <v>48.5</v>
      </c>
      <c r="J8">
        <v>11</v>
      </c>
      <c r="K8">
        <v>1200</v>
      </c>
      <c r="L8" s="2">
        <f t="shared" si="0"/>
        <v>30491.999999999996</v>
      </c>
    </row>
    <row r="9" spans="2:12" x14ac:dyDescent="0.25">
      <c r="B9">
        <v>5</v>
      </c>
      <c r="C9">
        <v>44.21</v>
      </c>
      <c r="D9">
        <v>1929</v>
      </c>
      <c r="E9">
        <v>41.4</v>
      </c>
      <c r="F9">
        <v>44.4</v>
      </c>
      <c r="G9">
        <v>92</v>
      </c>
      <c r="H9">
        <v>31</v>
      </c>
      <c r="I9">
        <v>48.5</v>
      </c>
      <c r="J9">
        <v>11</v>
      </c>
      <c r="K9">
        <v>1200</v>
      </c>
      <c r="L9" s="2">
        <f t="shared" si="0"/>
        <v>39852</v>
      </c>
    </row>
    <row r="10" spans="2:12" x14ac:dyDescent="0.25">
      <c r="B10" s="5"/>
      <c r="C10" s="5"/>
      <c r="D10" s="5"/>
      <c r="E10" s="5"/>
      <c r="F10" s="5"/>
      <c r="G10" s="5"/>
      <c r="H10" s="5"/>
      <c r="I10" s="5"/>
      <c r="J10" s="5"/>
      <c r="K10" s="5" t="s">
        <v>5</v>
      </c>
      <c r="L10" s="6">
        <f>SUM(L5:L9)</f>
        <v>136992</v>
      </c>
    </row>
    <row r="12" spans="2:12" x14ac:dyDescent="0.25">
      <c r="B12" t="s">
        <v>34</v>
      </c>
    </row>
    <row r="13" spans="2:12" x14ac:dyDescent="0.25">
      <c r="B13" s="7" t="s">
        <v>0</v>
      </c>
      <c r="C13" s="7" t="s">
        <v>1</v>
      </c>
      <c r="D13" s="7" t="s">
        <v>2</v>
      </c>
      <c r="E13" s="7" t="s">
        <v>6</v>
      </c>
      <c r="F13" s="7" t="s">
        <v>7</v>
      </c>
      <c r="G13" s="7" t="s">
        <v>8</v>
      </c>
      <c r="H13" s="7" t="s">
        <v>9</v>
      </c>
      <c r="I13" s="7" t="s">
        <v>11</v>
      </c>
      <c r="J13" s="7" t="s">
        <v>3</v>
      </c>
      <c r="K13" s="7" t="s">
        <v>12</v>
      </c>
      <c r="L13" s="7" t="s">
        <v>4</v>
      </c>
    </row>
    <row r="14" spans="2:12" x14ac:dyDescent="0.25">
      <c r="B14">
        <v>1</v>
      </c>
      <c r="C14">
        <v>41.85</v>
      </c>
      <c r="D14">
        <v>820</v>
      </c>
      <c r="E14">
        <v>40.6</v>
      </c>
      <c r="F14">
        <v>45.6</v>
      </c>
      <c r="G14">
        <v>138</v>
      </c>
      <c r="H14">
        <v>226</v>
      </c>
      <c r="I14">
        <v>49</v>
      </c>
      <c r="J14">
        <v>11</v>
      </c>
      <c r="K14">
        <v>0</v>
      </c>
      <c r="L14" s="2">
        <f>(C14-J14)*K14</f>
        <v>0</v>
      </c>
    </row>
    <row r="15" spans="2:12" x14ac:dyDescent="0.25">
      <c r="B15">
        <v>2</v>
      </c>
      <c r="C15">
        <v>30.33</v>
      </c>
      <c r="D15">
        <v>2126</v>
      </c>
      <c r="E15">
        <v>28.2</v>
      </c>
      <c r="F15">
        <v>34.6</v>
      </c>
      <c r="G15">
        <v>878</v>
      </c>
      <c r="H15">
        <v>57</v>
      </c>
      <c r="I15">
        <v>49</v>
      </c>
      <c r="J15">
        <v>11</v>
      </c>
      <c r="K15">
        <v>1200</v>
      </c>
      <c r="L15" s="2">
        <f t="shared" ref="L15:L18" si="1">(C15-J15)*K15</f>
        <v>23195.999999999996</v>
      </c>
    </row>
    <row r="16" spans="2:12" x14ac:dyDescent="0.25">
      <c r="B16">
        <v>3</v>
      </c>
      <c r="C16">
        <v>46.31</v>
      </c>
      <c r="D16">
        <v>1630</v>
      </c>
      <c r="E16">
        <v>46.2</v>
      </c>
      <c r="F16">
        <v>50.8</v>
      </c>
      <c r="G16">
        <v>9</v>
      </c>
      <c r="H16">
        <v>289</v>
      </c>
      <c r="I16">
        <v>49</v>
      </c>
      <c r="J16">
        <v>11</v>
      </c>
      <c r="K16">
        <v>1200</v>
      </c>
      <c r="L16" s="2">
        <f t="shared" si="1"/>
        <v>42372</v>
      </c>
    </row>
    <row r="17" spans="2:12" x14ac:dyDescent="0.25">
      <c r="B17">
        <v>4</v>
      </c>
      <c r="C17">
        <v>36.340000000000003</v>
      </c>
      <c r="D17">
        <v>1729</v>
      </c>
      <c r="E17">
        <v>35.5</v>
      </c>
      <c r="F17">
        <v>39.4</v>
      </c>
      <c r="G17">
        <v>65</v>
      </c>
      <c r="H17">
        <v>122</v>
      </c>
      <c r="I17">
        <v>49</v>
      </c>
      <c r="J17">
        <v>11</v>
      </c>
      <c r="K17">
        <v>1200</v>
      </c>
      <c r="L17" s="2">
        <f t="shared" si="1"/>
        <v>30408.000000000004</v>
      </c>
    </row>
    <row r="18" spans="2:12" x14ac:dyDescent="0.25">
      <c r="B18">
        <v>5</v>
      </c>
      <c r="C18">
        <v>44.21</v>
      </c>
      <c r="D18">
        <v>1929</v>
      </c>
      <c r="E18">
        <v>41.4</v>
      </c>
      <c r="F18">
        <v>44.4</v>
      </c>
      <c r="G18">
        <v>92</v>
      </c>
      <c r="H18">
        <v>31</v>
      </c>
      <c r="I18">
        <v>49</v>
      </c>
      <c r="J18">
        <v>11</v>
      </c>
      <c r="K18">
        <v>1200</v>
      </c>
      <c r="L18" s="2">
        <f t="shared" si="1"/>
        <v>39852</v>
      </c>
    </row>
    <row r="19" spans="2:12" x14ac:dyDescent="0.25">
      <c r="B19" s="5"/>
      <c r="C19" s="5"/>
      <c r="D19" s="5"/>
      <c r="E19" s="5"/>
      <c r="F19" s="5"/>
      <c r="G19" s="5"/>
      <c r="H19" s="5"/>
      <c r="I19" s="5"/>
      <c r="J19" s="5"/>
      <c r="K19" s="5" t="s">
        <v>5</v>
      </c>
      <c r="L19" s="6">
        <f>SUM(L14:L18)</f>
        <v>135828</v>
      </c>
    </row>
    <row r="21" spans="2:12" x14ac:dyDescent="0.25">
      <c r="B21" t="s">
        <v>35</v>
      </c>
    </row>
    <row r="22" spans="2:12" x14ac:dyDescent="0.25">
      <c r="B22" s="7" t="s">
        <v>0</v>
      </c>
      <c r="C22" s="7" t="s">
        <v>1</v>
      </c>
      <c r="D22" s="7" t="s">
        <v>2</v>
      </c>
      <c r="E22" s="7" t="s">
        <v>6</v>
      </c>
      <c r="F22" s="7" t="s">
        <v>7</v>
      </c>
      <c r="G22" s="7" t="s">
        <v>8</v>
      </c>
      <c r="H22" s="7" t="s">
        <v>9</v>
      </c>
      <c r="I22" s="7" t="s">
        <v>11</v>
      </c>
      <c r="J22" s="7" t="s">
        <v>3</v>
      </c>
      <c r="K22" s="7" t="s">
        <v>12</v>
      </c>
      <c r="L22" s="7" t="s">
        <v>4</v>
      </c>
    </row>
    <row r="23" spans="2:12" x14ac:dyDescent="0.25">
      <c r="B23">
        <v>1</v>
      </c>
      <c r="C23">
        <v>41.85</v>
      </c>
      <c r="D23">
        <v>820</v>
      </c>
      <c r="E23">
        <v>40.6</v>
      </c>
      <c r="F23">
        <v>45.6</v>
      </c>
      <c r="G23">
        <v>138</v>
      </c>
      <c r="H23">
        <v>226</v>
      </c>
      <c r="I23">
        <v>43.9</v>
      </c>
      <c r="J23">
        <v>11</v>
      </c>
      <c r="K23">
        <v>0</v>
      </c>
      <c r="L23" s="2">
        <f>(C23-J23)*K23</f>
        <v>0</v>
      </c>
    </row>
    <row r="24" spans="2:12" x14ac:dyDescent="0.25">
      <c r="B24">
        <v>2</v>
      </c>
      <c r="C24">
        <v>31.21</v>
      </c>
      <c r="D24">
        <v>2172</v>
      </c>
      <c r="E24">
        <v>30.4</v>
      </c>
      <c r="F24">
        <v>34.6</v>
      </c>
      <c r="G24">
        <v>64</v>
      </c>
      <c r="H24">
        <v>103</v>
      </c>
      <c r="I24">
        <v>43.9</v>
      </c>
      <c r="J24">
        <v>11</v>
      </c>
      <c r="K24">
        <v>1200</v>
      </c>
      <c r="L24" s="2">
        <f t="shared" ref="L24:L27" si="2">(C24-J24)*K24</f>
        <v>24252</v>
      </c>
    </row>
    <row r="25" spans="2:12" x14ac:dyDescent="0.25">
      <c r="B25">
        <v>3</v>
      </c>
      <c r="C25">
        <v>46.35</v>
      </c>
      <c r="D25">
        <v>1592</v>
      </c>
      <c r="E25">
        <v>46.2</v>
      </c>
      <c r="F25">
        <v>50.8</v>
      </c>
      <c r="G25">
        <v>9</v>
      </c>
      <c r="H25">
        <v>251</v>
      </c>
      <c r="I25">
        <v>43.9</v>
      </c>
      <c r="J25">
        <v>11</v>
      </c>
      <c r="K25">
        <v>1200</v>
      </c>
      <c r="L25" s="2">
        <f t="shared" si="2"/>
        <v>42420</v>
      </c>
    </row>
    <row r="26" spans="2:12" x14ac:dyDescent="0.25">
      <c r="B26">
        <v>4</v>
      </c>
      <c r="C26">
        <v>36.479999999999997</v>
      </c>
      <c r="D26">
        <v>1691</v>
      </c>
      <c r="E26">
        <v>35.5</v>
      </c>
      <c r="F26">
        <v>39.4</v>
      </c>
      <c r="G26">
        <v>65</v>
      </c>
      <c r="H26">
        <v>84</v>
      </c>
      <c r="I26">
        <v>43.9</v>
      </c>
      <c r="J26">
        <v>11</v>
      </c>
      <c r="K26">
        <v>1200</v>
      </c>
      <c r="L26" s="2">
        <f t="shared" si="2"/>
        <v>30575.999999999996</v>
      </c>
    </row>
    <row r="27" spans="2:12" x14ac:dyDescent="0.25">
      <c r="B27">
        <v>5</v>
      </c>
      <c r="C27">
        <v>44.55</v>
      </c>
      <c r="D27">
        <v>1898</v>
      </c>
      <c r="E27">
        <v>41.4</v>
      </c>
      <c r="F27">
        <v>45.2</v>
      </c>
      <c r="G27">
        <v>81</v>
      </c>
      <c r="H27">
        <v>32</v>
      </c>
      <c r="I27">
        <v>43.9</v>
      </c>
      <c r="J27">
        <v>11</v>
      </c>
      <c r="K27">
        <v>1200</v>
      </c>
      <c r="L27" s="2">
        <f t="shared" si="2"/>
        <v>40260</v>
      </c>
    </row>
    <row r="28" spans="2:12" x14ac:dyDescent="0.25">
      <c r="B28" s="5"/>
      <c r="C28" s="5"/>
      <c r="D28" s="5"/>
      <c r="E28" s="5"/>
      <c r="F28" s="5"/>
      <c r="G28" s="5"/>
      <c r="H28" s="5"/>
      <c r="I28" s="5"/>
      <c r="J28" s="5"/>
      <c r="K28" s="5" t="s">
        <v>5</v>
      </c>
      <c r="L28" s="6">
        <f>SUM(L23:L27)</f>
        <v>137508</v>
      </c>
    </row>
    <row r="30" spans="2:12" x14ac:dyDescent="0.25">
      <c r="B30" t="s">
        <v>36</v>
      </c>
    </row>
    <row r="31" spans="2:12" x14ac:dyDescent="0.25">
      <c r="B31" s="7" t="s">
        <v>0</v>
      </c>
      <c r="C31" s="7" t="s">
        <v>1</v>
      </c>
      <c r="D31" s="7" t="s">
        <v>2</v>
      </c>
      <c r="E31" s="7" t="s">
        <v>6</v>
      </c>
      <c r="F31" s="7" t="s">
        <v>7</v>
      </c>
      <c r="G31" s="7" t="s">
        <v>8</v>
      </c>
      <c r="H31" s="7" t="s">
        <v>9</v>
      </c>
      <c r="I31" s="7" t="s">
        <v>11</v>
      </c>
      <c r="J31" s="7" t="s">
        <v>3</v>
      </c>
      <c r="K31" s="7" t="s">
        <v>12</v>
      </c>
      <c r="L31" s="7" t="s">
        <v>4</v>
      </c>
    </row>
    <row r="32" spans="2:12" x14ac:dyDescent="0.25">
      <c r="B32">
        <v>1</v>
      </c>
      <c r="C32">
        <v>41.85</v>
      </c>
      <c r="D32">
        <v>820</v>
      </c>
      <c r="E32">
        <v>40.6</v>
      </c>
      <c r="F32">
        <v>45.6</v>
      </c>
      <c r="G32">
        <v>138</v>
      </c>
      <c r="H32">
        <v>226</v>
      </c>
      <c r="I32">
        <v>41.9</v>
      </c>
      <c r="J32">
        <v>11</v>
      </c>
      <c r="K32">
        <v>0</v>
      </c>
      <c r="L32" s="2">
        <f>(C32-J32)*K32</f>
        <v>0</v>
      </c>
    </row>
    <row r="33" spans="2:12" x14ac:dyDescent="0.25">
      <c r="B33">
        <v>2</v>
      </c>
      <c r="C33">
        <v>31.21</v>
      </c>
      <c r="D33">
        <v>2172</v>
      </c>
      <c r="E33">
        <v>30.4</v>
      </c>
      <c r="F33">
        <v>34.6</v>
      </c>
      <c r="G33">
        <v>64</v>
      </c>
      <c r="H33">
        <v>103</v>
      </c>
      <c r="I33">
        <v>41.9</v>
      </c>
      <c r="J33">
        <v>11</v>
      </c>
      <c r="K33">
        <v>1200</v>
      </c>
      <c r="L33" s="2">
        <f t="shared" ref="L33:L36" si="3">(C33-J33)*K33</f>
        <v>24252</v>
      </c>
    </row>
    <row r="34" spans="2:12" x14ac:dyDescent="0.25">
      <c r="B34">
        <v>3</v>
      </c>
      <c r="C34">
        <v>46.35</v>
      </c>
      <c r="D34">
        <v>1592</v>
      </c>
      <c r="E34">
        <v>46.2</v>
      </c>
      <c r="F34">
        <v>50.8</v>
      </c>
      <c r="G34">
        <v>9</v>
      </c>
      <c r="H34">
        <v>251</v>
      </c>
      <c r="I34">
        <v>41.9</v>
      </c>
      <c r="J34">
        <v>11</v>
      </c>
      <c r="K34">
        <v>1200</v>
      </c>
      <c r="L34" s="2">
        <f t="shared" si="3"/>
        <v>42420</v>
      </c>
    </row>
    <row r="35" spans="2:12" x14ac:dyDescent="0.25">
      <c r="B35">
        <v>4</v>
      </c>
      <c r="C35">
        <v>36.479999999999997</v>
      </c>
      <c r="D35">
        <v>1691</v>
      </c>
      <c r="E35">
        <v>35.5</v>
      </c>
      <c r="F35">
        <v>39.4</v>
      </c>
      <c r="G35">
        <v>65</v>
      </c>
      <c r="H35">
        <v>84</v>
      </c>
      <c r="I35">
        <v>41.9</v>
      </c>
      <c r="J35">
        <v>11</v>
      </c>
      <c r="K35">
        <v>1200</v>
      </c>
      <c r="L35" s="2">
        <f t="shared" si="3"/>
        <v>30575.999999999996</v>
      </c>
    </row>
    <row r="36" spans="2:12" x14ac:dyDescent="0.25">
      <c r="B36">
        <v>5</v>
      </c>
      <c r="C36">
        <v>44.55</v>
      </c>
      <c r="D36">
        <v>1898</v>
      </c>
      <c r="E36">
        <v>41.4</v>
      </c>
      <c r="F36">
        <v>45.2</v>
      </c>
      <c r="G36">
        <v>81</v>
      </c>
      <c r="H36">
        <v>32</v>
      </c>
      <c r="I36">
        <v>41.9</v>
      </c>
      <c r="J36">
        <v>11</v>
      </c>
      <c r="K36">
        <v>1200</v>
      </c>
      <c r="L36" s="2">
        <f t="shared" si="3"/>
        <v>40260</v>
      </c>
    </row>
    <row r="37" spans="2:12" x14ac:dyDescent="0.25">
      <c r="B37" s="5"/>
      <c r="C37" s="5"/>
      <c r="D37" s="5"/>
      <c r="E37" s="5"/>
      <c r="F37" s="5"/>
      <c r="G37" s="5"/>
      <c r="H37" s="5"/>
      <c r="I37" s="5"/>
      <c r="J37" s="5"/>
      <c r="K37" s="5" t="s">
        <v>5</v>
      </c>
      <c r="L37" s="6">
        <f>SUM(L32:L36)</f>
        <v>137508</v>
      </c>
    </row>
    <row r="40" spans="2:12" x14ac:dyDescent="0.25">
      <c r="B40" t="s">
        <v>37</v>
      </c>
    </row>
    <row r="41" spans="2:12" x14ac:dyDescent="0.25">
      <c r="B41" s="7" t="s">
        <v>0</v>
      </c>
      <c r="C41" s="7" t="s">
        <v>1</v>
      </c>
      <c r="D41" s="7" t="s">
        <v>2</v>
      </c>
      <c r="E41" s="7" t="s">
        <v>6</v>
      </c>
      <c r="F41" s="7" t="s">
        <v>7</v>
      </c>
      <c r="G41" s="7" t="s">
        <v>8</v>
      </c>
      <c r="H41" s="7" t="s">
        <v>9</v>
      </c>
      <c r="I41" s="7" t="s">
        <v>11</v>
      </c>
      <c r="J41" s="7" t="s">
        <v>3</v>
      </c>
      <c r="K41" s="7" t="s">
        <v>12</v>
      </c>
      <c r="L41" s="7" t="s">
        <v>4</v>
      </c>
    </row>
    <row r="42" spans="2:12" x14ac:dyDescent="0.25">
      <c r="B42">
        <v>1</v>
      </c>
      <c r="C42">
        <v>41.85</v>
      </c>
      <c r="D42">
        <v>820</v>
      </c>
      <c r="E42">
        <v>40.6</v>
      </c>
      <c r="F42">
        <v>45.6</v>
      </c>
      <c r="G42">
        <v>138</v>
      </c>
      <c r="H42">
        <v>226</v>
      </c>
      <c r="I42">
        <v>1</v>
      </c>
      <c r="J42">
        <v>11</v>
      </c>
      <c r="K42">
        <v>0</v>
      </c>
      <c r="L42" s="2">
        <f>(C42-J42)*K42</f>
        <v>0</v>
      </c>
    </row>
    <row r="43" spans="2:12" x14ac:dyDescent="0.25">
      <c r="B43">
        <v>2</v>
      </c>
      <c r="C43">
        <v>31.21</v>
      </c>
      <c r="D43">
        <v>2172</v>
      </c>
      <c r="E43">
        <v>30.4</v>
      </c>
      <c r="F43">
        <v>34.6</v>
      </c>
      <c r="G43">
        <v>64</v>
      </c>
      <c r="H43">
        <v>103</v>
      </c>
      <c r="I43">
        <v>1</v>
      </c>
      <c r="J43">
        <v>11</v>
      </c>
      <c r="K43">
        <v>1200</v>
      </c>
      <c r="L43" s="2">
        <f t="shared" ref="L43:L46" si="4">(C43-J43)*K43</f>
        <v>24252</v>
      </c>
    </row>
    <row r="44" spans="2:12" x14ac:dyDescent="0.25">
      <c r="B44">
        <v>3</v>
      </c>
      <c r="C44">
        <v>46.35</v>
      </c>
      <c r="D44">
        <v>1592</v>
      </c>
      <c r="E44">
        <v>46.2</v>
      </c>
      <c r="F44">
        <v>50.8</v>
      </c>
      <c r="G44">
        <v>9</v>
      </c>
      <c r="H44">
        <v>251</v>
      </c>
      <c r="I44">
        <v>1</v>
      </c>
      <c r="J44">
        <v>11</v>
      </c>
      <c r="K44">
        <v>1200</v>
      </c>
      <c r="L44" s="2">
        <f t="shared" si="4"/>
        <v>42420</v>
      </c>
    </row>
    <row r="45" spans="2:12" x14ac:dyDescent="0.25">
      <c r="B45">
        <v>4</v>
      </c>
      <c r="C45">
        <v>36.479999999999997</v>
      </c>
      <c r="D45">
        <v>1691</v>
      </c>
      <c r="E45">
        <v>35.5</v>
      </c>
      <c r="F45">
        <v>39.4</v>
      </c>
      <c r="G45">
        <v>65</v>
      </c>
      <c r="H45">
        <v>84</v>
      </c>
      <c r="I45">
        <v>1</v>
      </c>
      <c r="J45">
        <v>11</v>
      </c>
      <c r="K45">
        <v>1200</v>
      </c>
      <c r="L45" s="2">
        <f t="shared" si="4"/>
        <v>30575.999999999996</v>
      </c>
    </row>
    <row r="46" spans="2:12" x14ac:dyDescent="0.25">
      <c r="B46">
        <v>5</v>
      </c>
      <c r="C46">
        <v>44.55</v>
      </c>
      <c r="D46">
        <v>1898</v>
      </c>
      <c r="E46">
        <v>41.4</v>
      </c>
      <c r="F46">
        <v>45.2</v>
      </c>
      <c r="G46">
        <v>81</v>
      </c>
      <c r="H46">
        <v>32</v>
      </c>
      <c r="I46">
        <v>1</v>
      </c>
      <c r="J46">
        <v>11</v>
      </c>
      <c r="K46">
        <v>1200</v>
      </c>
      <c r="L46" s="2">
        <f t="shared" si="4"/>
        <v>40260</v>
      </c>
    </row>
    <row r="47" spans="2:12" x14ac:dyDescent="0.25">
      <c r="B47" s="5"/>
      <c r="C47" s="5"/>
      <c r="D47" s="5"/>
      <c r="E47" s="5"/>
      <c r="F47" s="5"/>
      <c r="G47" s="5"/>
      <c r="H47" s="5"/>
      <c r="I47" s="5"/>
      <c r="J47" s="5"/>
      <c r="K47" s="5" t="s">
        <v>5</v>
      </c>
      <c r="L47" s="6">
        <f>SUM(L42:L46)</f>
        <v>137508</v>
      </c>
    </row>
    <row r="49" spans="2:12" x14ac:dyDescent="0.25">
      <c r="B49" t="s">
        <v>38</v>
      </c>
    </row>
    <row r="50" spans="2:12" x14ac:dyDescent="0.25">
      <c r="B50" s="7" t="s">
        <v>0</v>
      </c>
      <c r="C50" s="7" t="s">
        <v>1</v>
      </c>
      <c r="D50" s="7" t="s">
        <v>2</v>
      </c>
      <c r="E50" s="7" t="s">
        <v>6</v>
      </c>
      <c r="F50" s="7" t="s">
        <v>7</v>
      </c>
      <c r="G50" s="7" t="s">
        <v>8</v>
      </c>
      <c r="H50" s="7" t="s">
        <v>9</v>
      </c>
      <c r="I50" s="7" t="s">
        <v>11</v>
      </c>
      <c r="J50" s="7" t="s">
        <v>3</v>
      </c>
      <c r="K50" s="7" t="s">
        <v>12</v>
      </c>
      <c r="L50" s="7" t="s">
        <v>4</v>
      </c>
    </row>
    <row r="51" spans="2:12" x14ac:dyDescent="0.25">
      <c r="B51">
        <v>1</v>
      </c>
      <c r="C51">
        <v>41.85</v>
      </c>
      <c r="D51">
        <v>820</v>
      </c>
      <c r="E51">
        <v>40.6</v>
      </c>
      <c r="F51">
        <v>45.6</v>
      </c>
      <c r="G51">
        <v>138</v>
      </c>
      <c r="H51">
        <v>226</v>
      </c>
      <c r="I51">
        <v>43.9</v>
      </c>
      <c r="J51">
        <v>11</v>
      </c>
      <c r="K51">
        <v>0</v>
      </c>
      <c r="L51" s="2">
        <f>(C51-J51)*K51</f>
        <v>0</v>
      </c>
    </row>
    <row r="52" spans="2:12" x14ac:dyDescent="0.25">
      <c r="B52">
        <v>2</v>
      </c>
      <c r="C52">
        <v>31.74</v>
      </c>
      <c r="D52">
        <v>2162</v>
      </c>
      <c r="E52">
        <v>30.4</v>
      </c>
      <c r="F52">
        <v>34.6</v>
      </c>
      <c r="G52">
        <v>64</v>
      </c>
      <c r="H52">
        <v>93</v>
      </c>
      <c r="I52">
        <v>43.9</v>
      </c>
      <c r="J52">
        <v>11</v>
      </c>
      <c r="K52">
        <v>1190</v>
      </c>
      <c r="L52" s="2">
        <f t="shared" ref="L52:L55" si="5">(C52-J52)*K52</f>
        <v>24680.6</v>
      </c>
    </row>
    <row r="53" spans="2:12" x14ac:dyDescent="0.25">
      <c r="B53">
        <v>3</v>
      </c>
      <c r="C53">
        <v>46.35</v>
      </c>
      <c r="D53">
        <v>1582</v>
      </c>
      <c r="E53">
        <v>46.2</v>
      </c>
      <c r="F53">
        <v>50.8</v>
      </c>
      <c r="G53">
        <v>9</v>
      </c>
      <c r="H53">
        <v>241</v>
      </c>
      <c r="I53">
        <v>43.9</v>
      </c>
      <c r="J53">
        <v>11</v>
      </c>
      <c r="K53">
        <v>1190</v>
      </c>
      <c r="L53" s="2">
        <f t="shared" si="5"/>
        <v>42066.5</v>
      </c>
    </row>
    <row r="54" spans="2:12" x14ac:dyDescent="0.25">
      <c r="B54">
        <v>4</v>
      </c>
      <c r="C54">
        <v>36.520000000000003</v>
      </c>
      <c r="D54">
        <v>1681</v>
      </c>
      <c r="E54">
        <v>35.5</v>
      </c>
      <c r="F54">
        <v>39.4</v>
      </c>
      <c r="G54">
        <v>65</v>
      </c>
      <c r="H54">
        <v>74</v>
      </c>
      <c r="I54">
        <v>43.9</v>
      </c>
      <c r="J54">
        <v>11</v>
      </c>
      <c r="K54">
        <v>1190</v>
      </c>
      <c r="L54" s="2">
        <f t="shared" si="5"/>
        <v>30368.800000000003</v>
      </c>
    </row>
    <row r="55" spans="2:12" x14ac:dyDescent="0.25">
      <c r="B55">
        <v>5</v>
      </c>
      <c r="C55">
        <v>44.79</v>
      </c>
      <c r="D55">
        <v>1898</v>
      </c>
      <c r="E55">
        <v>41.4</v>
      </c>
      <c r="F55">
        <v>45.2</v>
      </c>
      <c r="G55">
        <v>91</v>
      </c>
      <c r="H55">
        <v>32</v>
      </c>
      <c r="I55">
        <v>43.9</v>
      </c>
      <c r="J55">
        <v>11</v>
      </c>
      <c r="K55">
        <v>1190</v>
      </c>
      <c r="L55" s="2">
        <f t="shared" si="5"/>
        <v>40210.1</v>
      </c>
    </row>
    <row r="56" spans="2:12" x14ac:dyDescent="0.25">
      <c r="B56" s="5"/>
      <c r="C56" s="5"/>
      <c r="D56" s="5"/>
      <c r="E56" s="5"/>
      <c r="F56" s="5"/>
      <c r="G56" s="5"/>
      <c r="H56" s="5"/>
      <c r="I56" s="5"/>
      <c r="J56" s="5"/>
      <c r="K56" s="5" t="s">
        <v>5</v>
      </c>
      <c r="L56" s="6">
        <f>SUM(L51:L55)</f>
        <v>137326</v>
      </c>
    </row>
    <row r="58" spans="2:12" x14ac:dyDescent="0.25">
      <c r="B58" t="s">
        <v>38</v>
      </c>
    </row>
    <row r="59" spans="2:12" x14ac:dyDescent="0.25">
      <c r="B59" s="7" t="s">
        <v>0</v>
      </c>
      <c r="C59" s="7" t="s">
        <v>1</v>
      </c>
      <c r="D59" s="7" t="s">
        <v>2</v>
      </c>
      <c r="E59" s="7" t="s">
        <v>6</v>
      </c>
      <c r="F59" s="7" t="s">
        <v>7</v>
      </c>
      <c r="G59" s="7" t="s">
        <v>8</v>
      </c>
      <c r="H59" s="7" t="s">
        <v>9</v>
      </c>
      <c r="I59" s="7" t="s">
        <v>11</v>
      </c>
      <c r="J59" s="7" t="s">
        <v>3</v>
      </c>
      <c r="K59" s="7" t="s">
        <v>12</v>
      </c>
      <c r="L59" s="7" t="s">
        <v>4</v>
      </c>
    </row>
    <row r="60" spans="2:12" x14ac:dyDescent="0.25">
      <c r="B60">
        <v>1</v>
      </c>
      <c r="C60">
        <v>41.85</v>
      </c>
      <c r="D60">
        <v>820</v>
      </c>
      <c r="E60">
        <v>40.6</v>
      </c>
      <c r="F60">
        <v>45.6</v>
      </c>
      <c r="G60">
        <v>138</v>
      </c>
      <c r="H60">
        <v>226</v>
      </c>
      <c r="I60">
        <v>48.5</v>
      </c>
      <c r="J60">
        <v>11</v>
      </c>
      <c r="K60">
        <v>0</v>
      </c>
      <c r="L60" s="2">
        <f>(C60-J60)*K60</f>
        <v>0</v>
      </c>
    </row>
    <row r="61" spans="2:12" x14ac:dyDescent="0.25">
      <c r="B61">
        <v>2</v>
      </c>
      <c r="C61">
        <v>31.74</v>
      </c>
      <c r="D61">
        <v>2162</v>
      </c>
      <c r="E61">
        <v>30.4</v>
      </c>
      <c r="F61">
        <v>34.6</v>
      </c>
      <c r="G61">
        <v>64</v>
      </c>
      <c r="H61">
        <v>93</v>
      </c>
      <c r="I61">
        <v>48.5</v>
      </c>
      <c r="J61">
        <v>11</v>
      </c>
      <c r="K61">
        <v>1190</v>
      </c>
      <c r="L61" s="2">
        <f t="shared" ref="L61:L64" si="6">(C61-J61)*K61</f>
        <v>24680.6</v>
      </c>
    </row>
    <row r="62" spans="2:12" x14ac:dyDescent="0.25">
      <c r="B62">
        <v>3</v>
      </c>
      <c r="C62">
        <v>46.34</v>
      </c>
      <c r="D62">
        <v>1602</v>
      </c>
      <c r="E62">
        <v>46.2</v>
      </c>
      <c r="F62">
        <v>50.8</v>
      </c>
      <c r="G62">
        <v>9</v>
      </c>
      <c r="H62">
        <v>261</v>
      </c>
      <c r="I62">
        <v>48.5</v>
      </c>
      <c r="J62">
        <v>11</v>
      </c>
      <c r="K62">
        <v>1190</v>
      </c>
      <c r="L62" s="2">
        <f t="shared" si="6"/>
        <v>42054.600000000006</v>
      </c>
    </row>
    <row r="63" spans="2:12" x14ac:dyDescent="0.25">
      <c r="B63">
        <v>4</v>
      </c>
      <c r="C63">
        <v>36.44</v>
      </c>
      <c r="D63">
        <v>1701</v>
      </c>
      <c r="E63">
        <v>35.5</v>
      </c>
      <c r="F63">
        <v>39.4</v>
      </c>
      <c r="G63">
        <v>65</v>
      </c>
      <c r="H63">
        <v>94</v>
      </c>
      <c r="I63">
        <v>48.5</v>
      </c>
      <c r="J63">
        <v>11</v>
      </c>
      <c r="K63">
        <v>1190</v>
      </c>
      <c r="L63" s="2">
        <f t="shared" si="6"/>
        <v>30273.599999999999</v>
      </c>
    </row>
    <row r="64" spans="2:12" x14ac:dyDescent="0.25">
      <c r="B64">
        <v>5</v>
      </c>
      <c r="C64">
        <v>44.35</v>
      </c>
      <c r="D64">
        <v>1924</v>
      </c>
      <c r="E64">
        <v>41.4</v>
      </c>
      <c r="F64">
        <v>44.4</v>
      </c>
      <c r="G64">
        <v>97</v>
      </c>
      <c r="H64">
        <v>26</v>
      </c>
      <c r="I64">
        <v>48.5</v>
      </c>
      <c r="J64">
        <v>11</v>
      </c>
      <c r="K64">
        <v>1190</v>
      </c>
      <c r="L64" s="2">
        <f t="shared" si="6"/>
        <v>39686.5</v>
      </c>
    </row>
    <row r="65" spans="2:12" x14ac:dyDescent="0.25">
      <c r="B65" s="5"/>
      <c r="C65" s="5"/>
      <c r="D65" s="5"/>
      <c r="E65" s="5"/>
      <c r="F65" s="5"/>
      <c r="G65" s="5"/>
      <c r="H65" s="5"/>
      <c r="I65" s="5"/>
      <c r="J65" s="5"/>
      <c r="K65" s="5" t="s">
        <v>5</v>
      </c>
      <c r="L65" s="6">
        <f>SUM(L60:L64)</f>
        <v>136695.30000000002</v>
      </c>
    </row>
    <row r="67" spans="2:12" x14ac:dyDescent="0.25">
      <c r="B67" t="s">
        <v>39</v>
      </c>
    </row>
    <row r="68" spans="2:12" x14ac:dyDescent="0.25">
      <c r="B68" s="7" t="s">
        <v>0</v>
      </c>
      <c r="C68" s="7" t="s">
        <v>1</v>
      </c>
      <c r="D68" s="7" t="s">
        <v>2</v>
      </c>
      <c r="E68" s="7" t="s">
        <v>6</v>
      </c>
      <c r="F68" s="7" t="s">
        <v>7</v>
      </c>
      <c r="G68" s="7" t="s">
        <v>8</v>
      </c>
      <c r="H68" s="7" t="s">
        <v>9</v>
      </c>
      <c r="I68" s="7" t="s">
        <v>11</v>
      </c>
      <c r="J68" s="7" t="s">
        <v>3</v>
      </c>
      <c r="K68" s="7" t="s">
        <v>12</v>
      </c>
      <c r="L68" s="7" t="s">
        <v>4</v>
      </c>
    </row>
    <row r="69" spans="2:12" x14ac:dyDescent="0.25">
      <c r="B69">
        <v>1</v>
      </c>
      <c r="C69">
        <v>24.67</v>
      </c>
      <c r="D69">
        <v>1329</v>
      </c>
      <c r="E69">
        <v>23.1</v>
      </c>
      <c r="F69">
        <v>26</v>
      </c>
      <c r="G69">
        <v>58</v>
      </c>
      <c r="H69">
        <v>2</v>
      </c>
      <c r="I69">
        <v>43.9</v>
      </c>
      <c r="J69">
        <v>11</v>
      </c>
      <c r="K69">
        <v>1200</v>
      </c>
      <c r="L69" s="2">
        <f>(C69-J69)*K69</f>
        <v>16404.000000000004</v>
      </c>
    </row>
    <row r="70" spans="2:12" x14ac:dyDescent="0.25">
      <c r="B70">
        <v>2</v>
      </c>
      <c r="C70">
        <v>31.21</v>
      </c>
      <c r="D70">
        <v>2172</v>
      </c>
      <c r="E70">
        <v>30.4</v>
      </c>
      <c r="F70">
        <v>34.6</v>
      </c>
      <c r="G70">
        <v>64</v>
      </c>
      <c r="H70">
        <v>103</v>
      </c>
      <c r="I70">
        <v>43.9</v>
      </c>
      <c r="J70">
        <v>11</v>
      </c>
      <c r="K70">
        <v>1200</v>
      </c>
      <c r="L70" s="2">
        <f t="shared" ref="L70:L73" si="7">(C70-J70)*K70</f>
        <v>24252</v>
      </c>
    </row>
    <row r="71" spans="2:12" x14ac:dyDescent="0.25">
      <c r="B71">
        <v>3</v>
      </c>
      <c r="C71">
        <v>46.33</v>
      </c>
      <c r="D71">
        <v>1612</v>
      </c>
      <c r="E71">
        <v>46.2</v>
      </c>
      <c r="F71">
        <v>50.8</v>
      </c>
      <c r="G71">
        <v>9</v>
      </c>
      <c r="H71">
        <v>271</v>
      </c>
      <c r="I71">
        <v>43.9</v>
      </c>
      <c r="J71">
        <v>11</v>
      </c>
      <c r="K71">
        <v>1200</v>
      </c>
      <c r="L71" s="2">
        <f t="shared" si="7"/>
        <v>42396</v>
      </c>
    </row>
    <row r="72" spans="2:12" x14ac:dyDescent="0.25">
      <c r="B72">
        <v>4</v>
      </c>
      <c r="C72">
        <v>36.409999999999997</v>
      </c>
      <c r="D72">
        <v>1711</v>
      </c>
      <c r="E72">
        <v>35.5</v>
      </c>
      <c r="F72">
        <v>39.4</v>
      </c>
      <c r="G72">
        <v>65</v>
      </c>
      <c r="H72">
        <v>104</v>
      </c>
      <c r="I72">
        <v>43.9</v>
      </c>
      <c r="J72">
        <v>11</v>
      </c>
      <c r="K72">
        <v>1200</v>
      </c>
      <c r="L72" s="2">
        <f t="shared" si="7"/>
        <v>30491.999999999996</v>
      </c>
    </row>
    <row r="73" spans="2:12" x14ac:dyDescent="0.25">
      <c r="B73">
        <v>5</v>
      </c>
      <c r="C73">
        <v>55.58</v>
      </c>
      <c r="D73">
        <v>954</v>
      </c>
      <c r="E73">
        <v>54</v>
      </c>
      <c r="F73">
        <v>72.400000000000006</v>
      </c>
      <c r="G73">
        <v>34</v>
      </c>
      <c r="H73">
        <v>132</v>
      </c>
      <c r="I73">
        <v>43.9</v>
      </c>
      <c r="J73">
        <v>11</v>
      </c>
      <c r="K73">
        <v>0</v>
      </c>
      <c r="L73" s="2">
        <f t="shared" si="7"/>
        <v>0</v>
      </c>
    </row>
    <row r="74" spans="2:12" x14ac:dyDescent="0.25">
      <c r="B74" s="5"/>
      <c r="C74" s="5"/>
      <c r="D74" s="5"/>
      <c r="E74" s="5"/>
      <c r="F74" s="5"/>
      <c r="G74" s="5"/>
      <c r="H74" s="5"/>
      <c r="I74" s="5"/>
      <c r="J74" s="5"/>
      <c r="K74" s="5" t="s">
        <v>5</v>
      </c>
      <c r="L74" s="6">
        <f>SUM(L69:L73)</f>
        <v>113544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2a</vt:lpstr>
      <vt:lpstr>2b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Fadnes</dc:creator>
  <cp:lastModifiedBy>Eirik</cp:lastModifiedBy>
  <dcterms:created xsi:type="dcterms:W3CDTF">2015-06-05T18:17:20Z</dcterms:created>
  <dcterms:modified xsi:type="dcterms:W3CDTF">2022-11-08T12:47:36Z</dcterms:modified>
</cp:coreProperties>
</file>