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n disk\NHH [Bachelor]\BED4\"/>
    </mc:Choice>
  </mc:AlternateContent>
  <xr:revisionPtr revIDLastSave="0" documentId="13_ncr:1_{01B2FE6B-9A82-4BC5-953B-0C83F1433E70}" xr6:coauthVersionLast="47" xr6:coauthVersionMax="47" xr10:uidLastSave="{00000000-0000-0000-0000-000000000000}"/>
  <bookViews>
    <workbookView xWindow="-120" yWindow="-120" windowWidth="38640" windowHeight="21120" xr2:uid="{25963FF0-E5D6-4676-9E37-981814E2FC16}"/>
  </bookViews>
  <sheets>
    <sheet name="LP Problem" sheetId="1" r:id="rId1"/>
    <sheet name="Lønnsomhetsmatris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" l="1"/>
  <c r="B13" i="3"/>
  <c r="F20" i="1"/>
  <c r="D6" i="1"/>
  <c r="C6" i="1"/>
  <c r="D5" i="1"/>
  <c r="C4" i="1"/>
  <c r="G4" i="1" s="1"/>
  <c r="G5" i="1"/>
  <c r="G6" i="1"/>
  <c r="D7" i="3"/>
  <c r="G8" i="1"/>
  <c r="H8" i="1"/>
  <c r="I8" i="1" s="1"/>
  <c r="J8" i="1" s="1"/>
  <c r="G9" i="1"/>
  <c r="H9" i="1"/>
  <c r="I9" i="1" s="1"/>
  <c r="J9" i="1" s="1"/>
  <c r="G7" i="1"/>
  <c r="H7" i="1"/>
  <c r="H4" i="1"/>
  <c r="H5" i="1"/>
  <c r="H6" i="1"/>
  <c r="C15" i="3"/>
  <c r="G13" i="3"/>
  <c r="G12" i="3"/>
  <c r="G11" i="3"/>
  <c r="C7" i="3"/>
  <c r="C6" i="3"/>
  <c r="B12" i="3"/>
  <c r="B11" i="3"/>
  <c r="D10" i="3"/>
  <c r="C10" i="3"/>
  <c r="E20" i="1"/>
  <c r="D19" i="1"/>
  <c r="F19" i="1" s="1"/>
  <c r="C19" i="1"/>
  <c r="E19" i="1" s="1"/>
  <c r="E14" i="1"/>
  <c r="D13" i="1"/>
  <c r="C13" i="1"/>
  <c r="H3" i="1"/>
  <c r="G3" i="1"/>
  <c r="I5" i="1" l="1"/>
  <c r="J5" i="1" s="1"/>
  <c r="I4" i="1"/>
  <c r="J4" i="1" s="1"/>
  <c r="I6" i="1"/>
  <c r="J6" i="1" s="1"/>
  <c r="C16" i="3"/>
  <c r="I7" i="1"/>
  <c r="J7" i="1" s="1"/>
  <c r="G20" i="1"/>
</calcChain>
</file>

<file path=xl/sharedStrings.xml><?xml version="1.0" encoding="utf-8"?>
<sst xmlns="http://schemas.openxmlformats.org/spreadsheetml/2006/main" count="26" uniqueCount="24">
  <si>
    <t>Begrensning</t>
  </si>
  <si>
    <t>Funksjon</t>
  </si>
  <si>
    <t>Begrensninger</t>
  </si>
  <si>
    <t>Stigningstall</t>
  </si>
  <si>
    <t>Målfunksjon</t>
  </si>
  <si>
    <t>DB</t>
  </si>
  <si>
    <t>Optimal produksjonsplan</t>
  </si>
  <si>
    <t>-----------</t>
  </si>
  <si>
    <t>Løs i GeoGebra</t>
  </si>
  <si>
    <t>---------</t>
  </si>
  <si>
    <t>Lønnsomhetsmatrise</t>
  </si>
  <si>
    <t>Alternativer:</t>
  </si>
  <si>
    <t>NPV</t>
  </si>
  <si>
    <t>Sannsynlighet for</t>
  </si>
  <si>
    <t>EVPI</t>
  </si>
  <si>
    <t>Uendret</t>
  </si>
  <si>
    <t>EV (Uendret inkl.)</t>
  </si>
  <si>
    <t>A</t>
  </si>
  <si>
    <t>B</t>
  </si>
  <si>
    <t>Kjøpe 1 år</t>
  </si>
  <si>
    <t>Kjøpe 2 år</t>
  </si>
  <si>
    <t>Avslå</t>
  </si>
  <si>
    <t>Produsere</t>
  </si>
  <si>
    <t>Selge rettigheter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</si>
</sst>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43AD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3"/>
    <xf numFmtId="164" fontId="3" fillId="3" borderId="1" xfId="3" applyNumberFormat="1"/>
    <xf numFmtId="2" fontId="3" fillId="3" borderId="1" xfId="3" applyNumberFormat="1"/>
    <xf numFmtId="0" fontId="1" fillId="2" borderId="1" xfId="1" applyAlignment="1">
      <alignment horizontal="center"/>
    </xf>
    <xf numFmtId="0" fontId="1" fillId="2" borderId="1" xfId="1"/>
    <xf numFmtId="2" fontId="2" fillId="3" borderId="2" xfId="2" applyNumberFormat="1"/>
    <xf numFmtId="0" fontId="2" fillId="3" borderId="2" xfId="2"/>
    <xf numFmtId="0" fontId="6" fillId="2" borderId="1" xfId="1" applyFont="1" applyAlignment="1">
      <alignment horizontal="center"/>
    </xf>
    <xf numFmtId="0" fontId="6" fillId="2" borderId="1" xfId="1" applyFont="1"/>
    <xf numFmtId="0" fontId="2" fillId="3" borderId="2" xfId="2" applyAlignment="1">
      <alignment horizontal="center"/>
    </xf>
    <xf numFmtId="0" fontId="4" fillId="4" borderId="3" xfId="4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quotePrefix="1"/>
    <xf numFmtId="0" fontId="5" fillId="0" borderId="0" xfId="5"/>
    <xf numFmtId="0" fontId="0" fillId="0" borderId="0" xfId="0" applyAlignment="1">
      <alignment horizontal="right"/>
    </xf>
  </cellXfs>
  <cellStyles count="6">
    <cellStyle name="Calculation" xfId="3" builtinId="22"/>
    <cellStyle name="Check Cell" xfId="4" builtinId="23"/>
    <cellStyle name="Explanatory Text" xfId="5" builtinId="5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E43A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BCC7-1FC9-4FD7-AB16-B688FD6E6B14}">
  <sheetPr>
    <tabColor theme="9" tint="0.39997558519241921"/>
  </sheetPr>
  <dimension ref="B1:O20"/>
  <sheetViews>
    <sheetView tabSelected="1" zoomScale="115" zoomScaleNormal="115" workbookViewId="0">
      <selection activeCell="G29" sqref="G29"/>
    </sheetView>
  </sheetViews>
  <sheetFormatPr defaultRowHeight="15" x14ac:dyDescent="0.25"/>
  <cols>
    <col min="1" max="1" width="4.42578125" customWidth="1"/>
    <col min="2" max="2" width="4.85546875" customWidth="1"/>
    <col min="3" max="3" width="9.85546875" customWidth="1"/>
    <col min="4" max="4" width="14.7109375" customWidth="1"/>
    <col min="5" max="5" width="14.42578125" customWidth="1"/>
    <col min="7" max="7" width="10.5703125" bestFit="1" customWidth="1"/>
    <col min="9" max="9" width="12.85546875" customWidth="1"/>
    <col min="10" max="10" width="20" customWidth="1"/>
    <col min="12" max="12" width="8.7109375" customWidth="1"/>
    <col min="14" max="14" width="13" customWidth="1"/>
    <col min="15" max="15" width="14" customWidth="1"/>
    <col min="20" max="20" width="20.85546875" customWidth="1"/>
  </cols>
  <sheetData>
    <row r="1" spans="2:15" x14ac:dyDescent="0.25">
      <c r="C1" s="1"/>
      <c r="D1" s="1"/>
      <c r="E1" s="1"/>
    </row>
    <row r="2" spans="2:15" ht="15.75" thickBot="1" x14ac:dyDescent="0.3">
      <c r="C2" s="3" t="s">
        <v>2</v>
      </c>
      <c r="D2" s="1"/>
      <c r="E2" s="1"/>
      <c r="G2" s="1" t="s">
        <v>1</v>
      </c>
    </row>
    <row r="3" spans="2:15" ht="16.5" thickTop="1" thickBot="1" x14ac:dyDescent="0.3">
      <c r="C3" s="14" t="s">
        <v>17</v>
      </c>
      <c r="D3" s="14" t="s">
        <v>18</v>
      </c>
      <c r="E3" s="2" t="s">
        <v>0</v>
      </c>
      <c r="G3" s="1" t="str">
        <f>+C3</f>
        <v>A</v>
      </c>
      <c r="H3" s="1" t="str">
        <f>+D3</f>
        <v>B</v>
      </c>
      <c r="I3" s="1" t="s">
        <v>3</v>
      </c>
      <c r="J3" s="1" t="s">
        <v>1</v>
      </c>
    </row>
    <row r="4" spans="2:15" ht="15.75" thickTop="1" x14ac:dyDescent="0.25">
      <c r="B4" s="15">
        <v>1</v>
      </c>
      <c r="C4" s="11">
        <f>2/5</f>
        <v>0.4</v>
      </c>
      <c r="D4" s="11">
        <v>0.5</v>
      </c>
      <c r="E4" s="11">
        <v>20</v>
      </c>
      <c r="G4" s="4">
        <f t="shared" ref="G4:G6" si="0">IFERROR(E4/C4,0)</f>
        <v>50</v>
      </c>
      <c r="H4" s="5">
        <f t="shared" ref="H4:H7" si="1">IFERROR(ROUND(E4/D4,4),0)</f>
        <v>40</v>
      </c>
      <c r="I4" s="6">
        <f t="shared" ref="I4:I5" si="2">IFERROR(ROUND(-H4/G4,4),0)</f>
        <v>-0.8</v>
      </c>
      <c r="J4" s="9" t="str">
        <f>"="&amp;I4&amp;"*"&amp;$C$3&amp;"+"&amp;H4</f>
        <v>=-0,8*A+40</v>
      </c>
    </row>
    <row r="5" spans="2:15" x14ac:dyDescent="0.25">
      <c r="B5" s="16">
        <v>2</v>
      </c>
      <c r="C5" s="11">
        <v>0</v>
      </c>
      <c r="D5" s="11">
        <f>1/5</f>
        <v>0.2</v>
      </c>
      <c r="E5" s="11">
        <v>5</v>
      </c>
      <c r="G5" s="4">
        <f t="shared" si="0"/>
        <v>0</v>
      </c>
      <c r="H5" s="5">
        <f t="shared" si="1"/>
        <v>25</v>
      </c>
      <c r="I5" s="6">
        <f t="shared" si="2"/>
        <v>0</v>
      </c>
      <c r="J5" s="9" t="str">
        <f t="shared" ref="J5:J6" si="3">"="&amp;I5&amp;"*"&amp;$C$3&amp;"+"&amp;H5</f>
        <v>=0*A+25</v>
      </c>
    </row>
    <row r="6" spans="2:15" x14ac:dyDescent="0.25">
      <c r="B6" s="17">
        <v>3</v>
      </c>
      <c r="C6" s="11">
        <f>3/5</f>
        <v>0.6</v>
      </c>
      <c r="D6" s="11">
        <f>3/10</f>
        <v>0.3</v>
      </c>
      <c r="E6" s="11">
        <v>22</v>
      </c>
      <c r="G6" s="4">
        <f t="shared" si="0"/>
        <v>36.666666666666671</v>
      </c>
      <c r="H6" s="5">
        <f>IFERROR(ROUND(E6/D6,4),0)</f>
        <v>73.333299999999994</v>
      </c>
      <c r="I6" s="6">
        <f>IFERROR(ROUND(-H6/G6,4),0)</f>
        <v>-2</v>
      </c>
      <c r="J6" s="9" t="str">
        <f t="shared" si="3"/>
        <v>=-2*A+73,3333</v>
      </c>
    </row>
    <row r="7" spans="2:15" x14ac:dyDescent="0.25">
      <c r="B7" s="18">
        <v>4</v>
      </c>
      <c r="C7" s="11"/>
      <c r="D7" s="11"/>
      <c r="E7" s="11"/>
      <c r="G7" s="4">
        <f>IFERROR(E7/C7,0)</f>
        <v>0</v>
      </c>
      <c r="H7" s="5">
        <f t="shared" si="1"/>
        <v>0</v>
      </c>
      <c r="I7" s="6">
        <f>IFERROR(ROUND(-H7/G7,4),0)</f>
        <v>0</v>
      </c>
      <c r="J7" s="9" t="str">
        <f t="shared" ref="J7" si="4">"="&amp;I7&amp;"*"&amp;$C$3&amp;"+"&amp;H7</f>
        <v>=0*A+0</v>
      </c>
    </row>
    <row r="8" spans="2:15" x14ac:dyDescent="0.25">
      <c r="B8" s="19">
        <v>5</v>
      </c>
      <c r="C8" s="11"/>
      <c r="D8" s="11"/>
      <c r="E8" s="11"/>
      <c r="G8" s="4">
        <f t="shared" ref="G8:G9" si="5">IFERROR(E8/C8,0)</f>
        <v>0</v>
      </c>
      <c r="H8" s="5">
        <f t="shared" ref="H8:H9" si="6">IFERROR(ROUND(E8/D8,4),0)</f>
        <v>0</v>
      </c>
      <c r="I8" s="6">
        <f t="shared" ref="I8:I9" si="7">IFERROR(ROUND(-H8/G8,4),0)</f>
        <v>0</v>
      </c>
      <c r="J8" s="9" t="str">
        <f t="shared" ref="J8:J9" si="8">"="&amp;I8&amp;"*"&amp;$C$3&amp;"+"&amp;H8</f>
        <v>=0*A+0</v>
      </c>
    </row>
    <row r="9" spans="2:15" x14ac:dyDescent="0.25">
      <c r="B9" s="20">
        <v>6</v>
      </c>
      <c r="C9" s="11"/>
      <c r="D9" s="11"/>
      <c r="E9" s="11"/>
      <c r="G9" s="4">
        <f t="shared" si="5"/>
        <v>0</v>
      </c>
      <c r="H9" s="5">
        <f t="shared" si="6"/>
        <v>0</v>
      </c>
      <c r="I9" s="6">
        <f t="shared" si="7"/>
        <v>0</v>
      </c>
      <c r="J9" s="9" t="str">
        <f t="shared" si="8"/>
        <v>=0*A+0</v>
      </c>
    </row>
    <row r="12" spans="2:15" x14ac:dyDescent="0.25">
      <c r="C12" t="s">
        <v>4</v>
      </c>
    </row>
    <row r="13" spans="2:15" x14ac:dyDescent="0.25">
      <c r="C13" s="1" t="str">
        <f>+C3</f>
        <v>A</v>
      </c>
      <c r="D13" s="1" t="str">
        <f>+D3</f>
        <v>B</v>
      </c>
      <c r="E13" s="1" t="s">
        <v>3</v>
      </c>
    </row>
    <row r="14" spans="2:15" x14ac:dyDescent="0.25">
      <c r="C14" s="11">
        <v>40</v>
      </c>
      <c r="D14" s="11">
        <v>30</v>
      </c>
      <c r="E14" s="13">
        <f>-C14/D14</f>
        <v>-1.3333333333333333</v>
      </c>
    </row>
    <row r="16" spans="2:15" x14ac:dyDescent="0.25">
      <c r="C16" s="21" t="s">
        <v>7</v>
      </c>
      <c r="D16" s="1" t="s">
        <v>8</v>
      </c>
      <c r="E16" s="21" t="s">
        <v>9</v>
      </c>
      <c r="M16" s="21"/>
      <c r="O16" s="21"/>
    </row>
    <row r="18" spans="3:7" x14ac:dyDescent="0.25">
      <c r="C18" t="s">
        <v>6</v>
      </c>
    </row>
    <row r="19" spans="3:7" x14ac:dyDescent="0.25">
      <c r="C19" s="1" t="str">
        <f>+C3</f>
        <v>A</v>
      </c>
      <c r="D19" s="1" t="str">
        <f>+D3</f>
        <v>B</v>
      </c>
      <c r="E19" s="1" t="str">
        <f>"DB "&amp;C19</f>
        <v>DB A</v>
      </c>
      <c r="F19" s="1" t="str">
        <f>"DB "&amp;D19</f>
        <v>DB B</v>
      </c>
      <c r="G19" s="1" t="s">
        <v>5</v>
      </c>
    </row>
    <row r="20" spans="3:7" x14ac:dyDescent="0.25">
      <c r="C20" s="12">
        <v>27.78</v>
      </c>
      <c r="D20" s="12">
        <v>17.78</v>
      </c>
      <c r="E20" s="4">
        <f>+C20*C14</f>
        <v>1111.2</v>
      </c>
      <c r="F20" s="4">
        <f>+D14*D20</f>
        <v>533.40000000000009</v>
      </c>
      <c r="G20" s="9">
        <f>SUM(E20:F20)</f>
        <v>1644.6000000000001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6C8F-45A4-4A33-A366-8B47571B248F}">
  <sheetPr>
    <tabColor theme="9" tint="0.79998168889431442"/>
  </sheetPr>
  <dimension ref="B2:G18"/>
  <sheetViews>
    <sheetView workbookViewId="0">
      <selection activeCell="D28" sqref="D28:D29"/>
    </sheetView>
  </sheetViews>
  <sheetFormatPr defaultRowHeight="15" x14ac:dyDescent="0.25"/>
  <cols>
    <col min="2" max="2" width="19.85546875" customWidth="1"/>
    <col min="3" max="3" width="18.28515625" customWidth="1"/>
    <col min="4" max="4" width="15.7109375" customWidth="1"/>
    <col min="5" max="5" width="13.7109375" customWidth="1"/>
  </cols>
  <sheetData>
    <row r="2" spans="2:7" x14ac:dyDescent="0.25">
      <c r="B2" s="22" t="s">
        <v>11</v>
      </c>
    </row>
    <row r="3" spans="2:7" x14ac:dyDescent="0.25">
      <c r="B3" s="7" t="s">
        <v>19</v>
      </c>
      <c r="C3" s="7" t="s">
        <v>20</v>
      </c>
      <c r="D3" s="7" t="s">
        <v>21</v>
      </c>
    </row>
    <row r="4" spans="2:7" x14ac:dyDescent="0.25">
      <c r="B4" s="7" t="s">
        <v>22</v>
      </c>
      <c r="C4" s="7" t="s">
        <v>23</v>
      </c>
      <c r="D4" s="7" t="s">
        <v>15</v>
      </c>
    </row>
    <row r="6" spans="2:7" x14ac:dyDescent="0.25">
      <c r="B6" t="s">
        <v>13</v>
      </c>
      <c r="C6" t="str">
        <f>+B3&amp;" ="</f>
        <v>Kjøpe 1 år =</v>
      </c>
      <c r="D6" s="8">
        <v>0.3</v>
      </c>
    </row>
    <row r="7" spans="2:7" x14ac:dyDescent="0.25">
      <c r="C7" t="str">
        <f>+C3&amp;" ="</f>
        <v>Kjøpe 2 år =</v>
      </c>
      <c r="D7" s="4">
        <f>1-D6</f>
        <v>0.7</v>
      </c>
    </row>
    <row r="9" spans="2:7" x14ac:dyDescent="0.25">
      <c r="B9" s="22" t="s">
        <v>10</v>
      </c>
    </row>
    <row r="10" spans="2:7" x14ac:dyDescent="0.25">
      <c r="C10" s="1" t="str">
        <f>+B3</f>
        <v>Kjøpe 1 år</v>
      </c>
      <c r="D10" s="1" t="str">
        <f>+C3</f>
        <v>Kjøpe 2 år</v>
      </c>
      <c r="E10" s="1" t="str">
        <f>+D3</f>
        <v>Avslå</v>
      </c>
      <c r="G10" s="1" t="s">
        <v>12</v>
      </c>
    </row>
    <row r="11" spans="2:7" x14ac:dyDescent="0.25">
      <c r="B11" s="23" t="str">
        <f>+B4</f>
        <v>Produsere</v>
      </c>
      <c r="C11" s="8">
        <v>15</v>
      </c>
      <c r="D11" s="8">
        <v>-9</v>
      </c>
      <c r="E11" s="8"/>
      <c r="G11" s="10">
        <f>+C11*$D$6+D11*$D$7</f>
        <v>-1.7999999999999998</v>
      </c>
    </row>
    <row r="12" spans="2:7" x14ac:dyDescent="0.25">
      <c r="B12" s="23" t="str">
        <f>+C4</f>
        <v>Selge rettigheter</v>
      </c>
      <c r="C12" s="8">
        <v>0</v>
      </c>
      <c r="D12" s="8">
        <v>0</v>
      </c>
      <c r="E12" s="8"/>
      <c r="G12" s="10">
        <f>+C12*$D$6+D12*$D$7</f>
        <v>0</v>
      </c>
    </row>
    <row r="13" spans="2:7" x14ac:dyDescent="0.25">
      <c r="B13" s="23" t="str">
        <f>+D4</f>
        <v>Uendret</v>
      </c>
      <c r="C13" s="8">
        <v>0</v>
      </c>
      <c r="D13" s="8">
        <v>0</v>
      </c>
      <c r="E13" s="8"/>
      <c r="G13" s="10">
        <f>+C13*$D$6+D13*$D$7</f>
        <v>0</v>
      </c>
    </row>
    <row r="15" spans="2:7" x14ac:dyDescent="0.25">
      <c r="B15" s="23" t="s">
        <v>16</v>
      </c>
      <c r="C15" s="4">
        <f>MAX(C11:C13)*D6+MAX(D11:D13)*D7</f>
        <v>4.5</v>
      </c>
    </row>
    <row r="16" spans="2:7" x14ac:dyDescent="0.25">
      <c r="B16" s="23" t="s">
        <v>14</v>
      </c>
      <c r="C16" s="4">
        <f>+C15-MAX(G11:G12)</f>
        <v>4.5</v>
      </c>
    </row>
    <row r="18" spans="2:2" x14ac:dyDescent="0.25">
      <c r="B1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LP Problem</vt:lpstr>
      <vt:lpstr>Lønnsomhetsmatrise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</dc:creator>
  <cp:lastModifiedBy>Sander</cp:lastModifiedBy>
  <dcterms:created xsi:type="dcterms:W3CDTF">2021-12-07T08:59:16Z</dcterms:created>
  <dcterms:modified xsi:type="dcterms:W3CDTF">2023-05-25T09:31:55Z</dcterms:modified>
</cp:coreProperties>
</file>