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in disk\NHH\ADMIN\nhh-repo\BACHELOR\MET3\pizza-order\"/>
    </mc:Choice>
  </mc:AlternateContent>
  <xr:revisionPtr revIDLastSave="0" documentId="8_{9EC32C61-B1B6-4D82-9617-275BB39970C9}" xr6:coauthVersionLast="47" xr6:coauthVersionMax="47" xr10:uidLastSave="{00000000-0000-0000-0000-000000000000}"/>
  <bookViews>
    <workbookView xWindow="-120" yWindow="-120" windowWidth="38640" windowHeight="21120" xr2:uid="{0888767A-3D4F-4F7A-8E3A-C3833C721B43}"/>
  </bookViews>
  <sheets>
    <sheet name="Bestillingsskjema" sheetId="1" r:id="rId1"/>
    <sheet name="Kunder" sheetId="4" r:id="rId2"/>
    <sheet name="Varer" sheetId="3" r:id="rId3"/>
  </sheets>
  <definedNames>
    <definedName name="ExternalData_1" localSheetId="2" hidden="1">Varer!$A$1:$F$41</definedName>
    <definedName name="ExternalData_2" localSheetId="1" hidden="1">Kunder!$A$1:$H$1305</definedName>
    <definedName name="FAKTURAGEBYR">Bestillingsskjema!$O$50</definedName>
    <definedName name="FRAKT_MVA">Bestillingsskjema!$O$48</definedName>
    <definedName name="FRAKTKOST">Bestillingsskjema!$O$47</definedName>
    <definedName name="MINSTEFRAKTGEBYR">Bestillingsskjema!$O$46</definedName>
    <definedName name="PIZZAKLUBB_MVA">Bestillingsskjema!$O$44</definedName>
    <definedName name="PIZZAKLUBBRABATT">Bestillingsskjema!$O$43</definedName>
    <definedName name="SUBTOTAL">Bestillingsskjema!$O$39</definedName>
    <definedName name="SUBTOTAL_MVA">Bestillingsskjema!$O$41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8" i="1" l="1"/>
  <c r="F39" i="1" l="1"/>
  <c r="N44" i="1" s="1"/>
  <c r="B17" i="1" a="1"/>
  <c r="B17" i="1" s="1"/>
  <c r="N6" i="1" l="1" a="1"/>
  <c r="N6" i="1" s="1"/>
  <c r="O17" i="1"/>
  <c r="M17" i="1" s="1"/>
  <c r="N50" i="1"/>
  <c r="O50" i="1" s="1"/>
  <c r="O14" i="1"/>
  <c r="N14" i="1"/>
  <c r="N43" i="1"/>
  <c r="N7" i="1" a="1"/>
  <c r="N7" i="1" s="1"/>
  <c r="N47" i="1"/>
  <c r="O27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H17" i="1"/>
  <c r="L17" i="1" s="1"/>
  <c r="I17" i="1" s="1"/>
  <c r="B18" i="1" a="1"/>
  <c r="B18" i="1" s="1"/>
  <c r="H18" i="1" s="1"/>
  <c r="L18" i="1" s="1"/>
  <c r="B20" i="1" a="1"/>
  <c r="B20" i="1" s="1"/>
  <c r="H20" i="1" s="1"/>
  <c r="L20" i="1" s="1"/>
  <c r="B21" i="1" a="1"/>
  <c r="B21" i="1" s="1"/>
  <c r="H21" i="1" s="1"/>
  <c r="L21" i="1" s="1"/>
  <c r="B22" i="1" a="1"/>
  <c r="B22" i="1" s="1"/>
  <c r="H22" i="1" s="1"/>
  <c r="L22" i="1" s="1"/>
  <c r="B23" i="1" a="1"/>
  <c r="B23" i="1" s="1"/>
  <c r="H23" i="1" s="1"/>
  <c r="L23" i="1" s="1"/>
  <c r="B24" i="1" a="1"/>
  <c r="B24" i="1" s="1"/>
  <c r="H24" i="1" s="1"/>
  <c r="B25" i="1" a="1"/>
  <c r="B25" i="1" s="1"/>
  <c r="H25" i="1" s="1"/>
  <c r="B26" i="1" a="1"/>
  <c r="B26" i="1" s="1"/>
  <c r="H26" i="1" s="1"/>
  <c r="B27" i="1" a="1"/>
  <c r="B27" i="1" s="1"/>
  <c r="H27" i="1" s="1"/>
  <c r="C41" i="1" s="1" a="1"/>
  <c r="C41" i="1" s="1"/>
  <c r="B28" i="1" a="1"/>
  <c r="B28" i="1" s="1"/>
  <c r="H28" i="1" s="1"/>
  <c r="B29" i="1" a="1"/>
  <c r="B29" i="1" s="1"/>
  <c r="H29" i="1" s="1"/>
  <c r="B30" i="1" a="1"/>
  <c r="B30" i="1" s="1"/>
  <c r="H30" i="1" s="1"/>
  <c r="L30" i="1" s="1"/>
  <c r="B31" i="1" a="1"/>
  <c r="B31" i="1" s="1"/>
  <c r="H31" i="1" s="1"/>
  <c r="L31" i="1" s="1"/>
  <c r="B32" i="1" a="1"/>
  <c r="B32" i="1" s="1"/>
  <c r="H32" i="1" s="1"/>
  <c r="L32" i="1" s="1"/>
  <c r="B33" i="1" a="1"/>
  <c r="B33" i="1" s="1"/>
  <c r="H33" i="1" s="1"/>
  <c r="B34" i="1" a="1"/>
  <c r="B34" i="1" s="1"/>
  <c r="H34" i="1" s="1"/>
  <c r="B35" i="1" a="1"/>
  <c r="B35" i="1" s="1"/>
  <c r="H35" i="1" s="1"/>
  <c r="B36" i="1" a="1"/>
  <c r="B36" i="1" s="1"/>
  <c r="H36" i="1" s="1"/>
  <c r="B37" i="1" a="1"/>
  <c r="B37" i="1" s="1"/>
  <c r="H37" i="1" s="1"/>
  <c r="B19" i="1" a="1"/>
  <c r="B19" i="1" s="1"/>
  <c r="H19" i="1" s="1"/>
  <c r="L19" i="1" s="1"/>
  <c r="O18" i="1"/>
  <c r="M18" i="1" s="1"/>
  <c r="O19" i="1"/>
  <c r="M19" i="1" s="1"/>
  <c r="O20" i="1"/>
  <c r="M20" i="1" s="1"/>
  <c r="O21" i="1"/>
  <c r="M21" i="1" s="1"/>
  <c r="O22" i="1"/>
  <c r="M22" i="1" s="1"/>
  <c r="O23" i="1"/>
  <c r="M23" i="1" s="1"/>
  <c r="O24" i="1"/>
  <c r="O25" i="1"/>
  <c r="O26" i="1"/>
  <c r="O28" i="1"/>
  <c r="O29" i="1"/>
  <c r="O30" i="1"/>
  <c r="O31" i="1"/>
  <c r="O32" i="1"/>
  <c r="O33" i="1"/>
  <c r="O34" i="1"/>
  <c r="O35" i="1"/>
  <c r="O36" i="1"/>
  <c r="O37" i="1"/>
  <c r="O47" i="1" l="1"/>
  <c r="I46" i="1"/>
  <c r="L29" i="1"/>
  <c r="I29" i="1" s="1"/>
  <c r="I31" i="1"/>
  <c r="L28" i="1"/>
  <c r="I28" i="1" s="1"/>
  <c r="I30" i="1"/>
  <c r="L27" i="1"/>
  <c r="I27" i="1" s="1"/>
  <c r="L26" i="1"/>
  <c r="I26" i="1" s="1"/>
  <c r="I32" i="1"/>
  <c r="L37" i="1"/>
  <c r="I37" i="1" s="1"/>
  <c r="L25" i="1"/>
  <c r="I25" i="1" s="1"/>
  <c r="L36" i="1"/>
  <c r="I36" i="1" s="1"/>
  <c r="L24" i="1"/>
  <c r="I24" i="1" s="1"/>
  <c r="L35" i="1"/>
  <c r="I35" i="1" s="1"/>
  <c r="L34" i="1"/>
  <c r="I34" i="1" s="1"/>
  <c r="L33" i="1"/>
  <c r="I33" i="1" s="1"/>
  <c r="I23" i="1"/>
  <c r="I22" i="1"/>
  <c r="I21" i="1"/>
  <c r="I20" i="1"/>
  <c r="I19" i="1"/>
  <c r="I18" i="1"/>
  <c r="E55" i="1"/>
  <c r="E56" i="1" s="1"/>
  <c r="I48" i="1"/>
  <c r="C42" i="1" a="1"/>
  <c r="C42" i="1" s="1"/>
  <c r="E42" i="1" s="1" a="1"/>
  <c r="E42" i="1" s="1"/>
  <c r="E41" i="1" a="1"/>
  <c r="E41" i="1" s="1"/>
  <c r="C45" i="1" a="1"/>
  <c r="C45" i="1" s="1"/>
  <c r="E45" i="1" s="1" a="1"/>
  <c r="E45" i="1" s="1"/>
  <c r="C44" i="1" a="1"/>
  <c r="C44" i="1" s="1"/>
  <c r="E44" i="1" s="1" a="1"/>
  <c r="E44" i="1" s="1"/>
  <c r="C43" i="1" a="1"/>
  <c r="C43" i="1" s="1"/>
  <c r="E43" i="1" s="1" a="1"/>
  <c r="E43" i="1" s="1"/>
  <c r="N48" i="1"/>
  <c r="N17" i="1"/>
  <c r="D45" i="1" l="1" a="1"/>
  <c r="D45" i="1" s="1"/>
  <c r="D41" i="1" a="1"/>
  <c r="D41" i="1" s="1"/>
  <c r="D42" i="1" a="1"/>
  <c r="D42" i="1" s="1"/>
  <c r="D43" i="1" a="1"/>
  <c r="D43" i="1" s="1"/>
  <c r="D44" i="1" a="1"/>
  <c r="D44" i="1" s="1"/>
  <c r="P17" i="1"/>
  <c r="E57" i="1" l="1"/>
  <c r="G41" i="1"/>
  <c r="F41" i="1" s="1"/>
  <c r="G42" i="1" l="1"/>
  <c r="F42" i="1"/>
  <c r="G43" i="1" l="1"/>
  <c r="F43" i="1" s="1"/>
  <c r="G44" i="1" l="1"/>
  <c r="F44" i="1" s="1"/>
  <c r="G45" i="1" l="1"/>
  <c r="F45" i="1"/>
  <c r="F46" i="1" l="1"/>
  <c r="G46" i="1"/>
  <c r="O43" i="1" l="1"/>
  <c r="O44" i="1" s="1"/>
  <c r="N33" i="1"/>
  <c r="P33" i="1" s="1"/>
  <c r="N32" i="1"/>
  <c r="P32" i="1" s="1"/>
  <c r="N27" i="1"/>
  <c r="P27" i="1" s="1"/>
  <c r="N24" i="1"/>
  <c r="P24" i="1" s="1"/>
  <c r="N29" i="1"/>
  <c r="P29" i="1" s="1"/>
  <c r="N30" i="1"/>
  <c r="P30" i="1" s="1"/>
  <c r="N28" i="1"/>
  <c r="P28" i="1" s="1"/>
  <c r="N36" i="1"/>
  <c r="P36" i="1" s="1"/>
  <c r="N35" i="1"/>
  <c r="P35" i="1" s="1"/>
  <c r="N31" i="1"/>
  <c r="P31" i="1" s="1"/>
  <c r="N26" i="1"/>
  <c r="P26" i="1" s="1"/>
  <c r="N37" i="1"/>
  <c r="P37" i="1" s="1"/>
  <c r="N34" i="1"/>
  <c r="P34" i="1" s="1"/>
  <c r="N25" i="1"/>
  <c r="P25" i="1" s="1"/>
  <c r="N21" i="1"/>
  <c r="P21" i="1" s="1"/>
  <c r="N19" i="1"/>
  <c r="P19" i="1" s="1"/>
  <c r="N23" i="1"/>
  <c r="P23" i="1" s="1"/>
  <c r="N22" i="1"/>
  <c r="P22" i="1" s="1"/>
  <c r="N20" i="1"/>
  <c r="P20" i="1" l="1"/>
  <c r="N18" i="1"/>
  <c r="P18" i="1" s="1"/>
  <c r="O39" i="1" l="1"/>
  <c r="O41" i="1"/>
  <c r="O46" i="1" l="1"/>
  <c r="O56" i="1" s="1"/>
  <c r="O40" i="1"/>
  <c r="O48" i="1"/>
  <c r="M56" i="1" s="1"/>
  <c r="I5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A6795-7734-41C7-8B87-BD0F190432F7}" keepAlive="1" name="Query - Kunde" description="Connection to the 'Kunde' query in the workbook." type="5" refreshedVersion="6" background="1" saveData="1">
    <dbPr connection="Provider=Microsoft.Mashup.OleDb.1;Data Source=$Workbook$;Location=Kunde;Extended Properties=&quot;&quot;" command="SELECT * FROM [Kunde]"/>
  </connection>
  <connection id="2" xr16:uid="{76DFEC37-5B87-4DE6-B0D5-8CB48F977034}" keepAlive="1" name="Query - Produkt" description="Connection to the 'Produkt' query in the workbook." type="5" refreshedVersion="6" background="1" saveData="1">
    <dbPr connection="Provider=Microsoft.Mashup.OleDb.1;Data Source=$Workbook$;Location=Produkt;Extended Properties=&quot;&quot;" command="SELECT * FROM [Produk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<sst xmlns="http://schemas.openxmlformats.org/spreadsheetml/2006/main" count="6723" uniqueCount="3954">
  <si>
    <t>ProduktNr</t>
  </si>
  <si>
    <t>ProduktNavn</t>
  </si>
  <si>
    <t>Beskrivelse</t>
  </si>
  <si>
    <t>Pris</t>
  </si>
  <si>
    <t>Enhetskostnad</t>
  </si>
  <si>
    <t>Kategori</t>
  </si>
  <si>
    <t>Rømmedressign</t>
  </si>
  <si>
    <t>Pizzadressing</t>
  </si>
  <si>
    <t>Guacamole</t>
  </si>
  <si>
    <t>Salsasaus</t>
  </si>
  <si>
    <t>Coca-Cola 1,5 liter</t>
  </si>
  <si>
    <t>Drikkevare</t>
  </si>
  <si>
    <t>Coca-Cola 0,5 liter</t>
  </si>
  <si>
    <t>Coca-Cola uten sukker 1,5 liter</t>
  </si>
  <si>
    <t>Coca-Cola uten sukker 0,5 liter</t>
  </si>
  <si>
    <t>Fanta orange 1,5 liter</t>
  </si>
  <si>
    <t>Fanta orange 0,5 liter</t>
  </si>
  <si>
    <t>Sprite 1,5 liter</t>
  </si>
  <si>
    <t>Sprite 0,5 liter</t>
  </si>
  <si>
    <t>Urge 1,5 liter</t>
  </si>
  <si>
    <t>Urge 0,5 liter</t>
  </si>
  <si>
    <t>Bonaqua sitron 1,5 liter</t>
  </si>
  <si>
    <t>Bonaqua sitron 0,5 liter</t>
  </si>
  <si>
    <t>Bonaqua naturell 1,5 liter</t>
  </si>
  <si>
    <t>Bonaqua naturell 0,5 liter</t>
  </si>
  <si>
    <t>Pizzasaus, rød</t>
  </si>
  <si>
    <t>Halvfabrikat</t>
  </si>
  <si>
    <t>Pizzasaus, hvit</t>
  </si>
  <si>
    <t>Pizzabunn halvstekt, stor</t>
  </si>
  <si>
    <t>Pizzabunn halvstekt, liten</t>
  </si>
  <si>
    <t>Pizzadeig frossen, 1 kg</t>
  </si>
  <si>
    <t xml:space="preserve">Pizza Pugliese </t>
  </si>
  <si>
    <t>Tomatsaus, ost, skinke - stor</t>
  </si>
  <si>
    <t>Pizza</t>
  </si>
  <si>
    <t>Tomatsaus, ost, skinke - liten</t>
  </si>
  <si>
    <t>Pizza Mafioso</t>
  </si>
  <si>
    <t>Tomatsaus, ost, bacon, pepperoni, marinert biffkjøtt, rødløk, oregano - stor</t>
  </si>
  <si>
    <t>Tomatsaus, ost, bacon, pepperoni, marinert biffkjøtt, rødløk, oregano - liten</t>
  </si>
  <si>
    <t>Pizza Siracusa</t>
  </si>
  <si>
    <t>Tomatsaus, ost, kjøttdeig, løk og bacon - stor</t>
  </si>
  <si>
    <t>Tomatsaus, ost, kjøttdeig, løk og bacon - liten</t>
  </si>
  <si>
    <t>Pizza Messina</t>
  </si>
  <si>
    <t>Tomatsaus, ost, kylling, paprika, purreløk - stor</t>
  </si>
  <si>
    <t>Tomatsaus, ost, kylling, paprika, purreløk - liten</t>
  </si>
  <si>
    <t>Pizza Catania</t>
  </si>
  <si>
    <t>Tomatsaus, reke, ost, oliven, løk, champignon - stor</t>
  </si>
  <si>
    <t>Tomatsaus, reke, ost, oliven, løk, champignon - listen</t>
  </si>
  <si>
    <t>Pizza Guiseppe</t>
  </si>
  <si>
    <t>Tomatsaus, ost, chamignong, løk, biff -stor</t>
  </si>
  <si>
    <t>Tomatsaus, ost, chamignong, løk, biff - liten</t>
  </si>
  <si>
    <t>Pizza di Papa</t>
  </si>
  <si>
    <t>Tomatsaus, ost, biffkjøtt, løk, paprika - stor</t>
  </si>
  <si>
    <t>Tomatsaus, ost, biffkjøtt, løk, paprika - liten</t>
  </si>
  <si>
    <t>Pizza Margherita</t>
  </si>
  <si>
    <t>Tomatsaus og ost - stor</t>
  </si>
  <si>
    <t>Tomatsaus og ost - liten</t>
  </si>
  <si>
    <t>Pizza Quattro Formaggi</t>
  </si>
  <si>
    <t>Tomatsaus, fire forskjellige typer ost - stor</t>
  </si>
  <si>
    <t>Tomatsaus, fire forskjellige typer ost - liten</t>
  </si>
  <si>
    <t>KundeNr</t>
  </si>
  <si>
    <t>Navn</t>
  </si>
  <si>
    <t>Telefon</t>
  </si>
  <si>
    <t>Adresse</t>
  </si>
  <si>
    <t>PostNr</t>
  </si>
  <si>
    <t>Poststed</t>
  </si>
  <si>
    <t>Kundetype</t>
  </si>
  <si>
    <t>Value</t>
  </si>
  <si>
    <t>Inger Steen</t>
  </si>
  <si>
    <t>Aksla 46</t>
  </si>
  <si>
    <t>TÆLAVÅG</t>
  </si>
  <si>
    <t>Privat</t>
  </si>
  <si>
    <t>is@outlook.com</t>
  </si>
  <si>
    <t>Bjørn Lund</t>
  </si>
  <si>
    <t>Aksla 72</t>
  </si>
  <si>
    <t>bjornl@outlook.com</t>
  </si>
  <si>
    <t>Liv Kristoffersen</t>
  </si>
  <si>
    <t>Aksla 74</t>
  </si>
  <si>
    <t>livkri@hotmail.com</t>
  </si>
  <si>
    <t>Luna Haugen</t>
  </si>
  <si>
    <t>Altersmyrvegen 31</t>
  </si>
  <si>
    <t>SKOGSVÅG</t>
  </si>
  <si>
    <t>lunahaugen@icloud.com</t>
  </si>
  <si>
    <t>Ole Pedersen</t>
  </si>
  <si>
    <t>Anglavikvegen 162</t>
  </si>
  <si>
    <t>STRAUME</t>
  </si>
  <si>
    <t>olepedersen@gmail.com</t>
  </si>
  <si>
    <t>Kjell Espeland</t>
  </si>
  <si>
    <t>Anglavikvegen 172</t>
  </si>
  <si>
    <t>kjellespeland@outlook.com</t>
  </si>
  <si>
    <t>Thomas Karlsen</t>
  </si>
  <si>
    <t>Anglavikvegen 178</t>
  </si>
  <si>
    <t>thokar@hotmail.com</t>
  </si>
  <si>
    <t>Ernst Johannessen</t>
  </si>
  <si>
    <t>Arebakken 22</t>
  </si>
  <si>
    <t>BRATTHOLMEN</t>
  </si>
  <si>
    <t>ernstj@gmail.com</t>
  </si>
  <si>
    <t>Ruben Karlsen</t>
  </si>
  <si>
    <t>Arebakken 40</t>
  </si>
  <si>
    <t>rubkar@hovden.no</t>
  </si>
  <si>
    <t>Maria Bø</t>
  </si>
  <si>
    <t>Arebakken 50</t>
  </si>
  <si>
    <t>marbo@outlook.com</t>
  </si>
  <si>
    <t>Ole Liu</t>
  </si>
  <si>
    <t>Arebakken 56</t>
  </si>
  <si>
    <t>oleliu@gmail.com</t>
  </si>
  <si>
    <t>Tina Larsen</t>
  </si>
  <si>
    <t>Arebakken 64</t>
  </si>
  <si>
    <t>tl@hovden.no</t>
  </si>
  <si>
    <t>Thor-Ingvar Nebbestad</t>
  </si>
  <si>
    <t>Arefjordsdalen 41</t>
  </si>
  <si>
    <t>tnebbestad@stud.nqd.no</t>
  </si>
  <si>
    <t>Rita Vik</t>
  </si>
  <si>
    <t>Arefjordsdalen 47</t>
  </si>
  <si>
    <t>rita.v@hovdenenergi.no</t>
  </si>
  <si>
    <t>Emilio Haugen</t>
  </si>
  <si>
    <t>Arefjordsdalen 78</t>
  </si>
  <si>
    <t>emilioh@hotmail.com</t>
  </si>
  <si>
    <t>Jan Hugo Frøyland</t>
  </si>
  <si>
    <t>Arefjordvegen</t>
  </si>
  <si>
    <t>janfr@hovdenenergi.no</t>
  </si>
  <si>
    <t>Jan Lensberg</t>
  </si>
  <si>
    <t>jan.l@aol.com</t>
  </si>
  <si>
    <t>Tordis Kristiansen</t>
  </si>
  <si>
    <t>Arefjordvegen 1</t>
  </si>
  <si>
    <t>tordisk@hovden.no</t>
  </si>
  <si>
    <t>Haldis Kristiansen</t>
  </si>
  <si>
    <t>Arefjordvegen 11</t>
  </si>
  <si>
    <t>hk@outlook.com</t>
  </si>
  <si>
    <t>Birgit Engebretsen</t>
  </si>
  <si>
    <t>Arefjordvegen 23</t>
  </si>
  <si>
    <t>be@gmail.com</t>
  </si>
  <si>
    <t>Trond Bakken</t>
  </si>
  <si>
    <t>Arefjordvegen 30</t>
  </si>
  <si>
    <t>trobak@icloud.com</t>
  </si>
  <si>
    <t>Ingrid Johansen</t>
  </si>
  <si>
    <t>Arefjordvegen 33</t>
  </si>
  <si>
    <t>ingridjohansen@hotmail.com</t>
  </si>
  <si>
    <t>Bjørn Arnesen</t>
  </si>
  <si>
    <t>Arefjordvegen 37</t>
  </si>
  <si>
    <t>bjorna@hotmail.com</t>
  </si>
  <si>
    <t>Oliver Haugen</t>
  </si>
  <si>
    <t>Arefjordvegen 39</t>
  </si>
  <si>
    <t>olihau@icloud.com</t>
  </si>
  <si>
    <t>Kjell Olsen</t>
  </si>
  <si>
    <t>Arefjordvegen 45</t>
  </si>
  <si>
    <t>ko@hovden.no</t>
  </si>
  <si>
    <t>Bjørn Christoffersen</t>
  </si>
  <si>
    <t>Arefjordvegen 7</t>
  </si>
  <si>
    <t>bc@hotmail.com</t>
  </si>
  <si>
    <t>Håkon Larsen</t>
  </si>
  <si>
    <t>Areneset 37</t>
  </si>
  <si>
    <t>haklar@hovden.no</t>
  </si>
  <si>
    <t>Alva Larsen</t>
  </si>
  <si>
    <t>Areneset 42</t>
  </si>
  <si>
    <t>alval@icloud.com</t>
  </si>
  <si>
    <t>Liv Pedersen</t>
  </si>
  <si>
    <t>Areneset 48</t>
  </si>
  <si>
    <t>livp@gmail.com</t>
  </si>
  <si>
    <t>Anders Berg</t>
  </si>
  <si>
    <t>Areneset 63</t>
  </si>
  <si>
    <t>ab@icloud.com</t>
  </si>
  <si>
    <t>Syed Pedersen</t>
  </si>
  <si>
    <t>Asphaugen 23</t>
  </si>
  <si>
    <t>syeped@hovden.no</t>
  </si>
  <si>
    <t>Ådne Kristiansen</t>
  </si>
  <si>
    <t>Asphaugen 28</t>
  </si>
  <si>
    <t>adnek@hotmail.com</t>
  </si>
  <si>
    <t>Eline Karlsen</t>
  </si>
  <si>
    <t>elinekarlsen@icloud.com</t>
  </si>
  <si>
    <t>Thomas Lunde</t>
  </si>
  <si>
    <t>Asphaugen 38</t>
  </si>
  <si>
    <t>tholun@hotmail.com</t>
  </si>
  <si>
    <t>Tore Sæther</t>
  </si>
  <si>
    <t>Asphaugen 42</t>
  </si>
  <si>
    <t>tores@gmail.com</t>
  </si>
  <si>
    <t>Karin Jensen</t>
  </si>
  <si>
    <t>Asphaugen 63</t>
  </si>
  <si>
    <t>karinj@gmail.com</t>
  </si>
  <si>
    <t>Jens Lyngøy</t>
  </si>
  <si>
    <t>Asphaugen 69</t>
  </si>
  <si>
    <t>jlyngoy@yahoo.com</t>
  </si>
  <si>
    <t>Hilde Kristiansen</t>
  </si>
  <si>
    <t>Austefjordstunet 48</t>
  </si>
  <si>
    <t>STEINSLAND</t>
  </si>
  <si>
    <t>hilkri@gmail.com</t>
  </si>
  <si>
    <t>Inger Lie</t>
  </si>
  <si>
    <t>Austefjordsvegen 233</t>
  </si>
  <si>
    <t>ingerlie@icloud.com</t>
  </si>
  <si>
    <t>Inger Pedersen</t>
  </si>
  <si>
    <t>Austefjordsvegen 234</t>
  </si>
  <si>
    <t>ip@icloud.com</t>
  </si>
  <si>
    <t>Liv Iversen</t>
  </si>
  <si>
    <t>Austefjordsvegen 265</t>
  </si>
  <si>
    <t>li@outlook.com</t>
  </si>
  <si>
    <t>Magnus Haugen</t>
  </si>
  <si>
    <t>Austevågen 52</t>
  </si>
  <si>
    <t>magnush@hovden.no</t>
  </si>
  <si>
    <t>Muhammad Larsen</t>
  </si>
  <si>
    <t>Austevågen 56</t>
  </si>
  <si>
    <t>ml@outlook.com</t>
  </si>
  <si>
    <t>Hovden Fotball</t>
  </si>
  <si>
    <t>Austevågen 89</t>
  </si>
  <si>
    <t>Bedrift</t>
  </si>
  <si>
    <t>okonomi@hovdenfotball.no</t>
  </si>
  <si>
    <t>Ole Andreassen</t>
  </si>
  <si>
    <t>Austre Skiftedalsveg 49</t>
  </si>
  <si>
    <t>oleand@outlook.com</t>
  </si>
  <si>
    <t>Martin Kristiansen</t>
  </si>
  <si>
    <t>Austre Skiftedalsveg 56</t>
  </si>
  <si>
    <t>martink@gmail.com</t>
  </si>
  <si>
    <t>Sissel Larsen</t>
  </si>
  <si>
    <t>Austre Skiftedalsveg 65</t>
  </si>
  <si>
    <t>sissellarsen@hovden.no</t>
  </si>
  <si>
    <t>Thomas Johansen</t>
  </si>
  <si>
    <t>Austre Sundvegen 19</t>
  </si>
  <si>
    <t>tj@outlook.com</t>
  </si>
  <si>
    <t>Geir Haugen</t>
  </si>
  <si>
    <t>Bakka 53</t>
  </si>
  <si>
    <t>gh@hotmail.com</t>
  </si>
  <si>
    <t>Iselin Ali</t>
  </si>
  <si>
    <t>Bakka 80</t>
  </si>
  <si>
    <t>ia@gmail.com</t>
  </si>
  <si>
    <t>Christine Arnfinsen</t>
  </si>
  <si>
    <t>Bakkahagen 27</t>
  </si>
  <si>
    <t>chr.a@stud.nqd.no</t>
  </si>
  <si>
    <t>Tone Larsen</t>
  </si>
  <si>
    <t>Bakkahagen 50</t>
  </si>
  <si>
    <t>tonel@icloud.com</t>
  </si>
  <si>
    <t>Torill Larsen</t>
  </si>
  <si>
    <t>Bandelen 33</t>
  </si>
  <si>
    <t>torlar@icloud.com</t>
  </si>
  <si>
    <t>Hege Eide</t>
  </si>
  <si>
    <t>Bandelen 51</t>
  </si>
  <si>
    <t>hegeid@hotmail.com</t>
  </si>
  <si>
    <t>Andre Johannessen</t>
  </si>
  <si>
    <t>Bandelen 60</t>
  </si>
  <si>
    <t>andrej@gmail.com</t>
  </si>
  <si>
    <t>Aleksandra Jensen</t>
  </si>
  <si>
    <t>aleksandraj@icloud.com</t>
  </si>
  <si>
    <t>Hans Henriksen</t>
  </si>
  <si>
    <t>Bandelen 66</t>
  </si>
  <si>
    <t>hanshenriksen@gmail.com</t>
  </si>
  <si>
    <t>Kristine Aasen</t>
  </si>
  <si>
    <t>Bergsleitet 32</t>
  </si>
  <si>
    <t>kriaas@outlook.com</t>
  </si>
  <si>
    <t>Mehdi Pettersen</t>
  </si>
  <si>
    <t>Bergsleitet 43</t>
  </si>
  <si>
    <t>mehdipettersen@hovden.no</t>
  </si>
  <si>
    <t>Raymond Odden</t>
  </si>
  <si>
    <t>Bergsleitet 64</t>
  </si>
  <si>
    <t>&lt;rayod@live.com&gt;</t>
  </si>
  <si>
    <t>Bjørn Karlsen</t>
  </si>
  <si>
    <t>Bergsleitet 74</t>
  </si>
  <si>
    <t>bk@outlook.com</t>
  </si>
  <si>
    <t>Inger Solberg</t>
  </si>
  <si>
    <t>Bergsleitet 77</t>
  </si>
  <si>
    <t>ingersolberg@hotmail.com</t>
  </si>
  <si>
    <t>Eline Andersen</t>
  </si>
  <si>
    <t>Bergstunet 43</t>
  </si>
  <si>
    <t>elineandersen@gmail.com</t>
  </si>
  <si>
    <t>Lucas Pettersen</t>
  </si>
  <si>
    <t>Bergstunet 45</t>
  </si>
  <si>
    <t>lucasp@gmail.com</t>
  </si>
  <si>
    <t>Bjørn Hamre</t>
  </si>
  <si>
    <t>Bergstunet 46</t>
  </si>
  <si>
    <t>bh@hovden.no</t>
  </si>
  <si>
    <t>Trine Haugen</t>
  </si>
  <si>
    <t>Bergstunet 64</t>
  </si>
  <si>
    <t>trihau@hovden.no</t>
  </si>
  <si>
    <t>Maria Nesset</t>
  </si>
  <si>
    <t>Bergstunet 74</t>
  </si>
  <si>
    <t>mn@icloud.com</t>
  </si>
  <si>
    <t>Ole Fornes</t>
  </si>
  <si>
    <t>Bildøygarden 85</t>
  </si>
  <si>
    <t>of@icloud.com</t>
  </si>
  <si>
    <t>Bjørn Moen</t>
  </si>
  <si>
    <t>Bildøyvegen 241</t>
  </si>
  <si>
    <t>bm@hotmail.com</t>
  </si>
  <si>
    <t>Hanne Karlsen</t>
  </si>
  <si>
    <t>Bjorøyhamn 105</t>
  </si>
  <si>
    <t>BJØRØYHAMN</t>
  </si>
  <si>
    <t>hankar@hovden.no</t>
  </si>
  <si>
    <t>Per Haugen</t>
  </si>
  <si>
    <t>Bjorøyhamn 87</t>
  </si>
  <si>
    <t>perh@icloud.com</t>
  </si>
  <si>
    <t>Arild Madsen</t>
  </si>
  <si>
    <t>Bjorøyhamn 93</t>
  </si>
  <si>
    <t>arildm@gmail.com</t>
  </si>
  <si>
    <t>Stian Møller</t>
  </si>
  <si>
    <t>Bjorøyneset 102</t>
  </si>
  <si>
    <t>sm@icloud.com</t>
  </si>
  <si>
    <t>Anders Olsen</t>
  </si>
  <si>
    <t>Bjorøyneset 106</t>
  </si>
  <si>
    <t>andersolsen@outlook.com</t>
  </si>
  <si>
    <t>Tore Andreassen</t>
  </si>
  <si>
    <t>Bjorøyneset 109</t>
  </si>
  <si>
    <t>torea@hovden.no</t>
  </si>
  <si>
    <t>Tom Larsen</t>
  </si>
  <si>
    <t>Bjorøyneset 118</t>
  </si>
  <si>
    <t>tomlar@gmail.com</t>
  </si>
  <si>
    <t>Ole Bakken</t>
  </si>
  <si>
    <t>Bjorøyneset 78</t>
  </si>
  <si>
    <t>olebakken@gmail.com</t>
  </si>
  <si>
    <t>Aurora Jensen</t>
  </si>
  <si>
    <t>Bjorøyneset 89</t>
  </si>
  <si>
    <t>aurorajensen@outlook.com</t>
  </si>
  <si>
    <t>Christian Larsen</t>
  </si>
  <si>
    <t>Bjorøyneset 94</t>
  </si>
  <si>
    <t>christianlarsen@icloud.com</t>
  </si>
  <si>
    <t>Arne Strøm</t>
  </si>
  <si>
    <t>Bjorøyneset 97</t>
  </si>
  <si>
    <t>as@outlook.com</t>
  </si>
  <si>
    <t>Harald Rogne</t>
  </si>
  <si>
    <t>Bjorøytoppen 43</t>
  </si>
  <si>
    <t>harrogne@hotmail.com</t>
  </si>
  <si>
    <t>Fredrik Pedersen</t>
  </si>
  <si>
    <t>Bjorøytoppen 51</t>
  </si>
  <si>
    <t>fp@outlook.com</t>
  </si>
  <si>
    <t>Ernst Olsen</t>
  </si>
  <si>
    <t>Bjorøytoppen 60</t>
  </si>
  <si>
    <t>ernols@icloud.com</t>
  </si>
  <si>
    <t>Silje Gulbrandsen</t>
  </si>
  <si>
    <t>Bjorøyvegen 370</t>
  </si>
  <si>
    <t>silgul@icloud.com</t>
  </si>
  <si>
    <t>Hedda Eriksen</t>
  </si>
  <si>
    <t>Bjorøyvegen 374</t>
  </si>
  <si>
    <t>heddaeriksen@outlook.com</t>
  </si>
  <si>
    <t>Michelle Karlsen</t>
  </si>
  <si>
    <t>Bjorøyvegen 381</t>
  </si>
  <si>
    <t>mk@hotmail.com</t>
  </si>
  <si>
    <t>Hilde Nilsen</t>
  </si>
  <si>
    <t>hilnil@outlook.com</t>
  </si>
  <si>
    <t>Inger Alfsen</t>
  </si>
  <si>
    <t>Bjorøyvegen 388</t>
  </si>
  <si>
    <t>ia@hovden.no</t>
  </si>
  <si>
    <t>Lars Andreassen</t>
  </si>
  <si>
    <t>Bjorøyvegen 391</t>
  </si>
  <si>
    <t>larsandreassen@icloud.com</t>
  </si>
  <si>
    <t>Gry Larsen</t>
  </si>
  <si>
    <t>Bjorøyvegen 392</t>
  </si>
  <si>
    <t>grylar@gmail.com</t>
  </si>
  <si>
    <t>Yasmin Jensen</t>
  </si>
  <si>
    <t>Bjorøyvegen 404</t>
  </si>
  <si>
    <t>yasjen@icloud.com</t>
  </si>
  <si>
    <t>Mona Kristiansen</t>
  </si>
  <si>
    <t>Bjorøyvegen 410</t>
  </si>
  <si>
    <t>mk@icloud.com</t>
  </si>
  <si>
    <t>Hege Andreassen</t>
  </si>
  <si>
    <t>Bjøllhaugen 22</t>
  </si>
  <si>
    <t>KLOKKARVIK</t>
  </si>
  <si>
    <t>hegeandreassen@hovden.no</t>
  </si>
  <si>
    <t>Benjamin Johansen</t>
  </si>
  <si>
    <t>Bjøllhaugen 54</t>
  </si>
  <si>
    <t>bj@hotmail.com</t>
  </si>
  <si>
    <t>Frank Eide</t>
  </si>
  <si>
    <t>Bjørkelundvegen 68</t>
  </si>
  <si>
    <t>franke@hovden.no</t>
  </si>
  <si>
    <t>Gunvor Dahl</t>
  </si>
  <si>
    <t>Bjørkelundvegen 73</t>
  </si>
  <si>
    <t>gundah@icloud.com</t>
  </si>
  <si>
    <t>Bjørn Isaksen</t>
  </si>
  <si>
    <t>Bjørkelundvegen 80</t>
  </si>
  <si>
    <t>bi@outlook.com</t>
  </si>
  <si>
    <t>Geir Pedersen</t>
  </si>
  <si>
    <t>Bjørkestølen 93</t>
  </si>
  <si>
    <t>geirpedersen@hotmail.com</t>
  </si>
  <si>
    <t>Benjamin Kristiansen</t>
  </si>
  <si>
    <t>Bjørkevegen 52</t>
  </si>
  <si>
    <t>Kari Pettersen</t>
  </si>
  <si>
    <t>Blåbærvegen 27</t>
  </si>
  <si>
    <t>karpet@hovden.no</t>
  </si>
  <si>
    <t>Anne Solevik</t>
  </si>
  <si>
    <t>Brakahaugen 69</t>
  </si>
  <si>
    <t>KNARREVIK</t>
  </si>
  <si>
    <t>ann.s@yahoo.com</t>
  </si>
  <si>
    <t>Nikolai Haugen</t>
  </si>
  <si>
    <t>Brakavikvegen 49</t>
  </si>
  <si>
    <t>nikolaih@gmail.com</t>
  </si>
  <si>
    <t>Kari Mathisen</t>
  </si>
  <si>
    <t>Branndalsmyra 88</t>
  </si>
  <si>
    <t>karmat@icloud.com</t>
  </si>
  <si>
    <t>Hilde Johansen</t>
  </si>
  <si>
    <t>Brattholmen 120</t>
  </si>
  <si>
    <t>hildejohansen@icloud.com</t>
  </si>
  <si>
    <t>Hilde Eide</t>
  </si>
  <si>
    <t>Brattholmen 125</t>
  </si>
  <si>
    <t>hildeeide@hovden.no</t>
  </si>
  <si>
    <t>Inger Gundersen</t>
  </si>
  <si>
    <t>Brattholmen 130</t>
  </si>
  <si>
    <t>ingerg@gmail.com</t>
  </si>
  <si>
    <t>Steinar Pedersen</t>
  </si>
  <si>
    <t>Brekkemyra 53</t>
  </si>
  <si>
    <t>steped@icloud.com</t>
  </si>
  <si>
    <t>Helge Simonsen</t>
  </si>
  <si>
    <t>Brekkemyra 64</t>
  </si>
  <si>
    <t>hs@outlook.com</t>
  </si>
  <si>
    <t>Dina Larsen</t>
  </si>
  <si>
    <t>Brekkevegen 29</t>
  </si>
  <si>
    <t>dinlar@hovden.no</t>
  </si>
  <si>
    <t>Egil Sørensen</t>
  </si>
  <si>
    <t>Brekkevegen 47</t>
  </si>
  <si>
    <t>egilsorensen@gmail.com</t>
  </si>
  <si>
    <t>Kjell Hagen</t>
  </si>
  <si>
    <t>Brekkevegen 64</t>
  </si>
  <si>
    <t>kh@outlook.com</t>
  </si>
  <si>
    <t>Astrid Hagen</t>
  </si>
  <si>
    <t>Bringebærmyra 53</t>
  </si>
  <si>
    <t>asthag@gmail.com</t>
  </si>
  <si>
    <t>Herman Kristiansen</t>
  </si>
  <si>
    <t>Bringebærmyra 68</t>
  </si>
  <si>
    <t>hermankristiansen@hovden.no</t>
  </si>
  <si>
    <t>Bård Hansen</t>
  </si>
  <si>
    <t>Brøta 38</t>
  </si>
  <si>
    <t>bar.h@stud.nqd.no</t>
  </si>
  <si>
    <t>Ingrid Jensen</t>
  </si>
  <si>
    <t>Brøta 41</t>
  </si>
  <si>
    <t>ingridjensen@hotmail.com</t>
  </si>
  <si>
    <t>Siv Steen</t>
  </si>
  <si>
    <t>Buggemyra 81</t>
  </si>
  <si>
    <t>sivsteen@icloud.com</t>
  </si>
  <si>
    <t>Øystein Tellevik</t>
  </si>
  <si>
    <t>Byklettvegen</t>
  </si>
  <si>
    <t>oysteintellevik@hovdenenergi.no</t>
  </si>
  <si>
    <t>Ellen Solberg</t>
  </si>
  <si>
    <t>Byklettvegen 22</t>
  </si>
  <si>
    <t>ellsol@hovden.no</t>
  </si>
  <si>
    <t>Marta Evensen</t>
  </si>
  <si>
    <t>Byklettvegen 64</t>
  </si>
  <si>
    <t>martae@outlook.com</t>
  </si>
  <si>
    <t>Kari Auestad</t>
  </si>
  <si>
    <t>Børnesskogen 41</t>
  </si>
  <si>
    <t>karia@outlook.com</t>
  </si>
  <si>
    <t>Tiril Johansen</t>
  </si>
  <si>
    <t>Dalen 25</t>
  </si>
  <si>
    <t>tirilj@outlook.com</t>
  </si>
  <si>
    <t>Lars Solberg</t>
  </si>
  <si>
    <t>Dalen 37</t>
  </si>
  <si>
    <t>larsso@zoho.com</t>
  </si>
  <si>
    <t>Kjell Bakken</t>
  </si>
  <si>
    <t>Dyrdalen 23</t>
  </si>
  <si>
    <t>kjellb@outlook.com</t>
  </si>
  <si>
    <t>Trond Hagen</t>
  </si>
  <si>
    <t>Dyrdalen 27</t>
  </si>
  <si>
    <t>th@outlook.com</t>
  </si>
  <si>
    <t>Jøril Knag</t>
  </si>
  <si>
    <t>Dyrdalen 30</t>
  </si>
  <si>
    <t>jorilkn@hotmail.com</t>
  </si>
  <si>
    <t>Håkon Bakken</t>
  </si>
  <si>
    <t>Dyrdalen 34</t>
  </si>
  <si>
    <t>hakonbakken@gmail.com</t>
  </si>
  <si>
    <t>Anna Johansen</t>
  </si>
  <si>
    <t>Dyrdalen 38</t>
  </si>
  <si>
    <t>aj@hovden.no</t>
  </si>
  <si>
    <t>Elisabeth Larsen</t>
  </si>
  <si>
    <t>Dyrdalen 46</t>
  </si>
  <si>
    <t>elilar@icloud.com</t>
  </si>
  <si>
    <t>Stian Danielsen</t>
  </si>
  <si>
    <t>Dyrdalen 49</t>
  </si>
  <si>
    <t>stidan@icloud.com</t>
  </si>
  <si>
    <t>Bjørn Rasmussen</t>
  </si>
  <si>
    <t>Døscherholmvegen 111</t>
  </si>
  <si>
    <t>br@hovden.no</t>
  </si>
  <si>
    <t>Espen Aasen</t>
  </si>
  <si>
    <t>Døscherholmvegen 123</t>
  </si>
  <si>
    <t>espaas@icloud.com</t>
  </si>
  <si>
    <t>Silje Andersen</t>
  </si>
  <si>
    <t>Døscherholmvegen 125</t>
  </si>
  <si>
    <t>sa@gmail.com</t>
  </si>
  <si>
    <t>Ole Jacobsen</t>
  </si>
  <si>
    <t>Døscherholmvegen 132</t>
  </si>
  <si>
    <t>olej@icloud.com</t>
  </si>
  <si>
    <t>Hans Linnerud</t>
  </si>
  <si>
    <t>Døscherholmvegen 97</t>
  </si>
  <si>
    <t>hl@outlook.com</t>
  </si>
  <si>
    <t>Ove Sverre Olsen</t>
  </si>
  <si>
    <t>Ebbesvikfjellet 54</t>
  </si>
  <si>
    <t>oveolsen@yahoo.com</t>
  </si>
  <si>
    <t>Linda Larsen</t>
  </si>
  <si>
    <t>Ebbesvikfjellet 62</t>
  </si>
  <si>
    <t>ll@gmail.com</t>
  </si>
  <si>
    <t>Eline Berg</t>
  </si>
  <si>
    <t>Ebbesvikfjellet 68</t>
  </si>
  <si>
    <t>eb@icloud.com</t>
  </si>
  <si>
    <t>Stine Eide</t>
  </si>
  <si>
    <t>Ebbesvikfjellet 69</t>
  </si>
  <si>
    <t>stinee@icloud.com</t>
  </si>
  <si>
    <t>Andre Johnsen</t>
  </si>
  <si>
    <t>Ebbesvikfjellet 70</t>
  </si>
  <si>
    <t>andrejohnsen@outlook.com</t>
  </si>
  <si>
    <t>Liv Sørensen</t>
  </si>
  <si>
    <t>Ebbesvikfjellet 73</t>
  </si>
  <si>
    <t>livsorensen@outlook.com</t>
  </si>
  <si>
    <t>Vilde Vatne</t>
  </si>
  <si>
    <t>Ebbesvikfjellet 79</t>
  </si>
  <si>
    <t>vilvat@outlook.com</t>
  </si>
  <si>
    <t>Ragnhild Eide</t>
  </si>
  <si>
    <t>Ebbesvikfjellet 87</t>
  </si>
  <si>
    <t>re@gmail.com</t>
  </si>
  <si>
    <t>Benedicte Kristiansen</t>
  </si>
  <si>
    <t>Ebbesvikfjellet 91</t>
  </si>
  <si>
    <t>benedictek@icloud.com</t>
  </si>
  <si>
    <t>Reidar Jensen</t>
  </si>
  <si>
    <t>Ebbesvikneset 101</t>
  </si>
  <si>
    <t>reidarj@gmail.com</t>
  </si>
  <si>
    <t>Grzegorz Andersen</t>
  </si>
  <si>
    <t>Ebbesvikneset 109</t>
  </si>
  <si>
    <t>grzegorzandersen@icloud.com</t>
  </si>
  <si>
    <t>Hamid Haugen</t>
  </si>
  <si>
    <t>Ebbesvikneset 113</t>
  </si>
  <si>
    <t>hamhau@hotmail.com</t>
  </si>
  <si>
    <t>Grzegorz Pedersen</t>
  </si>
  <si>
    <t>Ebbesvikneset 79</t>
  </si>
  <si>
    <t>grzegorzp@outlook.com</t>
  </si>
  <si>
    <t>Cathrine Skrede</t>
  </si>
  <si>
    <t>Ebbesvikvegen 290</t>
  </si>
  <si>
    <t>cathrine.s@outlook.com</t>
  </si>
  <si>
    <t>Anna Kristiansen</t>
  </si>
  <si>
    <t>Ebbesvikvegen 310</t>
  </si>
  <si>
    <t>ak@icloud.com</t>
  </si>
  <si>
    <t>Anette Pedersen</t>
  </si>
  <si>
    <t>Eidesund 39</t>
  </si>
  <si>
    <t>aneped@hovden.no</t>
  </si>
  <si>
    <t>Frida Johansen</t>
  </si>
  <si>
    <t>Eidesund 52</t>
  </si>
  <si>
    <t>fridajohansen@outlook.com</t>
  </si>
  <si>
    <t>Solveig Riise</t>
  </si>
  <si>
    <t>Eidesund 72</t>
  </si>
  <si>
    <t>solveigriise@hotmail.com</t>
  </si>
  <si>
    <t>Odd Larsen</t>
  </si>
  <si>
    <t>Engjamyra 35</t>
  </si>
  <si>
    <t>ol@outlook.com</t>
  </si>
  <si>
    <t>Inger Evensen</t>
  </si>
  <si>
    <t>Engjamyra 63</t>
  </si>
  <si>
    <t>ingerevensen@outlook.com</t>
  </si>
  <si>
    <t>Ronny Ali</t>
  </si>
  <si>
    <t>Erdalsvegen 73</t>
  </si>
  <si>
    <t>GLESVÆR</t>
  </si>
  <si>
    <t>ra@hotmail.com</t>
  </si>
  <si>
    <t>Tor Kristiansen</t>
  </si>
  <si>
    <t>Evne 39</t>
  </si>
  <si>
    <t>tk@hovden.no</t>
  </si>
  <si>
    <t>Bjørn Sørensen</t>
  </si>
  <si>
    <t>Evne 51</t>
  </si>
  <si>
    <t>bjosor@gmail.com</t>
  </si>
  <si>
    <t>Elisabeth Bråten</t>
  </si>
  <si>
    <t>Fagrebakken 16</t>
  </si>
  <si>
    <t>elisabethbraten@gmail.com</t>
  </si>
  <si>
    <t>Emma Røed</t>
  </si>
  <si>
    <t>Fagrebakken 28</t>
  </si>
  <si>
    <t>emmar@outlook.com</t>
  </si>
  <si>
    <t>Jonny Gamst</t>
  </si>
  <si>
    <t>Fagrebakken 47</t>
  </si>
  <si>
    <t>jga@aol.com</t>
  </si>
  <si>
    <t>Jakob Larsen</t>
  </si>
  <si>
    <t>Fagrebakken 48</t>
  </si>
  <si>
    <t>jl@outlook.com</t>
  </si>
  <si>
    <t>Thor Kristiansen</t>
  </si>
  <si>
    <t>Fagrebakken 50</t>
  </si>
  <si>
    <t>thokri@gmail.com</t>
  </si>
  <si>
    <t>Håvard  Engevik Simonsen</t>
  </si>
  <si>
    <t>Fagrebakken 51</t>
  </si>
  <si>
    <t>&lt;h.s@stud.nqd.no&gt;</t>
  </si>
  <si>
    <t>Trond Aas</t>
  </si>
  <si>
    <t>Flyndrevikvegen 114</t>
  </si>
  <si>
    <t>trondaas@hovden.no</t>
  </si>
  <si>
    <t>Kari Bakken</t>
  </si>
  <si>
    <t>Flyndrevikvegen 118</t>
  </si>
  <si>
    <t>karbak@outlook.com</t>
  </si>
  <si>
    <t>Emilie Haugen</t>
  </si>
  <si>
    <t>Flyndrevikvegen 119</t>
  </si>
  <si>
    <t>eh@hotmail.com</t>
  </si>
  <si>
    <t>Ingebjørg Dahl</t>
  </si>
  <si>
    <t>Flyndrevikvegen 123</t>
  </si>
  <si>
    <t>ingebjorgdahl@gmail.com</t>
  </si>
  <si>
    <t>Trond Brenden</t>
  </si>
  <si>
    <t>Flyndrevikvegen 124</t>
  </si>
  <si>
    <t>tb@outlook.com</t>
  </si>
  <si>
    <t>Rebecca Karlsen</t>
  </si>
  <si>
    <t>Flyndrevikvegen 126</t>
  </si>
  <si>
    <t>rebeccak@hovden.no</t>
  </si>
  <si>
    <t>Jarle Bakken</t>
  </si>
  <si>
    <t>Flyndrevikvegen 131</t>
  </si>
  <si>
    <t>jarbak@outlook.com</t>
  </si>
  <si>
    <t>Sissel Karlsen</t>
  </si>
  <si>
    <t>Flyndrevikvegen 134</t>
  </si>
  <si>
    <t>sisselkarlsen@hotmail.com</t>
  </si>
  <si>
    <t>Marius Risa</t>
  </si>
  <si>
    <t>Flyndrevikvegen 22</t>
  </si>
  <si>
    <t>mrisa@zoho.com</t>
  </si>
  <si>
    <t>Sølvi Pedersen</t>
  </si>
  <si>
    <t>Flyndrevikvegen 90</t>
  </si>
  <si>
    <t>solped@outlook.com</t>
  </si>
  <si>
    <t>Ole Lien</t>
  </si>
  <si>
    <t>Fløsteinspollen 109</t>
  </si>
  <si>
    <t>olelien@icloud.com</t>
  </si>
  <si>
    <t>Trond Larsen</t>
  </si>
  <si>
    <t>Fløsteinspollen 111</t>
  </si>
  <si>
    <t>trolar@outlook.com</t>
  </si>
  <si>
    <t>August Kristiansen</t>
  </si>
  <si>
    <t>Fløsteinspollen 125</t>
  </si>
  <si>
    <t>augustkristiansen@hotmail.com</t>
  </si>
  <si>
    <t>Line Kristiansen</t>
  </si>
  <si>
    <t>Fløsteinspollen 127</t>
  </si>
  <si>
    <t>linekristiansen@gmail.com</t>
  </si>
  <si>
    <t>Håkon Nilsen</t>
  </si>
  <si>
    <t>Fløsteinspollen 138</t>
  </si>
  <si>
    <t>hakonnilsen@gmail.com</t>
  </si>
  <si>
    <t>Inger Karlsen</t>
  </si>
  <si>
    <t>Fløsteinspollen 142</t>
  </si>
  <si>
    <t>ingerk@gmail.com</t>
  </si>
  <si>
    <t>Alexander Syversen</t>
  </si>
  <si>
    <t>Fløsteinspollen 147</t>
  </si>
  <si>
    <t>alexandersyversen@hovden.no</t>
  </si>
  <si>
    <t>Andre Kristiansen</t>
  </si>
  <si>
    <t>Fløsteinspollen 153</t>
  </si>
  <si>
    <t>andrek@outlook.com</t>
  </si>
  <si>
    <t>Hilde Fugleseth</t>
  </si>
  <si>
    <t>Fløsteinspollen 3</t>
  </si>
  <si>
    <t>hilfu@mail.com</t>
  </si>
  <si>
    <t>Svein Johansen</t>
  </si>
  <si>
    <t>Foldnesvegen 253</t>
  </si>
  <si>
    <t>svejo@hovdenenergi.no</t>
  </si>
  <si>
    <t>Turid Kristiansen</t>
  </si>
  <si>
    <t>Foldnesvegen 290</t>
  </si>
  <si>
    <t>turidkristiansen@outlook.com</t>
  </si>
  <si>
    <t>Trond Haugen</t>
  </si>
  <si>
    <t>Forlandsvegen 119</t>
  </si>
  <si>
    <t>trondh@hotmail.com</t>
  </si>
  <si>
    <t>Arild Kristiansen</t>
  </si>
  <si>
    <t>Forlandsvegen 126</t>
  </si>
  <si>
    <t>arildkristiansen@outlook.com</t>
  </si>
  <si>
    <t>Inger Sørensen</t>
  </si>
  <si>
    <t>Forlandsvegen 131</t>
  </si>
  <si>
    <t>ingsor@gmail.com</t>
  </si>
  <si>
    <t>Elisabeth Haugen</t>
  </si>
  <si>
    <t>Forlandsvegen 135</t>
  </si>
  <si>
    <t>eh@icloud.com</t>
  </si>
  <si>
    <t>Kjetil Pettersen</t>
  </si>
  <si>
    <t>Forlandsvegen 137</t>
  </si>
  <si>
    <t>kjetilpettersen@hovden.no</t>
  </si>
  <si>
    <t>Petter Nordøs</t>
  </si>
  <si>
    <t>Forlandsvegen 152</t>
  </si>
  <si>
    <t>&lt;petter.n@hotmail.com&gt;</t>
  </si>
  <si>
    <t>Peder Fure</t>
  </si>
  <si>
    <t>Førdestraumsvegen 71</t>
  </si>
  <si>
    <t>pederfu@live.com</t>
  </si>
  <si>
    <t>Bjørn Paulsen</t>
  </si>
  <si>
    <t>Gamle Foldnesvegen 147</t>
  </si>
  <si>
    <t>bjornp@outlook.com</t>
  </si>
  <si>
    <t>Ella Haugen</t>
  </si>
  <si>
    <t>Gamle Foldnesvegen 153</t>
  </si>
  <si>
    <t>ellahaugen@gmail.com</t>
  </si>
  <si>
    <t>Bjørn Pedersen</t>
  </si>
  <si>
    <t>Gamle Foldnesvegen 163</t>
  </si>
  <si>
    <t>bjoped@gmail.com</t>
  </si>
  <si>
    <t>Inger Nicolaisen</t>
  </si>
  <si>
    <t>Gamle Foldnesvegen 177</t>
  </si>
  <si>
    <t>ingern@outlook.com</t>
  </si>
  <si>
    <t>Ole Abrahamsen</t>
  </si>
  <si>
    <t>Gamle Fyrvegen 35</t>
  </si>
  <si>
    <t>oleabrahamsen@hovden.no</t>
  </si>
  <si>
    <t>Emma Kristiansen</t>
  </si>
  <si>
    <t>Gamle Kyrkjevegen 44</t>
  </si>
  <si>
    <t>emmakristiansen@hovden.no</t>
  </si>
  <si>
    <t>Lars Kristiansen</t>
  </si>
  <si>
    <t>Gamle Noresjøvegen 55</t>
  </si>
  <si>
    <t>larkri@hovden.no</t>
  </si>
  <si>
    <t>Anders Eide</t>
  </si>
  <si>
    <t>Gapesteinen 85</t>
  </si>
  <si>
    <t>anderseide@outlook.com</t>
  </si>
  <si>
    <t>Arild Karlsen</t>
  </si>
  <si>
    <t>Garen 40</t>
  </si>
  <si>
    <t>arildkarlsen@hotmail.com</t>
  </si>
  <si>
    <t>Karl Olsen</t>
  </si>
  <si>
    <t>Garen 54</t>
  </si>
  <si>
    <t>karols@hotmail.com</t>
  </si>
  <si>
    <t>Inger Kristiansen</t>
  </si>
  <si>
    <t>Garen 87</t>
  </si>
  <si>
    <t>ingerkristiansen@hotmail.com</t>
  </si>
  <si>
    <t>Ellen Toft</t>
  </si>
  <si>
    <t>Geitavegen 50</t>
  </si>
  <si>
    <t>etoft@dsd.no</t>
  </si>
  <si>
    <t>Kevin Kristiansen</t>
  </si>
  <si>
    <t>Geitavegen 58</t>
  </si>
  <si>
    <t>kevinkristiansen@hovden.no</t>
  </si>
  <si>
    <t>Inger Rønningen</t>
  </si>
  <si>
    <t>Geitavegen 73</t>
  </si>
  <si>
    <t>ir@outlook.com</t>
  </si>
  <si>
    <t>Kjell Pedersen</t>
  </si>
  <si>
    <t>Geitavegen 81</t>
  </si>
  <si>
    <t>kp@gmail.com</t>
  </si>
  <si>
    <t>Camilla Sørensen</t>
  </si>
  <si>
    <t>Geitavegen 88</t>
  </si>
  <si>
    <t>cs@gmail.com</t>
  </si>
  <si>
    <t>Kristine Pedersen</t>
  </si>
  <si>
    <t>kriped@hovden.no</t>
  </si>
  <si>
    <t>Ove Halvorsen</t>
  </si>
  <si>
    <t>Geitevikja</t>
  </si>
  <si>
    <t>&lt;oveha@zoho.com&gt;</t>
  </si>
  <si>
    <t>Knut Holdhus</t>
  </si>
  <si>
    <t>Geitevikja 78</t>
  </si>
  <si>
    <t>&lt;knuholdhus@hotmail.com&gt;</t>
  </si>
  <si>
    <t>Monica Solberg</t>
  </si>
  <si>
    <t>Geitevikja 80</t>
  </si>
  <si>
    <t>monsol@hovden.no</t>
  </si>
  <si>
    <t>Inger Ommundsen</t>
  </si>
  <si>
    <t>Gjerde 36</t>
  </si>
  <si>
    <t>ingero@gmail.com</t>
  </si>
  <si>
    <t>Inger Fredriksen</t>
  </si>
  <si>
    <t>Gjerde 55</t>
  </si>
  <si>
    <t>ingfre@gmail.com</t>
  </si>
  <si>
    <t>Eva Johansen</t>
  </si>
  <si>
    <t>Gjerde 70</t>
  </si>
  <si>
    <t>evajohansen@icloud.com</t>
  </si>
  <si>
    <t>Bjørn Ali</t>
  </si>
  <si>
    <t>bjorna@outlook.com</t>
  </si>
  <si>
    <t>Aleksander Kristiansen</t>
  </si>
  <si>
    <t>Gjerde 75</t>
  </si>
  <si>
    <t>ak@hotmail.com</t>
  </si>
  <si>
    <t>Fredrik Berg</t>
  </si>
  <si>
    <t>Gjerde 77</t>
  </si>
  <si>
    <t>fredrikberg@outlook.com</t>
  </si>
  <si>
    <t>Eli Jørgensen</t>
  </si>
  <si>
    <t>Gjerdevegen 595</t>
  </si>
  <si>
    <t>ej@hotmail.com</t>
  </si>
  <si>
    <t>Lasse Sæther</t>
  </si>
  <si>
    <t>Gjerdevegen 611</t>
  </si>
  <si>
    <t>lassesaether@icloud.com</t>
  </si>
  <si>
    <t>Åse Sandvik</t>
  </si>
  <si>
    <t>Gjertrudvegen 43</t>
  </si>
  <si>
    <t>ases@outlook.com</t>
  </si>
  <si>
    <t>Margit Smith</t>
  </si>
  <si>
    <t>Gjertrudvegen 68</t>
  </si>
  <si>
    <t>ms@hovden.no</t>
  </si>
  <si>
    <t>Hildegunn Larsen</t>
  </si>
  <si>
    <t>Glesnesvegen 14</t>
  </si>
  <si>
    <t>hl@gmail.com</t>
  </si>
  <si>
    <t>Ruben Jensen</t>
  </si>
  <si>
    <t>Glesnesvegen 42</t>
  </si>
  <si>
    <t>rubjen@hovden.no</t>
  </si>
  <si>
    <t>Jacob Hesvik</t>
  </si>
  <si>
    <t>Goltavegen 332</t>
  </si>
  <si>
    <t>j.h@hovdenenergi.no</t>
  </si>
  <si>
    <t>Inger Fjeldheim</t>
  </si>
  <si>
    <t>Grinda 62</t>
  </si>
  <si>
    <t>if@icloud.com</t>
  </si>
  <si>
    <t>Inger Strømme</t>
  </si>
  <si>
    <t>Grinda 84</t>
  </si>
  <si>
    <t>ingers@hovden.no</t>
  </si>
  <si>
    <t>Maria Aasen</t>
  </si>
  <si>
    <t>Grinda 85</t>
  </si>
  <si>
    <t>maraas@outlook.com</t>
  </si>
  <si>
    <t>Inger Sandvik</t>
  </si>
  <si>
    <t>Grunnavågsvegen 123</t>
  </si>
  <si>
    <t>ingers@gmail.com</t>
  </si>
  <si>
    <t>Magda Johansen</t>
  </si>
  <si>
    <t>Grupebakkane 54</t>
  </si>
  <si>
    <t>mj@hovden.no</t>
  </si>
  <si>
    <t>Sanne Hamre</t>
  </si>
  <si>
    <t>Grupebakkane 62</t>
  </si>
  <si>
    <t>sannehamre@outlook.com</t>
  </si>
  <si>
    <t>Lars Viken</t>
  </si>
  <si>
    <t>larsv@hovden.no</t>
  </si>
  <si>
    <t>Bjørn Dahl</t>
  </si>
  <si>
    <t>Grupebakkane 64</t>
  </si>
  <si>
    <t>bjorndahl@hotmail.com</t>
  </si>
  <si>
    <t>Laila Larsen</t>
  </si>
  <si>
    <t>Grupebakkane 82</t>
  </si>
  <si>
    <t>lailar@icloud.com</t>
  </si>
  <si>
    <t>Nikolai Larsen</t>
  </si>
  <si>
    <t>Grupebakkane 95</t>
  </si>
  <si>
    <t>nikolailarsen@hotmail.com</t>
  </si>
  <si>
    <t>Kari Dahl</t>
  </si>
  <si>
    <t>Grønamyrvegen 42</t>
  </si>
  <si>
    <t>kd@icloud.com</t>
  </si>
  <si>
    <t>Line Moen</t>
  </si>
  <si>
    <t>Grønebakksvegen 58</t>
  </si>
  <si>
    <t>linemoen@icloud.com</t>
  </si>
  <si>
    <t>Arne Østby</t>
  </si>
  <si>
    <t>Grønhilderen 59</t>
  </si>
  <si>
    <t>arnost@icloud.com</t>
  </si>
  <si>
    <t>Maryan Larsen</t>
  </si>
  <si>
    <t>Grøningasundet 15</t>
  </si>
  <si>
    <t>maryanl@icloud.com</t>
  </si>
  <si>
    <t>Inger Berg</t>
  </si>
  <si>
    <t>Grøningasundet 42</t>
  </si>
  <si>
    <t>ingerb@gmail.com</t>
  </si>
  <si>
    <t>Norunn Larsen</t>
  </si>
  <si>
    <t>Gullfjellvegen 70</t>
  </si>
  <si>
    <t>nl@gmail.com</t>
  </si>
  <si>
    <t>Inger Jørgensen</t>
  </si>
  <si>
    <t>Gullfjellvegen 90</t>
  </si>
  <si>
    <t>ingerj@outlook.com</t>
  </si>
  <si>
    <t>Mona Monsen</t>
  </si>
  <si>
    <t>Hallvardsvegen 68</t>
  </si>
  <si>
    <t>monmon@icloud.com</t>
  </si>
  <si>
    <t>Emil Nilsen</t>
  </si>
  <si>
    <t>Halvgjevegen 62</t>
  </si>
  <si>
    <t>emilnilsen@hovden.no</t>
  </si>
  <si>
    <t>Ole Karlsen</t>
  </si>
  <si>
    <t>Haugaseto 72</t>
  </si>
  <si>
    <t>olekar@gmail.com</t>
  </si>
  <si>
    <t>Mariann Larsen</t>
  </si>
  <si>
    <t>Haugavegen 66</t>
  </si>
  <si>
    <t>mariannlarsen@hovden.no</t>
  </si>
  <si>
    <t>Inger Mathisen</t>
  </si>
  <si>
    <t>Haugavegen 88</t>
  </si>
  <si>
    <t>im@icloud.com</t>
  </si>
  <si>
    <t>Grete Pettersen</t>
  </si>
  <si>
    <t>Haugavegen 89</t>
  </si>
  <si>
    <t>gretep@gmail.com</t>
  </si>
  <si>
    <t>Lasse Larsen</t>
  </si>
  <si>
    <t>Haugavegen 93</t>
  </si>
  <si>
    <t>ll@hovden.no</t>
  </si>
  <si>
    <t>Pål Hansen</t>
  </si>
  <si>
    <t>Haugen</t>
  </si>
  <si>
    <t>palha@yahoo.com</t>
  </si>
  <si>
    <t>Kåre Iversen</t>
  </si>
  <si>
    <t>Heiane 64</t>
  </si>
  <si>
    <t>kareiversen@outlook.com</t>
  </si>
  <si>
    <t>Rebecca Bredesen</t>
  </si>
  <si>
    <t>Heiane 72</t>
  </si>
  <si>
    <t>rebbre@hotmail.com</t>
  </si>
  <si>
    <t>Kristin Moen</t>
  </si>
  <si>
    <t>Heimanpådalen 77</t>
  </si>
  <si>
    <t>km@hovden.no</t>
  </si>
  <si>
    <t>Bjørn Thomassen</t>
  </si>
  <si>
    <t>Heimdalsvegen 64</t>
  </si>
  <si>
    <t>bjornthomassen@outlook.com</t>
  </si>
  <si>
    <t>Inger Rønning</t>
  </si>
  <si>
    <t>Heimdalsvegen 66</t>
  </si>
  <si>
    <t>ingerr@hotmail.com</t>
  </si>
  <si>
    <t>Knut Petter Netteland</t>
  </si>
  <si>
    <t>Hellemyrvegen 106</t>
  </si>
  <si>
    <t>&lt;kne@mail.com&gt;</t>
  </si>
  <si>
    <t>Arne Karlsen</t>
  </si>
  <si>
    <t>Hellemyrvegen 65</t>
  </si>
  <si>
    <t>arnekarlsen@gmail.com</t>
  </si>
  <si>
    <t>Veronica Kristiansen</t>
  </si>
  <si>
    <t>Hellemyrvegen 79</t>
  </si>
  <si>
    <t>verkri@icloud.com</t>
  </si>
  <si>
    <t>Stian Pedersen</t>
  </si>
  <si>
    <t>Hellemyrvegen 84</t>
  </si>
  <si>
    <t>sp@hovden.no</t>
  </si>
  <si>
    <t>Bjørn Berg</t>
  </si>
  <si>
    <t>Heståsen 54</t>
  </si>
  <si>
    <t>bjornberg@hovden.no</t>
  </si>
  <si>
    <t>Kristine Larsen</t>
  </si>
  <si>
    <t>Hidlamyrvegen 45</t>
  </si>
  <si>
    <t>krilar@hovden.no</t>
  </si>
  <si>
    <t>Kari Thorstensen</t>
  </si>
  <si>
    <t>Hjartåsvegen 124</t>
  </si>
  <si>
    <t>kartho@outlook.com</t>
  </si>
  <si>
    <t>Wenche Haugen</t>
  </si>
  <si>
    <t>Hjelteryggvegen 128</t>
  </si>
  <si>
    <t>wenhau@outlook.com</t>
  </si>
  <si>
    <t>Lise Steen</t>
  </si>
  <si>
    <t>Hjelteryggvegen 142</t>
  </si>
  <si>
    <t>ls@icloud.com</t>
  </si>
  <si>
    <t>Berit Nielsen</t>
  </si>
  <si>
    <t>Hjelteryggvegen 145</t>
  </si>
  <si>
    <t>beritn@icloud.com</t>
  </si>
  <si>
    <t>Inger Brandal</t>
  </si>
  <si>
    <t>Hjelteryggvegen 156</t>
  </si>
  <si>
    <t>ingerb@hovden.no</t>
  </si>
  <si>
    <t>Inger Arnesen</t>
  </si>
  <si>
    <t>Hjelteryggvegen 160</t>
  </si>
  <si>
    <t>ingera@hovden.no</t>
  </si>
  <si>
    <t>Ronny Larsen</t>
  </si>
  <si>
    <t>Holmen 54</t>
  </si>
  <si>
    <t>ronnyl@hotmail.com</t>
  </si>
  <si>
    <t>Hovdenmyren 1</t>
  </si>
  <si>
    <t>Maria Karlsen</t>
  </si>
  <si>
    <t>Hummelsund 49</t>
  </si>
  <si>
    <t>mk@gmail.com</t>
  </si>
  <si>
    <t>Lisa Larsen</t>
  </si>
  <si>
    <t>Hummelsund 57</t>
  </si>
  <si>
    <t>lisalarsen@icloud.com</t>
  </si>
  <si>
    <t>Daniel Karlsen</t>
  </si>
  <si>
    <t>Høganeset 55</t>
  </si>
  <si>
    <t>dankar@gmail.com</t>
  </si>
  <si>
    <t>Tonje Kristiansen</t>
  </si>
  <si>
    <t>Høganeset 81</t>
  </si>
  <si>
    <t>tonjek@hotmail.com</t>
  </si>
  <si>
    <t>Geir Karlsen</t>
  </si>
  <si>
    <t>Høganeset 85</t>
  </si>
  <si>
    <t>gk@hotmail.com</t>
  </si>
  <si>
    <t>Andre Engebretsen</t>
  </si>
  <si>
    <t>Høganeset 89</t>
  </si>
  <si>
    <t>andeng@outlook.com</t>
  </si>
  <si>
    <t>Kjell Kristiansen</t>
  </si>
  <si>
    <t>Høganeset 92</t>
  </si>
  <si>
    <t>kjellk@outlook.com</t>
  </si>
  <si>
    <t>Erling Hansen</t>
  </si>
  <si>
    <t>Høgestølen</t>
  </si>
  <si>
    <t>&lt;e.h@yahoo.com&gt;</t>
  </si>
  <si>
    <t>Birgit Kristiansen</t>
  </si>
  <si>
    <t>Høgestølsgrinda 53</t>
  </si>
  <si>
    <t>bk@hovden.no</t>
  </si>
  <si>
    <t>Kristoffer Jørgensen</t>
  </si>
  <si>
    <t>Høgestølsgrinda 55</t>
  </si>
  <si>
    <t>kristofferjorgensen@hotmail.com</t>
  </si>
  <si>
    <t>Terje Bergersen</t>
  </si>
  <si>
    <t>Håkonsundsvegen 125</t>
  </si>
  <si>
    <t>terjebergersen@outlook.com</t>
  </si>
  <si>
    <t>Janne Nielsen</t>
  </si>
  <si>
    <t>Håkonsundsvegen 130</t>
  </si>
  <si>
    <t>jannie@icloud.com</t>
  </si>
  <si>
    <t>Tobias Kristiansen</t>
  </si>
  <si>
    <t>Håvarden 47</t>
  </si>
  <si>
    <t>tobiask@gmail.com</t>
  </si>
  <si>
    <t>Leif Haugen</t>
  </si>
  <si>
    <t>Håvarden 72</t>
  </si>
  <si>
    <t>leifh@hotmail.com</t>
  </si>
  <si>
    <t>Christoffer Andreassen</t>
  </si>
  <si>
    <t>Idrettsvegen 190</t>
  </si>
  <si>
    <t>chrand@gmail.com</t>
  </si>
  <si>
    <t>Vegard Johansen</t>
  </si>
  <si>
    <t>Indravågen 69</t>
  </si>
  <si>
    <t>vegardjohansen@hotmail.com</t>
  </si>
  <si>
    <t>Ole Haugen</t>
  </si>
  <si>
    <t>Indravågen 89</t>
  </si>
  <si>
    <t>olehaugen@icloud.com</t>
  </si>
  <si>
    <t>Anne-Lene Solevåg</t>
  </si>
  <si>
    <t>Inngjerdsvegen 36</t>
  </si>
  <si>
    <t>aso@aol.com</t>
  </si>
  <si>
    <t>Håkon Iversen</t>
  </si>
  <si>
    <t>Inngjerdsvegen 42</t>
  </si>
  <si>
    <t>hi@gmail.com</t>
  </si>
  <si>
    <t>Inger Paulsen</t>
  </si>
  <si>
    <t>Instamyra 119</t>
  </si>
  <si>
    <t>ingerp@icloud.com</t>
  </si>
  <si>
    <t>Jostein Johannessen</t>
  </si>
  <si>
    <t>Instamyra 95</t>
  </si>
  <si>
    <t>jj@gmail.com</t>
  </si>
  <si>
    <t>Bente Bratli</t>
  </si>
  <si>
    <t>Instamyra 98</t>
  </si>
  <si>
    <t>bentebr@outlook.com</t>
  </si>
  <si>
    <t>Magrethe Presterud Nordeide</t>
  </si>
  <si>
    <t>Jaktaneset 53</t>
  </si>
  <si>
    <t>magnordeide@gmail.com</t>
  </si>
  <si>
    <t>Karin Johansen</t>
  </si>
  <si>
    <t>Jaktaneset 59</t>
  </si>
  <si>
    <t>kj@gmail.com</t>
  </si>
  <si>
    <t>Anders Haugen</t>
  </si>
  <si>
    <t>Jaktaneset 84</t>
  </si>
  <si>
    <t>andershaugen@outlook.com</t>
  </si>
  <si>
    <t>Gunnar Johansen</t>
  </si>
  <si>
    <t>gj@gmail.com</t>
  </si>
  <si>
    <t>Berit Toft</t>
  </si>
  <si>
    <t>Jaktaneset 89</t>
  </si>
  <si>
    <t>berto@hovdenenergi.no</t>
  </si>
  <si>
    <t>Inger Johannessen</t>
  </si>
  <si>
    <t>Jaktaneset 92</t>
  </si>
  <si>
    <t>ij@outlook.com</t>
  </si>
  <si>
    <t>Bjørn Haraldsen</t>
  </si>
  <si>
    <t>bjohar@icloud.com</t>
  </si>
  <si>
    <t>Hanna Larsen</t>
  </si>
  <si>
    <t>Jaktaneset 93</t>
  </si>
  <si>
    <t>hannalarsen@icloud.com</t>
  </si>
  <si>
    <t>Inger Ask</t>
  </si>
  <si>
    <t>Jeltaskjeret 25</t>
  </si>
  <si>
    <t>ia@icloud.com</t>
  </si>
  <si>
    <t>Lauritz Mikelsen</t>
  </si>
  <si>
    <t>Jeltaskjeret 29</t>
  </si>
  <si>
    <t>lauritz.m@yahoo.com</t>
  </si>
  <si>
    <t>Ingvild Dahl</t>
  </si>
  <si>
    <t>Jeltaskjeret 32</t>
  </si>
  <si>
    <t>ingdah@outlook.com</t>
  </si>
  <si>
    <t>Hans Myrvang</t>
  </si>
  <si>
    <t>Jeltaskjeret 37</t>
  </si>
  <si>
    <t>hansmyrvang@outlook.com</t>
  </si>
  <si>
    <t>Liv Haugen</t>
  </si>
  <si>
    <t>Jeltaskjeret 39</t>
  </si>
  <si>
    <t>livhau@outlook.com</t>
  </si>
  <si>
    <t>Kristoffer Larsen</t>
  </si>
  <si>
    <t>Jeltaskjeret 53</t>
  </si>
  <si>
    <t>kristofferl@hovden.no</t>
  </si>
  <si>
    <t>Emil Johannessen</t>
  </si>
  <si>
    <t>Josmoget 14</t>
  </si>
  <si>
    <t>emiljohannessen@gmail.com</t>
  </si>
  <si>
    <t>Inger Johnsen</t>
  </si>
  <si>
    <t>Josmoget 15</t>
  </si>
  <si>
    <t>Morten Kristiansen</t>
  </si>
  <si>
    <t>Josmoget 36</t>
  </si>
  <si>
    <t>morkri@outlook.com</t>
  </si>
  <si>
    <t>Thomas Engen</t>
  </si>
  <si>
    <t>Jønsabrekko 27</t>
  </si>
  <si>
    <t>thomasengen@gmail.com</t>
  </si>
  <si>
    <t>Mia Eide</t>
  </si>
  <si>
    <t>Jønsabrekko 29</t>
  </si>
  <si>
    <t>miaeide@outlook.com</t>
  </si>
  <si>
    <t>Linda Johansen</t>
  </si>
  <si>
    <t>Kallbakken 54</t>
  </si>
  <si>
    <t>lj@icloud.com</t>
  </si>
  <si>
    <t>Jonas Johannessen</t>
  </si>
  <si>
    <t>Kalvatræ 64</t>
  </si>
  <si>
    <t>jonjoh@hovden.no</t>
  </si>
  <si>
    <t>Ellen Kristiansen</t>
  </si>
  <si>
    <t>Kalvatræ 85</t>
  </si>
  <si>
    <t>ellenkristiansen@hovden.no</t>
  </si>
  <si>
    <t>Fridjof Havn</t>
  </si>
  <si>
    <t>Katlavika 39</t>
  </si>
  <si>
    <t>frihavn@dsd.no</t>
  </si>
  <si>
    <t>Linnea Dahl</t>
  </si>
  <si>
    <t>Katlavika 49</t>
  </si>
  <si>
    <t>ld@gmail.com</t>
  </si>
  <si>
    <t>Ingvild Pedersen</t>
  </si>
  <si>
    <t>Katlavika 50</t>
  </si>
  <si>
    <t>ingvildpedersen@hovden.no</t>
  </si>
  <si>
    <t>Joseph Johansen</t>
  </si>
  <si>
    <t>Katlavika 62</t>
  </si>
  <si>
    <t>josephj@outlook.com</t>
  </si>
  <si>
    <t>Theo Sandvik</t>
  </si>
  <si>
    <t>Kleppahaugen 23</t>
  </si>
  <si>
    <t>theosandvik@outlook.com</t>
  </si>
  <si>
    <t>Inger Olsen</t>
  </si>
  <si>
    <t>Kleppahaugen 25</t>
  </si>
  <si>
    <t>ingerolsen@hotmail.com</t>
  </si>
  <si>
    <t>Gunnar Larsen</t>
  </si>
  <si>
    <t>Kleppahaugen 31</t>
  </si>
  <si>
    <t>gunnarl@gmail.com</t>
  </si>
  <si>
    <t>Birger Nygård</t>
  </si>
  <si>
    <t>bnygard@mail.com</t>
  </si>
  <si>
    <t>Tove Johansen</t>
  </si>
  <si>
    <t>Kleppahaugen 37</t>
  </si>
  <si>
    <t>tovjoh@icloud.com</t>
  </si>
  <si>
    <t>Trude Aasen</t>
  </si>
  <si>
    <t>Kleppahaugen 41</t>
  </si>
  <si>
    <t>trudea@hotmail.com</t>
  </si>
  <si>
    <t>Ronny Eide</t>
  </si>
  <si>
    <t>Kleppahaugen 50</t>
  </si>
  <si>
    <t>ronnyeide@hovden.no</t>
  </si>
  <si>
    <t>Inger Madsen</t>
  </si>
  <si>
    <t>Kleppahaugen 52</t>
  </si>
  <si>
    <t>ingermadsen@hotmail.com</t>
  </si>
  <si>
    <t>Bente Jensen</t>
  </si>
  <si>
    <t>Kleppakslavegen 42</t>
  </si>
  <si>
    <t>benjen@icloud.com</t>
  </si>
  <si>
    <t>Lotta Mathisen</t>
  </si>
  <si>
    <t>Kleppasjøen 101</t>
  </si>
  <si>
    <t>lotmat@hotmail.com</t>
  </si>
  <si>
    <t>Maria Holm</t>
  </si>
  <si>
    <t>Kleppevik 89</t>
  </si>
  <si>
    <t>mariah@gmail.com</t>
  </si>
  <si>
    <t>Trond Andersen</t>
  </si>
  <si>
    <t>Knappavikvegen 54</t>
  </si>
  <si>
    <t>troand@hotmail.com</t>
  </si>
  <si>
    <t>Lars Nyhus</t>
  </si>
  <si>
    <t>larsnyhus@outlook.com</t>
  </si>
  <si>
    <t>Kristoffer Sørensen</t>
  </si>
  <si>
    <t>Kongsgardsvegen 124</t>
  </si>
  <si>
    <t>kristoffers@outlook.com</t>
  </si>
  <si>
    <t>Lars Haugen</t>
  </si>
  <si>
    <t>Kongsgardsvegen 142</t>
  </si>
  <si>
    <t>larsh@outlook.com</t>
  </si>
  <si>
    <t>Inger Gullaksen</t>
  </si>
  <si>
    <t>Kongsgardsvegen 152</t>
  </si>
  <si>
    <t>inggul@hovden.no</t>
  </si>
  <si>
    <t>Hannah Larsen</t>
  </si>
  <si>
    <t>Krokavegen 100</t>
  </si>
  <si>
    <t>hanlar@hotmail.com</t>
  </si>
  <si>
    <t>Roald Røldal</t>
  </si>
  <si>
    <t>Kubbedalen</t>
  </si>
  <si>
    <t>&lt;rro@hotmail.com&gt;</t>
  </si>
  <si>
    <t>Geir Kristiansen</t>
  </si>
  <si>
    <t>Kubbedalen 66</t>
  </si>
  <si>
    <t>geirk@gmail.com</t>
  </si>
  <si>
    <t>Oddny Andreassen</t>
  </si>
  <si>
    <t>Kubbedalen 67</t>
  </si>
  <si>
    <t>oddnyandreassen@gmail.com</t>
  </si>
  <si>
    <t>Aurora Kristiansen</t>
  </si>
  <si>
    <t>Kubbedalen 70</t>
  </si>
  <si>
    <t>aurorak@icloud.com</t>
  </si>
  <si>
    <t>Inger Møller</t>
  </si>
  <si>
    <t>Kubbedalen 76</t>
  </si>
  <si>
    <t>im@gmail.com</t>
  </si>
  <si>
    <t>Ragnar Kristiansen</t>
  </si>
  <si>
    <t>Kubbedalen 86</t>
  </si>
  <si>
    <t>ragnark@hotmail.com</t>
  </si>
  <si>
    <t>Adrian Bjerke</t>
  </si>
  <si>
    <t>Kubbedalen 92</t>
  </si>
  <si>
    <t>adrianb@gmail.com</t>
  </si>
  <si>
    <t>Svanhild Kristiansen</t>
  </si>
  <si>
    <t>Kvednavegen 55</t>
  </si>
  <si>
    <t>svanhildk@gmail.com</t>
  </si>
  <si>
    <t>Leif Andreassen</t>
  </si>
  <si>
    <t>Kvednhopen 73</t>
  </si>
  <si>
    <t>leifa@gmail.com</t>
  </si>
  <si>
    <t>Lotta Pedersen</t>
  </si>
  <si>
    <t>Kverndalen 58</t>
  </si>
  <si>
    <t>lp@hovden.no</t>
  </si>
  <si>
    <t>William Kristiansen</t>
  </si>
  <si>
    <t>Kvile 47</t>
  </si>
  <si>
    <t>williamkristiansen@hotmail.com</t>
  </si>
  <si>
    <t>Nils Kristiansen</t>
  </si>
  <si>
    <t>Kvile 54</t>
  </si>
  <si>
    <t>nilkri@hovden.no</t>
  </si>
  <si>
    <t>Maria Hagen</t>
  </si>
  <si>
    <t>Kvile 90</t>
  </si>
  <si>
    <t>marhag@hotmail.com</t>
  </si>
  <si>
    <t>Øyvind Kristiansen</t>
  </si>
  <si>
    <t>Kyrkjebryggja 88</t>
  </si>
  <si>
    <t>oyvindkristiansen@hotmail.com</t>
  </si>
  <si>
    <t>Tom Liland</t>
  </si>
  <si>
    <t>Laksavikvegen 107</t>
  </si>
  <si>
    <t>Vilja Kristiansen</t>
  </si>
  <si>
    <t>Laksavikvegen 120</t>
  </si>
  <si>
    <t>viljak@outlook.com</t>
  </si>
  <si>
    <t>Kjell Kjærstad</t>
  </si>
  <si>
    <t>Laksavikvegen 128</t>
  </si>
  <si>
    <t>kk@icloud.com</t>
  </si>
  <si>
    <t>Bjørn Kvamme</t>
  </si>
  <si>
    <t>Laksavikvegen 98</t>
  </si>
  <si>
    <t>bk@hotmail.com</t>
  </si>
  <si>
    <t>Peter Johannessen</t>
  </si>
  <si>
    <t>Lambhusvegen 44</t>
  </si>
  <si>
    <t>pj@hovden.no</t>
  </si>
  <si>
    <t>Trine Larsen</t>
  </si>
  <si>
    <t>Langebakken 69</t>
  </si>
  <si>
    <t>trinelarsen@hovden.no</t>
  </si>
  <si>
    <t>Stian Olsen</t>
  </si>
  <si>
    <t>Langebakken 79</t>
  </si>
  <si>
    <t>so@icloud.com</t>
  </si>
  <si>
    <t>Bjørn Christiansen</t>
  </si>
  <si>
    <t>Langebakken 84</t>
  </si>
  <si>
    <t>bjochr@gmail.com</t>
  </si>
  <si>
    <t>Maria Thomassen</t>
  </si>
  <si>
    <t>Larslia 46</t>
  </si>
  <si>
    <t>mt@icloud.com</t>
  </si>
  <si>
    <t>Martine Sørensen</t>
  </si>
  <si>
    <t>Larslia 57</t>
  </si>
  <si>
    <t>martinesorensen@gmail.com</t>
  </si>
  <si>
    <t>Erlend Moe</t>
  </si>
  <si>
    <t>Larslia 71</t>
  </si>
  <si>
    <t>erlendm@hovden.no</t>
  </si>
  <si>
    <t>Liv Kristiansen</t>
  </si>
  <si>
    <t>Lauvåsen 57</t>
  </si>
  <si>
    <t>lk@outlook.com</t>
  </si>
  <si>
    <t>Inger Amundsen</t>
  </si>
  <si>
    <t>Lauvåsen 68</t>
  </si>
  <si>
    <t>ingamu@hovden.no</t>
  </si>
  <si>
    <t>Knut Kristiansen</t>
  </si>
  <si>
    <t>Lauvåsen 71</t>
  </si>
  <si>
    <t>knukri@icloud.com</t>
  </si>
  <si>
    <t>Sturle Magnussen</t>
  </si>
  <si>
    <t>Lavikaneset 101</t>
  </si>
  <si>
    <t>sturle.m@hovdenenergi.no</t>
  </si>
  <si>
    <t>Inger Bentzen</t>
  </si>
  <si>
    <t>Lavikaneset 102</t>
  </si>
  <si>
    <t>ingben@hovden.no</t>
  </si>
  <si>
    <t>Hanne Larsen</t>
  </si>
  <si>
    <t>Lavikaneset 110</t>
  </si>
  <si>
    <t>hannel@gmail.com</t>
  </si>
  <si>
    <t>Ingrid Larsen</t>
  </si>
  <si>
    <t>Lavikaneset 77</t>
  </si>
  <si>
    <t>inglar@outlook.com</t>
  </si>
  <si>
    <t>Grethe Larsen</t>
  </si>
  <si>
    <t>grethelarsen@gmail.com</t>
  </si>
  <si>
    <t>Gunn Kristiansen</t>
  </si>
  <si>
    <t>Lavikaneset 88</t>
  </si>
  <si>
    <t>gunnkristiansen@icloud.com</t>
  </si>
  <si>
    <t>Tom Andreassen</t>
  </si>
  <si>
    <t>Lavikaneset 94</t>
  </si>
  <si>
    <t>ta@outlook.com</t>
  </si>
  <si>
    <t>Aslak Sivert Knag</t>
  </si>
  <si>
    <t>Lavikaneset 98</t>
  </si>
  <si>
    <t>aslknag@gmail.com</t>
  </si>
  <si>
    <t>Marianne Mirkovic</t>
  </si>
  <si>
    <t>Leirbakken 31</t>
  </si>
  <si>
    <t>&lt;mar.m@hotmail.com&gt;</t>
  </si>
  <si>
    <t>Helge Johansen</t>
  </si>
  <si>
    <t>Lensmannsvegen 62</t>
  </si>
  <si>
    <t>helgejohansen@icloud.com</t>
  </si>
  <si>
    <t>Jorunn Strand</t>
  </si>
  <si>
    <t>Lerøyhagen 84</t>
  </si>
  <si>
    <t>jorunns@outlook.com</t>
  </si>
  <si>
    <t>Silje Berg</t>
  </si>
  <si>
    <t>Lerøyvegen 100</t>
  </si>
  <si>
    <t>silber@gmail.com</t>
  </si>
  <si>
    <t>Kjetil Syversen</t>
  </si>
  <si>
    <t>Lerøyvågen 56</t>
  </si>
  <si>
    <t>ks@hovden.no</t>
  </si>
  <si>
    <t>Ingrid Berg</t>
  </si>
  <si>
    <t>Liagarden 59</t>
  </si>
  <si>
    <t>ingber@icloud.com</t>
  </si>
  <si>
    <t>Gry Foss</t>
  </si>
  <si>
    <t>Limavågen 21</t>
  </si>
  <si>
    <t>gryfos@outlook.com</t>
  </si>
  <si>
    <t>Per Kristiansen</t>
  </si>
  <si>
    <t>Limavågen 54</t>
  </si>
  <si>
    <t>pk@gmail.com</t>
  </si>
  <si>
    <t>Ole Jensen</t>
  </si>
  <si>
    <t>Litlabergsvegen 53</t>
  </si>
  <si>
    <t>olejen@hovden.no</t>
  </si>
  <si>
    <t>Ingrid Pedersen</t>
  </si>
  <si>
    <t>Litlabergsvegen 72</t>
  </si>
  <si>
    <t>ingridp@hotmail.com</t>
  </si>
  <si>
    <t>Juni Karlsen</t>
  </si>
  <si>
    <t>Litlatrææet 143</t>
  </si>
  <si>
    <t>junikarlsen@zoho.com</t>
  </si>
  <si>
    <t>Helge Bakken</t>
  </si>
  <si>
    <t>Litle-Sangolt 33</t>
  </si>
  <si>
    <t>helgeb@hotmail.com</t>
  </si>
  <si>
    <t>Anders Jørgensen</t>
  </si>
  <si>
    <t>Lonamyra 71</t>
  </si>
  <si>
    <t>andjor@icloud.com</t>
  </si>
  <si>
    <t>Hildegunn Christensen</t>
  </si>
  <si>
    <t>Lonavegen</t>
  </si>
  <si>
    <t>hildegunnchristensen@stud.nqd.no</t>
  </si>
  <si>
    <t>Olav Tveit</t>
  </si>
  <si>
    <t>Losvegen 128</t>
  </si>
  <si>
    <t>olavt@gmail.com</t>
  </si>
  <si>
    <t>Torbjørn Haugen</t>
  </si>
  <si>
    <t>Losvegen 132</t>
  </si>
  <si>
    <t>torbjornhaugen@icloud.com</t>
  </si>
  <si>
    <t>Trond Hauge</t>
  </si>
  <si>
    <t>Lynghaugen 12</t>
  </si>
  <si>
    <t>trondha@gmail.com</t>
  </si>
  <si>
    <t>Sigmund Larsen</t>
  </si>
  <si>
    <t>Lynghaugen 14</t>
  </si>
  <si>
    <t>sl@hovden.no</t>
  </si>
  <si>
    <t>Ole Ali</t>
  </si>
  <si>
    <t>Lynghaugen 16</t>
  </si>
  <si>
    <t>olea@icloud.com</t>
  </si>
  <si>
    <t>Hilde Bakken</t>
  </si>
  <si>
    <t>Lynghaugen 17</t>
  </si>
  <si>
    <t>hildeb@hotmail.com</t>
  </si>
  <si>
    <t>John Hagen</t>
  </si>
  <si>
    <t>Lynghaugen 18</t>
  </si>
  <si>
    <t>johnhagen@outlook.com</t>
  </si>
  <si>
    <t>Emil Pettersen</t>
  </si>
  <si>
    <t>Lynghaugen 21</t>
  </si>
  <si>
    <t>ep@hotmail.com</t>
  </si>
  <si>
    <t>Piotr Lie</t>
  </si>
  <si>
    <t>Lynghaugen 32</t>
  </si>
  <si>
    <t>piolie@hotmail.com</t>
  </si>
  <si>
    <t>Peder Larsen</t>
  </si>
  <si>
    <t>Lynghovdo 106</t>
  </si>
  <si>
    <t>pedlar@icloud.com</t>
  </si>
  <si>
    <t>Henriette Dahl</t>
  </si>
  <si>
    <t>Lynghovdo 58</t>
  </si>
  <si>
    <t>hd@hotmail.com</t>
  </si>
  <si>
    <t>Lars Larsen</t>
  </si>
  <si>
    <t>Lynghovdo 77</t>
  </si>
  <si>
    <t>ll@hotmail.com</t>
  </si>
  <si>
    <t>Silje Johansen</t>
  </si>
  <si>
    <t>Lynghovdo 78</t>
  </si>
  <si>
    <t>siljoh@hovden.no</t>
  </si>
  <si>
    <t>Trond Johannessen</t>
  </si>
  <si>
    <t>Lynghovdo 90</t>
  </si>
  <si>
    <t>trondjohannessen@hovden.no</t>
  </si>
  <si>
    <t>Kjetil Johansen</t>
  </si>
  <si>
    <t>Lynghovdo 93</t>
  </si>
  <si>
    <t>kjetilj@gmail.com</t>
  </si>
  <si>
    <t>Lars Bakken</t>
  </si>
  <si>
    <t>Lynghovdo 99</t>
  </si>
  <si>
    <t>larsbakken@icloud.com</t>
  </si>
  <si>
    <t>Ulla Kristiansen</t>
  </si>
  <si>
    <t>Lyngnesvegen 101</t>
  </si>
  <si>
    <t>uk@gmail.com</t>
  </si>
  <si>
    <t>Inger Berntsen</t>
  </si>
  <si>
    <t>Lyngnesvegen 113</t>
  </si>
  <si>
    <t>ib@gmail.com</t>
  </si>
  <si>
    <t>Lucas Haugen</t>
  </si>
  <si>
    <t>Lyngnesvegen 144</t>
  </si>
  <si>
    <t>lh@gmail.com</t>
  </si>
  <si>
    <t>Grzegorz Kristensen</t>
  </si>
  <si>
    <t>Lyngstegen 39</t>
  </si>
  <si>
    <t>gk@gmail.com</t>
  </si>
  <si>
    <t>Ole Sørensen</t>
  </si>
  <si>
    <t>Lyngstegen 70</t>
  </si>
  <si>
    <t>olesorensen@gmail.com</t>
  </si>
  <si>
    <t>Inger Tveit</t>
  </si>
  <si>
    <t>Lyngvegen 56</t>
  </si>
  <si>
    <t>ingert@icloud.com</t>
  </si>
  <si>
    <t>Anette Gundersen</t>
  </si>
  <si>
    <t>Lyngvegen 63</t>
  </si>
  <si>
    <t>anegun@hotmail.com</t>
  </si>
  <si>
    <t>Monica Haugen</t>
  </si>
  <si>
    <t>Mabbursvegen 36</t>
  </si>
  <si>
    <t>mh@gmail.com</t>
  </si>
  <si>
    <t>Aud Johansen</t>
  </si>
  <si>
    <t>Markavegen 33</t>
  </si>
  <si>
    <t>audjohansen@hovden.no</t>
  </si>
  <si>
    <t>Gunnar Dahl</t>
  </si>
  <si>
    <t>Markavegen 35</t>
  </si>
  <si>
    <t>(gundahl@stud.nqd.no)</t>
  </si>
  <si>
    <t>Maria Eriksen</t>
  </si>
  <si>
    <t>Markavegen 71</t>
  </si>
  <si>
    <t>mariae@outlook.com</t>
  </si>
  <si>
    <t>William Haugen</t>
  </si>
  <si>
    <t>Markavegen 74</t>
  </si>
  <si>
    <t>williamhaugen@outlook.com</t>
  </si>
  <si>
    <t>Arne Storebø</t>
  </si>
  <si>
    <t>Mattishaugen 35</t>
  </si>
  <si>
    <t>arnestorebo@zoho.com</t>
  </si>
  <si>
    <t>Kåre Andersen</t>
  </si>
  <si>
    <t>Mattishaugen 55</t>
  </si>
  <si>
    <t>kareandersen@gmail.com</t>
  </si>
  <si>
    <t>Anne Knappen</t>
  </si>
  <si>
    <t>Mattishaugen 56</t>
  </si>
  <si>
    <t>ann.k@gmail.com</t>
  </si>
  <si>
    <t>Frank Sørensen</t>
  </si>
  <si>
    <t>Midtstegen 82</t>
  </si>
  <si>
    <t>franksorensen@gmail.com</t>
  </si>
  <si>
    <t>Monica Strand</t>
  </si>
  <si>
    <t>Midtstegen 88</t>
  </si>
  <si>
    <t>monstr@icloud.com</t>
  </si>
  <si>
    <t>Lars Eriksen</t>
  </si>
  <si>
    <t>Midttveit 102</t>
  </si>
  <si>
    <t>le@gmail.com</t>
  </si>
  <si>
    <t>Mona Bakken</t>
  </si>
  <si>
    <t>Molovegen 58</t>
  </si>
  <si>
    <t>mb@icloud.com</t>
  </si>
  <si>
    <t>Miriam Karlsen</t>
  </si>
  <si>
    <t>Molovegen 68</t>
  </si>
  <si>
    <t>mirkar@hovden.no</t>
  </si>
  <si>
    <t>Ingjerd Andersen</t>
  </si>
  <si>
    <t>Molovegen 72</t>
  </si>
  <si>
    <t>ingjerdandersen@outlook.com</t>
  </si>
  <si>
    <t>Liv Ludvigsen</t>
  </si>
  <si>
    <t>Mustadbakken 25</t>
  </si>
  <si>
    <t>livlud@gmail.com</t>
  </si>
  <si>
    <t>Bjørg Kristiansen</t>
  </si>
  <si>
    <t>Mustadbakken 4</t>
  </si>
  <si>
    <t>bk@icloud.com</t>
  </si>
  <si>
    <t>Eli Lund</t>
  </si>
  <si>
    <t>Myra 33</t>
  </si>
  <si>
    <t>elilun@icloud.com</t>
  </si>
  <si>
    <t>Anja Kristiansen</t>
  </si>
  <si>
    <t>Myra 64</t>
  </si>
  <si>
    <t>ak@hovden.no</t>
  </si>
  <si>
    <t>Kjell Sørensen</t>
  </si>
  <si>
    <t>Myravegen 44</t>
  </si>
  <si>
    <t>kjellsorensen@hotmail.com</t>
  </si>
  <si>
    <t>Alexander Kristiansen</t>
  </si>
  <si>
    <t>Nedre Bakka 21</t>
  </si>
  <si>
    <t>ak@outlook.com</t>
  </si>
  <si>
    <t>Torgeir Bjerke</t>
  </si>
  <si>
    <t>Nedre Bakka 27</t>
  </si>
  <si>
    <t>torbje@hotmail.com</t>
  </si>
  <si>
    <t>Ronny Johansen</t>
  </si>
  <si>
    <t>Nedre Bakka 35</t>
  </si>
  <si>
    <t>rj@hovden.no</t>
  </si>
  <si>
    <t>Ma Bruland</t>
  </si>
  <si>
    <t>Nedre Bakka 38</t>
  </si>
  <si>
    <t>mbruland@yahoo.com</t>
  </si>
  <si>
    <t>Jarle Pedersen</t>
  </si>
  <si>
    <t>Nedre Bakka 42</t>
  </si>
  <si>
    <t>jarlepedersen@hovden.no</t>
  </si>
  <si>
    <t>Arne Nilsen</t>
  </si>
  <si>
    <t>Nedre Bakka 56</t>
  </si>
  <si>
    <t>arnnil@gmail.com</t>
  </si>
  <si>
    <t>Karin Eide</t>
  </si>
  <si>
    <t>Nedre Bakka 64</t>
  </si>
  <si>
    <t>kareid@icloud.com</t>
  </si>
  <si>
    <t>Bjørn Wold</t>
  </si>
  <si>
    <t>Nedre Knappen 40</t>
  </si>
  <si>
    <t>bjowol@icloud.com</t>
  </si>
  <si>
    <t>Arne Madsen</t>
  </si>
  <si>
    <t>Nedre Solhaugen 44</t>
  </si>
  <si>
    <t>arnemadsen@outlook.com</t>
  </si>
  <si>
    <t>Eline Eide</t>
  </si>
  <si>
    <t>Nedre Solhaugen 67</t>
  </si>
  <si>
    <t>ee@icloud.com</t>
  </si>
  <si>
    <t>Haakon Larsen</t>
  </si>
  <si>
    <t>Neset 56</t>
  </si>
  <si>
    <t>Olga Christensen</t>
  </si>
  <si>
    <t>Nilsvikhaugane 55</t>
  </si>
  <si>
    <t>olgchr@outlook.com</t>
  </si>
  <si>
    <t>Arne Hauge</t>
  </si>
  <si>
    <t>Nilsvikhaugane 65</t>
  </si>
  <si>
    <t>arneh@outlook.com</t>
  </si>
  <si>
    <t>Filip Nilsen</t>
  </si>
  <si>
    <t>Nilsvikvegen 29</t>
  </si>
  <si>
    <t>filipn@hotmail.com</t>
  </si>
  <si>
    <t>Roger Kristiansen</t>
  </si>
  <si>
    <t>Nilsvikvegen 39</t>
  </si>
  <si>
    <t>rogkri@icloud.com</t>
  </si>
  <si>
    <t>Stian Haugen</t>
  </si>
  <si>
    <t>Nipagarden 40</t>
  </si>
  <si>
    <t>stihau@hotmail.com</t>
  </si>
  <si>
    <t>Audun Andreas Nordal</t>
  </si>
  <si>
    <t>Nipagarden 59</t>
  </si>
  <si>
    <t>&lt;aud.n@outlook.com&gt;</t>
  </si>
  <si>
    <t>Tone Døveland</t>
  </si>
  <si>
    <t>Nipagarden 68</t>
  </si>
  <si>
    <t>&lt;ton.d@stud.nqd.no&gt;</t>
  </si>
  <si>
    <t>Wenche Hauge</t>
  </si>
  <si>
    <t>Nipamyra 18</t>
  </si>
  <si>
    <t>wenche.h@live.com</t>
  </si>
  <si>
    <t>Veronica Larsen</t>
  </si>
  <si>
    <t>Nipamyra 27</t>
  </si>
  <si>
    <t>verlar@icloud.com</t>
  </si>
  <si>
    <t>Kari Pedersen</t>
  </si>
  <si>
    <t>Nipamyra 32</t>
  </si>
  <si>
    <t>karip@outlook.com</t>
  </si>
  <si>
    <t>Runar Pettersen</t>
  </si>
  <si>
    <t>Nipastølen 31</t>
  </si>
  <si>
    <t>runpet@gmail.com</t>
  </si>
  <si>
    <t>Ingrid Olsen</t>
  </si>
  <si>
    <t>Nipastølen 37</t>
  </si>
  <si>
    <t>io@outlook.com</t>
  </si>
  <si>
    <t>Alexander Pedersen</t>
  </si>
  <si>
    <t>Nipastølen 72</t>
  </si>
  <si>
    <t>alexanderp@gmail.com</t>
  </si>
  <si>
    <t>Mathias Larsen</t>
  </si>
  <si>
    <t>Nipastølen 77</t>
  </si>
  <si>
    <t>mathiaslarsen@hovden.no</t>
  </si>
  <si>
    <t>Tor Bakken</t>
  </si>
  <si>
    <t>Nolten 26</t>
  </si>
  <si>
    <t>tb@gmail.com</t>
  </si>
  <si>
    <t>Inger Jansen</t>
  </si>
  <si>
    <t>Nolten 27</t>
  </si>
  <si>
    <t>ingjan@hotmail.com</t>
  </si>
  <si>
    <t>Lasse Kristiansen</t>
  </si>
  <si>
    <t>Nolten 29</t>
  </si>
  <si>
    <t>lassek@outlook.com</t>
  </si>
  <si>
    <t>Helge Pettersen</t>
  </si>
  <si>
    <t>Nolten 34</t>
  </si>
  <si>
    <t>hp@hovden.no</t>
  </si>
  <si>
    <t>Frank Dahl</t>
  </si>
  <si>
    <t>Nolten 56</t>
  </si>
  <si>
    <t>frankd@outlook.com</t>
  </si>
  <si>
    <t>Sven Kristiansen</t>
  </si>
  <si>
    <t>Nordalsvegen 38</t>
  </si>
  <si>
    <t>svekri@icloud.com</t>
  </si>
  <si>
    <t>Vigdis Larsen</t>
  </si>
  <si>
    <t>Nordalsvegen 56</t>
  </si>
  <si>
    <t>vl@hotmail.com</t>
  </si>
  <si>
    <t>Ellen Mathisen</t>
  </si>
  <si>
    <t>Nordalsvegen 59</t>
  </si>
  <si>
    <t>ellmat@outlook.com</t>
  </si>
  <si>
    <t>Karin Larsen</t>
  </si>
  <si>
    <t>Nordalsvegen 61</t>
  </si>
  <si>
    <t>kl@hovden.no</t>
  </si>
  <si>
    <t>Isabell Aamodt</t>
  </si>
  <si>
    <t>Nordavika 39</t>
  </si>
  <si>
    <t>Vilde Andersen</t>
  </si>
  <si>
    <t>Nordre Arefjordsvegen 105</t>
  </si>
  <si>
    <t>vildea@icloud.com</t>
  </si>
  <si>
    <t>Kenneth Kristiansen</t>
  </si>
  <si>
    <t>Nordre Arefjordsvegen 58</t>
  </si>
  <si>
    <t>kk@hovden.no</t>
  </si>
  <si>
    <t>Hanne Pedersen</t>
  </si>
  <si>
    <t>Nordre Arefjordsvegen 62</t>
  </si>
  <si>
    <t>hanped@outlook.com</t>
  </si>
  <si>
    <t>Terje Haugen</t>
  </si>
  <si>
    <t>Nordre Arefjordsvegen 64</t>
  </si>
  <si>
    <t>th@hovden.no</t>
  </si>
  <si>
    <t>Arne Johannessen</t>
  </si>
  <si>
    <t>arnej@hovden.no</t>
  </si>
  <si>
    <t>Arild Berg</t>
  </si>
  <si>
    <t>Nordre Arefjordsvegen 73</t>
  </si>
  <si>
    <t>arildberg@icloud.com</t>
  </si>
  <si>
    <t>Roger Amundsen</t>
  </si>
  <si>
    <t>Nordre Arefjordsvegen 82</t>
  </si>
  <si>
    <t>rogeramundsen@gmail.com</t>
  </si>
  <si>
    <t>Fredrik Bakken</t>
  </si>
  <si>
    <t>Nordre Arefjordsvegen 86</t>
  </si>
  <si>
    <t>frebak@icloud.com</t>
  </si>
  <si>
    <t>Inger Eriksen</t>
  </si>
  <si>
    <t>Nordre Arefjordsvegen 87</t>
  </si>
  <si>
    <t>ingereriksen@outlook.com</t>
  </si>
  <si>
    <t>Tom Hermansen</t>
  </si>
  <si>
    <t>Nordre Arefjordsvegen 90</t>
  </si>
  <si>
    <t>tomher@hovden.no</t>
  </si>
  <si>
    <t>William Larsen</t>
  </si>
  <si>
    <t>Nordre Arefjordsvegen 92</t>
  </si>
  <si>
    <t>wl@hotmail.com</t>
  </si>
  <si>
    <t>Inger Mortensen</t>
  </si>
  <si>
    <t>Nordre Arefjordsvegen 94</t>
  </si>
  <si>
    <t>ingmor@gmail.com</t>
  </si>
  <si>
    <t>Anette Haugen</t>
  </si>
  <si>
    <t>Nordre Foldnesvågen 89</t>
  </si>
  <si>
    <t>ah@hovden.no</t>
  </si>
  <si>
    <t>Kjetil Eriksen</t>
  </si>
  <si>
    <t>Nordrevågsvegen 54</t>
  </si>
  <si>
    <t>kjetile@outlook.com</t>
  </si>
  <si>
    <t>Tor Gran</t>
  </si>
  <si>
    <t>Nordrevågsvegen 56</t>
  </si>
  <si>
    <t>tg@hotmail.com</t>
  </si>
  <si>
    <t>Bjørn Lie</t>
  </si>
  <si>
    <t>Nordrevågsvegen 78</t>
  </si>
  <si>
    <t>bjornl@hovden.no</t>
  </si>
  <si>
    <t>Gabriel Granlund</t>
  </si>
  <si>
    <t>Nyagjerdsvegen 40</t>
  </si>
  <si>
    <t>gg@hotmail.com</t>
  </si>
  <si>
    <t>Leif Hetlevik</t>
  </si>
  <si>
    <t>Nydalen 51</t>
  </si>
  <si>
    <t>&lt;lei.h@aol.com&gt;</t>
  </si>
  <si>
    <t>Trond Moen</t>
  </si>
  <si>
    <t>Nydalen 61</t>
  </si>
  <si>
    <t>tm@hotmail.com</t>
  </si>
  <si>
    <t>Astrid Jørgensen</t>
  </si>
  <si>
    <t>Nydalen 73</t>
  </si>
  <si>
    <t>astjor@gmail.com</t>
  </si>
  <si>
    <t>Maria Moe</t>
  </si>
  <si>
    <t>Nydalen 83</t>
  </si>
  <si>
    <t>mariamoe@icloud.com</t>
  </si>
  <si>
    <t>Agnes Kristiansen</t>
  </si>
  <si>
    <t>Nygarden 25</t>
  </si>
  <si>
    <t>ak@gmail.com</t>
  </si>
  <si>
    <t>Arnt Larsen</t>
  </si>
  <si>
    <t>Nygarden 44</t>
  </si>
  <si>
    <t>arnlar@outlook.com</t>
  </si>
  <si>
    <t>Inger Andersen</t>
  </si>
  <si>
    <t>Nygårdsvegen 235</t>
  </si>
  <si>
    <t>ingera@outlook.com</t>
  </si>
  <si>
    <t>Thor Pedersen</t>
  </si>
  <si>
    <t>Nygårdsvegen 236</t>
  </si>
  <si>
    <t>thorp@gmail.com</t>
  </si>
  <si>
    <t>Lars Paulsen</t>
  </si>
  <si>
    <t>Nygårdsvegen 278</t>
  </si>
  <si>
    <t>larpau@hotmail.com</t>
  </si>
  <si>
    <t>Bjørn Nakken</t>
  </si>
  <si>
    <t>Nygårdsvegen 279</t>
  </si>
  <si>
    <t>bn@outlook.com</t>
  </si>
  <si>
    <t>Inger Sandnes</t>
  </si>
  <si>
    <t>Nygårdsvegen 280</t>
  </si>
  <si>
    <t>ingsan@outlook.com</t>
  </si>
  <si>
    <t>Inger Sunde</t>
  </si>
  <si>
    <t>Nøtteskogen 66</t>
  </si>
  <si>
    <t>is@gmail.com</t>
  </si>
  <si>
    <t>Nina Johansen</t>
  </si>
  <si>
    <t>Nøtteskogen 77</t>
  </si>
  <si>
    <t>ninjoh@outlook.com</t>
  </si>
  <si>
    <t>Terje Kristiansen</t>
  </si>
  <si>
    <t>Olamyra 61</t>
  </si>
  <si>
    <t>terkri@outlook.com</t>
  </si>
  <si>
    <t>Inge Andreassen</t>
  </si>
  <si>
    <t>Orrhaugen 20</t>
  </si>
  <si>
    <t>ingand@icloud.com</t>
  </si>
  <si>
    <t>Magnus Pedersen</t>
  </si>
  <si>
    <t>Ospelia 25</t>
  </si>
  <si>
    <t>magnuspedersen@gmail.com</t>
  </si>
  <si>
    <t>Ole Lund</t>
  </si>
  <si>
    <t>Ospelia 34</t>
  </si>
  <si>
    <t>Lars Johansen</t>
  </si>
  <si>
    <t>Ospelia 36</t>
  </si>
  <si>
    <t>Ingvar Kristiansen</t>
  </si>
  <si>
    <t>ingkri@outlook.com</t>
  </si>
  <si>
    <t>Mateusz Andersen</t>
  </si>
  <si>
    <t>Ospelia 37</t>
  </si>
  <si>
    <t>mateuszandersen@gmail.com</t>
  </si>
  <si>
    <t>Bjørn Moe</t>
  </si>
  <si>
    <t>Ospelia 52</t>
  </si>
  <si>
    <t>bjornm@icloud.com</t>
  </si>
  <si>
    <t>Terje Eliassen</t>
  </si>
  <si>
    <t>Ospelia 57</t>
  </si>
  <si>
    <t>tereli@icloud.com</t>
  </si>
  <si>
    <t>Roger Grønli</t>
  </si>
  <si>
    <t>Pollhaugen 25</t>
  </si>
  <si>
    <t>roggro@gmail.com</t>
  </si>
  <si>
    <t>Alexander Larsen</t>
  </si>
  <si>
    <t>Pollhaugen 26</t>
  </si>
  <si>
    <t>alexanderl@hovden.no</t>
  </si>
  <si>
    <t>Finn Jonsson</t>
  </si>
  <si>
    <t>Pollhaugen 27</t>
  </si>
  <si>
    <t>finnj@gmail.com</t>
  </si>
  <si>
    <t>Inger Thorbjørnsen</t>
  </si>
  <si>
    <t>Pollhaugen 28</t>
  </si>
  <si>
    <t>ingert@gmail.com</t>
  </si>
  <si>
    <t>Steinar Larsen</t>
  </si>
  <si>
    <t>Pollhaugen 32</t>
  </si>
  <si>
    <t>stelar@icloud.com</t>
  </si>
  <si>
    <t>Harald Kristiansen</t>
  </si>
  <si>
    <t>Pollhaugen 34</t>
  </si>
  <si>
    <t>harkri@outlook.com</t>
  </si>
  <si>
    <t>Erica Larsen</t>
  </si>
  <si>
    <t>Pollhaugen 46</t>
  </si>
  <si>
    <t>el@hovden.no</t>
  </si>
  <si>
    <t>Anders Mathisen</t>
  </si>
  <si>
    <t>Porsneset 117</t>
  </si>
  <si>
    <t>andersmathisen@hotmail.com</t>
  </si>
  <si>
    <t>Kjell Rørtveit</t>
  </si>
  <si>
    <t>Porsneset 85</t>
  </si>
  <si>
    <t>kjero@gmail.com</t>
  </si>
  <si>
    <t>Kari Svendsen</t>
  </si>
  <si>
    <t>Porsvegen 54</t>
  </si>
  <si>
    <t>karsve@gmail.com</t>
  </si>
  <si>
    <t>Siw Aplen</t>
  </si>
  <si>
    <t>Prestegardsskogen 22</t>
  </si>
  <si>
    <t>siw.a@aol.com</t>
  </si>
  <si>
    <t>Karin Bakken</t>
  </si>
  <si>
    <t>Rennedalsvegen 31</t>
  </si>
  <si>
    <t>karbak@hovden.no</t>
  </si>
  <si>
    <t>Asgeir Dalen</t>
  </si>
  <si>
    <t>Rennedalsvegen 39</t>
  </si>
  <si>
    <t>asgeird@hovden.no</t>
  </si>
  <si>
    <t>Kjell Jensen</t>
  </si>
  <si>
    <t>Rennedalsvegen 57</t>
  </si>
  <si>
    <t>kjellj@icloud.com</t>
  </si>
  <si>
    <t>Emil Larsen</t>
  </si>
  <si>
    <t>Rennedalsvegen 72</t>
  </si>
  <si>
    <t>emillarsen@icloud.com</t>
  </si>
  <si>
    <t>Arne Kristiansen</t>
  </si>
  <si>
    <t>Rennedalsvegen 78</t>
  </si>
  <si>
    <t>arnek@icloud.com</t>
  </si>
  <si>
    <t>Ella Mathisen</t>
  </si>
  <si>
    <t>Rinda 19</t>
  </si>
  <si>
    <t>em@icloud.com</t>
  </si>
  <si>
    <t>Tore Sandvik</t>
  </si>
  <si>
    <t>Rognevegen 25</t>
  </si>
  <si>
    <t>ts@hovden.no</t>
  </si>
  <si>
    <t>Marius Larsen</t>
  </si>
  <si>
    <t>Rophammaren 37</t>
  </si>
  <si>
    <t>mariuslarsen@icloud.com</t>
  </si>
  <si>
    <t>Elisabeth Amundsen</t>
  </si>
  <si>
    <t>Sandvikvegen 62</t>
  </si>
  <si>
    <t>eliamu@hotmail.com</t>
  </si>
  <si>
    <t>Trude Ulvestad</t>
  </si>
  <si>
    <t>Sangoltshaugen 29</t>
  </si>
  <si>
    <t>trudeul@dsd.no</t>
  </si>
  <si>
    <t>Trond Eriksen</t>
  </si>
  <si>
    <t>Sangoltshedlo 117</t>
  </si>
  <si>
    <t>tronde@icloud.com</t>
  </si>
  <si>
    <t>Alexander Haugen</t>
  </si>
  <si>
    <t>Sangoltshedlo 95</t>
  </si>
  <si>
    <t>ah@icloud.com</t>
  </si>
  <si>
    <t>Inger Lien</t>
  </si>
  <si>
    <t>Sangoltshopen 94</t>
  </si>
  <si>
    <t>il@outlook.com</t>
  </si>
  <si>
    <t>Oda Larsen</t>
  </si>
  <si>
    <t>Sangoltsvegen 108</t>
  </si>
  <si>
    <t>odal@hovden.no</t>
  </si>
  <si>
    <t>Ludvig Engh</t>
  </si>
  <si>
    <t>Sangoltsvegen 120</t>
  </si>
  <si>
    <t>ludvige@outlook.com</t>
  </si>
  <si>
    <t>Inger Christensen</t>
  </si>
  <si>
    <t>Sangoltsvegen 95</t>
  </si>
  <si>
    <t>ingerc@icloud.com</t>
  </si>
  <si>
    <t>Jeanette Uneland</t>
  </si>
  <si>
    <t>Seilbakken 44</t>
  </si>
  <si>
    <t>&lt;jea.u@live.com&gt;</t>
  </si>
  <si>
    <t>Emilie Johansen</t>
  </si>
  <si>
    <t>Seilbakken 79</t>
  </si>
  <si>
    <t>emijoh@hotmail.com</t>
  </si>
  <si>
    <t>Inge Kristiansen</t>
  </si>
  <si>
    <t>Selstøsjøen 72</t>
  </si>
  <si>
    <t>ingkri@icloud.com</t>
  </si>
  <si>
    <t>Vegard Berg</t>
  </si>
  <si>
    <t>Selstøsjøen 74</t>
  </si>
  <si>
    <t>vegardberg@yahoo.com</t>
  </si>
  <si>
    <t>Edel Camilla Colbjørnsen</t>
  </si>
  <si>
    <t>Selstøsjøen 77</t>
  </si>
  <si>
    <t>edecolbjornsen@aol.com</t>
  </si>
  <si>
    <t>Helge Haugen</t>
  </si>
  <si>
    <t>Skaganeset 69</t>
  </si>
  <si>
    <t>hh@gmail.com</t>
  </si>
  <si>
    <t>Ole Borgen</t>
  </si>
  <si>
    <t>Skansen 29</t>
  </si>
  <si>
    <t>olebor@outlook.com</t>
  </si>
  <si>
    <t>Morten Haugen</t>
  </si>
  <si>
    <t>mortenhaugen@hovden.no</t>
  </si>
  <si>
    <t>Emilie Kristiansen</t>
  </si>
  <si>
    <t>Skansen 61</t>
  </si>
  <si>
    <t>emiliekristiansen@hotmail.com</t>
  </si>
  <si>
    <t>Ole Olsen</t>
  </si>
  <si>
    <t>Skaret 17</t>
  </si>
  <si>
    <t>oleo@outlook.com</t>
  </si>
  <si>
    <t>Oliver Kristiansen</t>
  </si>
  <si>
    <t>Skaret 18</t>
  </si>
  <si>
    <t>olikri@hotmail.com</t>
  </si>
  <si>
    <t>Tor Haugen</t>
  </si>
  <si>
    <t>Skaret 25</t>
  </si>
  <si>
    <t>Vilde Haugen</t>
  </si>
  <si>
    <t>Skarvevegen 41</t>
  </si>
  <si>
    <t>vildehaugen@hovden.no</t>
  </si>
  <si>
    <t>Odd Askeland</t>
  </si>
  <si>
    <t>Skarvevegen 50</t>
  </si>
  <si>
    <t>&lt;oas@stud.nqd.no&gt;</t>
  </si>
  <si>
    <t>Janne Larsen</t>
  </si>
  <si>
    <t>Skarvevegen 58</t>
  </si>
  <si>
    <t>janlar@hotmail.com</t>
  </si>
  <si>
    <t>Abdullah Tollefsen</t>
  </si>
  <si>
    <t>Skiftedalsvegen 34</t>
  </si>
  <si>
    <t>at@hotmail.com</t>
  </si>
  <si>
    <t>Liv Andreassen</t>
  </si>
  <si>
    <t>Skiftedalsvegen 45</t>
  </si>
  <si>
    <t>livandreassen@hotmail.com</t>
  </si>
  <si>
    <t>Tor Larsen</t>
  </si>
  <si>
    <t>Skiftedalsvegen 65</t>
  </si>
  <si>
    <t>torlar@gmail.com</t>
  </si>
  <si>
    <t>Janiche Moseng</t>
  </si>
  <si>
    <t>Skiparvikvegen 12</t>
  </si>
  <si>
    <t>janmo@hovdenenergi.no</t>
  </si>
  <si>
    <t>Britt Larsen</t>
  </si>
  <si>
    <t>Skiparvikvegen 175</t>
  </si>
  <si>
    <t>brittlarsen@gmail.com</t>
  </si>
  <si>
    <t>Christina Amundsen</t>
  </si>
  <si>
    <t>Skiparvikvegen 201</t>
  </si>
  <si>
    <t>christinaa@hovden.no</t>
  </si>
  <si>
    <t>Ingunn Larsen</t>
  </si>
  <si>
    <t>Skiparvikvegen 215</t>
  </si>
  <si>
    <t>ingunnl@outlook.com</t>
  </si>
  <si>
    <t>Jonas Moen</t>
  </si>
  <si>
    <t>Skjenet 15</t>
  </si>
  <si>
    <t>jm@icloud.com</t>
  </si>
  <si>
    <t>Roald Kristiansen</t>
  </si>
  <si>
    <t>Skjenet 29</t>
  </si>
  <si>
    <t>rk@hovden.no</t>
  </si>
  <si>
    <t>Mats Kristiansen</t>
  </si>
  <si>
    <t>Skjergardsvegen 34</t>
  </si>
  <si>
    <t>matsk@gmail.com</t>
  </si>
  <si>
    <t>Nora Pettersen</t>
  </si>
  <si>
    <t>Skjergardsvegen 39</t>
  </si>
  <si>
    <t>norap@hovden.no</t>
  </si>
  <si>
    <t>Jomar Kristensen</t>
  </si>
  <si>
    <t>Skogedalsvegen 68</t>
  </si>
  <si>
    <t>jomarkristensen@outlook.com</t>
  </si>
  <si>
    <t>Eilif Haugen</t>
  </si>
  <si>
    <t>Kjell Johansen</t>
  </si>
  <si>
    <t>Skogedalsvegen 69</t>
  </si>
  <si>
    <t>kj@icloud.com</t>
  </si>
  <si>
    <t>Dariusz Johansen</t>
  </si>
  <si>
    <t>Skogedalsvegen 72</t>
  </si>
  <si>
    <t>dariuszjohansen@gmail.com</t>
  </si>
  <si>
    <t>Leif Pettersen</t>
  </si>
  <si>
    <t>Skogedalsvegen 78</t>
  </si>
  <si>
    <t>Thomas Martinussen</t>
  </si>
  <si>
    <t>Skogedalsvegen 82</t>
  </si>
  <si>
    <t>thomasmartinussen@hotmail.com</t>
  </si>
  <si>
    <t>Monica Fuglestad</t>
  </si>
  <si>
    <t>Skogevegen 169</t>
  </si>
  <si>
    <t>monicafuglestad@outlook.com</t>
  </si>
  <si>
    <t>Marko Karlsen</t>
  </si>
  <si>
    <t>Skrubbenesvegen 118</t>
  </si>
  <si>
    <t>markokarlsen@icloud.com</t>
  </si>
  <si>
    <t>Lars Ali</t>
  </si>
  <si>
    <t>Skrubbenesvegen 126</t>
  </si>
  <si>
    <t>la@outlook.com</t>
  </si>
  <si>
    <t>Rakel Pedersen</t>
  </si>
  <si>
    <t>Skrubbenesvegen 128</t>
  </si>
  <si>
    <t>rakelp@gmail.com</t>
  </si>
  <si>
    <t>Inger Jensen</t>
  </si>
  <si>
    <t>Skrubbenesvegen 86</t>
  </si>
  <si>
    <t>ingerjensen@icloud.com</t>
  </si>
  <si>
    <t>Torgeir Myhren</t>
  </si>
  <si>
    <t>Skrubbenesvegen 87</t>
  </si>
  <si>
    <t>torgeirm@outlook.com</t>
  </si>
  <si>
    <t>Ingvild Hermansen</t>
  </si>
  <si>
    <t>Skuggen 110</t>
  </si>
  <si>
    <t>ingher@hotmail.com</t>
  </si>
  <si>
    <t>Eli Haugen</t>
  </si>
  <si>
    <t>Skuggen 88</t>
  </si>
  <si>
    <t>eh@hovden.no</t>
  </si>
  <si>
    <t>Arne Eide</t>
  </si>
  <si>
    <t>Skulebakken 62</t>
  </si>
  <si>
    <t>arneeide@gmail.com</t>
  </si>
  <si>
    <t>Anders Nordahl</t>
  </si>
  <si>
    <t>Skulebakken 71</t>
  </si>
  <si>
    <t>an@hotmail.com</t>
  </si>
  <si>
    <t>Hjørdis Karlsen</t>
  </si>
  <si>
    <t>Skulebakken 72</t>
  </si>
  <si>
    <t>hk@hotmail.com</t>
  </si>
  <si>
    <t>Bjørn Andreassen</t>
  </si>
  <si>
    <t>Skulebakken 80</t>
  </si>
  <si>
    <t>bjornandreassen@hovden.no</t>
  </si>
  <si>
    <t>Anita Karlsen</t>
  </si>
  <si>
    <t>Skuleneset 35</t>
  </si>
  <si>
    <t>anikar@outlook.com</t>
  </si>
  <si>
    <t>Amalie Andersen</t>
  </si>
  <si>
    <t>Slettebakken 50</t>
  </si>
  <si>
    <t>amaliea@outlook.com</t>
  </si>
  <si>
    <t>Ole Larsen</t>
  </si>
  <si>
    <t>Smalhusmyra 63</t>
  </si>
  <si>
    <t>ole.l@hotmail.com</t>
  </si>
  <si>
    <t>Ole Eilertsen</t>
  </si>
  <si>
    <t>Smalhusmyra 74</t>
  </si>
  <si>
    <t>oleeilertsen@outlook.com</t>
  </si>
  <si>
    <t>Ove Kvalvik</t>
  </si>
  <si>
    <t>Smivågen 33</t>
  </si>
  <si>
    <t>&lt;ove.k@aol.com&gt;</t>
  </si>
  <si>
    <t>Ingrid Andersen</t>
  </si>
  <si>
    <t>Smivågen 36</t>
  </si>
  <si>
    <t>ingridandersen@icloud.com</t>
  </si>
  <si>
    <t>Bjørg Johansen</t>
  </si>
  <si>
    <t>Smivågen 47</t>
  </si>
  <si>
    <t>bj@hovden.no</t>
  </si>
  <si>
    <t>Bente Gundersen</t>
  </si>
  <si>
    <t>Smivågen 60</t>
  </si>
  <si>
    <t>bengun@icloud.com</t>
  </si>
  <si>
    <t>Børre Karlsen</t>
  </si>
  <si>
    <t>Smivågen 64</t>
  </si>
  <si>
    <t>Thor Johansen</t>
  </si>
  <si>
    <t>Smivågen 66</t>
  </si>
  <si>
    <t>tj@hotmail.com</t>
  </si>
  <si>
    <t>Asgeir Larsen</t>
  </si>
  <si>
    <t>Snekkevikvegen 204</t>
  </si>
  <si>
    <t>al@outlook.com</t>
  </si>
  <si>
    <t>Bjørn Sunde</t>
  </si>
  <si>
    <t>Snekkevikvegen 205</t>
  </si>
  <si>
    <t>bjorns@hotmail.com</t>
  </si>
  <si>
    <t>Maria Jensen</t>
  </si>
  <si>
    <t>Snekkevikvegen 206</t>
  </si>
  <si>
    <t>mariaj@outlook.com</t>
  </si>
  <si>
    <t>Håkon Sandvik</t>
  </si>
  <si>
    <t>Snekkevikvegen 208</t>
  </si>
  <si>
    <t>haksan@outlook.com</t>
  </si>
  <si>
    <t>Maria Pedersen</t>
  </si>
  <si>
    <t>Snekkevikvegen 210</t>
  </si>
  <si>
    <t>mp@gmail.com</t>
  </si>
  <si>
    <t>Thomas Haugen</t>
  </si>
  <si>
    <t>Snekkevikvegen 212</t>
  </si>
  <si>
    <t>Thomas Eide</t>
  </si>
  <si>
    <t>Snekkevikvegen 215</t>
  </si>
  <si>
    <t>thomase@icloud.com</t>
  </si>
  <si>
    <t>Inger Haugen</t>
  </si>
  <si>
    <t>Snekkevikvegen 226</t>
  </si>
  <si>
    <t>IngHau@gmail.com</t>
  </si>
  <si>
    <t>Gabriel Kristiansen</t>
  </si>
  <si>
    <t>gabrielkristiansen@outlook.com</t>
  </si>
  <si>
    <t>Marit Torsvik</t>
  </si>
  <si>
    <t>Snekkevikvegen 232</t>
  </si>
  <si>
    <t>mto@outlook.com</t>
  </si>
  <si>
    <t>Inger Vik</t>
  </si>
  <si>
    <t>Snekkevikvegen 236</t>
  </si>
  <si>
    <t>iv@gmail.com</t>
  </si>
  <si>
    <t>Emilie Larsen</t>
  </si>
  <si>
    <t>Snekkevikvegen 243</t>
  </si>
  <si>
    <t>emiliel@outlook.com</t>
  </si>
  <si>
    <t>Andre Myhre</t>
  </si>
  <si>
    <t>Solhaugen 88</t>
  </si>
  <si>
    <t>am@gmail.com</t>
  </si>
  <si>
    <t>Inger Holmen</t>
  </si>
  <si>
    <t>Solhaugvegen 53</t>
  </si>
  <si>
    <t>inghol@gmail.com</t>
  </si>
  <si>
    <t>Inger Larsen</t>
  </si>
  <si>
    <t>Solhaugvegen 80</t>
  </si>
  <si>
    <t>ingerlarsen@icloud.com</t>
  </si>
  <si>
    <t>Daniel Ellingsen</t>
  </si>
  <si>
    <t>Solhaugvegen 81</t>
  </si>
  <si>
    <t>danell@outlook.com</t>
  </si>
  <si>
    <t>Stein Ivar Bøasæter</t>
  </si>
  <si>
    <t>Solholo 17</t>
  </si>
  <si>
    <t>&lt;stein.b@mail.com&gt;</t>
  </si>
  <si>
    <t>Adam Eide</t>
  </si>
  <si>
    <t>Sollia 34</t>
  </si>
  <si>
    <t>adameide@hovden.no</t>
  </si>
  <si>
    <t>Åse Kristiansen</t>
  </si>
  <si>
    <t>Sollia 42</t>
  </si>
  <si>
    <t>asekri@gmail.com</t>
  </si>
  <si>
    <t>Ole Kristiansen</t>
  </si>
  <si>
    <t>Sollia 61</t>
  </si>
  <si>
    <t>olek@outlook.com</t>
  </si>
  <si>
    <t>Maria Bakken</t>
  </si>
  <si>
    <t>Spannstegen 37</t>
  </si>
  <si>
    <t>marbak@icloud.com</t>
  </si>
  <si>
    <t>Inger Danielsen</t>
  </si>
  <si>
    <t>Spannstegen 47</t>
  </si>
  <si>
    <t>id@hotmail.com</t>
  </si>
  <si>
    <t>Leif Jørgensen</t>
  </si>
  <si>
    <t>Spilda 138</t>
  </si>
  <si>
    <t>leifj@icloud.com</t>
  </si>
  <si>
    <t>Johanna Johannessen</t>
  </si>
  <si>
    <t>Spilda 149</t>
  </si>
  <si>
    <t>johannajohannessen@outlook.com</t>
  </si>
  <si>
    <t>Maria Ali</t>
  </si>
  <si>
    <t>Steinafjellet 31</t>
  </si>
  <si>
    <t>ma@hotmail.com</t>
  </si>
  <si>
    <t>Bjørn Grønning</t>
  </si>
  <si>
    <t>Steinsland 46</t>
  </si>
  <si>
    <t>bjogro@gmail.com</t>
  </si>
  <si>
    <t>Ole Eliassen</t>
  </si>
  <si>
    <t>Steinsland 48</t>
  </si>
  <si>
    <t>olee@outlook.com</t>
  </si>
  <si>
    <t>Tom Johnsen</t>
  </si>
  <si>
    <t>Steinsland 63</t>
  </si>
  <si>
    <t>tomjohnsen@outlook.com</t>
  </si>
  <si>
    <t>Lovise Karlsen</t>
  </si>
  <si>
    <t>Steinsland kai 110</t>
  </si>
  <si>
    <t>lk@icloud.com</t>
  </si>
  <si>
    <t>Magnus Kristiansen</t>
  </si>
  <si>
    <t>Steinsland kai 114</t>
  </si>
  <si>
    <t>magnusk@gmail.com</t>
  </si>
  <si>
    <t>Steinar Johansen</t>
  </si>
  <si>
    <t>Steinsland kai 85</t>
  </si>
  <si>
    <t>sj@icloud.com</t>
  </si>
  <si>
    <t>Åse Larsen</t>
  </si>
  <si>
    <t>Steinsvikhaugane 66</t>
  </si>
  <si>
    <t>aselar@hovden.no</t>
  </si>
  <si>
    <t>Atle Berg</t>
  </si>
  <si>
    <t>Stekervika 100</t>
  </si>
  <si>
    <t>Bjørn Bakken</t>
  </si>
  <si>
    <t>Stemmegarden 51</t>
  </si>
  <si>
    <t>bb@hovden.no</t>
  </si>
  <si>
    <t>Kjetil Haugen</t>
  </si>
  <si>
    <t>Stille 77</t>
  </si>
  <si>
    <t>kjehau@hotmail.com</t>
  </si>
  <si>
    <t>Anders Andreassen</t>
  </si>
  <si>
    <t>Storabergvegen 21</t>
  </si>
  <si>
    <t>aa@hovden.no</t>
  </si>
  <si>
    <t>Julie Moen</t>
  </si>
  <si>
    <t>Storaleitet 16</t>
  </si>
  <si>
    <t>julmoe@icloud.com</t>
  </si>
  <si>
    <t>Håkon Pedersen</t>
  </si>
  <si>
    <t>Storamyra 53</t>
  </si>
  <si>
    <t>hakonpedersen@outlook.com</t>
  </si>
  <si>
    <t>Asle Kristiansen</t>
  </si>
  <si>
    <t>Storevarden 100</t>
  </si>
  <si>
    <t>aslek@outlook.com</t>
  </si>
  <si>
    <t>Thomas Olsen</t>
  </si>
  <si>
    <t>Storevarden 103</t>
  </si>
  <si>
    <t>thomaso@outlook.com</t>
  </si>
  <si>
    <t>Solveig Larsen</t>
  </si>
  <si>
    <t>Storevarden 104</t>
  </si>
  <si>
    <t>sollar@icloud.com</t>
  </si>
  <si>
    <t>Ole Opsahl</t>
  </si>
  <si>
    <t>Storevarden 136</t>
  </si>
  <si>
    <t>oleops@hovden.no</t>
  </si>
  <si>
    <t>Laila Kristiansen</t>
  </si>
  <si>
    <t>Storevarden 140</t>
  </si>
  <si>
    <t>lailak@outlook.com</t>
  </si>
  <si>
    <t>Bjørn Johannessen</t>
  </si>
  <si>
    <t>Storevarden 99</t>
  </si>
  <si>
    <t>bjornj@icloud.com</t>
  </si>
  <si>
    <t>Kjell Berg</t>
  </si>
  <si>
    <t>Storevasshaugane 39</t>
  </si>
  <si>
    <t>kjeber@icloud.com</t>
  </si>
  <si>
    <t>Ole Pettersen</t>
  </si>
  <si>
    <t>Storhaugen 36</t>
  </si>
  <si>
    <t>op@outlook.com</t>
  </si>
  <si>
    <t>Thea Larsen</t>
  </si>
  <si>
    <t>Storhaugen 55</t>
  </si>
  <si>
    <t>thelar@gmail.com</t>
  </si>
  <si>
    <t>Patrick Karlsen</t>
  </si>
  <si>
    <t>Storhaugen 58</t>
  </si>
  <si>
    <t>patrickk@hotmail.com</t>
  </si>
  <si>
    <t>Henrik Danielsen</t>
  </si>
  <si>
    <t>Storhilderen 77</t>
  </si>
  <si>
    <t>hendan@hotmail.com</t>
  </si>
  <si>
    <t>Roger Pedersen</t>
  </si>
  <si>
    <t>Storhilderen 81</t>
  </si>
  <si>
    <t>rogerp@outlook.com</t>
  </si>
  <si>
    <t>Leif Larsen</t>
  </si>
  <si>
    <t>Storsteinane 27</t>
  </si>
  <si>
    <t>leifl@outlook.com</t>
  </si>
  <si>
    <t>Emil Johnsen</t>
  </si>
  <si>
    <t>Storsteinane 49</t>
  </si>
  <si>
    <t>Mona Fjeldberg</t>
  </si>
  <si>
    <t>Storsteinane 52</t>
  </si>
  <si>
    <t>monfje@outlook.com</t>
  </si>
  <si>
    <t>Bente Olsen</t>
  </si>
  <si>
    <t>Storsteinane 72</t>
  </si>
  <si>
    <t>benteo@hotmail.com</t>
  </si>
  <si>
    <t>Maria Berg</t>
  </si>
  <si>
    <t>Stovebakken 38</t>
  </si>
  <si>
    <t>marber@gmail.com</t>
  </si>
  <si>
    <t>Reidun Olsen</t>
  </si>
  <si>
    <t>Stovebakken 49</t>
  </si>
  <si>
    <t>reidunolsen@hotmail.com</t>
  </si>
  <si>
    <t>Karin Kristiansen</t>
  </si>
  <si>
    <t>Stovebakken 50</t>
  </si>
  <si>
    <t>karinkristiansen@outlook.com</t>
  </si>
  <si>
    <t>Henrik Nilsen</t>
  </si>
  <si>
    <t>Straumsfjellvegen 103</t>
  </si>
  <si>
    <t>henrikni@hovdenenergi.no</t>
  </si>
  <si>
    <t>Julie Johannessen</t>
  </si>
  <si>
    <t>Stølsbrekko 71</t>
  </si>
  <si>
    <t>Inger Nordnes</t>
  </si>
  <si>
    <t>Stølsbrekko 74</t>
  </si>
  <si>
    <t>ingern@icloud.com</t>
  </si>
  <si>
    <t>Herman Jensen</t>
  </si>
  <si>
    <t>Stølsbrekko 98</t>
  </si>
  <si>
    <t>hermanjensen@icloud.com</t>
  </si>
  <si>
    <t>Anette Hagen</t>
  </si>
  <si>
    <t>Sundvegen 12</t>
  </si>
  <si>
    <t>anettehagen@gmail.com</t>
  </si>
  <si>
    <t>Thor Berg</t>
  </si>
  <si>
    <t>Sundvegen 34</t>
  </si>
  <si>
    <t>thorb@hotmail.com</t>
  </si>
  <si>
    <t>Stein Erik Rødsand</t>
  </si>
  <si>
    <t>Svartabergje</t>
  </si>
  <si>
    <t>sterodsand@mail.com</t>
  </si>
  <si>
    <t>Sylvia Kristiansen</t>
  </si>
  <si>
    <t>Svartabergje 79</t>
  </si>
  <si>
    <t>sylviakristiansen@icloud.com</t>
  </si>
  <si>
    <t>Inger Sæbø</t>
  </si>
  <si>
    <t>Svartamyra 42</t>
  </si>
  <si>
    <t>ingers@icloud.com</t>
  </si>
  <si>
    <t>Gabriel Jørgensen</t>
  </si>
  <si>
    <t>Svartamyra 58</t>
  </si>
  <si>
    <t>gabrieljorgensen@hovden.no</t>
  </si>
  <si>
    <t>Anita Larsen</t>
  </si>
  <si>
    <t>Svartamyra 61</t>
  </si>
  <si>
    <t>anilar@hovden.no</t>
  </si>
  <si>
    <t>Bente Karlsen</t>
  </si>
  <si>
    <t>Svartamyra 78</t>
  </si>
  <si>
    <t>bentek@gmail.com</t>
  </si>
  <si>
    <t>Liv Eide</t>
  </si>
  <si>
    <t>Svartamyra 82</t>
  </si>
  <si>
    <t>live@outlook.com</t>
  </si>
  <si>
    <t>Kjell Karlsen</t>
  </si>
  <si>
    <t>Sveavegen 110</t>
  </si>
  <si>
    <t>kjekar@outlook.com</t>
  </si>
  <si>
    <t>Bjørn Kristiansen</t>
  </si>
  <si>
    <t>Sveavegen 116</t>
  </si>
  <si>
    <t>Roger Johannessen</t>
  </si>
  <si>
    <t>Sveavegen 118</t>
  </si>
  <si>
    <t>rogerj@outlook.com</t>
  </si>
  <si>
    <t>Randi Hjelmås</t>
  </si>
  <si>
    <t>Sveavegen 125</t>
  </si>
  <si>
    <t>randihj@hotmail.com</t>
  </si>
  <si>
    <t>Ole Amundsen</t>
  </si>
  <si>
    <t>Sveavegen 83</t>
  </si>
  <si>
    <t>olea@gmail.com</t>
  </si>
  <si>
    <t>Kamilla Solberg</t>
  </si>
  <si>
    <t>Sveneset 23</t>
  </si>
  <si>
    <t>kamillasolberg@icloud.com</t>
  </si>
  <si>
    <t>Andre Larsen</t>
  </si>
  <si>
    <t>Sveneset 39</t>
  </si>
  <si>
    <t>andrel@outlook.com</t>
  </si>
  <si>
    <t>Kim Kristiansen</t>
  </si>
  <si>
    <t>Svingen 24</t>
  </si>
  <si>
    <t>kimkri@hovden.no</t>
  </si>
  <si>
    <t>Odin Skoglund</t>
  </si>
  <si>
    <t>Svingen 28</t>
  </si>
  <si>
    <t>odinskoglund@hotmail.com</t>
  </si>
  <si>
    <t>Robert Kristiansen</t>
  </si>
  <si>
    <t>Svingen 29</t>
  </si>
  <si>
    <t>robertkristiansen@icloud.com</t>
  </si>
  <si>
    <t>Karl Kristiansen</t>
  </si>
  <si>
    <t>Svingen 36</t>
  </si>
  <si>
    <t>karkri@outlook.com</t>
  </si>
  <si>
    <t>Odd Andreassen</t>
  </si>
  <si>
    <t>Svingen 43</t>
  </si>
  <si>
    <t>oddand@gmail.com</t>
  </si>
  <si>
    <t>Solfrid Larsen</t>
  </si>
  <si>
    <t>Svingen 50</t>
  </si>
  <si>
    <t>Berit Berg</t>
  </si>
  <si>
    <t>Svingen 63</t>
  </si>
  <si>
    <t>beritberg@gmail.com</t>
  </si>
  <si>
    <t>Iver Kristiansen</t>
  </si>
  <si>
    <t>Sælsvegen 202</t>
  </si>
  <si>
    <t>iverkristiansen@outlook.com</t>
  </si>
  <si>
    <t>Hilde Mortensen</t>
  </si>
  <si>
    <t>Sælsvegen 230</t>
  </si>
  <si>
    <t>hildem@hotmail.com</t>
  </si>
  <si>
    <t>Kjetil Larsen</t>
  </si>
  <si>
    <t>Sælsvegen 238</t>
  </si>
  <si>
    <t>kjetill@gmail.com</t>
  </si>
  <si>
    <t>Steffen Kristiansen</t>
  </si>
  <si>
    <t>Søra Skorpeneset 45</t>
  </si>
  <si>
    <t>sk@hotmail.com</t>
  </si>
  <si>
    <t>Tor Johannessen</t>
  </si>
  <si>
    <t>Søra Skorpeneset 57</t>
  </si>
  <si>
    <t>torjohannessen@icloud.com</t>
  </si>
  <si>
    <t>Martin Andreassen</t>
  </si>
  <si>
    <t>Søvedalsvegen 32</t>
  </si>
  <si>
    <t>ma@outlook.com</t>
  </si>
  <si>
    <t>Yvonne Lie</t>
  </si>
  <si>
    <t>Tangen 43</t>
  </si>
  <si>
    <t>yli@mail.com</t>
  </si>
  <si>
    <t>Anders Ofte</t>
  </si>
  <si>
    <t>Tangen 51</t>
  </si>
  <si>
    <t>andersof@mail.com</t>
  </si>
  <si>
    <t>Helge Larsen</t>
  </si>
  <si>
    <t>Tangen 57</t>
  </si>
  <si>
    <t>hellar@gmail.com</t>
  </si>
  <si>
    <t>Aase Olsen</t>
  </si>
  <si>
    <t>Tangen 72</t>
  </si>
  <si>
    <t>aasolsen@live.com</t>
  </si>
  <si>
    <t>Bjørn Jacobsen</t>
  </si>
  <si>
    <t>Tangen 76</t>
  </si>
  <si>
    <t>bjornjacobsen@gmail.com</t>
  </si>
  <si>
    <t>Kari Johnsen</t>
  </si>
  <si>
    <t>Tarlevika 39</t>
  </si>
  <si>
    <t>karjoh@gmail.com</t>
  </si>
  <si>
    <t>Marion Haugen</t>
  </si>
  <si>
    <t>Tarlevika 60</t>
  </si>
  <si>
    <t>marionh@hovden.no</t>
  </si>
  <si>
    <t>Helge Karlsen</t>
  </si>
  <si>
    <t>Tarlevika 65</t>
  </si>
  <si>
    <t>helgek@gmail.com</t>
  </si>
  <si>
    <t>Steinar Evensen</t>
  </si>
  <si>
    <t>Telakaien 27</t>
  </si>
  <si>
    <t>steinarevensen@hotmail.com</t>
  </si>
  <si>
    <t>Rasmus Larsen</t>
  </si>
  <si>
    <t>Telakaien 60</t>
  </si>
  <si>
    <t>rl@hotmail.com</t>
  </si>
  <si>
    <t>Bente Ali</t>
  </si>
  <si>
    <t>Telakaien 72</t>
  </si>
  <si>
    <t>benteali@outlook.com</t>
  </si>
  <si>
    <t>Inger Kleppe</t>
  </si>
  <si>
    <t>Telamyra 57</t>
  </si>
  <si>
    <t>ingerk@hotmail.com</t>
  </si>
  <si>
    <t>Pia Olsen</t>
  </si>
  <si>
    <t>Telamyra 58</t>
  </si>
  <si>
    <t>po@gmail.com</t>
  </si>
  <si>
    <t>Inger Foss</t>
  </si>
  <si>
    <t>Telamyra 74</t>
  </si>
  <si>
    <t>ingfos@hotmail.com</t>
  </si>
  <si>
    <t>Kjell Erlandsen</t>
  </si>
  <si>
    <t>Telamyra 80</t>
  </si>
  <si>
    <t>kjeerl@gmail.com</t>
  </si>
  <si>
    <t>Eline Bakken</t>
  </si>
  <si>
    <t>Telavågvegen 13</t>
  </si>
  <si>
    <t>eb@gmail.com</t>
  </si>
  <si>
    <t>Anders Arnesen</t>
  </si>
  <si>
    <t>Telavågvegen 15</t>
  </si>
  <si>
    <t>andarn@gmail.com</t>
  </si>
  <si>
    <t>Juliana Johansen</t>
  </si>
  <si>
    <t>Telavågvegen 29</t>
  </si>
  <si>
    <t>juljoh@hovden.no</t>
  </si>
  <si>
    <t>Lars Haga</t>
  </si>
  <si>
    <t>Telavågvegen 30</t>
  </si>
  <si>
    <t>lh@icloud.com</t>
  </si>
  <si>
    <t>Nikolai Pedersen</t>
  </si>
  <si>
    <t>nikped@hovden.no</t>
  </si>
  <si>
    <t>Rune Haukås</t>
  </si>
  <si>
    <t>Telavågvegen 4</t>
  </si>
  <si>
    <t>runeha@live.com</t>
  </si>
  <si>
    <t>Maria Kolberg</t>
  </si>
  <si>
    <t>Telavågvegen 48</t>
  </si>
  <si>
    <t>markol@gmail.com</t>
  </si>
  <si>
    <t>Sondre Tveit</t>
  </si>
  <si>
    <t>Tepperotvegen 63</t>
  </si>
  <si>
    <t>sondretveit@icloud.com</t>
  </si>
  <si>
    <t>Thorvald Haugen</t>
  </si>
  <si>
    <t>Tobrotet 149</t>
  </si>
  <si>
    <t>Fredrik Eliassen</t>
  </si>
  <si>
    <t>Tobrotet 161</t>
  </si>
  <si>
    <t>freeli@outlook.com</t>
  </si>
  <si>
    <t>Torkil Karlsen</t>
  </si>
  <si>
    <t>Toftatunet 17</t>
  </si>
  <si>
    <t>torkilkarlsen@gmail.com</t>
  </si>
  <si>
    <t>Ole Moe</t>
  </si>
  <si>
    <t>Toftatunet 25</t>
  </si>
  <si>
    <t>olemoe@icloud.com</t>
  </si>
  <si>
    <t>Filip Kristiansen</t>
  </si>
  <si>
    <t>Tofterøyvegen 639</t>
  </si>
  <si>
    <t>fk@hotmail.com</t>
  </si>
  <si>
    <t>Krzysztof Kristiansen</t>
  </si>
  <si>
    <t>Tofterøyvegen 644</t>
  </si>
  <si>
    <t>krzkri@hotmail.com</t>
  </si>
  <si>
    <t>Inger Mikkelsen</t>
  </si>
  <si>
    <t>Torvhusvegen 48</t>
  </si>
  <si>
    <t>ingmik@hotmail.com</t>
  </si>
  <si>
    <t>Bente Pedersen</t>
  </si>
  <si>
    <t>Torvhusvegen 69</t>
  </si>
  <si>
    <t>bentepedersen@outlook.com</t>
  </si>
  <si>
    <t>Inger Holm</t>
  </si>
  <si>
    <t>Torvhusvegen 78</t>
  </si>
  <si>
    <t>ingerh@gmail.com</t>
  </si>
  <si>
    <t>Thomas Johannessen</t>
  </si>
  <si>
    <t>Trellevika 102</t>
  </si>
  <si>
    <t>thomasjohannessen@hotmail.com</t>
  </si>
  <si>
    <t>Inger Brevik</t>
  </si>
  <si>
    <t>Trellevika 103</t>
  </si>
  <si>
    <t>ingerb@outlook.com</t>
  </si>
  <si>
    <t>Roald Jacobsen</t>
  </si>
  <si>
    <t>Trellevika 104</t>
  </si>
  <si>
    <t>&lt;r.j@live.com&gt;</t>
  </si>
  <si>
    <t>Kristina Larsen</t>
  </si>
  <si>
    <t>Trellevika 111</t>
  </si>
  <si>
    <t>krilar@icloud.com</t>
  </si>
  <si>
    <t>Bjørn Syversen</t>
  </si>
  <si>
    <t>Trellevika 64</t>
  </si>
  <si>
    <t>bjosyv@hovden.no</t>
  </si>
  <si>
    <t>Anders Larsen</t>
  </si>
  <si>
    <t>Trellevika 76</t>
  </si>
  <si>
    <t>andersl@hovden.no</t>
  </si>
  <si>
    <t>Line Robertsen</t>
  </si>
  <si>
    <t>Trellevika 79</t>
  </si>
  <si>
    <t>lr@hotmail.com</t>
  </si>
  <si>
    <t>Trond Guttormsen</t>
  </si>
  <si>
    <t>Trengereidvegen 266</t>
  </si>
  <si>
    <t>trondg@gmail.com</t>
  </si>
  <si>
    <t>Ingrid Kristiansen</t>
  </si>
  <si>
    <t>Tressberga 53</t>
  </si>
  <si>
    <t>ik@icloud.com</t>
  </si>
  <si>
    <t>Kjell Myklebust</t>
  </si>
  <si>
    <t>kjellm@gmail.com</t>
  </si>
  <si>
    <t>Bjørg Sunde</t>
  </si>
  <si>
    <t>Tressberga 84</t>
  </si>
  <si>
    <t>bjorgsunde@icloud.com</t>
  </si>
  <si>
    <t>Sofia Aune</t>
  </si>
  <si>
    <t>Tressberga 88</t>
  </si>
  <si>
    <t>sofiaa@outlook.com</t>
  </si>
  <si>
    <t>Thor Nilsen</t>
  </si>
  <si>
    <t>Tuftavegen 81</t>
  </si>
  <si>
    <t>thorn@gmail.com</t>
  </si>
  <si>
    <t>Asgeir Eide</t>
  </si>
  <si>
    <t>Tunet 21</t>
  </si>
  <si>
    <t>ae@icloud.com</t>
  </si>
  <si>
    <t>Trond Johansen</t>
  </si>
  <si>
    <t>Tunet 22</t>
  </si>
  <si>
    <t>tj@icloud.com</t>
  </si>
  <si>
    <t>Arne Johnsen</t>
  </si>
  <si>
    <t>Tunet 31</t>
  </si>
  <si>
    <t>Grethe Pedersen</t>
  </si>
  <si>
    <t>Tunet 38</t>
  </si>
  <si>
    <t>gp@outlook.com</t>
  </si>
  <si>
    <t>Ruth Johansen</t>
  </si>
  <si>
    <t>Tveita 75</t>
  </si>
  <si>
    <t>rutjoh@icloud.com</t>
  </si>
  <si>
    <t>Kari Eide</t>
  </si>
  <si>
    <t>Tveitane 42</t>
  </si>
  <si>
    <t>karieide@icloud.com</t>
  </si>
  <si>
    <t>Bjørn Johansen</t>
  </si>
  <si>
    <t>Tveitane 48</t>
  </si>
  <si>
    <t>bjornjohansen@gmail.com</t>
  </si>
  <si>
    <t>Inger Abrahamsen</t>
  </si>
  <si>
    <t>Tveitane 52</t>
  </si>
  <si>
    <t>ingabr@gmail.com</t>
  </si>
  <si>
    <t>Inger Bjerke</t>
  </si>
  <si>
    <t>Tyssøyvågen 35</t>
  </si>
  <si>
    <t>ingerb@hotmail.com</t>
  </si>
  <si>
    <t>Thomas Andersen</t>
  </si>
  <si>
    <t>Tyssøyvågen 38</t>
  </si>
  <si>
    <t>thomasandersen@hovden.no</t>
  </si>
  <si>
    <t>Maria Harstad</t>
  </si>
  <si>
    <t>Tyssøyvågen 40</t>
  </si>
  <si>
    <t>mh@hovden.no</t>
  </si>
  <si>
    <t>Kjell Larsen</t>
  </si>
  <si>
    <t>Tyssøyvågen 49</t>
  </si>
  <si>
    <t>kjelar@hovden.no</t>
  </si>
  <si>
    <t>John Holm</t>
  </si>
  <si>
    <t>Tyssøyvågen 63</t>
  </si>
  <si>
    <t>johnholm@outlook.com</t>
  </si>
  <si>
    <t>John Larsen</t>
  </si>
  <si>
    <t>Tyssøyvågen 70</t>
  </si>
  <si>
    <t>johnl@outlook.com</t>
  </si>
  <si>
    <t>Per Morten Jøssang</t>
  </si>
  <si>
    <t>Tyssøyvågen 80</t>
  </si>
  <si>
    <t>per.j@aol.com</t>
  </si>
  <si>
    <t>Erlend Larsen</t>
  </si>
  <si>
    <t>Tytebærbrekko 28</t>
  </si>
  <si>
    <t>erlendlarsen@hovden.no</t>
  </si>
  <si>
    <t>Inger Ellingsen</t>
  </si>
  <si>
    <t>Tytebærbrekko 35</t>
  </si>
  <si>
    <t>ingere@icloud.com</t>
  </si>
  <si>
    <t>Anne-Grethe Sørensen</t>
  </si>
  <si>
    <t>anne-grethesorensen@gmail.com</t>
  </si>
  <si>
    <t>Gunvor Jensen</t>
  </si>
  <si>
    <t>Tytebærbrekko 9</t>
  </si>
  <si>
    <t>gunvorj@outlook.com</t>
  </si>
  <si>
    <t>Gro Rasmussen</t>
  </si>
  <si>
    <t>Tyttebærbrekko</t>
  </si>
  <si>
    <t>grorasmussen@aol.com</t>
  </si>
  <si>
    <t>Tore Johansen</t>
  </si>
  <si>
    <t>Valaberget 61</t>
  </si>
  <si>
    <t>torjoh@outlook.com</t>
  </si>
  <si>
    <t>Trond Andreassen</t>
  </si>
  <si>
    <t>Valaberget 65</t>
  </si>
  <si>
    <t>Gunnhild Aardal</t>
  </si>
  <si>
    <t>Valabotnen 20</t>
  </si>
  <si>
    <t>gunnhilda@hovden.no</t>
  </si>
  <si>
    <t>Øyvind Gran Brevik</t>
  </si>
  <si>
    <t>Valabotnen 52</t>
  </si>
  <si>
    <t>&lt;oyvindbr@dsd.no&gt;</t>
  </si>
  <si>
    <t>Kristoffer Kristiansen</t>
  </si>
  <si>
    <t>Valagjerdet 47</t>
  </si>
  <si>
    <t>krikri@hotmail.com</t>
  </si>
  <si>
    <t>Arne Larsen</t>
  </si>
  <si>
    <t>Valahøgda 59</t>
  </si>
  <si>
    <t>Inger Engen</t>
  </si>
  <si>
    <t>Valahøgda 80</t>
  </si>
  <si>
    <t>ingeng@gmail.com</t>
  </si>
  <si>
    <t>Odd Dahl</t>
  </si>
  <si>
    <t>Valalia 69</t>
  </si>
  <si>
    <t>od@gmail.com</t>
  </si>
  <si>
    <t>Per Kåre Dalseide</t>
  </si>
  <si>
    <t>Valalia 72</t>
  </si>
  <si>
    <t>&lt;p.d@stud.nqd.no&gt;</t>
  </si>
  <si>
    <t>Emilie Andreassen</t>
  </si>
  <si>
    <t>Valalia 76</t>
  </si>
  <si>
    <t>emiand@hotmail.com</t>
  </si>
  <si>
    <t>Håkon Dahl</t>
  </si>
  <si>
    <t>Valaskiftet 109</t>
  </si>
  <si>
    <t>hakond@outlook.com</t>
  </si>
  <si>
    <t>Lars Moen</t>
  </si>
  <si>
    <t>Valaskiftet 118</t>
  </si>
  <si>
    <t>larsmoen@icloud.com</t>
  </si>
  <si>
    <t>Magnus Larsen</t>
  </si>
  <si>
    <t>Valaskiftet 77</t>
  </si>
  <si>
    <t>maglar@icloud.com</t>
  </si>
  <si>
    <t>Therese Kristiansen</t>
  </si>
  <si>
    <t>Valavegen 116</t>
  </si>
  <si>
    <t>theresek@hotmail.com</t>
  </si>
  <si>
    <t>Norbert Haugen</t>
  </si>
  <si>
    <t>Valavegen 126</t>
  </si>
  <si>
    <t>norhau@gmail.com</t>
  </si>
  <si>
    <t>Vardhaugane 46</t>
  </si>
  <si>
    <t>olelarsen@gmail.com</t>
  </si>
  <si>
    <t>Maria Johannessen</t>
  </si>
  <si>
    <t>Vardøyna 99</t>
  </si>
  <si>
    <t>Irene Larsen</t>
  </si>
  <si>
    <t>Vasshaugen 68</t>
  </si>
  <si>
    <t>irenel@icloud.com</t>
  </si>
  <si>
    <t>Olav Karlsen</t>
  </si>
  <si>
    <t>Vasshaugen 76</t>
  </si>
  <si>
    <t>olavk@outlook.com</t>
  </si>
  <si>
    <t>Inger Jacobsen</t>
  </si>
  <si>
    <t>Vestigarden 45</t>
  </si>
  <si>
    <t>ij@icloud.com</t>
  </si>
  <si>
    <t>Bjørn Olsen</t>
  </si>
  <si>
    <t>Vestrepollsvegen 249</t>
  </si>
  <si>
    <t>bjorno@outlook.com</t>
  </si>
  <si>
    <t>Anne Beate Skjæret</t>
  </si>
  <si>
    <t>Vestrepollsvegen 251</t>
  </si>
  <si>
    <t>anneskjaret@stud.nqd.no</t>
  </si>
  <si>
    <t>Kjartan Larsen</t>
  </si>
  <si>
    <t>Vestrepollsvegen 253</t>
  </si>
  <si>
    <t>kjartanlarsen@hotmail.com</t>
  </si>
  <si>
    <t>Grethe Berg</t>
  </si>
  <si>
    <t>Vestrepollsvegen 285</t>
  </si>
  <si>
    <t>greber@icloud.com</t>
  </si>
  <si>
    <t>Thomas Danielsen</t>
  </si>
  <si>
    <t>Vetelsvegen 104</t>
  </si>
  <si>
    <t>td@hovden.no</t>
  </si>
  <si>
    <t>Mohammad Larsen</t>
  </si>
  <si>
    <t>Vetelsvegen 88</t>
  </si>
  <si>
    <t>mohammadlarsen@hovden.no</t>
  </si>
  <si>
    <t>Inger Kristoffersen</t>
  </si>
  <si>
    <t>Viksavegen 198</t>
  </si>
  <si>
    <t>ingerk@hovden.no</t>
  </si>
  <si>
    <t>Tore Hovden</t>
  </si>
  <si>
    <t>Vindhaugen 65</t>
  </si>
  <si>
    <t>th@icloud.com</t>
  </si>
  <si>
    <t>Samuel Kristiansen</t>
  </si>
  <si>
    <t>Voa 44</t>
  </si>
  <si>
    <t>samuelk@gmail.com</t>
  </si>
  <si>
    <t>Bjørn Sand</t>
  </si>
  <si>
    <t>Voa 58</t>
  </si>
  <si>
    <t>bjosan@gmail.com</t>
  </si>
  <si>
    <t>Arne Haugen</t>
  </si>
  <si>
    <t>Voa 59</t>
  </si>
  <si>
    <t>arnhau@hotmail.com</t>
  </si>
  <si>
    <t>Tanja Larsen</t>
  </si>
  <si>
    <t>Voa 74</t>
  </si>
  <si>
    <t>tanlar@gmail.com</t>
  </si>
  <si>
    <t>Torill Riis</t>
  </si>
  <si>
    <t>Vodlavegen 126</t>
  </si>
  <si>
    <t>torillriis@outlook.com</t>
  </si>
  <si>
    <t>Ellen Sjøthun</t>
  </si>
  <si>
    <t>Vorlandsjø 75</t>
  </si>
  <si>
    <t>&lt;ellsj@gmail.com&gt;</t>
  </si>
  <si>
    <t>Brian Haugen</t>
  </si>
  <si>
    <t>Vågaleitet 31</t>
  </si>
  <si>
    <t>brihau@hotmail.com</t>
  </si>
  <si>
    <t>Terje Johansen</t>
  </si>
  <si>
    <t>Vågaleitet 33</t>
  </si>
  <si>
    <t>terjejohansen@icloud.com</t>
  </si>
  <si>
    <t>Tore Nilsen</t>
  </si>
  <si>
    <t>Vågaleitet 77</t>
  </si>
  <si>
    <t>toren@icloud.com</t>
  </si>
  <si>
    <t>Bjørn Aasheim</t>
  </si>
  <si>
    <t>Vågevegen 210</t>
  </si>
  <si>
    <t>ba@hotmail.com</t>
  </si>
  <si>
    <t>Thomas Dahl</t>
  </si>
  <si>
    <t>Vågsbotn 103</t>
  </si>
  <si>
    <t>thomasdahl@hovden.no</t>
  </si>
  <si>
    <t>Astrid Larsen</t>
  </si>
  <si>
    <t>Ørnadalen 126</t>
  </si>
  <si>
    <t>Ole Holm</t>
  </si>
  <si>
    <t>Ørnadalen 136</t>
  </si>
  <si>
    <t>oleholm@icloud.com</t>
  </si>
  <si>
    <t>Arne Pedersen</t>
  </si>
  <si>
    <t>Ørnadalen 141</t>
  </si>
  <si>
    <t>arnep@outlook.com</t>
  </si>
  <si>
    <t>Elin Holm</t>
  </si>
  <si>
    <t>Ørnadalen 142</t>
  </si>
  <si>
    <t>elihol@gmail.com</t>
  </si>
  <si>
    <t>Ingvar Henriksen</t>
  </si>
  <si>
    <t>Ørnadalen 143</t>
  </si>
  <si>
    <t>ingvarh@icloud.com</t>
  </si>
  <si>
    <t>Wenche Larsen</t>
  </si>
  <si>
    <t>Ørnadalen 147</t>
  </si>
  <si>
    <t>wl@outlook.com</t>
  </si>
  <si>
    <t>Connie Lerøen</t>
  </si>
  <si>
    <t>Ørnadalen 8</t>
  </si>
  <si>
    <t>con.l@yahoo.com</t>
  </si>
  <si>
    <t>Vilde Hanssen</t>
  </si>
  <si>
    <t>Øvre Brekkemyra 33</t>
  </si>
  <si>
    <t>vilhan@hotmail.com</t>
  </si>
  <si>
    <t>Arild Hermansen</t>
  </si>
  <si>
    <t>Øvre Høylandsvegen 49</t>
  </si>
  <si>
    <t>arild.h@gmail.com</t>
  </si>
  <si>
    <t>Magnus Karlsen</t>
  </si>
  <si>
    <t>Årvikadalen 44</t>
  </si>
  <si>
    <t>magnuskarlsen@hotmail.com</t>
  </si>
  <si>
    <t>Linda Behn</t>
  </si>
  <si>
    <t>Årvikadalen 56</t>
  </si>
  <si>
    <t>&lt;linbehn@stud.nqd.no&gt;</t>
  </si>
  <si>
    <t>Inger Johansen</t>
  </si>
  <si>
    <t>Årvikadalen 71</t>
  </si>
  <si>
    <t>ingjoh@hotmail.com</t>
  </si>
  <si>
    <t>May Pedersen</t>
  </si>
  <si>
    <t>mayped@outlook.com</t>
  </si>
  <si>
    <t>Marte Melby</t>
  </si>
  <si>
    <t>mm@outlook.com</t>
  </si>
  <si>
    <t>Vivian Mo Sletting</t>
  </si>
  <si>
    <t>Årvikadalen 80</t>
  </si>
  <si>
    <t>&lt;vivsletting@hotmail.com&gt;</t>
  </si>
  <si>
    <t>Kari Kristiansen</t>
  </si>
  <si>
    <t>Årvikadalen 83</t>
  </si>
  <si>
    <t>karkri@hovden.no</t>
  </si>
  <si>
    <t>Vegar Kristiansen</t>
  </si>
  <si>
    <t>Årvikadalen 84</t>
  </si>
  <si>
    <t>vegkri@hotmail.com</t>
  </si>
  <si>
    <t>Lars Pedersen</t>
  </si>
  <si>
    <t>Åttringavegen 33</t>
  </si>
  <si>
    <t>larsp@outlook.com</t>
  </si>
  <si>
    <t>Bjørn Eriksen</t>
  </si>
  <si>
    <t>Åttringavegen 35</t>
  </si>
  <si>
    <t>Bente Larsen</t>
  </si>
  <si>
    <t>Alebakkane 31</t>
  </si>
  <si>
    <t>KOLLTVEIT</t>
  </si>
  <si>
    <t>bl@hotmail.com</t>
  </si>
  <si>
    <t>Bjørn Eide</t>
  </si>
  <si>
    <t>Alebakkane 45</t>
  </si>
  <si>
    <t>bjoeid@outlook.com</t>
  </si>
  <si>
    <t>Einar Sørensen</t>
  </si>
  <si>
    <t>Apalhaugen 49</t>
  </si>
  <si>
    <t>FJELL</t>
  </si>
  <si>
    <t>einsor@hotmail.com</t>
  </si>
  <si>
    <t>Tore Kristiansen</t>
  </si>
  <si>
    <t>Apalhaugen 54</t>
  </si>
  <si>
    <t>tk@outlook.com</t>
  </si>
  <si>
    <t>Gunn Grannes</t>
  </si>
  <si>
    <t>Apalhaugen 71</t>
  </si>
  <si>
    <t>ggr@dsd.no</t>
  </si>
  <si>
    <t>Ingvild Larsen</t>
  </si>
  <si>
    <t>Austegardsvegen 97</t>
  </si>
  <si>
    <t>inglar@gmail.com</t>
  </si>
  <si>
    <t>Oliver Pedersen</t>
  </si>
  <si>
    <t>Austre Signalvegen 54</t>
  </si>
  <si>
    <t>Alexander Karlsen</t>
  </si>
  <si>
    <t>Austre Signalvegen 77</t>
  </si>
  <si>
    <t>Bente Eriksen</t>
  </si>
  <si>
    <t>Austre Skogsfjellvegen 39</t>
  </si>
  <si>
    <t>bentee@outlook.com</t>
  </si>
  <si>
    <t>Maria Kristiansen</t>
  </si>
  <si>
    <t>Austre Skogsfjellvegen 42</t>
  </si>
  <si>
    <t>mariak@outlook.com</t>
  </si>
  <si>
    <t>Johanne Gulbrandsen</t>
  </si>
  <si>
    <t>Austre Skogsfjellvegen 71</t>
  </si>
  <si>
    <t>jg@hovden.no</t>
  </si>
  <si>
    <t>Liv Stenberg</t>
  </si>
  <si>
    <t>Bankesteinsvegen 24</t>
  </si>
  <si>
    <t>livs@outlook.com</t>
  </si>
  <si>
    <t>Kari Haugen</t>
  </si>
  <si>
    <t>Bankesteinsvegen 55</t>
  </si>
  <si>
    <t>kh@hotmail.com</t>
  </si>
  <si>
    <t>Tove Berg</t>
  </si>
  <si>
    <t>Bankesteinsvegen 59</t>
  </si>
  <si>
    <t>toveb@hovden.no</t>
  </si>
  <si>
    <t>Bjørn Fjeld</t>
  </si>
  <si>
    <t>Bergavegen 111</t>
  </si>
  <si>
    <t>bjornf@hotmail.com</t>
  </si>
  <si>
    <t>Natalie Mortensen</t>
  </si>
  <si>
    <t>Bergavegen 63</t>
  </si>
  <si>
    <t>nataliemortensen@hotmail.com</t>
  </si>
  <si>
    <t>Thomas Kristiansen</t>
  </si>
  <si>
    <t>Bergavegen 64</t>
  </si>
  <si>
    <t>thomaskristiansen@hotmail.com</t>
  </si>
  <si>
    <t>Kjell Mathisen</t>
  </si>
  <si>
    <t>Bildøybakken 31</t>
  </si>
  <si>
    <t>Alv Bakken</t>
  </si>
  <si>
    <t>Bildøybakken 38</t>
  </si>
  <si>
    <t>alvb@gmail.com</t>
  </si>
  <si>
    <t>Kåre Bakken</t>
  </si>
  <si>
    <t>Bildøybakken 46</t>
  </si>
  <si>
    <t>kb@icloud.com</t>
  </si>
  <si>
    <t>Alexander Johansen</t>
  </si>
  <si>
    <t>alejoh@hovden.no</t>
  </si>
  <si>
    <t>Harald Hugo Holme</t>
  </si>
  <si>
    <t>Bildøybakken 5</t>
  </si>
  <si>
    <t>haraldholme@outlook.com</t>
  </si>
  <si>
    <t>Lars Karlsen</t>
  </si>
  <si>
    <t>Bleikaneset 80</t>
  </si>
  <si>
    <t>larskarlsen@hovden.no</t>
  </si>
  <si>
    <t>Kyrre Pettersen</t>
  </si>
  <si>
    <t>Bleikaneset 93</t>
  </si>
  <si>
    <t>kyrrepettersen@hovden.no</t>
  </si>
  <si>
    <t>Ingrid Engebretsen</t>
  </si>
  <si>
    <t>Blommavegen 51</t>
  </si>
  <si>
    <t>ingridengebretsen@gmail.com</t>
  </si>
  <si>
    <t>Geir Mikalsen</t>
  </si>
  <si>
    <t>Blommavegen 66</t>
  </si>
  <si>
    <t>geirmikalsen@outlook.com</t>
  </si>
  <si>
    <t>Inger Petersen</t>
  </si>
  <si>
    <t>Brunabrekko 33</t>
  </si>
  <si>
    <t>ip@gmail.com</t>
  </si>
  <si>
    <t>Robert Nordbø</t>
  </si>
  <si>
    <t>Brurasteinane 28</t>
  </si>
  <si>
    <t>robertnordbo@gmail.com</t>
  </si>
  <si>
    <t>Snorre Hagen</t>
  </si>
  <si>
    <t>Brurasteinane 61</t>
  </si>
  <si>
    <t>snohag@gmail.com</t>
  </si>
  <si>
    <t>Kari Engebretsen</t>
  </si>
  <si>
    <t>Buabrekko 49</t>
  </si>
  <si>
    <t>ke@hovden.no</t>
  </si>
  <si>
    <t>Oda Møller</t>
  </si>
  <si>
    <t>Buvikvegen 20</t>
  </si>
  <si>
    <t>odam@outlook.com</t>
  </si>
  <si>
    <t>Kristine Johansen</t>
  </si>
  <si>
    <t>Båtreina 16</t>
  </si>
  <si>
    <t>kj@hovden.no</t>
  </si>
  <si>
    <t>Mia Larsen</t>
  </si>
  <si>
    <t>Båtreina 18</t>
  </si>
  <si>
    <t>Anders Abrahamsen</t>
  </si>
  <si>
    <t>Dalavegen 51</t>
  </si>
  <si>
    <t>andersa@outlook.com</t>
  </si>
  <si>
    <t>Kari Karlsen</t>
  </si>
  <si>
    <t>Dalseidet 130</t>
  </si>
  <si>
    <t>Inger Olaussen</t>
  </si>
  <si>
    <t>Dansarhaugen 15</t>
  </si>
  <si>
    <t>io@hotmail.com</t>
  </si>
  <si>
    <t>Øystein Amundsen</t>
  </si>
  <si>
    <t>Dansarhaugen 35</t>
  </si>
  <si>
    <t>oysteinamundsen@icloud.com</t>
  </si>
  <si>
    <t>Tom Hjellestad</t>
  </si>
  <si>
    <t>Djupedalsvegen 18</t>
  </si>
  <si>
    <t>&lt;thj@yahoo.com&gt;</t>
  </si>
  <si>
    <t>Anders Eriksen</t>
  </si>
  <si>
    <t>Djupedalsvegen 22</t>
  </si>
  <si>
    <t>anderseriksen@hotmail.com</t>
  </si>
  <si>
    <t>Chris Haugen</t>
  </si>
  <si>
    <t>Djupedalsvegen 44</t>
  </si>
  <si>
    <t>chrishaugen@icloud.com</t>
  </si>
  <si>
    <t>Tor Mikalsen</t>
  </si>
  <si>
    <t>Døsjevegen 146</t>
  </si>
  <si>
    <t>tmi@hotmail.com</t>
  </si>
  <si>
    <t>Amund Andreassen</t>
  </si>
  <si>
    <t>Døsjevegen 151</t>
  </si>
  <si>
    <t>amunda@outlook.com</t>
  </si>
  <si>
    <t>Victor Lorentz</t>
  </si>
  <si>
    <t>Døsjevegen 44</t>
  </si>
  <si>
    <t>vlo@hovdenenergi.no</t>
  </si>
  <si>
    <t>Hans Simonsen</t>
  </si>
  <si>
    <t>Eidsbøen 6</t>
  </si>
  <si>
    <t>hanssi@outlook.com</t>
  </si>
  <si>
    <t>Dina Vorland</t>
  </si>
  <si>
    <t xml:space="preserve">Ekrehaugen 37 </t>
  </si>
  <si>
    <t>dvorland@dsd.no</t>
  </si>
  <si>
    <t>Bjørn Larsen</t>
  </si>
  <si>
    <t>Ekrevegen 230</t>
  </si>
  <si>
    <t>bl@outlook.com</t>
  </si>
  <si>
    <t>Bjørn Christensen</t>
  </si>
  <si>
    <t>Ekrhaugen 46</t>
  </si>
  <si>
    <t>bjornchristensen@outlook.com</t>
  </si>
  <si>
    <t>Bente Johannessen</t>
  </si>
  <si>
    <t>Ekrhaugen 82</t>
  </si>
  <si>
    <t>Kenneth Nguyen</t>
  </si>
  <si>
    <t>Ekrhovdbakken 15</t>
  </si>
  <si>
    <t>kennethnguyen@hovden.no</t>
  </si>
  <si>
    <t>Mia Kristiansen</t>
  </si>
  <si>
    <t>Ekrhovdleitet 51</t>
  </si>
  <si>
    <t>miakristiansen@icloud.com</t>
  </si>
  <si>
    <t>Liv Johansen</t>
  </si>
  <si>
    <t>Ekrhovdtunet 25</t>
  </si>
  <si>
    <t>livj@gmail.com</t>
  </si>
  <si>
    <t>Gunnar Kristiansen</t>
  </si>
  <si>
    <t>Ekrhovdvegen 352</t>
  </si>
  <si>
    <t>gunkri@gmail.com</t>
  </si>
  <si>
    <t>Terje Eriksen</t>
  </si>
  <si>
    <t>Ekrhovdvegen 362</t>
  </si>
  <si>
    <t>terjee@icloud.com</t>
  </si>
  <si>
    <t>Thomas Larsen</t>
  </si>
  <si>
    <t>Eldhusbakken 29</t>
  </si>
  <si>
    <t>tholar@hotmail.com</t>
  </si>
  <si>
    <t>Kjell Haugen</t>
  </si>
  <si>
    <t>Eldhusbakken 34</t>
  </si>
  <si>
    <t>Una Kristiansen</t>
  </si>
  <si>
    <t>Eldhusbakken 39</t>
  </si>
  <si>
    <t>unak@icloud.com</t>
  </si>
  <si>
    <t>Lena Kristiansen</t>
  </si>
  <si>
    <t>Eldhusbakken 44</t>
  </si>
  <si>
    <t>lenakristiansen@hovden.no</t>
  </si>
  <si>
    <t>Scott Sørensen</t>
  </si>
  <si>
    <t>Engeshaugen 49</t>
  </si>
  <si>
    <t>scosor@outlook.com</t>
  </si>
  <si>
    <t>Linda Berg</t>
  </si>
  <si>
    <t>Engeshaugen 56</t>
  </si>
  <si>
    <t>lindab@outlook.com</t>
  </si>
  <si>
    <t>Lars Hagen</t>
  </si>
  <si>
    <t>Espedalen 62</t>
  </si>
  <si>
    <t>larhag@outlook.com</t>
  </si>
  <si>
    <t>Ingrid Gulbrandsen</t>
  </si>
  <si>
    <t>Fagredalvegen 31</t>
  </si>
  <si>
    <t>ig@gmail.com</t>
  </si>
  <si>
    <t>Kjell Eriksen</t>
  </si>
  <si>
    <t>Fagrehaugvegen 101</t>
  </si>
  <si>
    <t>kjeeri@gmail.com</t>
  </si>
  <si>
    <t>Ronny Sørensen</t>
  </si>
  <si>
    <t>Fagrehaugvegen 105</t>
  </si>
  <si>
    <t>ronsor@outlook.com</t>
  </si>
  <si>
    <t>Solveig Brandstveit</t>
  </si>
  <si>
    <t>Fagrehaugvegen 94</t>
  </si>
  <si>
    <t>&lt;solbr@stud.nqd.no&gt;</t>
  </si>
  <si>
    <t>Irene Tangen Pettersen</t>
  </si>
  <si>
    <t>Festningsvegen 2</t>
  </si>
  <si>
    <t>irene.p@dsd.no</t>
  </si>
  <si>
    <t>Kjartan Andersen</t>
  </si>
  <si>
    <t>Festningsvegen 21</t>
  </si>
  <si>
    <t>ka@hovden.no</t>
  </si>
  <si>
    <t>Karin Haugen</t>
  </si>
  <si>
    <t>Festningsvegen 38</t>
  </si>
  <si>
    <t>kh@gmail.com</t>
  </si>
  <si>
    <t>Inger Isaksen</t>
  </si>
  <si>
    <t>Festningsvegen 49</t>
  </si>
  <si>
    <t>ii@outlook.com</t>
  </si>
  <si>
    <t>Inger Elstad</t>
  </si>
  <si>
    <t>Festningsvegen 6</t>
  </si>
  <si>
    <t>ingels@hotmail.com</t>
  </si>
  <si>
    <t>Oddny Kristiansen</t>
  </si>
  <si>
    <t>Fjellavegen 310</t>
  </si>
  <si>
    <t>oddnykristiansen@outlook.com</t>
  </si>
  <si>
    <t>Ole Johannessen</t>
  </si>
  <si>
    <t>Fjellspollen 65</t>
  </si>
  <si>
    <t>olej@hovden.no</t>
  </si>
  <si>
    <t>Inger Hassan</t>
  </si>
  <si>
    <t>ingerh@icloud.com</t>
  </si>
  <si>
    <t>Linda Kristiansen</t>
  </si>
  <si>
    <t>Fjellspollen 78</t>
  </si>
  <si>
    <t>lindak@hotmail.com</t>
  </si>
  <si>
    <t>Bjørn Knudsen</t>
  </si>
  <si>
    <t>Fjellspollen 82</t>
  </si>
  <si>
    <t>bjoknu@gmail.com</t>
  </si>
  <si>
    <t>Ivar Haugland</t>
  </si>
  <si>
    <t>ivarha@hovdenenergi.no</t>
  </si>
  <si>
    <t>Tone Almås</t>
  </si>
  <si>
    <t>Fjæreidevegen 27</t>
  </si>
  <si>
    <t>tonalmas@outlook.com</t>
  </si>
  <si>
    <t>Else Karlsen</t>
  </si>
  <si>
    <t>Fjæreidevegen 300</t>
  </si>
  <si>
    <t>elsek@outlook.com</t>
  </si>
  <si>
    <t>Åshild Haugen</t>
  </si>
  <si>
    <t>Fjæreidevegen 318</t>
  </si>
  <si>
    <t>ashhau@hovden.no</t>
  </si>
  <si>
    <t>Kari Litlekalsøy</t>
  </si>
  <si>
    <t>Fjæreidevegen 321</t>
  </si>
  <si>
    <t>kar.l@outlook.com</t>
  </si>
  <si>
    <t>Inger Gustavsen</t>
  </si>
  <si>
    <t>Fjæreidevegen 326</t>
  </si>
  <si>
    <t>ingergustavsen@hovden.no</t>
  </si>
  <si>
    <t>Sigurd Johansen</t>
  </si>
  <si>
    <t>Fjæreidpollen 66</t>
  </si>
  <si>
    <t>sigurdj@hovden.no</t>
  </si>
  <si>
    <t>Jørn Olsen</t>
  </si>
  <si>
    <t>Fjæreidpollen 70</t>
  </si>
  <si>
    <t>jornolsen@outlook.com</t>
  </si>
  <si>
    <t>Bjørg Larsen</t>
  </si>
  <si>
    <t>Flågøyvegen 106</t>
  </si>
  <si>
    <t>bjolar@gmail.com</t>
  </si>
  <si>
    <t>Knut Larsen</t>
  </si>
  <si>
    <t>Flågøyvegen 81</t>
  </si>
  <si>
    <t>knutl@outlook.com</t>
  </si>
  <si>
    <t>Inger Samuelsen</t>
  </si>
  <si>
    <t>Flågøyvegen 83</t>
  </si>
  <si>
    <t>Filip Larsen</t>
  </si>
  <si>
    <t>Furevegen 44</t>
  </si>
  <si>
    <t>fillar@hotmail.com</t>
  </si>
  <si>
    <t>Morten Østby</t>
  </si>
  <si>
    <t>Furevegen 60</t>
  </si>
  <si>
    <t>morteno@hovden.no</t>
  </si>
  <si>
    <t>Marcus Kristiansen</t>
  </si>
  <si>
    <t>Furevegen 85</t>
  </si>
  <si>
    <t>markri@hovden.no</t>
  </si>
  <si>
    <t>Snorre Kristiansen</t>
  </si>
  <si>
    <t>Furufaret 14</t>
  </si>
  <si>
    <t>sk@outlook.com</t>
  </si>
  <si>
    <t>Håkon Kristiansen</t>
  </si>
  <si>
    <t>Furufaret 33</t>
  </si>
  <si>
    <t>hakkri@hovden.no</t>
  </si>
  <si>
    <t>Marte Kristiansen</t>
  </si>
  <si>
    <t>Furufaret 9</t>
  </si>
  <si>
    <t>martek@hotmail.com</t>
  </si>
  <si>
    <t>Egil Larsen</t>
  </si>
  <si>
    <t>Gamlagjerdet 100</t>
  </si>
  <si>
    <t>egilar@outlook.com</t>
  </si>
  <si>
    <t>Mona Karlsen</t>
  </si>
  <si>
    <t>Gamlagjerdet 99</t>
  </si>
  <si>
    <t>monkar@icloud.com</t>
  </si>
  <si>
    <t>Eline Iversen</t>
  </si>
  <si>
    <t>Gangstøgarden 108</t>
  </si>
  <si>
    <t>elinei@icloud.com</t>
  </si>
  <si>
    <t>Andre Andersen</t>
  </si>
  <si>
    <t>Gangstøgarden 122</t>
  </si>
  <si>
    <t>andreandersen@icloud.com</t>
  </si>
  <si>
    <t>Anders Nilsen</t>
  </si>
  <si>
    <t>Gangstøgarden 82</t>
  </si>
  <si>
    <t>andersnilsen@hovden.no</t>
  </si>
  <si>
    <t>Inger Pettersen</t>
  </si>
  <si>
    <t>Geila 56</t>
  </si>
  <si>
    <t>ingpet@gmail.com</t>
  </si>
  <si>
    <t>Ole Eriksen</t>
  </si>
  <si>
    <t>Gjeilevegen 41</t>
  </si>
  <si>
    <t>olee@gmail.com</t>
  </si>
  <si>
    <t>Gabriel Haugen</t>
  </si>
  <si>
    <t>Gjeilevegen 70</t>
  </si>
  <si>
    <t>gabrielhaugen@hotmail.com</t>
  </si>
  <si>
    <t>Liv Larsen</t>
  </si>
  <si>
    <t>Grasgjelvegen 130</t>
  </si>
  <si>
    <t>livlar@icloud.com</t>
  </si>
  <si>
    <t>Osmund Pettersen</t>
  </si>
  <si>
    <t>Grasgjelvegen 146</t>
  </si>
  <si>
    <t>o.p@live.com</t>
  </si>
  <si>
    <t>Maria Olsen</t>
  </si>
  <si>
    <t>Grasgjelvegen 152</t>
  </si>
  <si>
    <t>mariaolsen@hovden.no</t>
  </si>
  <si>
    <t>Gunn Larsen</t>
  </si>
  <si>
    <t>Grimstimyra 37</t>
  </si>
  <si>
    <t>gl@hotmail.com</t>
  </si>
  <si>
    <t>Roger Haugen</t>
  </si>
  <si>
    <t>Grindhaugen 33</t>
  </si>
  <si>
    <t>rogerh@icloud.com</t>
  </si>
  <si>
    <t>Lena Johannessen</t>
  </si>
  <si>
    <t>Grønaseto 73</t>
  </si>
  <si>
    <t>lenajohannessen@hovden.no</t>
  </si>
  <si>
    <t>Kari Larsen</t>
  </si>
  <si>
    <t>Grøndalen 96</t>
  </si>
  <si>
    <t>karlar@outlook.com</t>
  </si>
  <si>
    <t>Kjell Nilsen</t>
  </si>
  <si>
    <t>Gulenakken 101</t>
  </si>
  <si>
    <t>kjenil@icloud.com</t>
  </si>
  <si>
    <t>Nikolai Mortensen</t>
  </si>
  <si>
    <t>Gulenakken 95</t>
  </si>
  <si>
    <t>nikolaim@outlook.com</t>
  </si>
  <si>
    <t>Ole Eide</t>
  </si>
  <si>
    <t>Gyldalen 46</t>
  </si>
  <si>
    <t>olee@hovden.no</t>
  </si>
  <si>
    <t>Christian Kråkenes</t>
  </si>
  <si>
    <t>Haganesvegen 8</t>
  </si>
  <si>
    <t>c.k@hovdenenergi.no</t>
  </si>
  <si>
    <t>Wilhelm Johannessen</t>
  </si>
  <si>
    <t>Halsvardtjørna 73</t>
  </si>
  <si>
    <t>wiljoh@icloud.com</t>
  </si>
  <si>
    <t>Benjamin Lillestøl</t>
  </si>
  <si>
    <t>Halsvardtjørna 83</t>
  </si>
  <si>
    <t>b.l@hotmail.com</t>
  </si>
  <si>
    <t>Odd Sandvik</t>
  </si>
  <si>
    <t>Halsvardtjørna 90</t>
  </si>
  <si>
    <t>os@hotmail.com</t>
  </si>
  <si>
    <t>Sverre Sørensen</t>
  </si>
  <si>
    <t>Hanavågvegen 82</t>
  </si>
  <si>
    <t>svesor@outlook.com</t>
  </si>
  <si>
    <t>Trond Sørensen</t>
  </si>
  <si>
    <t>Haugane 17</t>
  </si>
  <si>
    <t>tronds@gmail.com</t>
  </si>
  <si>
    <t>Ellen Edvalsen</t>
  </si>
  <si>
    <t>Haugane 47</t>
  </si>
  <si>
    <t>eed@mail.com</t>
  </si>
  <si>
    <t>Kari Jørgensen</t>
  </si>
  <si>
    <t>Haugarvegen 25</t>
  </si>
  <si>
    <t>karijorgensen@gmail.com</t>
  </si>
  <si>
    <t>Marianne Jensen</t>
  </si>
  <si>
    <t>Haugarvegen 62</t>
  </si>
  <si>
    <t>mariannejensen@gmail.com</t>
  </si>
  <si>
    <t>Kari Andreassen</t>
  </si>
  <si>
    <t>Hedlemyra 60</t>
  </si>
  <si>
    <t>ka@gmail.com</t>
  </si>
  <si>
    <t>Thomas Gustavsen</t>
  </si>
  <si>
    <t>Heimigardvegen 109</t>
  </si>
  <si>
    <t>thomasg@outlook.com</t>
  </si>
  <si>
    <t>Arne Johansen</t>
  </si>
  <si>
    <t>Hjortefaret 53</t>
  </si>
  <si>
    <t>arnjoh@outlook.com</t>
  </si>
  <si>
    <t>Thomas Pettersen</t>
  </si>
  <si>
    <t>Huldraspelet 43</t>
  </si>
  <si>
    <t>thopet@hovden.no</t>
  </si>
  <si>
    <t>Ruben Pettersen</t>
  </si>
  <si>
    <t>Hushaugen 86</t>
  </si>
  <si>
    <t>rp@hovden.no</t>
  </si>
  <si>
    <t>Jan Egil Hæve</t>
  </si>
  <si>
    <t>Høgåsen 40</t>
  </si>
  <si>
    <t>jha@gmail.com</t>
  </si>
  <si>
    <t>Bjørn Pettersen</t>
  </si>
  <si>
    <t>Høgåsen 63</t>
  </si>
  <si>
    <t>bjopet@outlook.com</t>
  </si>
  <si>
    <t>Kim Johansen</t>
  </si>
  <si>
    <t>Hølmavegen 49</t>
  </si>
  <si>
    <t>kimjoh@hovden.no</t>
  </si>
  <si>
    <t>Ronny Vedås</t>
  </si>
  <si>
    <t>Hølmavegen 50</t>
  </si>
  <si>
    <t>&lt;rvedas@zoho.com&gt;</t>
  </si>
  <si>
    <t>Magne Rabben</t>
  </si>
  <si>
    <t>Hølo 15</t>
  </si>
  <si>
    <t>&lt;magrabben@dsd.no&gt;</t>
  </si>
  <si>
    <t>Anita Kristiansen</t>
  </si>
  <si>
    <t>Hølo 27</t>
  </si>
  <si>
    <t>anitak@outlook.com</t>
  </si>
  <si>
    <t>Lars Pettersen</t>
  </si>
  <si>
    <t>Hølo 37</t>
  </si>
  <si>
    <t>Ida Pettersen</t>
  </si>
  <si>
    <t>Ingebriktsdalen 72</t>
  </si>
  <si>
    <t>ip@hovden.no</t>
  </si>
  <si>
    <t>Maria Haugen</t>
  </si>
  <si>
    <t>Kaiavegen 60</t>
  </si>
  <si>
    <t>marhau@outlook.com</t>
  </si>
  <si>
    <t>Torill Kristiansen</t>
  </si>
  <si>
    <t>Karihilderen 109</t>
  </si>
  <si>
    <t>torillk@gmail.com</t>
  </si>
  <si>
    <t>Grethe Kristiansen</t>
  </si>
  <si>
    <t>Klausatræet 63</t>
  </si>
  <si>
    <t>Jostein Larsen</t>
  </si>
  <si>
    <t>Kleivanevegen 95</t>
  </si>
  <si>
    <t>jl@gmail.com</t>
  </si>
  <si>
    <t>John Kjerland</t>
  </si>
  <si>
    <t>Kobbhaugen 21</t>
  </si>
  <si>
    <t>(johnkj@yahoo.com)</t>
  </si>
  <si>
    <t>Lasse Hauge</t>
  </si>
  <si>
    <t>Kolltveitskaret 61</t>
  </si>
  <si>
    <t>Ina Larsen</t>
  </si>
  <si>
    <t>Kolltveitskaret 78</t>
  </si>
  <si>
    <t>inal@outlook.com</t>
  </si>
  <si>
    <t>Helge Kristiansen</t>
  </si>
  <si>
    <t>Kolltveitvegen 181</t>
  </si>
  <si>
    <t>Espen Larsen</t>
  </si>
  <si>
    <t>Kolltveitvegen 188</t>
  </si>
  <si>
    <t>espenlarsen@gmail.com</t>
  </si>
  <si>
    <t>Tor Andreassen</t>
  </si>
  <si>
    <t>Kongvikvegen 103</t>
  </si>
  <si>
    <t>tora@gmail.com</t>
  </si>
  <si>
    <t>Rune Dahl</t>
  </si>
  <si>
    <t>Krambua 38</t>
  </si>
  <si>
    <t>runed@icloud.com</t>
  </si>
  <si>
    <t>Ingebjørg Sandberg</t>
  </si>
  <si>
    <t>Krambua 43</t>
  </si>
  <si>
    <t>Julie Bergesen</t>
  </si>
  <si>
    <t>Krambua 46</t>
  </si>
  <si>
    <t>julber@outlook.com</t>
  </si>
  <si>
    <t>Heine Håtuft</t>
  </si>
  <si>
    <t>Krambua 66</t>
  </si>
  <si>
    <t>hha@mail.com</t>
  </si>
  <si>
    <t>Inger Tønnessen</t>
  </si>
  <si>
    <t>Krambua 69</t>
  </si>
  <si>
    <t>ingert@hovden.no</t>
  </si>
  <si>
    <t>Kuanesvegen 112</t>
  </si>
  <si>
    <t>arnejohannessen@gmail.com</t>
  </si>
  <si>
    <t>Aleksander Eide</t>
  </si>
  <si>
    <t>Kuanesvegen 121</t>
  </si>
  <si>
    <t>aleksandereide@hovden.no</t>
  </si>
  <si>
    <t>Nicolai Larsen</t>
  </si>
  <si>
    <t>Kuanesvegen 138</t>
  </si>
  <si>
    <t>nicolailarsen@outlook.com</t>
  </si>
  <si>
    <t>Hans Eide</t>
  </si>
  <si>
    <t>Kuanesvegen 143</t>
  </si>
  <si>
    <t>hanse@outlook.com</t>
  </si>
  <si>
    <t>Grete Larsen</t>
  </si>
  <si>
    <t>Kviterinda 39</t>
  </si>
  <si>
    <t>gretelarsen@hovden.no</t>
  </si>
  <si>
    <t>Axel Haugen</t>
  </si>
  <si>
    <t>axelhaugen@hotmail.com</t>
  </si>
  <si>
    <t>Ole Bergland</t>
  </si>
  <si>
    <t>Kviterinda 53</t>
  </si>
  <si>
    <t>oleber@hovden.no</t>
  </si>
  <si>
    <t>Bente Nilsen</t>
  </si>
  <si>
    <t>Kyrkjehaugen 16</t>
  </si>
  <si>
    <t>bennil@hotmail.com</t>
  </si>
  <si>
    <t>Reidar Haugen</t>
  </si>
  <si>
    <t>Kyrkjehaugen 38</t>
  </si>
  <si>
    <t>reidarh@hovden.no</t>
  </si>
  <si>
    <t>Julie Larsen</t>
  </si>
  <si>
    <t>Kyrkjeledvegen 16</t>
  </si>
  <si>
    <t>Kevin Larsen</t>
  </si>
  <si>
    <t>Kyrkjeledvegen 17</t>
  </si>
  <si>
    <t>kevinlarsen@hovden.no</t>
  </si>
  <si>
    <t>Odd Eide</t>
  </si>
  <si>
    <t>Kyrkjesteinsvegen 75</t>
  </si>
  <si>
    <t>oddeid@hotmail.com</t>
  </si>
  <si>
    <t>Oddny Larsen</t>
  </si>
  <si>
    <t>Langedalen 101</t>
  </si>
  <si>
    <t>ol@hotmail.com</t>
  </si>
  <si>
    <t>Christian Lyngholm</t>
  </si>
  <si>
    <t>Langedalen 7</t>
  </si>
  <si>
    <t>christianlyngholm@dsd.no</t>
  </si>
  <si>
    <t>Thomas Andreassen</t>
  </si>
  <si>
    <t>Legene 19</t>
  </si>
  <si>
    <t>thomasa@gmail.com</t>
  </si>
  <si>
    <t>Kjell Ali</t>
  </si>
  <si>
    <t>Lehaugen 22</t>
  </si>
  <si>
    <t>kjellali@outlook.com</t>
  </si>
  <si>
    <t>Hege Fredriksen</t>
  </si>
  <si>
    <t>Leitevegen 47</t>
  </si>
  <si>
    <t>hegfre@hovden.no</t>
  </si>
  <si>
    <t>Torgeir Pettersen</t>
  </si>
  <si>
    <t>Lesshaugen 46</t>
  </si>
  <si>
    <t>tp@hovden.no</t>
  </si>
  <si>
    <t>Julie Eriksen</t>
  </si>
  <si>
    <t>Lesshaugen 76</t>
  </si>
  <si>
    <t>julieeriksen@icloud.com</t>
  </si>
  <si>
    <t>Jennie Kristiansen</t>
  </si>
  <si>
    <t>Liaskjervegen 213</t>
  </si>
  <si>
    <t>jk@outlook.com</t>
  </si>
  <si>
    <t>Olav Kristiansen</t>
  </si>
  <si>
    <t>Linhaugen 24</t>
  </si>
  <si>
    <t>olakri@hovden.no</t>
  </si>
  <si>
    <t>Monica Johansen</t>
  </si>
  <si>
    <t>monicajohansen@gmail.com</t>
  </si>
  <si>
    <t>Ingrid Karlsen</t>
  </si>
  <si>
    <t>Linhaugen 56</t>
  </si>
  <si>
    <t>ingkar@hotmail.com</t>
  </si>
  <si>
    <t>Per Kristian Haugsvær</t>
  </si>
  <si>
    <t>Linhaugen 58</t>
  </si>
  <si>
    <t>per.h@mail.com</t>
  </si>
  <si>
    <t>Daniel Kristiansen</t>
  </si>
  <si>
    <t>Litlakvilet 63</t>
  </si>
  <si>
    <t>danielkristiansen@hovden.no</t>
  </si>
  <si>
    <t>Evy Larsen</t>
  </si>
  <si>
    <t>Litlakvilet 83</t>
  </si>
  <si>
    <t>evylar@hovden.no</t>
  </si>
  <si>
    <t>Inger Ingebrigtsen</t>
  </si>
  <si>
    <t>Litlakvilet 93</t>
  </si>
  <si>
    <t>ingeringebrigtsen@hovden.no</t>
  </si>
  <si>
    <t>Turid Larsen</t>
  </si>
  <si>
    <t>Lokøyvegen 103</t>
  </si>
  <si>
    <t>tl@outlook.com</t>
  </si>
  <si>
    <t>Inger Hauge</t>
  </si>
  <si>
    <t>Lokøyvågen 103</t>
  </si>
  <si>
    <t>ih@gmail.com</t>
  </si>
  <si>
    <t>Inger Dahl</t>
  </si>
  <si>
    <t>Lokøyvågen 117</t>
  </si>
  <si>
    <t>ingerd@icloud.com</t>
  </si>
  <si>
    <t>Inger Sørås</t>
  </si>
  <si>
    <t>Lokøyvågen 41</t>
  </si>
  <si>
    <t>&lt;ing.s@mail.com&gt;</t>
  </si>
  <si>
    <t>Kristoffer Pedersen</t>
  </si>
  <si>
    <t>Midskarhaugen 33</t>
  </si>
  <si>
    <t>kriped@icloud.com</t>
  </si>
  <si>
    <t>Hallvard Haugen</t>
  </si>
  <si>
    <t>Midskarhaugen 58</t>
  </si>
  <si>
    <t>hh@hotmail.com</t>
  </si>
  <si>
    <t>Ole Andersen</t>
  </si>
  <si>
    <t>Midtskarbrekka 50</t>
  </si>
  <si>
    <t>oleandersen@hovden.no</t>
  </si>
  <si>
    <t>Emil Johansen</t>
  </si>
  <si>
    <t>Molltveit 47</t>
  </si>
  <si>
    <t>emilj@hotmail.com</t>
  </si>
  <si>
    <t>Jens Opsahl</t>
  </si>
  <si>
    <t>Molltveit 51</t>
  </si>
  <si>
    <t>jenops@icloud.com</t>
  </si>
  <si>
    <t>Rigmor Bjelland</t>
  </si>
  <si>
    <t>rbj@live.com</t>
  </si>
  <si>
    <t>Øyvind Johansen</t>
  </si>
  <si>
    <t>Molltveit 74</t>
  </si>
  <si>
    <t>oyvjoh@outlook.com</t>
  </si>
  <si>
    <t>Arne Berg</t>
  </si>
  <si>
    <t>Molltveitleitet 42</t>
  </si>
  <si>
    <t>arnber@outlook.com</t>
  </si>
  <si>
    <t>Jakob Haugen</t>
  </si>
  <si>
    <t>Molltveitleitet 45</t>
  </si>
  <si>
    <t>jakobh@icloud.com</t>
  </si>
  <si>
    <t>Daniel Gran</t>
  </si>
  <si>
    <t>Morgardhaugen 39</t>
  </si>
  <si>
    <t>danielg@outlook.com</t>
  </si>
  <si>
    <t>Peder Ås</t>
  </si>
  <si>
    <t>Morlandshaugane 40</t>
  </si>
  <si>
    <t>ped.a@outlook.com</t>
  </si>
  <si>
    <t>Eli Johannessen</t>
  </si>
  <si>
    <t>Morlandsvegen 169</t>
  </si>
  <si>
    <t>elijohannessen@gmail.com</t>
  </si>
  <si>
    <t>Thomas Eriksen</t>
  </si>
  <si>
    <t>Morlandsvegen 189</t>
  </si>
  <si>
    <t>te@outlook.com</t>
  </si>
  <si>
    <t>Bjørn Nilsen</t>
  </si>
  <si>
    <t>Morlandsvegen 197</t>
  </si>
  <si>
    <t>bjonil@icloud.com</t>
  </si>
  <si>
    <t>Trond Engebretsen</t>
  </si>
  <si>
    <t>Myravegen 38</t>
  </si>
  <si>
    <t>trondengebretsen@gmail.com</t>
  </si>
  <si>
    <t>Jarle Skjerven Nilsen</t>
  </si>
  <si>
    <t>Møllestykket 1</t>
  </si>
  <si>
    <t>jarleni@aol.com</t>
  </si>
  <si>
    <t>Eline Haugen</t>
  </si>
  <si>
    <t>Møllestykket 56</t>
  </si>
  <si>
    <t>elineh@gmail.com</t>
  </si>
  <si>
    <t>Liv Hassan</t>
  </si>
  <si>
    <t>Møvika 75</t>
  </si>
  <si>
    <t>livhas@gmail.com</t>
  </si>
  <si>
    <t>Inger Iqbal</t>
  </si>
  <si>
    <t>Møvika 81</t>
  </si>
  <si>
    <t>ingiqb@icloud.com</t>
  </si>
  <si>
    <t>Kristoffer Haugen</t>
  </si>
  <si>
    <t>Møvikvegen 235</t>
  </si>
  <si>
    <t>krihau@outlook.com</t>
  </si>
  <si>
    <t>Jørgen Grøvlen</t>
  </si>
  <si>
    <t>Norda Skaret 57</t>
  </si>
  <si>
    <t>&lt;jorgrovlen@aol.com&gt;</t>
  </si>
  <si>
    <t>Espen Jonassen</t>
  </si>
  <si>
    <t>Nordre Nesvegen 224</t>
  </si>
  <si>
    <t>espenjonassen@icloud.com</t>
  </si>
  <si>
    <t>Kenneth Larsen</t>
  </si>
  <si>
    <t>Nordre Sjoarvegen 49</t>
  </si>
  <si>
    <t>kl@gmail.com</t>
  </si>
  <si>
    <t>Bjørn Madsen</t>
  </si>
  <si>
    <t>Nordre Sjoarvegen 70</t>
  </si>
  <si>
    <t>bjomad@hotmail.com</t>
  </si>
  <si>
    <t>Håkon Østerdal</t>
  </si>
  <si>
    <t>Nordre Skorafjellvegen 65</t>
  </si>
  <si>
    <t>hakon.o@stud.nqd.no</t>
  </si>
  <si>
    <t>Bjørn Sandnes</t>
  </si>
  <si>
    <t>Nordre Øyavegen 350</t>
  </si>
  <si>
    <t>bjorns@hovden.no</t>
  </si>
  <si>
    <t>Bente Aasen</t>
  </si>
  <si>
    <t>Nordvikavegen 75</t>
  </si>
  <si>
    <t>benteaasen@hovden.no</t>
  </si>
  <si>
    <t>Bjørn Johnsen</t>
  </si>
  <si>
    <t>Nordvikavegen 77</t>
  </si>
  <si>
    <t>bjornjohnsen@hovden.no</t>
  </si>
  <si>
    <t>Margaret Thomassen</t>
  </si>
  <si>
    <t>Nøtevikvegen 55</t>
  </si>
  <si>
    <t>Maria Engen</t>
  </si>
  <si>
    <t>Otersvika 73</t>
  </si>
  <si>
    <t>me@hotmail.com</t>
  </si>
  <si>
    <t>Sigve Kristiansen</t>
  </si>
  <si>
    <t>Otersvika 88</t>
  </si>
  <si>
    <t>sk@gmail.com</t>
  </si>
  <si>
    <t>Maria Sørensen</t>
  </si>
  <si>
    <t>Porsdalen 42</t>
  </si>
  <si>
    <t>ms@gmail.com</t>
  </si>
  <si>
    <t>Inger Bakken</t>
  </si>
  <si>
    <t>Prestasmoget 53</t>
  </si>
  <si>
    <t>ingbak@outlook.com</t>
  </si>
  <si>
    <t>Jørn Berg</t>
  </si>
  <si>
    <t>Råkavegen 64</t>
  </si>
  <si>
    <t>jornb@gmail.com</t>
  </si>
  <si>
    <t>Inger Fjeld</t>
  </si>
  <si>
    <t>Sekavegen 36</t>
  </si>
  <si>
    <t>ingerf@hovden.no</t>
  </si>
  <si>
    <t>Aslaug Tjeldflåt</t>
  </si>
  <si>
    <t>Sekavegen 45</t>
  </si>
  <si>
    <t>atjeldflat@yahoo.com</t>
  </si>
  <si>
    <t>Anne Magnussen</t>
  </si>
  <si>
    <t>Sekavegen 54</t>
  </si>
  <si>
    <t>&lt;anne.m@yahoo.com&gt;</t>
  </si>
  <si>
    <t>Inger Sæther</t>
  </si>
  <si>
    <t>Sekavegen 71</t>
  </si>
  <si>
    <t>ingersaether@hovden.no</t>
  </si>
  <si>
    <t>Silje Kristiansen</t>
  </si>
  <si>
    <t>Signalvegen 29</t>
  </si>
  <si>
    <t>siljekristiansen@icloud.com</t>
  </si>
  <si>
    <t>Ole Paulsen</t>
  </si>
  <si>
    <t>Signalvegen 59</t>
  </si>
  <si>
    <t>olepaulsen@hotmail.com</t>
  </si>
  <si>
    <t>Ella Sørensen</t>
  </si>
  <si>
    <t>Sjoarvegen 41</t>
  </si>
  <si>
    <t>ellas@icloud.com</t>
  </si>
  <si>
    <t>Ingjerd Larsen</t>
  </si>
  <si>
    <t>Sjoarvegen 67</t>
  </si>
  <si>
    <t>Piotr Eide</t>
  </si>
  <si>
    <t>Sjoarvegen 77</t>
  </si>
  <si>
    <t>pe@gmail.com</t>
  </si>
  <si>
    <t>Mikal Kristiansen</t>
  </si>
  <si>
    <t>Sjoarvegen 83</t>
  </si>
  <si>
    <t>mk@hovden.no</t>
  </si>
  <si>
    <t>Anders Pedersen</t>
  </si>
  <si>
    <t>Sjoarvegen 84</t>
  </si>
  <si>
    <t>andersp@gmail.com</t>
  </si>
  <si>
    <t>Frank Kristiansen</t>
  </si>
  <si>
    <t>Skjendalen 31</t>
  </si>
  <si>
    <t>Sivert Kristiansen</t>
  </si>
  <si>
    <t>Skjendalen 39</t>
  </si>
  <si>
    <t>Thomas Sandnes</t>
  </si>
  <si>
    <t>Skjendalen 49</t>
  </si>
  <si>
    <t>thomassandnes@hotmail.com</t>
  </si>
  <si>
    <t>Maria Ellingsen</t>
  </si>
  <si>
    <t>Skjendalen 7</t>
  </si>
  <si>
    <t>Steinar Steen</t>
  </si>
  <si>
    <t>Skjenevegen 53</t>
  </si>
  <si>
    <t>steinarsteen@hovden.no</t>
  </si>
  <si>
    <t>Tove Karlsen</t>
  </si>
  <si>
    <t>Skjenevegen 62</t>
  </si>
  <si>
    <t>tovkar@gmail.com</t>
  </si>
  <si>
    <t>Trond Olsen</t>
  </si>
  <si>
    <t>Skjenevegen 77</t>
  </si>
  <si>
    <t>trondolsen@gmail.com</t>
  </si>
  <si>
    <t>Kjell Aasen</t>
  </si>
  <si>
    <t>Skjergardsvegen 5</t>
  </si>
  <si>
    <t>kjellaasen@hovden.no</t>
  </si>
  <si>
    <t>Bjørn Haugen</t>
  </si>
  <si>
    <t>Skogsbrekko 11</t>
  </si>
  <si>
    <t>bjornh@icloud.com</t>
  </si>
  <si>
    <t>Elin Sørensen</t>
  </si>
  <si>
    <t>Skogsbrekko 20</t>
  </si>
  <si>
    <t>es@hotmail.com</t>
  </si>
  <si>
    <t>Kari Johannessen</t>
  </si>
  <si>
    <t>Skogsbrekko 22</t>
  </si>
  <si>
    <t>Ole Berg</t>
  </si>
  <si>
    <t>Skogsfjellvegen 66</t>
  </si>
  <si>
    <t>oleberg@outlook.com</t>
  </si>
  <si>
    <t>Sverre Haugen</t>
  </si>
  <si>
    <t>Skorafjellet 43</t>
  </si>
  <si>
    <t>sh@outlook.com</t>
  </si>
  <si>
    <t>Odd Haugen</t>
  </si>
  <si>
    <t>Skoralia 35</t>
  </si>
  <si>
    <t>oddh@outlook.com</t>
  </si>
  <si>
    <t>Anders Kristiansen</t>
  </si>
  <si>
    <t>Skålvikmarka 136</t>
  </si>
  <si>
    <t>andkri@gmail.com</t>
  </si>
  <si>
    <t>Kjell Haga</t>
  </si>
  <si>
    <t>Skålvikmarka 99</t>
  </si>
  <si>
    <t>kjellh@icloud.com</t>
  </si>
  <si>
    <t>Kjell Andreassen</t>
  </si>
  <si>
    <t>Sletto 48</t>
  </si>
  <si>
    <t>ka@hotmail.com</t>
  </si>
  <si>
    <t>Kevin Olsen</t>
  </si>
  <si>
    <t>Sletto 49</t>
  </si>
  <si>
    <t>kevols@gmail.com</t>
  </si>
  <si>
    <t>Jarle Karlsen</t>
  </si>
  <si>
    <t>Sollihøgda 62</t>
  </si>
  <si>
    <t>jk@gmail.com</t>
  </si>
  <si>
    <t>Trygve Larsen</t>
  </si>
  <si>
    <t>Starhaugen 46</t>
  </si>
  <si>
    <t>trygvel@outlook.com</t>
  </si>
  <si>
    <t>Trine Eide</t>
  </si>
  <si>
    <t>Starhaugen 51</t>
  </si>
  <si>
    <t>trieid@gmail.com</t>
  </si>
  <si>
    <t>Ingrid Johansson</t>
  </si>
  <si>
    <t>Steganeset 29</t>
  </si>
  <si>
    <t>Miriam Amundsen</t>
  </si>
  <si>
    <t>Stemmebakken 89</t>
  </si>
  <si>
    <t>miramu@icloud.com</t>
  </si>
  <si>
    <t>Daniel Sandvik</t>
  </si>
  <si>
    <t>Storatræet 40</t>
  </si>
  <si>
    <t>dansan@gmail.com</t>
  </si>
  <si>
    <t>Tore Larsen</t>
  </si>
  <si>
    <t>Storsteinsvegen 26</t>
  </si>
  <si>
    <t>torelarsen@outlook.com</t>
  </si>
  <si>
    <t>Betina Larsen</t>
  </si>
  <si>
    <t>Storsteinsvegen 36</t>
  </si>
  <si>
    <t>betinal@outlook.com</t>
  </si>
  <si>
    <t>Inger Eide</t>
  </si>
  <si>
    <t>Storsteinsvegen 60</t>
  </si>
  <si>
    <t>ingereide@outlook.com</t>
  </si>
  <si>
    <t>Ole Breivik</t>
  </si>
  <si>
    <t>Storvegen 57</t>
  </si>
  <si>
    <t>oleb@outlook.com</t>
  </si>
  <si>
    <t>Bjørn Stenberg</t>
  </si>
  <si>
    <t>Storvegen 67</t>
  </si>
  <si>
    <t>bs@gmail.com</t>
  </si>
  <si>
    <t>Ruth Myhre</t>
  </si>
  <si>
    <t>Storvegen 69</t>
  </si>
  <si>
    <t>rut.m@hotmail.com</t>
  </si>
  <si>
    <t>Therese Johnsen</t>
  </si>
  <si>
    <t>Storvikavegen 50</t>
  </si>
  <si>
    <t>the.j@outlook.com</t>
  </si>
  <si>
    <t>Elisabeth Johansen</t>
  </si>
  <si>
    <t>Strenghaugen 46</t>
  </si>
  <si>
    <t>elijoh@hovden.no</t>
  </si>
  <si>
    <t>Odd Johansen</t>
  </si>
  <si>
    <t>Stølamyra 17</t>
  </si>
  <si>
    <t>oj@icloud.com</t>
  </si>
  <si>
    <t>Line Larsen</t>
  </si>
  <si>
    <t>Stølamyra 54</t>
  </si>
  <si>
    <t>ll@outlook.com</t>
  </si>
  <si>
    <t>Berit Kristiansen</t>
  </si>
  <si>
    <t>Stølamyra 57</t>
  </si>
  <si>
    <t>Ole Dahl</t>
  </si>
  <si>
    <t>Stølane 67</t>
  </si>
  <si>
    <t>Leif Hassan</t>
  </si>
  <si>
    <t>Stølen 31</t>
  </si>
  <si>
    <t>leihas@hovden.no</t>
  </si>
  <si>
    <t>Oliver Karlsen</t>
  </si>
  <si>
    <t>Stølen 44</t>
  </si>
  <si>
    <t>olikar@gmail.com</t>
  </si>
  <si>
    <t>Kari Madsen</t>
  </si>
  <si>
    <t>Stølen 64</t>
  </si>
  <si>
    <t>karim@gmail.com</t>
  </si>
  <si>
    <t>Hege Kristiansen</t>
  </si>
  <si>
    <t>Stølhaugane 54</t>
  </si>
  <si>
    <t>hegkri@icloud.com</t>
  </si>
  <si>
    <t>Stian Larsen</t>
  </si>
  <si>
    <t>Søre Sjoarvegen 32</t>
  </si>
  <si>
    <t>sl@hotmail.com</t>
  </si>
  <si>
    <t>Aud Larsen</t>
  </si>
  <si>
    <t>Søre Øyavegen 464</t>
  </si>
  <si>
    <t>audl@hotmail.com</t>
  </si>
  <si>
    <t>Gunvor Ellingsen</t>
  </si>
  <si>
    <t>Teigvegen 88</t>
  </si>
  <si>
    <t>gunvorellingsen@outlook.com</t>
  </si>
  <si>
    <t>Maria Johansen</t>
  </si>
  <si>
    <t>Teigvegen 92</t>
  </si>
  <si>
    <t>Frank Larsen</t>
  </si>
  <si>
    <t>Teigvegen 93</t>
  </si>
  <si>
    <t>frankl@icloud.com</t>
  </si>
  <si>
    <t>Rafal Larsen</t>
  </si>
  <si>
    <t>Tellnes Næringspark 35</t>
  </si>
  <si>
    <t>rl@hovden.no</t>
  </si>
  <si>
    <t>Lars Jensen</t>
  </si>
  <si>
    <t>Tellnes Næringspark 71</t>
  </si>
  <si>
    <t>larjen@hovden.no</t>
  </si>
  <si>
    <t>Margit Eide</t>
  </si>
  <si>
    <t>Tingstadbakkane 38</t>
  </si>
  <si>
    <t>margite@hotmail.com</t>
  </si>
  <si>
    <t>Karen Johannessen</t>
  </si>
  <si>
    <t>Tingstadbakkane 52</t>
  </si>
  <si>
    <t>karenj@gmail.com</t>
  </si>
  <si>
    <t>Eline Larsen</t>
  </si>
  <si>
    <t>Tingstadåsen 23</t>
  </si>
  <si>
    <t>elinelarsen@hovden.no</t>
  </si>
  <si>
    <t>Inger Helland</t>
  </si>
  <si>
    <t>Tingstadåsen 40</t>
  </si>
  <si>
    <t>ingerhelland@outlook.com</t>
  </si>
  <si>
    <t>Aleksander Larsen</t>
  </si>
  <si>
    <t>Torvmarkvegen 62</t>
  </si>
  <si>
    <t>Kari Haugan</t>
  </si>
  <si>
    <t>Trippevegen 60</t>
  </si>
  <si>
    <t>karih@hovden.no</t>
  </si>
  <si>
    <t>Trond Fjeld</t>
  </si>
  <si>
    <t>Trippevegen 62</t>
  </si>
  <si>
    <t>trondf@gmail.com</t>
  </si>
  <si>
    <t>Even Kristiansen</t>
  </si>
  <si>
    <t>Trippevegen 84</t>
  </si>
  <si>
    <t>evekri@hovden.no</t>
  </si>
  <si>
    <t>Odd Kristiansen</t>
  </si>
  <si>
    <t>Træshaugen 34</t>
  </si>
  <si>
    <t>oddk@hotmail.com</t>
  </si>
  <si>
    <t>Silje Larsen</t>
  </si>
  <si>
    <t>Træshaugen 50</t>
  </si>
  <si>
    <t>Sjur Kristiansen</t>
  </si>
  <si>
    <t>Træsnesvegen 32</t>
  </si>
  <si>
    <t>sjukri@icloud.com</t>
  </si>
  <si>
    <t>Terje Døsvig</t>
  </si>
  <si>
    <t>Træsvika 34</t>
  </si>
  <si>
    <t>ter.d@mail.com</t>
  </si>
  <si>
    <t>Julie Kristiansen</t>
  </si>
  <si>
    <t>Tuena 56</t>
  </si>
  <si>
    <t>julkri@hotmail.com</t>
  </si>
  <si>
    <t>Roald Hagen</t>
  </si>
  <si>
    <t>Tuena 62</t>
  </si>
  <si>
    <t>rh@hovden.no</t>
  </si>
  <si>
    <t>Thomas Skage</t>
  </si>
  <si>
    <t>Tuena 84</t>
  </si>
  <si>
    <t>thoska@hovden.no</t>
  </si>
  <si>
    <t>Christian Haugen</t>
  </si>
  <si>
    <t>Tuena 92</t>
  </si>
  <si>
    <t>christianh@gmail.com</t>
  </si>
  <si>
    <t>Tina Berg</t>
  </si>
  <si>
    <t>Tveitavegen 63</t>
  </si>
  <si>
    <t>tb@hotmail.com</t>
  </si>
  <si>
    <t>Kurt Eide</t>
  </si>
  <si>
    <t>Tveitavegen 65</t>
  </si>
  <si>
    <t>ke@hotmail.com</t>
  </si>
  <si>
    <t>Thomas Sandberg</t>
  </si>
  <si>
    <t>Vardebrekkena 42</t>
  </si>
  <si>
    <t>thomassandberg@outlook.com</t>
  </si>
  <si>
    <t>Anna Olsen</t>
  </si>
  <si>
    <t>Vardebrekkena 46</t>
  </si>
  <si>
    <t>annols@icloud.com</t>
  </si>
  <si>
    <t>Silje Strand</t>
  </si>
  <si>
    <t>Vardebrekkena 63</t>
  </si>
  <si>
    <t>siljes@outlook.com</t>
  </si>
  <si>
    <t>Håkon Karlsen</t>
  </si>
  <si>
    <t>Vestre Signalvegen 27</t>
  </si>
  <si>
    <t>hakkar@gmail.com</t>
  </si>
  <si>
    <t>Inger-Lise Larsen</t>
  </si>
  <si>
    <t>Vestre Signalvegen 58</t>
  </si>
  <si>
    <t>inglar@hovden.no</t>
  </si>
  <si>
    <t>Maria Larsen</t>
  </si>
  <si>
    <t>Vestre Signalvegen 61</t>
  </si>
  <si>
    <t>marial@outlook.com</t>
  </si>
  <si>
    <t>Leo Haugen</t>
  </si>
  <si>
    <t>Vestsidevegen 35</t>
  </si>
  <si>
    <t>leohaugen@gmail.com</t>
  </si>
  <si>
    <t>Anna Larsen</t>
  </si>
  <si>
    <t>Vestsidevegen 9</t>
  </si>
  <si>
    <t>annlar@hotmail.com</t>
  </si>
  <si>
    <t>Oddvar Larsen</t>
  </si>
  <si>
    <t>Vætestøvegen 102</t>
  </si>
  <si>
    <t>oddlar@icloud.com</t>
  </si>
  <si>
    <t>Arne Pettersen</t>
  </si>
  <si>
    <t>Vætestøvegen 106</t>
  </si>
  <si>
    <t>arnpet@outlook.com</t>
  </si>
  <si>
    <t>Inger Aasen</t>
  </si>
  <si>
    <t>Vætestøvegen 120</t>
  </si>
  <si>
    <t>ingeraasen@gmail.com</t>
  </si>
  <si>
    <t>Cathrine Johannessen</t>
  </si>
  <si>
    <t>Våtemyrvegen 43</t>
  </si>
  <si>
    <t>cj@icloud.com</t>
  </si>
  <si>
    <t>Inger Iversen</t>
  </si>
  <si>
    <t>Våtemyrvegen 52</t>
  </si>
  <si>
    <t>ingive@hovden.no</t>
  </si>
  <si>
    <t>Inger Erikstad</t>
  </si>
  <si>
    <t>Våtemyrvegen 55</t>
  </si>
  <si>
    <t>ingererikstad@icloud.com</t>
  </si>
  <si>
    <t>Anders Karlsen</t>
  </si>
  <si>
    <t>Våtemyrvegen 65</t>
  </si>
  <si>
    <t>andkar@gmail.com</t>
  </si>
  <si>
    <t>Eva Andersen</t>
  </si>
  <si>
    <t>Våtemyrvegen 72</t>
  </si>
  <si>
    <t>evaa@gmail.com</t>
  </si>
  <si>
    <t>Tore Moen</t>
  </si>
  <si>
    <t>Våtemyrvegen 74</t>
  </si>
  <si>
    <t>tormoe@icloud.com</t>
  </si>
  <si>
    <t>Inger Nilsen</t>
  </si>
  <si>
    <t>Øvre Bildøybakken 45</t>
  </si>
  <si>
    <t>ingnil@hovden.no</t>
  </si>
  <si>
    <t>Alexander Eriksen</t>
  </si>
  <si>
    <t>Øvre Bildøybakken 50</t>
  </si>
  <si>
    <t>alexandere@hotmail.com</t>
  </si>
  <si>
    <t>Andreas Eriksen</t>
  </si>
  <si>
    <t>Øvre Klovningen 65</t>
  </si>
  <si>
    <t>anderi@hovden.no</t>
  </si>
  <si>
    <t>Hanne Kristiansen</t>
  </si>
  <si>
    <t>Øyavegen 116</t>
  </si>
  <si>
    <t>hannekristiansen@outlook.com</t>
  </si>
  <si>
    <t>Ingvild Eide</t>
  </si>
  <si>
    <t>Øyavegen 96</t>
  </si>
  <si>
    <t>ingvildeide@gmail.com</t>
  </si>
  <si>
    <t>Vigdis Sørensen</t>
  </si>
  <si>
    <t>Åkastdalen 38</t>
  </si>
  <si>
    <t>vs@hotmail.com</t>
  </si>
  <si>
    <t>Thomas Sørensen</t>
  </si>
  <si>
    <t>Åsvegen 208</t>
  </si>
  <si>
    <t>thosor@hotmail.com</t>
  </si>
  <si>
    <t>Bjørn Hagen</t>
  </si>
  <si>
    <t>Åsvegen 220</t>
  </si>
  <si>
    <t>bjornh@hovden.no</t>
  </si>
  <si>
    <t>Hildegunn Nilsen</t>
  </si>
  <si>
    <t>Alvøyvegen 535</t>
  </si>
  <si>
    <t>TJELDSTØ</t>
  </si>
  <si>
    <t>hildegunnn@gmail.com</t>
  </si>
  <si>
    <t>Bjørn Simonsen</t>
  </si>
  <si>
    <t>Arsettunet 55</t>
  </si>
  <si>
    <t>RONG</t>
  </si>
  <si>
    <t>bjorns@gmail.com</t>
  </si>
  <si>
    <t>Tove Haugen</t>
  </si>
  <si>
    <t>Austevågvegen 71</t>
  </si>
  <si>
    <t>tovhau@icloud.com</t>
  </si>
  <si>
    <t>John Haugen</t>
  </si>
  <si>
    <t>Austlandet 50</t>
  </si>
  <si>
    <t>johhau@hovden.no</t>
  </si>
  <si>
    <t>Thor Haugen</t>
  </si>
  <si>
    <t>Austlandet 51</t>
  </si>
  <si>
    <t>thorh@hotmail.com</t>
  </si>
  <si>
    <t>Trond Pettersen</t>
  </si>
  <si>
    <t>Austlandet 66</t>
  </si>
  <si>
    <t>tropet@outlook.com</t>
  </si>
  <si>
    <t>Vigdis Kristiansen</t>
  </si>
  <si>
    <t>Bakkevegen 59</t>
  </si>
  <si>
    <t>HELLESØY</t>
  </si>
  <si>
    <t>vigdisk@outlook.com</t>
  </si>
  <si>
    <t>Nina Haugen</t>
  </si>
  <si>
    <t>Bedehusvegen 26</t>
  </si>
  <si>
    <t>ninah@hotmail.com</t>
  </si>
  <si>
    <t>Kjell Eide</t>
  </si>
  <si>
    <t>Bleivassvegen 2</t>
  </si>
  <si>
    <t>ÅGOTNES</t>
  </si>
  <si>
    <t>kjeeid@outlook.com</t>
  </si>
  <si>
    <t>Bjørg Rasmussen</t>
  </si>
  <si>
    <t>Bleivassvegen 6</t>
  </si>
  <si>
    <t>&lt;bra@aol.com&gt;</t>
  </si>
  <si>
    <t>Hilde Karlsen</t>
  </si>
  <si>
    <t>Blomenutåsen 33</t>
  </si>
  <si>
    <t>hilkar@hovden.no</t>
  </si>
  <si>
    <t>John Erik Monsen</t>
  </si>
  <si>
    <t>Blomenutåsen 38</t>
  </si>
  <si>
    <t>johmonsen@hotmail.com</t>
  </si>
  <si>
    <t>Kari Johansen</t>
  </si>
  <si>
    <t>Blomenutåsen 55</t>
  </si>
  <si>
    <t>karijohansen@gmail.com</t>
  </si>
  <si>
    <t>Marit Larsen</t>
  </si>
  <si>
    <t>Blomestø 42</t>
  </si>
  <si>
    <t>marlar@outlook.com</t>
  </si>
  <si>
    <t>Kenneth Johansen</t>
  </si>
  <si>
    <t>Blomøyvegen 509</t>
  </si>
  <si>
    <t>kennethjohansen@gmail.com</t>
  </si>
  <si>
    <t>Ole Johnsen</t>
  </si>
  <si>
    <t>Blomøyvegen 521</t>
  </si>
  <si>
    <t>olejohnsen@gmail.com</t>
  </si>
  <si>
    <t>Espen Skår</t>
  </si>
  <si>
    <t>Blomåsen 48</t>
  </si>
  <si>
    <t>e.s@mail.com</t>
  </si>
  <si>
    <t>Per Larsen</t>
  </si>
  <si>
    <t>Blomåsen 89</t>
  </si>
  <si>
    <t>perlarsen@hotmail.com</t>
  </si>
  <si>
    <t>John Fjeld</t>
  </si>
  <si>
    <t>Brekka 57</t>
  </si>
  <si>
    <t>johnfjeld@icloud.com</t>
  </si>
  <si>
    <t>Ingrid Haugen</t>
  </si>
  <si>
    <t>Brotet 47</t>
  </si>
  <si>
    <t>ih@outlook.com</t>
  </si>
  <si>
    <t>Daniel Berg</t>
  </si>
  <si>
    <t>Bulegsvegen 22</t>
  </si>
  <si>
    <t>danber@outlook.com</t>
  </si>
  <si>
    <t>Vidar Eliassen</t>
  </si>
  <si>
    <t>Bølgekraftvegen 134</t>
  </si>
  <si>
    <t>vidare@hotmail.com</t>
  </si>
  <si>
    <t>Oddvar Olsen</t>
  </si>
  <si>
    <t>Dalekletten 113</t>
  </si>
  <si>
    <t>oddols@icloud.com</t>
  </si>
  <si>
    <t>Linnea Olsen</t>
  </si>
  <si>
    <t>TURØY</t>
  </si>
  <si>
    <t>linneao@icloud.com</t>
  </si>
  <si>
    <t>Aurora Johansen</t>
  </si>
  <si>
    <t>Dalen 59</t>
  </si>
  <si>
    <t>auroraj@outlook.com</t>
  </si>
  <si>
    <t>Inger Hagen</t>
  </si>
  <si>
    <t>Dalsnesvegen 71</t>
  </si>
  <si>
    <t>ingerhagen@icloud.com</t>
  </si>
  <si>
    <t>Nina Andersen</t>
  </si>
  <si>
    <t>Fjedle 32</t>
  </si>
  <si>
    <t>na@outlook.com</t>
  </si>
  <si>
    <t>Cecilia Olsen</t>
  </si>
  <si>
    <t>Fjedle 58</t>
  </si>
  <si>
    <t>ceciliao@outlook.com</t>
  </si>
  <si>
    <t>Bjarte Karlsen</t>
  </si>
  <si>
    <t>Fjedle 72</t>
  </si>
  <si>
    <t>bjakar@icloud.com</t>
  </si>
  <si>
    <t>Fredrik Kristiansen</t>
  </si>
  <si>
    <t>Flotevegen 154</t>
  </si>
  <si>
    <t>fk@outlook.com</t>
  </si>
  <si>
    <t>Geir Jacobsen</t>
  </si>
  <si>
    <t>Gardsvegen 64</t>
  </si>
  <si>
    <t>gj@hotmail.com</t>
  </si>
  <si>
    <t>Julie Haugen</t>
  </si>
  <si>
    <t>Garen 36</t>
  </si>
  <si>
    <t>julieh@hotmail.com</t>
  </si>
  <si>
    <t>Ole Moen</t>
  </si>
  <si>
    <t>Garen 42</t>
  </si>
  <si>
    <t>olemoen@hovden.no</t>
  </si>
  <si>
    <t>Kari Dahle</t>
  </si>
  <si>
    <t>kardah@icloud.com</t>
  </si>
  <si>
    <t>Inger Howlett</t>
  </si>
  <si>
    <t>Garen 46</t>
  </si>
  <si>
    <t>ingerhowlett@stud.nqd.no</t>
  </si>
  <si>
    <t>Kjell Rasmussen</t>
  </si>
  <si>
    <t>Garen 53</t>
  </si>
  <si>
    <t>kjellr@outlook.com</t>
  </si>
  <si>
    <t>Øyvind Pedersen</t>
  </si>
  <si>
    <t>Hanelen 111</t>
  </si>
  <si>
    <t>Anne Marie Breivikås</t>
  </si>
  <si>
    <t>Heggholmen 16</t>
  </si>
  <si>
    <t>annebreivikas@yahoo.com</t>
  </si>
  <si>
    <t>Ask Kristiansen</t>
  </si>
  <si>
    <t>Heggholmen 22</t>
  </si>
  <si>
    <t>Cecilie Skjold</t>
  </si>
  <si>
    <t>Heggøyvegen 163</t>
  </si>
  <si>
    <t>cecilieskjold@dsd.no</t>
  </si>
  <si>
    <t>Inger Nielsen</t>
  </si>
  <si>
    <t>Helgebrekka 30</t>
  </si>
  <si>
    <t>ingern@hovden.no</t>
  </si>
  <si>
    <t>Karl Karlsen</t>
  </si>
  <si>
    <t>Hellesundvegen 20</t>
  </si>
  <si>
    <t>kk@gmail.com</t>
  </si>
  <si>
    <t>Gunn Lien</t>
  </si>
  <si>
    <t>Hellesundvegen 23</t>
  </si>
  <si>
    <t>gunnlien@hotmail.com</t>
  </si>
  <si>
    <t>Kari Sørensen</t>
  </si>
  <si>
    <t>Hellesøykaien 36</t>
  </si>
  <si>
    <t>karisorensen@outlook.com</t>
  </si>
  <si>
    <t>Amalie Pettersen</t>
  </si>
  <si>
    <t>Hellesøykaien 47</t>
  </si>
  <si>
    <t>ap@outlook.com</t>
  </si>
  <si>
    <t>Ivar Vesterdal</t>
  </si>
  <si>
    <t>Hellesøykaien 63</t>
  </si>
  <si>
    <t>ivave@stud.nqd.no</t>
  </si>
  <si>
    <t>Marielle Kristiansen</t>
  </si>
  <si>
    <t>Hellesøyvegen 161</t>
  </si>
  <si>
    <t>markri@gmail.com</t>
  </si>
  <si>
    <t>Trond Karlsen</t>
  </si>
  <si>
    <t>Hjartøyna 27</t>
  </si>
  <si>
    <t>trondk@icloud.com</t>
  </si>
  <si>
    <t>Kurt Larsen</t>
  </si>
  <si>
    <t>Hjelmevegen 221</t>
  </si>
  <si>
    <t>Håkon Haugen</t>
  </si>
  <si>
    <t>Hovden 23</t>
  </si>
  <si>
    <t>Kristine Johannessen</t>
  </si>
  <si>
    <t>Høyen 35</t>
  </si>
  <si>
    <t>krijoh@hotmail.com</t>
  </si>
  <si>
    <t>Wenche Kristiansen</t>
  </si>
  <si>
    <t>Håkletten 58</t>
  </si>
  <si>
    <t>wenkri@hotmail.com</t>
  </si>
  <si>
    <t>Morten Karlsen</t>
  </si>
  <si>
    <t>Jervhella 57</t>
  </si>
  <si>
    <t>morkar@hovden.no</t>
  </si>
  <si>
    <t>Ole Jørgensen</t>
  </si>
  <si>
    <t>Kaibrekko 26</t>
  </si>
  <si>
    <t>Steinar Sandberg</t>
  </si>
  <si>
    <t>Kaibrekko 57</t>
  </si>
  <si>
    <t>stesan@icloud.com</t>
  </si>
  <si>
    <t>Solveig Mohamed</t>
  </si>
  <si>
    <t>Kaibrekko 65</t>
  </si>
  <si>
    <t>solveigmohamed@gmail.com</t>
  </si>
  <si>
    <t>Rune Birkeland</t>
  </si>
  <si>
    <t>Kaien 42</t>
  </si>
  <si>
    <t>MISJE</t>
  </si>
  <si>
    <t>runbir@hotmail.com</t>
  </si>
  <si>
    <t>Sverre Jørgensen</t>
  </si>
  <si>
    <t>Kalderasvegen 66</t>
  </si>
  <si>
    <t>svejor@hotmail.com</t>
  </si>
  <si>
    <t>Frida Kristiansen</t>
  </si>
  <si>
    <t>Kalderasvegen 72</t>
  </si>
  <si>
    <t>fridakristiansen@outlook.com</t>
  </si>
  <si>
    <t>Thomas Amundsen</t>
  </si>
  <si>
    <t>Kalderasvegen 74</t>
  </si>
  <si>
    <t>Elisabeth Andersen</t>
  </si>
  <si>
    <t>Kalvanesvegen 51</t>
  </si>
  <si>
    <t>ea@icloud.com</t>
  </si>
  <si>
    <t>Robert Dahl</t>
  </si>
  <si>
    <t>Kalvanesvegen 55</t>
  </si>
  <si>
    <t>rda@stud.nqd.no</t>
  </si>
  <si>
    <t>Thomas Furulund</t>
  </si>
  <si>
    <t>Kalvanesvegen 66</t>
  </si>
  <si>
    <t>thomasf@gmail.com</t>
  </si>
  <si>
    <t>Anette Johansen</t>
  </si>
  <si>
    <t>Kalvanesvegen 94</t>
  </si>
  <si>
    <t>anejoh@hovden.no</t>
  </si>
  <si>
    <t>Ole Bøe</t>
  </si>
  <si>
    <t>Kleiva 24</t>
  </si>
  <si>
    <t>ob@hovden.no</t>
  </si>
  <si>
    <t>Marius Bakken</t>
  </si>
  <si>
    <t>Kleiva 33</t>
  </si>
  <si>
    <t>mariusbakken@outlook.com</t>
  </si>
  <si>
    <t>Kari Olsen</t>
  </si>
  <si>
    <t>Klovhøyen 54</t>
  </si>
  <si>
    <t>ko@outlook.com</t>
  </si>
  <si>
    <t>Anders Johansen</t>
  </si>
  <si>
    <t>Klubben 37</t>
  </si>
  <si>
    <t>andersjohansen@hotmail.com</t>
  </si>
  <si>
    <t>Astrid Johannessen</t>
  </si>
  <si>
    <t>Knappebrekka 28</t>
  </si>
  <si>
    <t>astjoh@outlook.com</t>
  </si>
  <si>
    <t>Sivert Andersen</t>
  </si>
  <si>
    <t>Knappen 29</t>
  </si>
  <si>
    <t>sa@hotmail.com</t>
  </si>
  <si>
    <t>Marie Raa</t>
  </si>
  <si>
    <t>Knappestigen 70</t>
  </si>
  <si>
    <t>&lt;mraa@dsd.no&gt;</t>
  </si>
  <si>
    <t>Julie Eide</t>
  </si>
  <si>
    <t>Knarrvikvegen 109</t>
  </si>
  <si>
    <t>je@outlook.com</t>
  </si>
  <si>
    <t>Haakon Kristiansen</t>
  </si>
  <si>
    <t>Kollsnesvegen 187</t>
  </si>
  <si>
    <t>haakonkristiansen@hovden.no</t>
  </si>
  <si>
    <t>Inger Andreassen</t>
  </si>
  <si>
    <t>Kollsnesvegen 196</t>
  </si>
  <si>
    <t>ingerandreassen@icloud.com</t>
  </si>
  <si>
    <t>Rita Duesund</t>
  </si>
  <si>
    <t>Kvernepollen 29</t>
  </si>
  <si>
    <t>ritadu@live.com</t>
  </si>
  <si>
    <t>Kjell Danielsen</t>
  </si>
  <si>
    <t>Lammetøkje 23</t>
  </si>
  <si>
    <t>kjedan@hotmail.com</t>
  </si>
  <si>
    <t>Hilde Johnsen</t>
  </si>
  <si>
    <t>Langholmen 63</t>
  </si>
  <si>
    <t>hiljoh@hovden.no</t>
  </si>
  <si>
    <t>Berit Pedersen</t>
  </si>
  <si>
    <t>Lauet 57</t>
  </si>
  <si>
    <t>berped@gmail.com</t>
  </si>
  <si>
    <t>Aksel Berg</t>
  </si>
  <si>
    <t>Lauet 59</t>
  </si>
  <si>
    <t>akselberg@hotmail.com</t>
  </si>
  <si>
    <t>Trond Nilsen</t>
  </si>
  <si>
    <t>Lauet 77</t>
  </si>
  <si>
    <t>tronil@icloud.com</t>
  </si>
  <si>
    <t>Marcin Larsen</t>
  </si>
  <si>
    <t>Liavegen 56</t>
  </si>
  <si>
    <t>marcinlarsen@gmail.com</t>
  </si>
  <si>
    <t>Eva Monsen</t>
  </si>
  <si>
    <t>Liavegen 62</t>
  </si>
  <si>
    <t>evamon@hovden.no</t>
  </si>
  <si>
    <t>Inger Ali</t>
  </si>
  <si>
    <t>Liavegen 86</t>
  </si>
  <si>
    <t>ingerali@hotmail.com</t>
  </si>
  <si>
    <t>Trine Kristiansen</t>
  </si>
  <si>
    <t>Ljøsøyvegen 115</t>
  </si>
  <si>
    <t>trinekristiansen@gmail.com</t>
  </si>
  <si>
    <t>Inger Kristensen</t>
  </si>
  <si>
    <t>Madelestova 33</t>
  </si>
  <si>
    <t>Tore Berland</t>
  </si>
  <si>
    <t>Madelestova 59</t>
  </si>
  <si>
    <t>torber@gmail.com</t>
  </si>
  <si>
    <t>Jørn Pedersen</t>
  </si>
  <si>
    <t>Markja 52</t>
  </si>
  <si>
    <t>jornp@outlook.com</t>
  </si>
  <si>
    <t>Trond Holm</t>
  </si>
  <si>
    <t>Methøyen 73</t>
  </si>
  <si>
    <t>Tore Madsen</t>
  </si>
  <si>
    <t>Methøyen 76</t>
  </si>
  <si>
    <t>tormad@icloud.com</t>
  </si>
  <si>
    <t>Aud Kristiansen</t>
  </si>
  <si>
    <t>Moldbrekkene 66</t>
  </si>
  <si>
    <t>audkri@icloud.com</t>
  </si>
  <si>
    <t>Trond Kristiansen</t>
  </si>
  <si>
    <t>Moldbrekkene 70</t>
  </si>
  <si>
    <t>Amalie Kristiansen</t>
  </si>
  <si>
    <t>Murane 31</t>
  </si>
  <si>
    <t>HERNAR</t>
  </si>
  <si>
    <t>Marcus Nielsen</t>
  </si>
  <si>
    <t>Museumsvegen 71</t>
  </si>
  <si>
    <t>Marcus Pedersen</t>
  </si>
  <si>
    <t>Myro 10</t>
  </si>
  <si>
    <t>mp@icloud.com</t>
  </si>
  <si>
    <t>Reidun Kristiansen</t>
  </si>
  <si>
    <t>Myro 41</t>
  </si>
  <si>
    <t>reidunkristiansen@outlook.com</t>
  </si>
  <si>
    <t>Hilde Pedersen</t>
  </si>
  <si>
    <t>Myråsvegen 23</t>
  </si>
  <si>
    <t>hildep@hovden.no</t>
  </si>
  <si>
    <t>Kristine Tollefsen</t>
  </si>
  <si>
    <t>Myråsvegen 50</t>
  </si>
  <si>
    <t>kritol@hovden.no</t>
  </si>
  <si>
    <t>Hildur Kristiansen</t>
  </si>
  <si>
    <t>Myråsvegen 54</t>
  </si>
  <si>
    <t>hilkri@outlook.com</t>
  </si>
  <si>
    <t>Karin Pedersen</t>
  </si>
  <si>
    <t>Nakken 3</t>
  </si>
  <si>
    <t>karped@icloud.com</t>
  </si>
  <si>
    <t>Linn Karlsen</t>
  </si>
  <si>
    <t>Nappen 49</t>
  </si>
  <si>
    <t>linnk@icloud.com</t>
  </si>
  <si>
    <t>Maria Pettersen</t>
  </si>
  <si>
    <t>Naustdalsvegen 58</t>
  </si>
  <si>
    <t>Inger Thomassen</t>
  </si>
  <si>
    <t>Naustvegen 18</t>
  </si>
  <si>
    <t>ingerthomassen@outlook.com</t>
  </si>
  <si>
    <t>Roy Larsen</t>
  </si>
  <si>
    <t>Nautnesvegen 134</t>
  </si>
  <si>
    <t>roylar@hotmail.com</t>
  </si>
  <si>
    <t>Silje Pedersen</t>
  </si>
  <si>
    <t>Navrestøvegen 42</t>
  </si>
  <si>
    <t>sp@gmail.com</t>
  </si>
  <si>
    <t>Henrik Næss</t>
  </si>
  <si>
    <t>Navrestøvegen 46</t>
  </si>
  <si>
    <t>henriknaess@icloud.com</t>
  </si>
  <si>
    <t>Vegard Nielsen</t>
  </si>
  <si>
    <t>Neshaugen 20</t>
  </si>
  <si>
    <t>vn@gmail.com</t>
  </si>
  <si>
    <t>Mats Petter Isaksen</t>
  </si>
  <si>
    <t>Nordgardsneset 63</t>
  </si>
  <si>
    <t>matisaksen@aol.com</t>
  </si>
  <si>
    <t>Kirsten Haugen</t>
  </si>
  <si>
    <t>Nordstovevegen 85</t>
  </si>
  <si>
    <t>kirstenhaugen@icloud.com</t>
  </si>
  <si>
    <t>Tone Pedersen</t>
  </si>
  <si>
    <t>Nygardsvegen 93</t>
  </si>
  <si>
    <t>tonepedersen@icloud.com</t>
  </si>
  <si>
    <t>Bente Moen</t>
  </si>
  <si>
    <t>Ramskora 35</t>
  </si>
  <si>
    <t>benmoe@outlook.com</t>
  </si>
  <si>
    <t>Nina Pettersen</t>
  </si>
  <si>
    <t>Ramskora 45</t>
  </si>
  <si>
    <t>ninpet@icloud.com</t>
  </si>
  <si>
    <t>Hilde Larsen</t>
  </si>
  <si>
    <t>Ramskora 6</t>
  </si>
  <si>
    <t>Trude Johansen</t>
  </si>
  <si>
    <t>Ramskora 9</t>
  </si>
  <si>
    <t>trudejohansen@outlook.com</t>
  </si>
  <si>
    <t>Inger Borlaug</t>
  </si>
  <si>
    <t>Raudhammaren 117</t>
  </si>
  <si>
    <t>Amund Larsen</t>
  </si>
  <si>
    <t>Raudhammaren 94</t>
  </si>
  <si>
    <t>amular@hotmail.com</t>
  </si>
  <si>
    <t>Ken Johannessen</t>
  </si>
  <si>
    <t>Raunholevegen 46</t>
  </si>
  <si>
    <t>kj@hotmail.com</t>
  </si>
  <si>
    <t>Runar Breivik</t>
  </si>
  <si>
    <t>Raunholevegen 53</t>
  </si>
  <si>
    <t>runarbreivik@gmail.com</t>
  </si>
  <si>
    <t>Sunniva Larsen</t>
  </si>
  <si>
    <t>Rossnesvegen 83</t>
  </si>
  <si>
    <t>Ole Nilsen</t>
  </si>
  <si>
    <t>Rønevågen 14</t>
  </si>
  <si>
    <t>on@gmail.com</t>
  </si>
  <si>
    <t>Ørjan Moen</t>
  </si>
  <si>
    <t>Råkebakkane 26</t>
  </si>
  <si>
    <t>orjmoe@gmail.com</t>
  </si>
  <si>
    <t>Kari Nilsen</t>
  </si>
  <si>
    <t>Sanden 36</t>
  </si>
  <si>
    <t>karnil@gmail.com</t>
  </si>
  <si>
    <t>Bjørg Bakken</t>
  </si>
  <si>
    <t>Setremyra 23</t>
  </si>
  <si>
    <t>bjorgb@gmail.com</t>
  </si>
  <si>
    <t>Hans Larsen</t>
  </si>
  <si>
    <t>Sjåneset 53</t>
  </si>
  <si>
    <t>hanslarsen@outlook.com</t>
  </si>
  <si>
    <t>Silvia Johansen</t>
  </si>
  <si>
    <t>Sjåneset 61</t>
  </si>
  <si>
    <t>siljoh@hotmail.com</t>
  </si>
  <si>
    <t>Grete Eide</t>
  </si>
  <si>
    <t>Skomakarbakken 48</t>
  </si>
  <si>
    <t>greteeide@gmail.com</t>
  </si>
  <si>
    <t>Lars Kvamme</t>
  </si>
  <si>
    <t>Skorane 41</t>
  </si>
  <si>
    <t>larskvamme@icloud.com</t>
  </si>
  <si>
    <t>Inger Tangen</t>
  </si>
  <si>
    <t>Skorane 43</t>
  </si>
  <si>
    <t>it@outlook.com</t>
  </si>
  <si>
    <t>Oliver Larsen</t>
  </si>
  <si>
    <t>Skrubbenakken 14</t>
  </si>
  <si>
    <t>ol@gmail.com</t>
  </si>
  <si>
    <t>Einar Hopland</t>
  </si>
  <si>
    <t>Skulebrekka 87</t>
  </si>
  <si>
    <t>eho@live.com</t>
  </si>
  <si>
    <t>Inger Moen</t>
  </si>
  <si>
    <t>Snøreberget 34</t>
  </si>
  <si>
    <t>ingmoe@hovden.no</t>
  </si>
  <si>
    <t>Astrid Kristiansen</t>
  </si>
  <si>
    <t>Solbakkevegen 59</t>
  </si>
  <si>
    <t>astridk@hovden.no</t>
  </si>
  <si>
    <t>Finn Andre Sobbestad</t>
  </si>
  <si>
    <t>Sprengsneset 91</t>
  </si>
  <si>
    <t>finsobbestad@mail.com</t>
  </si>
  <si>
    <t>Iben Jakobsen</t>
  </si>
  <si>
    <t>Stasjonsvegen 44</t>
  </si>
  <si>
    <t>ibenjakobsen@icloud.com</t>
  </si>
  <si>
    <t>Arne Nielsen</t>
  </si>
  <si>
    <t>Stekkhaugen 31</t>
  </si>
  <si>
    <t>arnenielsen@icloud.com</t>
  </si>
  <si>
    <t>Ole Johansen</t>
  </si>
  <si>
    <t>Stekkhaugen 46</t>
  </si>
  <si>
    <t>Richard Amundsen</t>
  </si>
  <si>
    <t>Storhøyen 61</t>
  </si>
  <si>
    <t>ra@outlook.com</t>
  </si>
  <si>
    <t>Rigmor Kristiansen</t>
  </si>
  <si>
    <t>Storhøyen 62</t>
  </si>
  <si>
    <t>rigmork@gmail.com</t>
  </si>
  <si>
    <t>Kristian Kristiansen</t>
  </si>
  <si>
    <t>Storneshøyen 113</t>
  </si>
  <si>
    <t>kk@outlook.com</t>
  </si>
  <si>
    <t>Runar Larsen</t>
  </si>
  <si>
    <t>Storsteinneset 25</t>
  </si>
  <si>
    <t>runarlarsen@hovden.no</t>
  </si>
  <si>
    <t>Bente Kristiansen</t>
  </si>
  <si>
    <t>Storsteinneset 29</t>
  </si>
  <si>
    <t>bentek@hovden.no</t>
  </si>
  <si>
    <t>Sondre Larsen</t>
  </si>
  <si>
    <t>Storsteinneset 50</t>
  </si>
  <si>
    <t>sondrelarsen@hovden.no</t>
  </si>
  <si>
    <t>Tore Karlsen</t>
  </si>
  <si>
    <t>Stortua 25</t>
  </si>
  <si>
    <t>tk@hotmail.com</t>
  </si>
  <si>
    <t>Celina Johansen</t>
  </si>
  <si>
    <t>Straumsdalen 54</t>
  </si>
  <si>
    <t>cj@hovden.no</t>
  </si>
  <si>
    <t>Inger Eilertsen</t>
  </si>
  <si>
    <t>Straumøyvegen 109</t>
  </si>
  <si>
    <t>ingere@hovden.no</t>
  </si>
  <si>
    <t>Anita Nikolaisen</t>
  </si>
  <si>
    <t>Sundevika 75</t>
  </si>
  <si>
    <t>aninik@icloud.com</t>
  </si>
  <si>
    <t>Lucas Jensen</t>
  </si>
  <si>
    <t>Svanevågen 4</t>
  </si>
  <si>
    <t>lucasj@outlook.com</t>
  </si>
  <si>
    <t>Kay Kristiansen</t>
  </si>
  <si>
    <t>Svintræ 37</t>
  </si>
  <si>
    <t>kaykristiansen@hovden.no</t>
  </si>
  <si>
    <t>Andre Pedersen</t>
  </si>
  <si>
    <t>Svintræ 47</t>
  </si>
  <si>
    <t>andrepedersen@hovden.no</t>
  </si>
  <si>
    <t>Kristine Evensen</t>
  </si>
  <si>
    <t>Svintræ 71</t>
  </si>
  <si>
    <t>ke@gmail.com</t>
  </si>
  <si>
    <t>Astrid Khan</t>
  </si>
  <si>
    <t>Svintræ 73</t>
  </si>
  <si>
    <t>astridkhan@gmail.com</t>
  </si>
  <si>
    <t>Ivar Landro</t>
  </si>
  <si>
    <t>&lt;i.l@aol.com&gt;</t>
  </si>
  <si>
    <t>Ada Johannessen</t>
  </si>
  <si>
    <t>Sælsvågvegen 84</t>
  </si>
  <si>
    <t>aj@outlook.com</t>
  </si>
  <si>
    <t>Emil Sandvik</t>
  </si>
  <si>
    <t>Sælsvågvegen 87</t>
  </si>
  <si>
    <t>emils@icloud.com</t>
  </si>
  <si>
    <t>Bjørn Gundersen</t>
  </si>
  <si>
    <t>Sæløyvegen 174</t>
  </si>
  <si>
    <t>bg@hovden.no</t>
  </si>
  <si>
    <t>Oddbjørn Larsen</t>
  </si>
  <si>
    <t>Sæløyvegen 181</t>
  </si>
  <si>
    <t>oddbjornlarsen@hotmail.com</t>
  </si>
  <si>
    <t>Kjell Johannessen</t>
  </si>
  <si>
    <t>Særberget 72</t>
  </si>
  <si>
    <t>kjellj@gmail.com</t>
  </si>
  <si>
    <t>Anne-Marie Larsen</t>
  </si>
  <si>
    <t>Sætreviki 44</t>
  </si>
  <si>
    <t>annlar@gmail.com</t>
  </si>
  <si>
    <t>Inger Myhre</t>
  </si>
  <si>
    <t>Sætreviki 61</t>
  </si>
  <si>
    <t>Morten Antonsen</t>
  </si>
  <si>
    <t>Sætreviki 67</t>
  </si>
  <si>
    <t>mortenantonsen@outlook.com</t>
  </si>
  <si>
    <t>Helene Roald</t>
  </si>
  <si>
    <t>Sætreviki 79</t>
  </si>
  <si>
    <t>h.r@gmail.com</t>
  </si>
  <si>
    <t>Robert Isaksen</t>
  </si>
  <si>
    <t>Tollbuvegen 64</t>
  </si>
  <si>
    <t>ri@gmail.com</t>
  </si>
  <si>
    <t>Anton Kristiansen</t>
  </si>
  <si>
    <t>Torsvikhøgda 23</t>
  </si>
  <si>
    <t>antonkristiansen@hotmail.com</t>
  </si>
  <si>
    <t>Hans Olav Lunde</t>
  </si>
  <si>
    <t>Torsvikvegen 168</t>
  </si>
  <si>
    <t>han.l@yahoo.com</t>
  </si>
  <si>
    <t>Inger Myklebust</t>
  </si>
  <si>
    <t>Torvvikvegen 18</t>
  </si>
  <si>
    <t>ingmyk@gmail.com</t>
  </si>
  <si>
    <t>Rune Johansen</t>
  </si>
  <si>
    <t>Torvvikvegen 39</t>
  </si>
  <si>
    <t>runejohansen@icloud.com</t>
  </si>
  <si>
    <t>Torkil Larsen</t>
  </si>
  <si>
    <t>Torvvikvegen 42</t>
  </si>
  <si>
    <t>torkill@icloud.com</t>
  </si>
  <si>
    <t>Bente Gjerstad</t>
  </si>
  <si>
    <t>Tranesvegen 33</t>
  </si>
  <si>
    <t>bengjerstad@aol.com</t>
  </si>
  <si>
    <t>Gunhild Furubakken</t>
  </si>
  <si>
    <t>Tranevågvegen 62</t>
  </si>
  <si>
    <t>gunhildfu@hotmail.com</t>
  </si>
  <si>
    <t>Tove Kristiansen</t>
  </si>
  <si>
    <t>Tranevågvegen 67</t>
  </si>
  <si>
    <t>tovekristiansen@icloud.com</t>
  </si>
  <si>
    <t>Gaute Sætre</t>
  </si>
  <si>
    <t>Trangevågvegen 2</t>
  </si>
  <si>
    <t>&lt;gautesatre@mail.com&gt;</t>
  </si>
  <si>
    <t>Bjørn Jensen</t>
  </si>
  <si>
    <t>Trossavika 69</t>
  </si>
  <si>
    <t>bj@outlook.com</t>
  </si>
  <si>
    <t>Willy Mathisen</t>
  </si>
  <si>
    <t>Trossavika 74</t>
  </si>
  <si>
    <t>wm@icloud.com</t>
  </si>
  <si>
    <t>Gunn Johansen</t>
  </si>
  <si>
    <t>Trossavika 85</t>
  </si>
  <si>
    <t>gunnjohansen@hovden.no</t>
  </si>
  <si>
    <t>Hege Haugen</t>
  </si>
  <si>
    <t>Turøyvegen 32</t>
  </si>
  <si>
    <t>hegehaugen@icloud.com</t>
  </si>
  <si>
    <t>Jorun Solbakken</t>
  </si>
  <si>
    <t>Turøyvegen 37</t>
  </si>
  <si>
    <t>js@gmail.com</t>
  </si>
  <si>
    <t>Solveig Sylta</t>
  </si>
  <si>
    <t>Turøyvegen 41</t>
  </si>
  <si>
    <t>sol.s@gmail.com</t>
  </si>
  <si>
    <t>Trude Andreassen</t>
  </si>
  <si>
    <t>Turøyvegen 48</t>
  </si>
  <si>
    <t>Thomas Bakken</t>
  </si>
  <si>
    <t>Turøyvegen 7</t>
  </si>
  <si>
    <t>thomasb@icloud.com</t>
  </si>
  <si>
    <t>Kjell Myhre</t>
  </si>
  <si>
    <t>Utenga 18</t>
  </si>
  <si>
    <t>kjellm@hotmail.com</t>
  </si>
  <si>
    <t>Bjørn Andersen</t>
  </si>
  <si>
    <t>Utenga 38</t>
  </si>
  <si>
    <t>bjoand@hotmail.com</t>
  </si>
  <si>
    <t>Amalie Haugen</t>
  </si>
  <si>
    <t>Uthaug 40</t>
  </si>
  <si>
    <t>ah@outlook.com</t>
  </si>
  <si>
    <t>Cathrine Olsen</t>
  </si>
  <si>
    <t>Utnesdalen 26</t>
  </si>
  <si>
    <t>cathrineo@hotmail.com</t>
  </si>
  <si>
    <t>Bjørn Jonsson</t>
  </si>
  <si>
    <t>Utnesdalen 42</t>
  </si>
  <si>
    <t>Lina Kristiansen</t>
  </si>
  <si>
    <t>Utnesdalen 45</t>
  </si>
  <si>
    <t>Maria Antonsen</t>
  </si>
  <si>
    <t>Utnesdalen 50</t>
  </si>
  <si>
    <t>mariaa@icloud.com</t>
  </si>
  <si>
    <t>Inger Ruud</t>
  </si>
  <si>
    <t>Utslåttena 37</t>
  </si>
  <si>
    <t>ir@icloud.com</t>
  </si>
  <si>
    <t>Thomas Pedersen</t>
  </si>
  <si>
    <t>Utslåttena 46</t>
  </si>
  <si>
    <t>Daniel Johansen</t>
  </si>
  <si>
    <t>Utslåttena 58</t>
  </si>
  <si>
    <t>danjoh@hovden.no</t>
  </si>
  <si>
    <t>Kjetil Fjeld</t>
  </si>
  <si>
    <t>Vardane 23</t>
  </si>
  <si>
    <t>kf@gmail.com</t>
  </si>
  <si>
    <t>Emil Kristiansen</t>
  </si>
  <si>
    <t>Vardane 56</t>
  </si>
  <si>
    <t>emilk@outlook.com</t>
  </si>
  <si>
    <t>Benedicte Bakken</t>
  </si>
  <si>
    <t>Varden 39</t>
  </si>
  <si>
    <t>benedicteb@icloud.com</t>
  </si>
  <si>
    <t>Stine Haugen</t>
  </si>
  <si>
    <t>Vardnesvegen 119</t>
  </si>
  <si>
    <t>sh@hovden.no</t>
  </si>
  <si>
    <t>Arne Andreassen</t>
  </si>
  <si>
    <t>Vasskarhaugen 15</t>
  </si>
  <si>
    <t>arneandreassen@icloud.com</t>
  </si>
  <si>
    <t>Åsmund Nielsen</t>
  </si>
  <si>
    <t>Vasskarhaugen 16</t>
  </si>
  <si>
    <t>asmundnielsen@icloud.com</t>
  </si>
  <si>
    <t>Bente Berg</t>
  </si>
  <si>
    <t>Vassvegen 53</t>
  </si>
  <si>
    <t>bb@hotmail.com</t>
  </si>
  <si>
    <t>Ingvild Amundsen</t>
  </si>
  <si>
    <t>Vikabrekka 75</t>
  </si>
  <si>
    <t>ingvilda@outlook.com</t>
  </si>
  <si>
    <t>Håkon Thorstensen</t>
  </si>
  <si>
    <t>Vågsbotnen 22</t>
  </si>
  <si>
    <t>haktho@hotmail.com</t>
  </si>
  <si>
    <t>Malin Kristiansen</t>
  </si>
  <si>
    <t>Vågsmunnen 108</t>
  </si>
  <si>
    <t>malkri@icloud.com</t>
  </si>
  <si>
    <t>Liv Pettersen</t>
  </si>
  <si>
    <t>Vågsmunnen 69</t>
  </si>
  <si>
    <t>livpettersen@gmail.com</t>
  </si>
  <si>
    <t>Kundenummer</t>
  </si>
  <si>
    <t>Utsalgsted</t>
  </si>
  <si>
    <t>Levering</t>
  </si>
  <si>
    <t>Tid</t>
  </si>
  <si>
    <t>Fraktpris</t>
  </si>
  <si>
    <t>BAKERMESTER FJELLS PIZZAUTSALG</t>
  </si>
  <si>
    <t>Ordrenummer</t>
  </si>
  <si>
    <t>Pizzaklubb</t>
  </si>
  <si>
    <t>Faktura</t>
  </si>
  <si>
    <t>Kundegruppe</t>
  </si>
  <si>
    <t>Telefonnummer</t>
  </si>
  <si>
    <t>Bestillingsdato</t>
  </si>
  <si>
    <t>Leveringsadresse*</t>
  </si>
  <si>
    <t>Bestillingstid</t>
  </si>
  <si>
    <t>Bestilling</t>
  </si>
  <si>
    <t>Nr</t>
  </si>
  <si>
    <t>Produkt</t>
  </si>
  <si>
    <t>Størrelse</t>
  </si>
  <si>
    <t>Antall</t>
  </si>
  <si>
    <t>Rabatt</t>
  </si>
  <si>
    <t>Totalpris</t>
  </si>
  <si>
    <t>Varetype</t>
  </si>
  <si>
    <t>Sum</t>
  </si>
  <si>
    <t>mva</t>
  </si>
  <si>
    <t>(%)</t>
  </si>
  <si>
    <t>(kr)</t>
  </si>
  <si>
    <t>Konstanter</t>
  </si>
  <si>
    <t>Minstepris inkl frakt</t>
  </si>
  <si>
    <t>Størrelser</t>
  </si>
  <si>
    <t>Stor</t>
  </si>
  <si>
    <t>Liten</t>
  </si>
  <si>
    <t>Pris eks mva</t>
  </si>
  <si>
    <t>Enhetspris</t>
  </si>
  <si>
    <t>(eks mva)</t>
  </si>
  <si>
    <t>Pizzaer per gratis</t>
  </si>
  <si>
    <t>Sum eks mva</t>
  </si>
  <si>
    <t>Frakt</t>
  </si>
  <si>
    <t>Pizzaklubbrabatt</t>
  </si>
  <si>
    <t>Medlem?</t>
  </si>
  <si>
    <t>Dyrest</t>
  </si>
  <si>
    <t>Pizzanummer</t>
  </si>
  <si>
    <t>Gratis</t>
  </si>
  <si>
    <t>Rest</t>
  </si>
  <si>
    <t>Betaling</t>
  </si>
  <si>
    <t>Kundenavn</t>
  </si>
  <si>
    <t>BAKERMESTER FJELLS PIZZAKLUBB</t>
  </si>
  <si>
    <t>Tidligere kjøpte pizzaer</t>
  </si>
  <si>
    <t>Pizzaer på denne bestillingen</t>
  </si>
  <si>
    <t>Antall gratis pizza</t>
  </si>
  <si>
    <t>Antall pizza før neste gratis</t>
  </si>
  <si>
    <t>Kontant</t>
  </si>
  <si>
    <t>Kort</t>
  </si>
  <si>
    <t>Vipps</t>
  </si>
  <si>
    <t>Sum bestilling</t>
  </si>
  <si>
    <t>Dag</t>
  </si>
  <si>
    <t>Mnd</t>
  </si>
  <si>
    <t>År</t>
  </si>
  <si>
    <t>Betaling:</t>
  </si>
  <si>
    <t>Ja</t>
  </si>
  <si>
    <t>Fjell Pizza Straume</t>
  </si>
  <si>
    <t>Spise 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</si>
</sst>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kr&quot;\ * #,##0.00_-;\-&quot;kr&quot;\ * #,##0.00_-;_-&quot;kr&quot;\ * &quot;-&quot;??_-;_-@_-"/>
    <numFmt numFmtId="164" formatCode="_-&quot;kr&quot;\ * #,##0.0_-;\-&quot;kr&quot;\ * #,##0.0_-;_-&quot;kr&quot;\ * &quot;-&quot;??_-;_-@_-"/>
  </numFmts>
  <fonts count="21">
    <font>
      <sz val="11"/>
      <color theme="1"/>
      <name val="Calibri"/>
      <family val="2"/>
      <scheme val="minor"/>
    </font>
    <font>
      <sz val="10"/>
      <color theme="1"/>
      <name val="Proxima Nova Rg"/>
      <family val="3"/>
    </font>
    <font>
      <sz val="11"/>
      <color theme="1"/>
      <name val="Proxima Nova Rg"/>
      <family val="3"/>
    </font>
    <font>
      <sz val="8"/>
      <color theme="1"/>
      <name val="Proxima Nova Thin"/>
      <family val="3"/>
    </font>
    <font>
      <sz val="20"/>
      <color theme="1"/>
      <name val="Proxima Nova Th"/>
      <family val="3"/>
    </font>
    <font>
      <sz val="22"/>
      <color theme="1"/>
      <name val="Proxima Nova Th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Proxima Nova Rg"/>
      <family val="3"/>
    </font>
    <font>
      <b/>
      <sz val="12"/>
      <color theme="1"/>
      <name val="Proxima Nova Rg"/>
      <family val="3"/>
    </font>
    <font>
      <sz val="11"/>
      <color theme="1"/>
      <name val="Proxima Nova Medium"/>
      <family val="3"/>
    </font>
    <font>
      <sz val="9"/>
      <color theme="1"/>
      <name val="Proxima Nova Rg"/>
      <family val="3"/>
    </font>
    <font>
      <sz val="8"/>
      <color theme="1"/>
      <name val="Proxima Nova Rg"/>
      <family val="3"/>
    </font>
    <font>
      <i/>
      <sz val="10"/>
      <color theme="1"/>
      <name val="Proxima Nova Rg"/>
      <family val="3"/>
    </font>
    <font>
      <sz val="11"/>
      <color theme="1"/>
      <name val="Proxima Nova Lt"/>
      <family val="3"/>
    </font>
    <font>
      <sz val="11"/>
      <color rgb="FFC00000"/>
      <name val="Proxima Nova Rg"/>
      <family val="3"/>
    </font>
    <font>
      <sz val="14"/>
      <color theme="1"/>
      <name val="Proxima Nova Rg"/>
      <family val="3"/>
    </font>
    <font>
      <b/>
      <sz val="18"/>
      <color theme="1"/>
      <name val="Proxima Nova Rg"/>
      <family val="3"/>
    </font>
    <font>
      <sz val="11"/>
      <color theme="1"/>
      <name val="Proxima Nova Th"/>
      <family val="3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4" borderId="1" xfId="0" applyFont="1" applyFill="1" applyBorder="1"/>
    <xf numFmtId="0" fontId="2" fillId="4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3" fillId="0" borderId="0" xfId="0" applyFont="1"/>
    <xf numFmtId="20" fontId="1" fillId="0" borderId="0" xfId="0" applyNumberFormat="1" applyFont="1"/>
    <xf numFmtId="14" fontId="1" fillId="0" borderId="0" xfId="0" applyNumberFormat="1" applyFont="1"/>
    <xf numFmtId="0" fontId="4" fillId="0" borderId="0" xfId="0" applyFont="1" applyAlignment="1">
      <alignment vertical="center"/>
    </xf>
    <xf numFmtId="0" fontId="8" fillId="4" borderId="7" xfId="0" applyFont="1" applyFill="1" applyBorder="1"/>
    <xf numFmtId="0" fontId="2" fillId="4" borderId="2" xfId="0" applyFont="1" applyFill="1" applyBorder="1"/>
    <xf numFmtId="0" fontId="8" fillId="4" borderId="0" xfId="0" applyFont="1" applyFill="1"/>
    <xf numFmtId="0" fontId="2" fillId="4" borderId="5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1" fillId="4" borderId="0" xfId="0" applyFont="1" applyFill="1" applyAlignment="1">
      <alignment horizontal="right"/>
    </xf>
    <xf numFmtId="0" fontId="0" fillId="4" borderId="7" xfId="0" applyFill="1" applyBorder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0" fillId="5" borderId="0" xfId="0" applyFill="1"/>
    <xf numFmtId="44" fontId="2" fillId="5" borderId="0" xfId="1" applyFont="1" applyFill="1" applyAlignment="1">
      <alignment horizontal="center"/>
    </xf>
    <xf numFmtId="0" fontId="2" fillId="5" borderId="0" xfId="0" applyFont="1" applyFill="1" applyAlignment="1">
      <alignment vertical="center"/>
    </xf>
    <xf numFmtId="0" fontId="9" fillId="5" borderId="8" xfId="0" applyFont="1" applyFill="1" applyBorder="1"/>
    <xf numFmtId="0" fontId="2" fillId="5" borderId="8" xfId="0" applyFont="1" applyFill="1" applyBorder="1"/>
    <xf numFmtId="0" fontId="12" fillId="5" borderId="8" xfId="0" applyFont="1" applyFill="1" applyBorder="1" applyAlignment="1">
      <alignment vertical="top"/>
    </xf>
    <xf numFmtId="0" fontId="12" fillId="5" borderId="8" xfId="0" applyFont="1" applyFill="1" applyBorder="1" applyAlignment="1">
      <alignment horizontal="center" vertical="top"/>
    </xf>
    <xf numFmtId="20" fontId="2" fillId="6" borderId="13" xfId="0" applyNumberFormat="1" applyFont="1" applyFill="1" applyBorder="1" applyAlignment="1" applyProtection="1">
      <alignment horizontal="center"/>
      <protection locked="0"/>
    </xf>
    <xf numFmtId="0" fontId="2" fillId="6" borderId="27" xfId="0" applyFont="1" applyFill="1" applyBorder="1" applyAlignment="1" applyProtection="1">
      <alignment horizontal="center" vertical="center" shrinkToFit="1"/>
      <protection locked="0"/>
    </xf>
    <xf numFmtId="0" fontId="2" fillId="6" borderId="27" xfId="0" applyFont="1" applyFill="1" applyBorder="1" applyAlignment="1" applyProtection="1">
      <alignment horizontal="center" vertical="center"/>
      <protection locked="0"/>
    </xf>
    <xf numFmtId="9" fontId="2" fillId="6" borderId="28" xfId="2" applyFont="1" applyFill="1" applyBorder="1" applyAlignment="1" applyProtection="1">
      <alignment horizontal="center" vertical="center"/>
      <protection locked="0"/>
    </xf>
    <xf numFmtId="0" fontId="2" fillId="6" borderId="22" xfId="0" applyFont="1" applyFill="1" applyBorder="1" applyAlignment="1" applyProtection="1">
      <alignment horizontal="center" vertical="center" shrinkToFit="1"/>
      <protection locked="0"/>
    </xf>
    <xf numFmtId="0" fontId="2" fillId="6" borderId="22" xfId="0" applyFont="1" applyFill="1" applyBorder="1" applyAlignment="1" applyProtection="1">
      <alignment horizontal="center" vertical="center"/>
      <protection locked="0"/>
    </xf>
    <xf numFmtId="9" fontId="2" fillId="6" borderId="25" xfId="2" applyFont="1" applyFill="1" applyBorder="1" applyAlignment="1" applyProtection="1">
      <alignment horizontal="center" vertical="center"/>
      <protection locked="0"/>
    </xf>
    <xf numFmtId="0" fontId="2" fillId="6" borderId="23" xfId="0" applyFont="1" applyFill="1" applyBorder="1" applyAlignment="1" applyProtection="1">
      <alignment horizontal="center" vertical="center" shrinkToFit="1"/>
      <protection locked="0"/>
    </xf>
    <xf numFmtId="0" fontId="2" fillId="6" borderId="23" xfId="0" applyFont="1" applyFill="1" applyBorder="1" applyAlignment="1" applyProtection="1">
      <alignment horizontal="center" vertical="center"/>
      <protection locked="0"/>
    </xf>
    <xf numFmtId="9" fontId="2" fillId="6" borderId="24" xfId="2" applyFont="1" applyFill="1" applyBorder="1" applyAlignment="1" applyProtection="1">
      <alignment horizontal="center" vertical="center"/>
      <protection locked="0"/>
    </xf>
    <xf numFmtId="0" fontId="13" fillId="4" borderId="0" xfId="0" applyFont="1" applyFill="1" applyAlignment="1">
      <alignment horizontal="center" vertical="center" shrinkToFit="1"/>
    </xf>
    <xf numFmtId="0" fontId="13" fillId="4" borderId="8" xfId="0" applyFont="1" applyFill="1" applyBorder="1" applyAlignment="1">
      <alignment horizontal="center" vertical="center" shrinkToFit="1"/>
    </xf>
    <xf numFmtId="0" fontId="11" fillId="7" borderId="1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11" fillId="7" borderId="16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2" fillId="4" borderId="30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11" fillId="3" borderId="15" xfId="0" applyFont="1" applyFill="1" applyBorder="1"/>
    <xf numFmtId="0" fontId="2" fillId="3" borderId="9" xfId="0" applyFont="1" applyFill="1" applyBorder="1"/>
    <xf numFmtId="0" fontId="11" fillId="3" borderId="14" xfId="0" applyFont="1" applyFill="1" applyBorder="1"/>
    <xf numFmtId="0" fontId="2" fillId="3" borderId="0" xfId="0" applyFont="1" applyFill="1"/>
    <xf numFmtId="0" fontId="11" fillId="3" borderId="17" xfId="0" applyFont="1" applyFill="1" applyBorder="1"/>
    <xf numFmtId="0" fontId="2" fillId="3" borderId="10" xfId="0" applyFont="1" applyFill="1" applyBorder="1"/>
    <xf numFmtId="0" fontId="11" fillId="3" borderId="18" xfId="0" applyFont="1" applyFill="1" applyBorder="1"/>
    <xf numFmtId="0" fontId="2" fillId="3" borderId="8" xfId="0" applyFont="1" applyFill="1" applyBorder="1"/>
    <xf numFmtId="0" fontId="2" fillId="7" borderId="0" xfId="0" applyFont="1" applyFill="1" applyAlignment="1">
      <alignment vertical="center"/>
    </xf>
    <xf numFmtId="0" fontId="2" fillId="7" borderId="0" xfId="0" applyFont="1" applyFill="1"/>
    <xf numFmtId="0" fontId="0" fillId="7" borderId="0" xfId="0" applyFill="1"/>
    <xf numFmtId="9" fontId="2" fillId="7" borderId="0" xfId="2" applyFont="1" applyFill="1" applyAlignment="1">
      <alignment horizontal="center" vertical="center"/>
    </xf>
    <xf numFmtId="9" fontId="2" fillId="7" borderId="0" xfId="0" applyNumberFormat="1" applyFont="1" applyFill="1" applyAlignment="1">
      <alignment horizontal="center" vertical="center"/>
    </xf>
    <xf numFmtId="0" fontId="2" fillId="7" borderId="8" xfId="0" applyFont="1" applyFill="1" applyBorder="1"/>
    <xf numFmtId="0" fontId="2" fillId="7" borderId="41" xfId="0" applyFont="1" applyFill="1" applyBorder="1"/>
    <xf numFmtId="0" fontId="2" fillId="5" borderId="6" xfId="0" applyFont="1" applyFill="1" applyBorder="1"/>
    <xf numFmtId="0" fontId="2" fillId="5" borderId="5" xfId="0" applyFont="1" applyFill="1" applyBorder="1"/>
    <xf numFmtId="0" fontId="2" fillId="7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7" borderId="8" xfId="0" applyFont="1" applyFill="1" applyBorder="1" applyAlignment="1">
      <alignment vertical="center"/>
    </xf>
    <xf numFmtId="0" fontId="2" fillId="7" borderId="0" xfId="0" applyFont="1" applyFill="1" applyAlignment="1">
      <alignment horizontal="left" vertical="top"/>
    </xf>
    <xf numFmtId="14" fontId="0" fillId="0" borderId="0" xfId="0" applyNumberFormat="1"/>
    <xf numFmtId="0" fontId="1" fillId="6" borderId="13" xfId="0" applyFont="1" applyFill="1" applyBorder="1" applyAlignment="1" applyProtection="1">
      <alignment horizontal="center" vertical="center" shrinkToFit="1"/>
      <protection locked="0"/>
    </xf>
    <xf numFmtId="0" fontId="2" fillId="6" borderId="13" xfId="0" applyFont="1" applyFill="1" applyBorder="1" applyAlignment="1" applyProtection="1">
      <alignment horizontal="center" vertical="center"/>
      <protection locked="0"/>
    </xf>
    <xf numFmtId="0" fontId="2" fillId="6" borderId="31" xfId="0" applyFont="1" applyFill="1" applyBorder="1" applyAlignment="1" applyProtection="1">
      <alignment horizontal="center" vertical="center" shrinkToFit="1"/>
      <protection locked="0"/>
    </xf>
    <xf numFmtId="0" fontId="2" fillId="3" borderId="14" xfId="0" applyFont="1" applyFill="1" applyBorder="1" applyAlignment="1">
      <alignment horizontal="right" vertical="center" shrinkToFit="1"/>
    </xf>
    <xf numFmtId="0" fontId="2" fillId="3" borderId="18" xfId="0" applyFont="1" applyFill="1" applyBorder="1" applyAlignment="1">
      <alignment horizontal="right" vertical="center" shrinkToFit="1"/>
    </xf>
    <xf numFmtId="0" fontId="2" fillId="4" borderId="0" xfId="0" applyFont="1" applyFill="1" applyAlignment="1">
      <alignment horizontal="center" shrinkToFit="1"/>
    </xf>
    <xf numFmtId="164" fontId="12" fillId="4" borderId="0" xfId="1" applyNumberFormat="1" applyFont="1" applyFill="1" applyBorder="1" applyAlignment="1">
      <alignment horizontal="center" vertical="center" shrinkToFit="1"/>
    </xf>
    <xf numFmtId="0" fontId="2" fillId="4" borderId="0" xfId="0" applyFont="1" applyFill="1" applyAlignment="1">
      <alignment shrinkToFit="1"/>
    </xf>
    <xf numFmtId="0" fontId="2" fillId="3" borderId="0" xfId="0" applyFont="1" applyFill="1" applyAlignment="1">
      <alignment vertical="center"/>
    </xf>
    <xf numFmtId="0" fontId="2" fillId="3" borderId="8" xfId="0" applyFont="1" applyFill="1" applyBorder="1" applyAlignment="1">
      <alignment vertical="center"/>
    </xf>
    <xf numFmtId="0" fontId="11" fillId="4" borderId="11" xfId="0" applyFont="1" applyFill="1" applyBorder="1"/>
    <xf numFmtId="0" fontId="12" fillId="4" borderId="43" xfId="0" applyFont="1" applyFill="1" applyBorder="1"/>
    <xf numFmtId="0" fontId="12" fillId="4" borderId="12" xfId="0" applyFont="1" applyFill="1" applyBorder="1"/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/>
    <xf numFmtId="164" fontId="11" fillId="4" borderId="0" xfId="1" applyNumberFormat="1" applyFont="1" applyFill="1" applyBorder="1" applyAlignment="1">
      <alignment shrinkToFit="1"/>
    </xf>
    <xf numFmtId="164" fontId="11" fillId="4" borderId="8" xfId="1" applyNumberFormat="1" applyFont="1" applyFill="1" applyBorder="1" applyAlignment="1">
      <alignment shrinkToFit="1"/>
    </xf>
    <xf numFmtId="44" fontId="2" fillId="7" borderId="8" xfId="1" applyFont="1" applyFill="1" applyBorder="1" applyAlignment="1">
      <alignment horizontal="right"/>
    </xf>
    <xf numFmtId="0" fontId="2" fillId="7" borderId="0" xfId="0" applyFont="1" applyFill="1" applyAlignment="1">
      <alignment vertical="center"/>
    </xf>
    <xf numFmtId="0" fontId="0" fillId="7" borderId="0" xfId="0" applyFill="1" applyAlignment="1">
      <alignment horizontal="center"/>
    </xf>
    <xf numFmtId="44" fontId="17" fillId="7" borderId="0" xfId="1" applyFont="1" applyFill="1" applyBorder="1" applyAlignment="1">
      <alignment horizontal="center" shrinkToFit="1"/>
    </xf>
    <xf numFmtId="44" fontId="17" fillId="7" borderId="29" xfId="1" applyFont="1" applyFill="1" applyBorder="1" applyAlignment="1">
      <alignment horizontal="center" shrinkToFit="1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7" fillId="7" borderId="42" xfId="0" applyFont="1" applyFill="1" applyBorder="1" applyAlignment="1">
      <alignment horizontal="center"/>
    </xf>
    <xf numFmtId="0" fontId="7" fillId="7" borderId="33" xfId="0" applyFont="1" applyFill="1" applyBorder="1" applyAlignment="1">
      <alignment horizontal="center"/>
    </xf>
    <xf numFmtId="0" fontId="7" fillId="7" borderId="34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0" xfId="0" applyFont="1" applyFill="1"/>
    <xf numFmtId="0" fontId="2" fillId="4" borderId="32" xfId="0" applyFont="1" applyFill="1" applyBorder="1"/>
    <xf numFmtId="0" fontId="2" fillId="4" borderId="33" xfId="0" applyFont="1" applyFill="1" applyBorder="1"/>
    <xf numFmtId="0" fontId="2" fillId="7" borderId="0" xfId="0" applyFont="1" applyFill="1" applyAlignment="1">
      <alignment horizontal="center" vertical="center"/>
    </xf>
    <xf numFmtId="0" fontId="2" fillId="6" borderId="21" xfId="0" applyFont="1" applyFill="1" applyBorder="1" applyAlignment="1" applyProtection="1">
      <alignment horizontal="center"/>
      <protection locked="0"/>
    </xf>
    <xf numFmtId="0" fontId="2" fillId="6" borderId="31" xfId="0" applyFont="1" applyFill="1" applyBorder="1" applyAlignment="1" applyProtection="1">
      <alignment horizontal="center"/>
      <protection locked="0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 shrinkToFit="1"/>
    </xf>
    <xf numFmtId="0" fontId="2" fillId="7" borderId="0" xfId="0" applyFont="1" applyFill="1"/>
    <xf numFmtId="44" fontId="14" fillId="7" borderId="0" xfId="1" applyFont="1" applyFill="1" applyBorder="1" applyAlignment="1"/>
    <xf numFmtId="44" fontId="15" fillId="7" borderId="8" xfId="1" applyFont="1" applyFill="1" applyBorder="1" applyAlignment="1">
      <alignment horizontal="left"/>
    </xf>
    <xf numFmtId="164" fontId="11" fillId="4" borderId="0" xfId="1" applyNumberFormat="1" applyFont="1" applyFill="1" applyBorder="1" applyAlignment="1">
      <alignment shrinkToFit="1"/>
    </xf>
    <xf numFmtId="164" fontId="11" fillId="4" borderId="4" xfId="1" applyNumberFormat="1" applyFont="1" applyFill="1" applyBorder="1" applyAlignment="1">
      <alignment shrinkToFit="1"/>
    </xf>
    <xf numFmtId="164" fontId="11" fillId="4" borderId="8" xfId="1" applyNumberFormat="1" applyFont="1" applyFill="1" applyBorder="1" applyAlignment="1">
      <alignment shrinkToFit="1"/>
    </xf>
    <xf numFmtId="164" fontId="11" fillId="4" borderId="6" xfId="1" applyNumberFormat="1" applyFont="1" applyFill="1" applyBorder="1" applyAlignment="1">
      <alignment shrinkToFit="1"/>
    </xf>
    <xf numFmtId="0" fontId="2" fillId="7" borderId="7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/>
    </xf>
    <xf numFmtId="0" fontId="2" fillId="7" borderId="0" xfId="0" applyFont="1" applyFill="1" applyAlignment="1">
      <alignment horizontal="left" vertical="center"/>
    </xf>
    <xf numFmtId="44" fontId="14" fillId="7" borderId="7" xfId="1" applyFont="1" applyFill="1" applyBorder="1" applyAlignment="1">
      <alignment horizontal="right" vertical="center"/>
    </xf>
    <xf numFmtId="44" fontId="2" fillId="7" borderId="8" xfId="1" applyFont="1" applyFill="1" applyBorder="1" applyAlignment="1">
      <alignment horizontal="right" vertical="center"/>
    </xf>
    <xf numFmtId="44" fontId="2" fillId="7" borderId="0" xfId="1" applyFont="1" applyFill="1" applyBorder="1" applyAlignment="1">
      <alignment horizontal="right" vertical="center"/>
    </xf>
    <xf numFmtId="164" fontId="11" fillId="4" borderId="9" xfId="1" applyNumberFormat="1" applyFont="1" applyFill="1" applyBorder="1" applyAlignment="1">
      <alignment shrinkToFit="1"/>
    </xf>
    <xf numFmtId="164" fontId="11" fillId="4" borderId="19" xfId="1" applyNumberFormat="1" applyFont="1" applyFill="1" applyBorder="1" applyAlignment="1">
      <alignment shrinkToFit="1"/>
    </xf>
    <xf numFmtId="0" fontId="10" fillId="7" borderId="11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2" fillId="6" borderId="27" xfId="0" applyFont="1" applyFill="1" applyBorder="1" applyAlignment="1" applyProtection="1">
      <alignment horizontal="center" vertical="center" shrinkToFit="1"/>
      <protection locked="0"/>
    </xf>
    <xf numFmtId="0" fontId="2" fillId="6" borderId="23" xfId="0" applyFont="1" applyFill="1" applyBorder="1" applyAlignment="1" applyProtection="1">
      <alignment horizontal="center" vertical="center" shrinkToFit="1"/>
      <protection locked="0"/>
    </xf>
    <xf numFmtId="0" fontId="2" fillId="7" borderId="8" xfId="0" applyFont="1" applyFill="1" applyBorder="1"/>
    <xf numFmtId="0" fontId="2" fillId="4" borderId="3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6" borderId="17" xfId="0" applyFill="1" applyBorder="1" applyAlignment="1" applyProtection="1">
      <alignment horizontal="center"/>
      <protection locked="0"/>
    </xf>
    <xf numFmtId="0" fontId="0" fillId="6" borderId="10" xfId="0" applyFill="1" applyBorder="1" applyAlignment="1" applyProtection="1">
      <alignment horizontal="center"/>
      <protection locked="0"/>
    </xf>
    <xf numFmtId="0" fontId="0" fillId="6" borderId="20" xfId="0" applyFill="1" applyBorder="1" applyAlignment="1" applyProtection="1">
      <alignment horizontal="center"/>
      <protection locked="0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7" borderId="8" xfId="0" applyFont="1" applyFill="1" applyBorder="1" applyAlignment="1">
      <alignment vertical="center"/>
    </xf>
    <xf numFmtId="44" fontId="16" fillId="7" borderId="0" xfId="0" applyNumberFormat="1" applyFont="1" applyFill="1" applyAlignment="1">
      <alignment horizontal="center" shrinkToFit="1"/>
    </xf>
    <xf numFmtId="0" fontId="16" fillId="7" borderId="0" xfId="0" applyFont="1" applyFill="1" applyAlignment="1">
      <alignment horizontal="center" shrinkToFit="1"/>
    </xf>
    <xf numFmtId="0" fontId="16" fillId="7" borderId="29" xfId="0" applyFont="1" applyFill="1" applyBorder="1" applyAlignment="1">
      <alignment horizontal="center" shrinkToFit="1"/>
    </xf>
    <xf numFmtId="44" fontId="16" fillId="7" borderId="0" xfId="1" applyFont="1" applyFill="1" applyBorder="1" applyAlignment="1">
      <alignment horizontal="center" shrinkToFit="1"/>
    </xf>
    <xf numFmtId="44" fontId="16" fillId="7" borderId="29" xfId="1" applyFont="1" applyFill="1" applyBorder="1" applyAlignment="1">
      <alignment horizontal="center" shrinkToFit="1"/>
    </xf>
    <xf numFmtId="0" fontId="2" fillId="6" borderId="38" xfId="0" applyFont="1" applyFill="1" applyBorder="1" applyAlignment="1" applyProtection="1">
      <alignment horizontal="center" vertical="center" shrinkToFit="1"/>
      <protection locked="0"/>
    </xf>
    <xf numFmtId="0" fontId="2" fillId="6" borderId="39" xfId="0" applyFont="1" applyFill="1" applyBorder="1" applyAlignment="1" applyProtection="1">
      <alignment horizontal="center" vertical="center" shrinkToFit="1"/>
      <protection locked="0"/>
    </xf>
    <xf numFmtId="0" fontId="2" fillId="6" borderId="40" xfId="0" applyFont="1" applyFill="1" applyBorder="1" applyAlignment="1" applyProtection="1">
      <alignment horizontal="center" vertical="center" shrinkToFit="1"/>
      <protection locked="0"/>
    </xf>
    <xf numFmtId="0" fontId="2" fillId="5" borderId="0" xfId="0" applyFont="1" applyFill="1" applyAlignment="1">
      <alignment vertical="center" wrapText="1"/>
    </xf>
    <xf numFmtId="0" fontId="2" fillId="5" borderId="8" xfId="0" applyFont="1" applyFill="1" applyBorder="1"/>
    <xf numFmtId="0" fontId="2" fillId="6" borderId="41" xfId="0" applyFont="1" applyFill="1" applyBorder="1" applyAlignment="1" applyProtection="1">
      <alignment horizontal="center"/>
      <protection locked="0"/>
    </xf>
    <xf numFmtId="0" fontId="2" fillId="6" borderId="35" xfId="0" applyFont="1" applyFill="1" applyBorder="1" applyAlignment="1" applyProtection="1">
      <alignment horizontal="center"/>
      <protection locked="0"/>
    </xf>
    <xf numFmtId="0" fontId="2" fillId="6" borderId="36" xfId="0" applyFont="1" applyFill="1" applyBorder="1" applyAlignment="1" applyProtection="1">
      <alignment horizontal="center"/>
      <protection locked="0"/>
    </xf>
    <xf numFmtId="0" fontId="2" fillId="6" borderId="37" xfId="0" applyFont="1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left" shrinkToFit="1"/>
    </xf>
    <xf numFmtId="0" fontId="10" fillId="7" borderId="2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2" fillId="5" borderId="8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6" borderId="1" xfId="0" applyFont="1" applyFill="1" applyBorder="1" applyAlignment="1" applyProtection="1">
      <alignment horizontal="center"/>
      <protection locked="0"/>
    </xf>
    <xf numFmtId="0" fontId="2" fillId="6" borderId="7" xfId="0" applyFont="1" applyFill="1" applyBorder="1" applyAlignment="1" applyProtection="1">
      <alignment horizontal="center"/>
      <protection locked="0"/>
    </xf>
    <xf numFmtId="0" fontId="2" fillId="6" borderId="2" xfId="0" applyFont="1" applyFill="1" applyBorder="1" applyAlignment="1" applyProtection="1">
      <alignment horizontal="center"/>
      <protection locked="0"/>
    </xf>
    <xf numFmtId="0" fontId="2" fillId="6" borderId="5" xfId="0" applyFont="1" applyFill="1" applyBorder="1" applyAlignment="1" applyProtection="1">
      <alignment horizontal="center" shrinkToFit="1"/>
      <protection locked="0"/>
    </xf>
    <xf numFmtId="0" fontId="2" fillId="6" borderId="8" xfId="0" applyFont="1" applyFill="1" applyBorder="1" applyAlignment="1" applyProtection="1">
      <alignment horizontal="center" shrinkToFit="1"/>
      <protection locked="0"/>
    </xf>
    <xf numFmtId="0" fontId="2" fillId="6" borderId="6" xfId="0" applyFont="1" applyFill="1" applyBorder="1" applyAlignment="1" applyProtection="1">
      <alignment horizontal="center" shrinkToFit="1"/>
      <protection locked="0"/>
    </xf>
    <xf numFmtId="0" fontId="2" fillId="5" borderId="0" xfId="0" applyFont="1" applyFill="1" applyAlignment="1">
      <alignment horizontal="center"/>
    </xf>
    <xf numFmtId="22" fontId="2" fillId="5" borderId="0" xfId="0" applyNumberFormat="1" applyFont="1" applyFill="1" applyAlignment="1">
      <alignment horizontal="center" shrinkToFit="1"/>
    </xf>
    <xf numFmtId="164" fontId="12" fillId="4" borderId="3" xfId="1" applyNumberFormat="1" applyFont="1" applyFill="1" applyBorder="1" applyAlignment="1">
      <alignment shrinkToFit="1"/>
    </xf>
    <xf numFmtId="44" fontId="12" fillId="4" borderId="3" xfId="1" applyFont="1" applyFill="1" applyBorder="1" applyAlignment="1">
      <alignment shrinkToFit="1"/>
    </xf>
    <xf numFmtId="164" fontId="12" fillId="4" borderId="0" xfId="0" applyNumberFormat="1" applyFont="1" applyFill="1" applyAlignment="1">
      <alignment vertical="center" shrinkToFit="1"/>
    </xf>
    <xf numFmtId="44" fontId="12" fillId="4" borderId="0" xfId="1" applyFont="1" applyFill="1" applyBorder="1" applyAlignment="1">
      <alignment vertical="center" shrinkToFit="1"/>
    </xf>
    <xf numFmtId="164" fontId="12" fillId="4" borderId="0" xfId="1" applyNumberFormat="1" applyFont="1" applyFill="1" applyBorder="1" applyAlignment="1">
      <alignment shrinkToFit="1"/>
    </xf>
    <xf numFmtId="44" fontId="2" fillId="7" borderId="8" xfId="1" applyFont="1" applyFill="1" applyBorder="1" applyAlignment="1">
      <alignment shrinkToFit="1"/>
    </xf>
    <xf numFmtId="44" fontId="14" fillId="7" borderId="0" xfId="1" applyFont="1" applyFill="1" applyBorder="1" applyAlignment="1">
      <alignment shrinkToFit="1"/>
    </xf>
    <xf numFmtId="44" fontId="2" fillId="3" borderId="14" xfId="1" applyFont="1" applyFill="1" applyBorder="1" applyAlignment="1">
      <alignment horizontal="left" shrinkToFit="1"/>
    </xf>
    <xf numFmtId="44" fontId="2" fillId="3" borderId="0" xfId="1" applyFont="1" applyFill="1" applyBorder="1" applyAlignment="1">
      <alignment horizontal="left" shrinkToFit="1"/>
    </xf>
    <xf numFmtId="44" fontId="2" fillId="3" borderId="17" xfId="1" applyFont="1" applyFill="1" applyBorder="1" applyAlignment="1">
      <alignment horizontal="left" shrinkToFit="1"/>
    </xf>
    <xf numFmtId="44" fontId="2" fillId="3" borderId="10" xfId="1" applyFont="1" applyFill="1" applyBorder="1" applyAlignment="1">
      <alignment horizontal="left" shrinkToFit="1"/>
    </xf>
    <xf numFmtId="9" fontId="11" fillId="4" borderId="0" xfId="2" applyFont="1" applyFill="1" applyBorder="1" applyAlignment="1">
      <alignment shrinkToFit="1"/>
    </xf>
    <xf numFmtId="44" fontId="12" fillId="4" borderId="5" xfId="1" applyFont="1" applyFill="1" applyBorder="1" applyAlignment="1">
      <alignment shrinkToFit="1"/>
    </xf>
    <xf numFmtId="164" fontId="12" fillId="4" borderId="8" xfId="0" applyNumberFormat="1" applyFont="1" applyFill="1" applyBorder="1" applyAlignment="1">
      <alignment vertical="center" shrinkToFit="1"/>
    </xf>
    <xf numFmtId="44" fontId="12" fillId="4" borderId="8" xfId="1" applyFont="1" applyFill="1" applyBorder="1" applyAlignment="1">
      <alignment vertical="center" shrinkToFit="1"/>
    </xf>
    <xf numFmtId="9" fontId="11" fillId="4" borderId="8" xfId="2" applyFont="1" applyFill="1" applyBorder="1" applyAlignment="1">
      <alignment shrinkToFit="1"/>
    </xf>
  </cellXfs>
  <cellStyles count="3">
    <cellStyle name="Currency" xfId="1" builtinId="4"/>
    <cellStyle name="Normal" xfId="0" builtinId="0"/>
    <cellStyle name="Percent" xfId="2" builtinId="5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390854</xdr:colOff>
      <xdr:row>0</xdr:row>
      <xdr:rowOff>32844</xdr:rowOff>
    </xdr:from>
    <xdr:to>
      <xdr:col>17</xdr:col>
      <xdr:colOff>0</xdr:colOff>
      <xdr:row>4</xdr:row>
      <xdr:rowOff>85806</xdr:rowOff>
    </xdr:to>
    <xdr:pic>
      <xdr:nvPicPr>
        <xdr:cNvPr id="2" name="Picture 1" descr="50 free vector icons of Party and Celebration designed by Freepik in 2020 |  Free icons, Vector icon design, Icon design">
          <a:extLst>
            <a:ext uri="{FF2B5EF4-FFF2-40B4-BE49-F238E27FC236}">
              <a16:creationId xmlns:a16="http://schemas.microsoft.com/office/drawing/2014/main" id="{10FB0BEB-4608-4D87-807B-E550AE4FD3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22"/>
        <a:stretch/>
      </xdr:blipFill>
      <xdr:spPr bwMode="auto">
        <a:xfrm flipH="1">
          <a:off x="6388320" y="32844"/>
          <a:ext cx="784990" cy="715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3C69EA6-A667-4A5A-9F82-2A827B6A3AB1}" autoFormatId="16" applyNumberFormats="0" applyBorderFormats="0" applyFontFormats="0" applyPatternFormats="0" applyAlignmentFormats="0" applyWidthHeightFormats="0">
  <queryTableRefresh nextId="9">
    <queryTableFields count="8">
      <queryTableField id="1" name="KundeNr" tableColumnId="1"/>
      <queryTableField id="2" name="Navn" tableColumnId="2"/>
      <queryTableField id="3" name="Telefon" tableColumnId="3"/>
      <queryTableField id="4" name="Adresse" tableColumnId="4"/>
      <queryTableField id="5" name="PostNr" tableColumnId="5"/>
      <queryTableField id="6" name="Poststed" tableColumnId="6"/>
      <queryTableField id="7" name="Kundetype" tableColumnId="7"/>
      <queryTableField id="8" name="Valu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FB8AA7-E2AE-4B07-B783-9EB71FB19B2F}" autoFormatId="16" applyNumberFormats="0" applyBorderFormats="0" applyFontFormats="0" applyPatternFormats="0" applyAlignmentFormats="0" applyWidthHeightFormats="0">
  <queryTableRefresh nextId="7">
    <queryTableFields count="6">
      <queryTableField id="1" name="ProduktNr" tableColumnId="1"/>
      <queryTableField id="2" name="ProduktNavn" tableColumnId="2"/>
      <queryTableField id="3" name="Beskrivelse" tableColumnId="3"/>
      <queryTableField id="4" name="Pris" tableColumnId="4"/>
      <queryTableField id="5" name="Enhetskostnad" tableColumnId="5"/>
      <queryTableField id="6" name="Kategor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757E67-9AB8-44BA-B4B3-83E2A20E3473}" name="Kunde" displayName="Kunde" ref="A1:H1305" tableType="queryTable" totalsRowShown="0">
  <autoFilter ref="A1:H1305" xr:uid="{19205E91-9094-47C8-874D-93816AC179F6}"/>
  <sortState xmlns:xlrd2="http://schemas.microsoft.com/office/spreadsheetml/2017/richdata2" ref="A2:H1305">
    <sortCondition ref="B1:B1305"/>
  </sortState>
  <tableColumns count="8">
    <tableColumn id="1" xr3:uid="{D84E3CD5-3A58-4F50-844F-FE5396373BE8}" uniqueName="1" name="KundeNr" queryTableFieldId="1"/>
    <tableColumn id="2" xr3:uid="{B202ED1A-5876-4C02-8252-37EB989AAC65}" uniqueName="2" name="Navn" queryTableFieldId="2" dataDxfId="7"/>
    <tableColumn id="3" xr3:uid="{F3CFAA31-DDD4-48C3-B107-5D21582A9BB7}" uniqueName="3" name="Telefon" queryTableFieldId="3"/>
    <tableColumn id="4" xr3:uid="{4B03121C-530D-475C-8A97-514526F427AA}" uniqueName="4" name="Adresse" queryTableFieldId="4" dataDxfId="6"/>
    <tableColumn id="5" xr3:uid="{98C08272-4710-4054-B394-6587EBE4CEB4}" uniqueName="5" name="PostNr" queryTableFieldId="5"/>
    <tableColumn id="6" xr3:uid="{F2A2BC9E-F14E-4689-8450-B995A11277F3}" uniqueName="6" name="Poststed" queryTableFieldId="6" dataDxfId="5"/>
    <tableColumn id="7" xr3:uid="{B0018543-0E42-4B66-BE1D-6E765D0273C4}" uniqueName="7" name="Kundetype" queryTableFieldId="7" dataDxfId="4"/>
    <tableColumn id="8" xr3:uid="{573E3B10-7AF9-463E-9633-4C33F1F24474}" uniqueName="8" name="Value" queryTableFieldId="8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99DB4-C11B-4B98-ADA0-4240FB1BC5CD}" name="Produkt" displayName="Produkt" ref="A1:F41" tableType="queryTable" totalsRowShown="0">
  <autoFilter ref="A1:F41" xr:uid="{DD459A76-F26C-4C46-95C9-BBA2129C0464}"/>
  <tableColumns count="6">
    <tableColumn id="1" xr3:uid="{67EAC5FA-E13D-4052-8526-F0F4CEE184A9}" uniqueName="1" name="ProduktNr" queryTableFieldId="1"/>
    <tableColumn id="2" xr3:uid="{1C7AB3C9-6BF2-410B-B884-31704E791E8E}" uniqueName="2" name="ProduktNavn" queryTableFieldId="2" dataDxfId="2"/>
    <tableColumn id="3" xr3:uid="{5DF04174-D871-4D4E-8206-AC361B077E32}" uniqueName="3" name="Beskrivelse" queryTableFieldId="3" dataDxfId="1"/>
    <tableColumn id="4" xr3:uid="{68BDD631-1E0C-4BF0-B18D-1BBAADE9229B}" uniqueName="4" name="Pris" queryTableFieldId="4"/>
    <tableColumn id="5" xr3:uid="{A6A123BF-BFCA-42B0-8134-1C8DED3FC83A}" uniqueName="5" name="Enhetskostnad" queryTableFieldId="5"/>
    <tableColumn id="6" xr3:uid="{267C5A84-F7AC-4F95-9AE9-48735A2EE7E6}" uniqueName="6" name="Kategori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D0E1-096C-4113-ADE6-0176FAF697BC}">
  <sheetPr codeName="Sheet1">
    <tabColor theme="9" tint="0.39997558519241921"/>
  </sheetPr>
  <dimension ref="A1:AE58"/>
  <sheetViews>
    <sheetView tabSelected="1" zoomScale="145" zoomScaleNormal="145" zoomScalePageLayoutView="85" workbookViewId="0">
      <selection activeCell="T25" sqref="T25"/>
    </sheetView>
  </sheetViews>
  <sheetFormatPr defaultRowHeight="15"/>
  <cols>
    <col min="1" max="1" width="0.85546875" customWidth="1"/>
    <col min="2" max="2" width="4.42578125" customWidth="1"/>
    <col min="3" max="3" width="17.7109375" customWidth="1"/>
    <col min="4" max="4" width="4.28515625" customWidth="1"/>
    <col min="5" max="5" width="5.85546875" customWidth="1"/>
    <col min="6" max="6" width="6.42578125" customWidth="1"/>
    <col min="7" max="7" width="6.7109375" customWidth="1"/>
    <col min="8" max="8" width="8" customWidth="1"/>
    <col min="9" max="9" width="4.85546875" customWidth="1"/>
    <col min="10" max="10" width="2.42578125" customWidth="1"/>
    <col min="11" max="11" width="0.7109375" customWidth="1"/>
    <col min="12" max="12" width="7" customWidth="1"/>
    <col min="13" max="13" width="6.7109375" customWidth="1"/>
    <col min="14" max="14" width="7.85546875" customWidth="1"/>
    <col min="15" max="15" width="7.5703125" customWidth="1"/>
    <col min="16" max="16" width="3.7109375" customWidth="1"/>
    <col min="17" max="17" width="5.42578125" customWidth="1"/>
    <col min="18" max="18" width="0.7109375" customWidth="1"/>
    <col min="26" max="26" width="12.85546875" customWidth="1"/>
  </cols>
  <sheetData>
    <row r="1" spans="1:31" ht="6" customHeight="1">
      <c r="A1" s="178" t="s">
        <v>3898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31" ht="15" customHeight="1">
      <c r="A2" s="178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31" ht="15" customHeight="1">
      <c r="A3" s="178"/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3"/>
      <c r="T3" s="13"/>
      <c r="U3" s="13"/>
      <c r="V3" s="13"/>
      <c r="W3" s="13"/>
      <c r="X3" s="13"/>
      <c r="Y3" s="90"/>
      <c r="Z3" s="13"/>
      <c r="AA3" s="13"/>
      <c r="AB3" s="13"/>
      <c r="AC3" s="13"/>
    </row>
    <row r="4" spans="1:31" ht="16.5" thickBot="1">
      <c r="A4" s="26"/>
      <c r="B4" s="26"/>
      <c r="C4" s="26"/>
      <c r="D4" s="26"/>
      <c r="E4" s="26"/>
      <c r="F4" s="26"/>
      <c r="G4" s="26"/>
      <c r="H4" s="26"/>
      <c r="I4" s="26"/>
      <c r="J4" s="170"/>
      <c r="K4" s="170"/>
      <c r="L4" s="26"/>
      <c r="M4" s="26"/>
      <c r="N4" s="26"/>
      <c r="O4" s="26"/>
      <c r="P4" s="26"/>
      <c r="Q4" s="26"/>
      <c r="R4" s="26"/>
      <c r="Y4" s="91"/>
      <c r="Z4" s="92"/>
    </row>
    <row r="5" spans="1:31" ht="15.75" thickBot="1">
      <c r="A5" s="26"/>
      <c r="B5" s="26"/>
      <c r="C5" s="26" t="s">
        <v>3903</v>
      </c>
      <c r="D5" s="179">
        <v>59209185</v>
      </c>
      <c r="E5" s="180"/>
      <c r="F5" s="181"/>
      <c r="G5" s="26"/>
      <c r="H5" s="26"/>
      <c r="I5" s="26"/>
      <c r="J5" s="170"/>
      <c r="K5" s="170"/>
      <c r="L5" s="112" t="s">
        <v>3899</v>
      </c>
      <c r="M5" s="112"/>
      <c r="N5" s="185">
        <v>52417458</v>
      </c>
      <c r="O5" s="185"/>
      <c r="P5" s="27"/>
      <c r="Q5" s="26"/>
      <c r="R5" s="26"/>
    </row>
    <row r="6" spans="1:31" ht="15.75" thickBot="1">
      <c r="A6" s="26"/>
      <c r="B6" s="26"/>
      <c r="C6" s="26" t="s">
        <v>3900</v>
      </c>
      <c r="D6" s="110" t="s">
        <v>3951</v>
      </c>
      <c r="E6" s="165"/>
      <c r="F6" s="111"/>
      <c r="G6" s="26"/>
      <c r="H6" s="26"/>
      <c r="I6" s="26"/>
      <c r="J6" s="170"/>
      <c r="K6" s="170"/>
      <c r="L6" s="112" t="s">
        <v>3937</v>
      </c>
      <c r="M6" s="112"/>
      <c r="N6" s="113" t="str" cm="1">
        <f t="array" ref="N6">IFERROR(INDEX(Kunder!B:B,(MATCH(D5,Kunder!C:C,0)),0),"Ikke registrert")</f>
        <v>Peder Ås</v>
      </c>
      <c r="O6" s="113"/>
      <c r="P6" s="27"/>
      <c r="Q6" s="26"/>
      <c r="R6" s="26"/>
    </row>
    <row r="7" spans="1:31" ht="15.75" thickBot="1">
      <c r="A7" s="26"/>
      <c r="B7" s="26"/>
      <c r="C7" s="26" t="s">
        <v>3894</v>
      </c>
      <c r="D7" s="182" t="s">
        <v>3952</v>
      </c>
      <c r="E7" s="183"/>
      <c r="F7" s="184"/>
      <c r="G7" s="26"/>
      <c r="H7" s="26"/>
      <c r="I7" s="26"/>
      <c r="J7" s="170"/>
      <c r="K7" s="170"/>
      <c r="L7" s="112" t="s">
        <v>3893</v>
      </c>
      <c r="M7" s="112"/>
      <c r="N7" s="185" cm="1">
        <f t="array" ref="N7">IFERROR(INDEX(Kunder!A:A,MATCH(D5,Kunder!C:C,0),0),"Ikke registrert")</f>
        <v>10981</v>
      </c>
      <c r="O7" s="185"/>
      <c r="P7" s="27"/>
      <c r="Q7" s="26"/>
      <c r="R7" s="26"/>
      <c r="T7" s="8"/>
      <c r="U7" s="1"/>
      <c r="V7" s="1"/>
      <c r="W7" s="1"/>
      <c r="X7" s="1"/>
      <c r="AA7" s="8"/>
      <c r="AB7" s="9"/>
      <c r="AC7" s="1"/>
    </row>
    <row r="8" spans="1:31" ht="15.75" thickBot="1">
      <c r="A8" s="26"/>
      <c r="B8" s="26"/>
      <c r="C8" s="26"/>
      <c r="D8" s="185"/>
      <c r="E8" s="185"/>
      <c r="F8" s="185"/>
      <c r="G8" s="26"/>
      <c r="H8" s="26"/>
      <c r="I8" s="26"/>
      <c r="J8" s="170"/>
      <c r="K8" s="170"/>
      <c r="L8" s="112" t="s">
        <v>3906</v>
      </c>
      <c r="M8" s="112"/>
      <c r="N8" s="186">
        <f ca="1">NOW()</f>
        <v>45071.486813310185</v>
      </c>
      <c r="O8" s="113"/>
      <c r="P8" s="26"/>
      <c r="Q8" s="26"/>
      <c r="R8" s="26"/>
      <c r="T8" s="8"/>
      <c r="U8" s="1"/>
      <c r="V8" s="1"/>
      <c r="W8" s="1"/>
      <c r="X8" s="1"/>
      <c r="Y8" s="3"/>
      <c r="AA8" s="8"/>
      <c r="AB8" s="9"/>
      <c r="AC8" s="1"/>
    </row>
    <row r="9" spans="1:31" ht="15.75" thickBot="1">
      <c r="A9" s="26"/>
      <c r="B9" s="26"/>
      <c r="C9" s="26" t="s">
        <v>3902</v>
      </c>
      <c r="D9" s="110" t="s">
        <v>202</v>
      </c>
      <c r="E9" s="165"/>
      <c r="F9" s="111"/>
      <c r="G9" s="26"/>
      <c r="H9" s="26"/>
      <c r="I9" s="26"/>
      <c r="J9" s="170"/>
      <c r="K9" s="170"/>
      <c r="L9" s="170"/>
      <c r="M9" s="170"/>
      <c r="N9" s="185"/>
      <c r="O9" s="185"/>
      <c r="P9" s="27"/>
      <c r="Q9" s="26"/>
      <c r="R9" s="26"/>
      <c r="T9" s="8"/>
      <c r="U9" s="1"/>
      <c r="V9" s="1"/>
      <c r="W9" s="1"/>
      <c r="X9" s="1"/>
      <c r="Y9" s="3"/>
      <c r="Z9" s="1"/>
      <c r="AA9" s="1"/>
      <c r="AB9" s="1"/>
      <c r="AC9" s="1"/>
    </row>
    <row r="10" spans="1:31" ht="15.75" thickBot="1">
      <c r="A10" s="26"/>
      <c r="B10" s="26"/>
      <c r="C10" s="28"/>
      <c r="D10" s="169"/>
      <c r="E10" s="169"/>
      <c r="F10" s="169"/>
      <c r="G10" s="26"/>
      <c r="H10" s="26"/>
      <c r="I10" s="26"/>
      <c r="J10" s="170"/>
      <c r="K10" s="170"/>
      <c r="L10" s="170"/>
      <c r="M10" s="170"/>
      <c r="N10" s="29" t="s">
        <v>3896</v>
      </c>
      <c r="O10" s="29" t="s">
        <v>3947</v>
      </c>
      <c r="P10" s="29" t="s">
        <v>3948</v>
      </c>
      <c r="Q10" s="27" t="s">
        <v>3949</v>
      </c>
      <c r="R10" s="26"/>
      <c r="T10" s="8"/>
      <c r="U10" s="1"/>
      <c r="V10" s="1"/>
      <c r="W10" s="1"/>
      <c r="X10" s="1"/>
      <c r="Y10" s="3"/>
      <c r="Z10" s="1"/>
      <c r="AA10" s="1"/>
      <c r="AB10" s="1"/>
      <c r="AC10" s="1"/>
      <c r="AD10" s="1"/>
      <c r="AE10" s="2"/>
    </row>
    <row r="11" spans="1:31" ht="15.75" thickBot="1">
      <c r="A11" s="26"/>
      <c r="B11" s="26"/>
      <c r="C11" s="26" t="s">
        <v>3895</v>
      </c>
      <c r="D11" s="166" t="s">
        <v>3953</v>
      </c>
      <c r="E11" s="167"/>
      <c r="F11" s="168"/>
      <c r="G11" s="26"/>
      <c r="H11" s="26"/>
      <c r="I11" s="26"/>
      <c r="J11" s="185"/>
      <c r="K11" s="185"/>
      <c r="L11" s="171" t="s">
        <v>3904</v>
      </c>
      <c r="M11" s="171"/>
      <c r="N11" s="35">
        <v>0.58333333333333337</v>
      </c>
      <c r="O11" s="77">
        <v>4</v>
      </c>
      <c r="P11" s="78">
        <v>12</v>
      </c>
      <c r="Q11" s="79">
        <v>2020</v>
      </c>
      <c r="R11" s="26"/>
      <c r="T11" s="1"/>
      <c r="U11" s="10"/>
      <c r="V11" s="10"/>
      <c r="W11" s="10"/>
      <c r="X11" s="10"/>
      <c r="Y11" s="4"/>
      <c r="AA11" s="8"/>
      <c r="AB11" s="2"/>
      <c r="AC11" s="1"/>
      <c r="AD11" s="1"/>
      <c r="AE11" s="2"/>
    </row>
    <row r="12" spans="1:31" ht="15.75" thickBot="1">
      <c r="A12" s="26"/>
      <c r="B12" s="26"/>
      <c r="C12" s="30" t="s">
        <v>3905</v>
      </c>
      <c r="D12" s="160" t="s">
        <v>2951</v>
      </c>
      <c r="E12" s="161"/>
      <c r="F12" s="162"/>
      <c r="G12" s="30"/>
      <c r="H12" s="30"/>
      <c r="I12" s="30"/>
      <c r="J12" s="175"/>
      <c r="K12" s="175"/>
      <c r="L12" s="28"/>
      <c r="M12" s="28"/>
      <c r="N12" s="26"/>
      <c r="O12" s="26"/>
      <c r="P12" s="26"/>
      <c r="Q12" s="26"/>
      <c r="R12" s="26"/>
      <c r="T12" s="8"/>
      <c r="U12" s="11"/>
      <c r="V12" s="1"/>
      <c r="W12" s="12"/>
      <c r="X12" s="12"/>
      <c r="Y12" s="5"/>
      <c r="AA12" s="8"/>
      <c r="AB12" s="2"/>
      <c r="AC12" s="1"/>
      <c r="AD12" s="1"/>
      <c r="AE12" s="2"/>
    </row>
    <row r="13" spans="1:31" ht="15.75" thickBot="1">
      <c r="A13" s="26"/>
      <c r="B13" s="26"/>
      <c r="C13" s="30"/>
      <c r="D13" s="163"/>
      <c r="E13" s="163"/>
      <c r="F13" s="163"/>
      <c r="G13" s="30"/>
      <c r="H13" s="30"/>
      <c r="I13" s="30"/>
      <c r="J13" s="175"/>
      <c r="K13" s="175"/>
      <c r="L13" s="112" t="s">
        <v>3936</v>
      </c>
      <c r="M13" s="112"/>
      <c r="N13" s="110" t="s">
        <v>3901</v>
      </c>
      <c r="O13" s="111"/>
      <c r="P13" s="26"/>
      <c r="Q13" s="26"/>
      <c r="R13" s="26"/>
      <c r="T13" s="1"/>
      <c r="U13" s="1"/>
      <c r="V13" s="1"/>
      <c r="W13" s="1"/>
      <c r="X13" s="1"/>
      <c r="Y13" s="1"/>
      <c r="AA13" s="8"/>
      <c r="AB13" s="2"/>
      <c r="AC13" s="1"/>
      <c r="AD13" s="1"/>
      <c r="AE13" s="2"/>
    </row>
    <row r="14" spans="1:31" ht="17.25" thickBot="1">
      <c r="A14" s="26"/>
      <c r="B14" s="31"/>
      <c r="C14" s="31" t="s">
        <v>3907</v>
      </c>
      <c r="D14" s="164"/>
      <c r="E14" s="164"/>
      <c r="F14" s="164"/>
      <c r="G14" s="32"/>
      <c r="H14" s="32"/>
      <c r="I14" s="32"/>
      <c r="J14" s="176"/>
      <c r="K14" s="176"/>
      <c r="L14" s="176"/>
      <c r="M14" s="176"/>
      <c r="N14" s="33" t="str">
        <f>IF(N13="Faktura","Faktura pris:","")</f>
        <v>Faktura pris:</v>
      </c>
      <c r="O14" s="34" t="str">
        <f>IF(N13="Faktura","49 kr","")</f>
        <v>49 kr</v>
      </c>
      <c r="P14" s="32"/>
      <c r="Q14" s="32"/>
      <c r="R14" s="26"/>
      <c r="T14" s="1"/>
      <c r="U14" s="1"/>
      <c r="V14" s="1"/>
      <c r="W14" s="1"/>
      <c r="X14" s="1"/>
      <c r="Y14" s="1"/>
      <c r="Z14" s="1"/>
      <c r="AA14" s="1"/>
      <c r="AB14" s="1"/>
      <c r="AC14" s="1"/>
      <c r="AE14" s="2"/>
    </row>
    <row r="15" spans="1:31">
      <c r="A15" s="26"/>
      <c r="B15" s="132" t="s">
        <v>3908</v>
      </c>
      <c r="C15" s="134" t="s">
        <v>3909</v>
      </c>
      <c r="D15" s="134" t="s">
        <v>3910</v>
      </c>
      <c r="E15" s="134"/>
      <c r="F15" s="134" t="s">
        <v>3911</v>
      </c>
      <c r="G15" s="172" t="s">
        <v>3912</v>
      </c>
      <c r="H15" s="47" t="s">
        <v>3925</v>
      </c>
      <c r="I15" s="174" t="s">
        <v>3913</v>
      </c>
      <c r="J15" s="174"/>
      <c r="K15" s="174"/>
      <c r="L15" s="121" t="s">
        <v>3912</v>
      </c>
      <c r="M15" s="48" t="s">
        <v>3916</v>
      </c>
      <c r="N15" s="48" t="s">
        <v>3916</v>
      </c>
      <c r="O15" s="121" t="s">
        <v>3914</v>
      </c>
      <c r="P15" s="121" t="s">
        <v>3915</v>
      </c>
      <c r="Q15" s="123"/>
      <c r="R15" s="26"/>
    </row>
    <row r="16" spans="1:31" ht="15.75" thickBot="1">
      <c r="A16" s="26"/>
      <c r="B16" s="133"/>
      <c r="C16" s="135"/>
      <c r="D16" s="135"/>
      <c r="E16" s="135"/>
      <c r="F16" s="135"/>
      <c r="G16" s="173"/>
      <c r="H16" s="49" t="s">
        <v>3926</v>
      </c>
      <c r="I16" s="177" t="s">
        <v>3926</v>
      </c>
      <c r="J16" s="177"/>
      <c r="K16" s="177"/>
      <c r="L16" s="122"/>
      <c r="M16" s="50" t="s">
        <v>3917</v>
      </c>
      <c r="N16" s="51" t="s">
        <v>3918</v>
      </c>
      <c r="O16" s="122"/>
      <c r="P16" s="122"/>
      <c r="Q16" s="124"/>
      <c r="R16" s="26"/>
    </row>
    <row r="17" spans="1:26">
      <c r="A17" s="26"/>
      <c r="B17" s="52" cm="1">
        <f t="array" ref="B17">IFERROR(
IF(AND(C17=Varer!$B$24,D17=$E$50),Varer!$A$24,
IF(AND(C17=Varer!$B$25,D17=$E$51),Varer!$A$25,
IF(AND(C17=Varer!$B$26,D17=$E$50),Varer!$A$26,
IF(AND(C17=Varer!$B$27,D17=$E$51),Varer!$A$27,
IF(AND(C17=Varer!$B$28,D17=$E$50),Varer!$A$28,
IF(AND(C17=Varer!$B$29,D17=$E$51),Varer!$A$29,
IF(AND(C17=Varer!$B$30,D17=$E$50),Varer!$A$30,
IF(AND(C17=Varer!$B$31,D17=$E$51),Varer!$A$31,
IF(AND(C17=Varer!$B$32,D17=$E$50),Varer!$A$32,
IF(AND(C17=Varer!$B$33,D17=$E$51),Varer!$A$33,
IF(AND(C17=Varer!$B$34,D17=$E$50),Varer!$A$34,
IF(AND(C17=Varer!$B$35,D17=$E$51),Varer!$A$35,
IF(AND(C17=Varer!$B$36,D17=$E$50),Varer!$A$36,
IF(AND(C17=Varer!$B$37,D17=$E$51),Varer!$A$37,
IF(AND(C17=Varer!$B$38,D17=$E$50),Varer!$A$38,
IF(AND(C17=Varer!$B$39,D17=$E$51),Varer!$A$39,
IF(AND(C17=Varer!$B$40,D17=$E$50),Varer!$A$40,
IF(AND(C17=Varer!$B$41,D17=$E$51),Varer!$A$41,
INDEX(Varer!$A$2:$A$23,MATCH(C17,Varer!$B$2:$B$23,0),0))))))))))))))))))),"-")</f>
        <v>119</v>
      </c>
      <c r="C17" s="36" t="s">
        <v>28</v>
      </c>
      <c r="D17" s="136" t="s">
        <v>3922</v>
      </c>
      <c r="E17" s="136"/>
      <c r="F17" s="37">
        <v>7</v>
      </c>
      <c r="G17" s="38"/>
      <c r="H17" s="187">
        <f>IFERROR(VLOOKUP(B17,Produkt[[ProduktNr]:[Pris]],4,FALSE)/1.15,"")</f>
        <v>30.434782608695656</v>
      </c>
      <c r="I17" s="189">
        <f>IFERROR(F17*(H17-L17),"")</f>
        <v>213.04347826086959</v>
      </c>
      <c r="J17" s="189"/>
      <c r="K17" s="189"/>
      <c r="L17" s="190">
        <f>+IFERROR(H17*G17,"")</f>
        <v>0</v>
      </c>
      <c r="M17" s="198">
        <f>IF(F17&lt;=0,"",IF(AND($D$11="Spise inne",NOT(O17="Halvfabrikat")),0.25,0.15))</f>
        <v>0.15</v>
      </c>
      <c r="N17" s="191">
        <f>+IFERROR(I17*M17,"")</f>
        <v>31.956521739130437</v>
      </c>
      <c r="O17" s="45" t="str">
        <f>+IFERROR(VLOOKUP(C17,Produkt[[ProduktNavn]:[Kategori]],5,FALSE),"")</f>
        <v>Halvfabrikat</v>
      </c>
      <c r="P17" s="130">
        <f>+IFERROR(I17+N17,"")</f>
        <v>245.00000000000003</v>
      </c>
      <c r="Q17" s="131"/>
      <c r="R17" s="26"/>
    </row>
    <row r="18" spans="1:26">
      <c r="A18" s="26"/>
      <c r="B18" s="52" cm="1">
        <f t="array" ref="B18">IFERROR(
IF(AND(C18=Varer!$B$24,D18=$E$50),Varer!$A$24,
IF(AND(C18=Varer!$B$25,D18=$E$51),Varer!$A$25,
IF(AND(C18=Varer!$B$26,D18=$E$50),Varer!$A$26,
IF(AND(C18=Varer!$B$27,D18=$E$51),Varer!$A$27,
IF(AND(C18=Varer!$B$28,D18=$E$50),Varer!$A$28,
IF(AND(C18=Varer!$B$29,D18=$E$51),Varer!$A$29,
IF(AND(C18=Varer!$B$30,D18=$E$50),Varer!$A$30,
IF(AND(C18=Varer!$B$31,D18=$E$51),Varer!$A$31,
IF(AND(C18=Varer!$B$32,D18=$E$50),Varer!$A$32,
IF(AND(C18=Varer!$B$33,D18=$E$51),Varer!$A$33,
IF(AND(C18=Varer!$B$34,D18=$E$50),Varer!$A$34,
IF(AND(C18=Varer!$B$35,D18=$E$51),Varer!$A$35,
IF(AND(C18=Varer!$B$36,D18=$E$50),Varer!$A$36,
IF(AND(C18=Varer!$B$37,D18=$E$51),Varer!$A$37,
IF(AND(C18=Varer!$B$38,D18=$E$50),Varer!$A$38,
IF(AND(C18=Varer!$B$39,D18=$E$51),Varer!$A$39,
IF(AND(C18=Varer!$B$40,D18=$E$50),Varer!$A$40,
IF(AND(C18=Varer!$B$41,D18=$E$51),Varer!$A$41,
INDEX(Varer!$A$2:$A$23,MATCH(C18,Varer!$B$2:$B$23,0),0))))))))))))))))))),"-")</f>
        <v>81</v>
      </c>
      <c r="C18" s="39" t="s">
        <v>31</v>
      </c>
      <c r="D18" s="136" t="s">
        <v>3923</v>
      </c>
      <c r="E18" s="136"/>
      <c r="F18" s="40">
        <v>5</v>
      </c>
      <c r="G18" s="41"/>
      <c r="H18" s="187">
        <f>IFERROR(VLOOKUP(B18,Produkt[[ProduktNr]:[Pris]],4,FALSE)/1.15,"")</f>
        <v>78.260869565217391</v>
      </c>
      <c r="I18" s="189">
        <f t="shared" ref="I18:I37" si="0">IFERROR(F18*(H18-L18),"")</f>
        <v>391.30434782608694</v>
      </c>
      <c r="J18" s="189"/>
      <c r="K18" s="189"/>
      <c r="L18" s="190">
        <f t="shared" ref="L18:L37" si="1">+IFERROR(H18*G18,"")</f>
        <v>0</v>
      </c>
      <c r="M18" s="198">
        <f t="shared" ref="M18:M37" si="2">IF(F18&lt;=0,"",
IF(AND($D$11="Spise inne",NOT(O18="Halvfabrikat")),0.25,0.15))</f>
        <v>0.25</v>
      </c>
      <c r="N18" s="191">
        <f t="shared" ref="N18:N37" si="3">+IFERROR(I18*M18,"")</f>
        <v>97.826086956521735</v>
      </c>
      <c r="O18" s="45" t="str">
        <f>+IFERROR(VLOOKUP(C18,Produkt[[ProduktNavn]:[Kategori]],5,FALSE),"")</f>
        <v>Pizza</v>
      </c>
      <c r="P18" s="117">
        <f>+IFERROR(I18+N18,"")</f>
        <v>489.13043478260869</v>
      </c>
      <c r="Q18" s="118"/>
      <c r="R18" s="26"/>
    </row>
    <row r="19" spans="1:26">
      <c r="A19" s="26"/>
      <c r="B19" s="52" cm="1">
        <f t="array" ref="B19">IFERROR(
IF(AND(C19=Varer!$B$24,D19=$E$50),Varer!$A$24,
IF(AND(C19=Varer!$B$25,D19=$E$51),Varer!$A$25,
IF(AND(C19=Varer!$B$26,D19=$E$50),Varer!$A$26,
IF(AND(C19=Varer!$B$27,D19=$E$51),Varer!$A$27,
IF(AND(C19=Varer!$B$28,D19=$E$50),Varer!$A$28,
IF(AND(C19=Varer!$B$29,D19=$E$51),Varer!$A$29,
IF(AND(C19=Varer!$B$30,D19=$E$50),Varer!$A$30,
IF(AND(C19=Varer!$B$31,D19=$E$51),Varer!$A$31,
IF(AND(C19=Varer!$B$32,D19=$E$50),Varer!$A$32,
IF(AND(C19=Varer!$B$33,D19=$E$51),Varer!$A$33,
IF(AND(C19=Varer!$B$34,D19=$E$50),Varer!$A$34,
IF(AND(C19=Varer!$B$35,D19=$E$51),Varer!$A$35,
IF(AND(C19=Varer!$B$36,D19=$E$50),Varer!$A$36,
IF(AND(C19=Varer!$B$37,D19=$E$51),Varer!$A$37,
IF(AND(C19=Varer!$B$38,D19=$E$50),Varer!$A$38,
IF(AND(C19=Varer!$B$39,D19=$E$51),Varer!$A$39,
IF(AND(C19=Varer!$B$40,D19=$E$50),Varer!$A$40,
IF(AND(C19=Varer!$B$41,D19=$E$51),Varer!$A$41,
INDEX(Varer!$A$2:$A$23,MATCH(C19,Varer!$B$2:$B$23,0),0))))))))))))))))))),"-")</f>
        <v>94</v>
      </c>
      <c r="C19" s="39" t="s">
        <v>53</v>
      </c>
      <c r="D19" s="136" t="s">
        <v>3922</v>
      </c>
      <c r="E19" s="136"/>
      <c r="F19" s="40">
        <v>3</v>
      </c>
      <c r="G19" s="41"/>
      <c r="H19" s="187">
        <f>IFERROR(VLOOKUP(B19,Produkt[[ProduktNr]:[Pris]],4,FALSE)/1.15,"")</f>
        <v>152.17391304347828</v>
      </c>
      <c r="I19" s="189">
        <f t="shared" si="0"/>
        <v>456.52173913043487</v>
      </c>
      <c r="J19" s="189"/>
      <c r="K19" s="189"/>
      <c r="L19" s="190">
        <f t="shared" si="1"/>
        <v>0</v>
      </c>
      <c r="M19" s="198">
        <f t="shared" si="2"/>
        <v>0.25</v>
      </c>
      <c r="N19" s="191">
        <f t="shared" si="3"/>
        <v>114.13043478260872</v>
      </c>
      <c r="O19" s="45" t="str">
        <f>+IFERROR(VLOOKUP(C19,Produkt[[ProduktNavn]:[Kategori]],5,FALSE),"")</f>
        <v>Pizza</v>
      </c>
      <c r="P19" s="117">
        <f t="shared" ref="P19:P37" si="4">+IFERROR(I19+N19,"")</f>
        <v>570.65217391304361</v>
      </c>
      <c r="Q19" s="118"/>
      <c r="R19" s="26"/>
    </row>
    <row r="20" spans="1:26">
      <c r="A20" s="26"/>
      <c r="B20" s="53" cm="1">
        <f t="array" ref="B20">IFERROR(
IF(AND(C20=Varer!$B$24,D20=$E$50),Varer!$A$24,
IF(AND(C20=Varer!$B$25,D20=$E$51),Varer!$A$25,
IF(AND(C20=Varer!$B$26,D20=$E$50),Varer!$A$26,
IF(AND(C20=Varer!$B$27,D20=$E$51),Varer!$A$27,
IF(AND(C20=Varer!$B$28,D20=$E$50),Varer!$A$28,
IF(AND(C20=Varer!$B$29,D20=$E$51),Varer!$A$29,
IF(AND(C20=Varer!$B$30,D20=$E$50),Varer!$A$30,
IF(AND(C20=Varer!$B$31,D20=$E$51),Varer!$A$31,
IF(AND(C20=Varer!$B$32,D20=$E$50),Varer!$A$32,
IF(AND(C20=Varer!$B$33,D20=$E$51),Varer!$A$33,
IF(AND(C20=Varer!$B$34,D20=$E$50),Varer!$A$34,
IF(AND(C20=Varer!$B$35,D20=$E$51),Varer!$A$35,
IF(AND(C20=Varer!$B$36,D20=$E$50),Varer!$A$36,
IF(AND(C20=Varer!$B$37,D20=$E$51),Varer!$A$37,
IF(AND(C20=Varer!$B$38,D20=$E$50),Varer!$A$38,
IF(AND(C20=Varer!$B$39,D20=$E$51),Varer!$A$39,
IF(AND(C20=Varer!$B$40,D20=$E$50),Varer!$A$40,
IF(AND(C20=Varer!$B$41,D20=$E$51),Varer!$A$41,
INDEX(Varer!$A$2:$A$23,MATCH(C20,Varer!$B$2:$B$23,0),0))))))))))))))))))),"-")</f>
        <v>96</v>
      </c>
      <c r="C20" s="39" t="s">
        <v>56</v>
      </c>
      <c r="D20" s="136" t="s">
        <v>3922</v>
      </c>
      <c r="E20" s="136"/>
      <c r="F20" s="40">
        <v>1</v>
      </c>
      <c r="G20" s="41"/>
      <c r="H20" s="187">
        <f>IFERROR(VLOOKUP(B20,Produkt[[ProduktNr]:[Pris]],4,FALSE)/1.15,"")</f>
        <v>217.39130434782609</v>
      </c>
      <c r="I20" s="189">
        <f t="shared" si="0"/>
        <v>217.39130434782609</v>
      </c>
      <c r="J20" s="189"/>
      <c r="K20" s="189"/>
      <c r="L20" s="190">
        <f t="shared" si="1"/>
        <v>0</v>
      </c>
      <c r="M20" s="198">
        <f t="shared" si="2"/>
        <v>0.25</v>
      </c>
      <c r="N20" s="93">
        <f t="shared" si="3"/>
        <v>54.347826086956523</v>
      </c>
      <c r="O20" s="45" t="str">
        <f>+IFERROR(VLOOKUP(C20,Produkt[[ProduktNavn]:[Kategori]],5,FALSE),"")</f>
        <v>Pizza</v>
      </c>
      <c r="P20" s="117">
        <f t="shared" si="4"/>
        <v>271.73913043478262</v>
      </c>
      <c r="Q20" s="118"/>
      <c r="R20" s="26"/>
    </row>
    <row r="21" spans="1:26">
      <c r="A21" s="26"/>
      <c r="B21" s="53" cm="1">
        <f t="array" ref="B21">IFERROR(
IF(AND(C21=Varer!$B$24,D21=$E$50),Varer!$A$24,
IF(AND(C21=Varer!$B$25,D21=$E$51),Varer!$A$25,
IF(AND(C21=Varer!$B$26,D21=$E$50),Varer!$A$26,
IF(AND(C21=Varer!$B$27,D21=$E$51),Varer!$A$27,
IF(AND(C21=Varer!$B$28,D21=$E$50),Varer!$A$28,
IF(AND(C21=Varer!$B$29,D21=$E$51),Varer!$A$29,
IF(AND(C21=Varer!$B$30,D21=$E$50),Varer!$A$30,
IF(AND(C21=Varer!$B$31,D21=$E$51),Varer!$A$31,
IF(AND(C21=Varer!$B$32,D21=$E$50),Varer!$A$32,
IF(AND(C21=Varer!$B$33,D21=$E$51),Varer!$A$33,
IF(AND(C21=Varer!$B$34,D21=$E$50),Varer!$A$34,
IF(AND(C21=Varer!$B$35,D21=$E$51),Varer!$A$35,
IF(AND(C21=Varer!$B$36,D21=$E$50),Varer!$A$36,
IF(AND(C21=Varer!$B$37,D21=$E$51),Varer!$A$37,
IF(AND(C21=Varer!$B$38,D21=$E$50),Varer!$A$38,
IF(AND(C21=Varer!$B$39,D21=$E$51),Varer!$A$39,
IF(AND(C21=Varer!$B$40,D21=$E$50),Varer!$A$40,
IF(AND(C21=Varer!$B$41,D21=$E$51),Varer!$A$41,
INDEX(Varer!$A$2:$A$23,MATCH(C21,Varer!$B$2:$B$23,0),0))))))))))))))))))),"-")</f>
        <v>85</v>
      </c>
      <c r="C21" s="39" t="s">
        <v>38</v>
      </c>
      <c r="D21" s="136" t="s">
        <v>3923</v>
      </c>
      <c r="E21" s="136"/>
      <c r="F21" s="40">
        <v>4</v>
      </c>
      <c r="G21" s="41"/>
      <c r="H21" s="188">
        <f>IFERROR(VLOOKUP(B21,Produkt[[ProduktNr]:[Pris]],4,FALSE)/1.15,"")</f>
        <v>86.08695652173914</v>
      </c>
      <c r="I21" s="189">
        <f t="shared" si="0"/>
        <v>344.34782608695656</v>
      </c>
      <c r="J21" s="189"/>
      <c r="K21" s="189"/>
      <c r="L21" s="190">
        <f t="shared" si="1"/>
        <v>0</v>
      </c>
      <c r="M21" s="198">
        <f t="shared" si="2"/>
        <v>0.25</v>
      </c>
      <c r="N21" s="93">
        <f t="shared" si="3"/>
        <v>86.08695652173914</v>
      </c>
      <c r="O21" s="45" t="str">
        <f>+IFERROR(VLOOKUP(C21,Produkt[[ProduktNavn]:[Kategori]],5,FALSE),"")</f>
        <v>Pizza</v>
      </c>
      <c r="P21" s="117">
        <f t="shared" si="4"/>
        <v>430.43478260869568</v>
      </c>
      <c r="Q21" s="118"/>
      <c r="R21" s="26"/>
      <c r="Z21" s="76"/>
    </row>
    <row r="22" spans="1:26">
      <c r="A22" s="26"/>
      <c r="B22" s="53" cm="1">
        <f t="array" ref="B22">IFERROR(
IF(AND(C22=Varer!$B$24,D22=$E$50),Varer!$A$24,
IF(AND(C22=Varer!$B$25,D22=$E$51),Varer!$A$25,
IF(AND(C22=Varer!$B$26,D22=$E$50),Varer!$A$26,
IF(AND(C22=Varer!$B$27,D22=$E$51),Varer!$A$27,
IF(AND(C22=Varer!$B$28,D22=$E$50),Varer!$A$28,
IF(AND(C22=Varer!$B$29,D22=$E$51),Varer!$A$29,
IF(AND(C22=Varer!$B$30,D22=$E$50),Varer!$A$30,
IF(AND(C22=Varer!$B$31,D22=$E$51),Varer!$A$31,
IF(AND(C22=Varer!$B$32,D22=$E$50),Varer!$A$32,
IF(AND(C22=Varer!$B$33,D22=$E$51),Varer!$A$33,
IF(AND(C22=Varer!$B$34,D22=$E$50),Varer!$A$34,
IF(AND(C22=Varer!$B$35,D22=$E$51),Varer!$A$35,
IF(AND(C22=Varer!$B$36,D22=$E$50),Varer!$A$36,
IF(AND(C22=Varer!$B$37,D22=$E$51),Varer!$A$37,
IF(AND(C22=Varer!$B$38,D22=$E$50),Varer!$A$38,
IF(AND(C22=Varer!$B$39,D22=$E$51),Varer!$A$39,
IF(AND(C22=Varer!$B$40,D22=$E$50),Varer!$A$40,
IF(AND(C22=Varer!$B$41,D22=$E$51),Varer!$A$41,
INDEX(Varer!$A$2:$A$23,MATCH(C22,Varer!$B$2:$B$23,0),0))))))))))))))))))),"-")</f>
        <v>101</v>
      </c>
      <c r="C22" s="39" t="s">
        <v>8</v>
      </c>
      <c r="D22" s="136"/>
      <c r="E22" s="136"/>
      <c r="F22" s="40">
        <v>2</v>
      </c>
      <c r="G22" s="41"/>
      <c r="H22" s="188">
        <f>IFERROR(VLOOKUP(B22,Produkt[[ProduktNr]:[Pris]],4,FALSE)/1.15,"")</f>
        <v>21.739130434782609</v>
      </c>
      <c r="I22" s="189">
        <f t="shared" si="0"/>
        <v>43.478260869565219</v>
      </c>
      <c r="J22" s="189"/>
      <c r="K22" s="189"/>
      <c r="L22" s="190">
        <f t="shared" si="1"/>
        <v>0</v>
      </c>
      <c r="M22" s="198">
        <f t="shared" si="2"/>
        <v>0.25</v>
      </c>
      <c r="N22" s="93">
        <f t="shared" si="3"/>
        <v>10.869565217391305</v>
      </c>
      <c r="O22" s="45" t="str">
        <f>+IFERROR(VLOOKUP(C22,Produkt[[ProduktNavn]:[Kategori]],5,FALSE),"")</f>
        <v>Pizzadressing</v>
      </c>
      <c r="P22" s="117">
        <f t="shared" si="4"/>
        <v>54.347826086956523</v>
      </c>
      <c r="Q22" s="118"/>
      <c r="R22" s="26"/>
    </row>
    <row r="23" spans="1:26">
      <c r="A23" s="26"/>
      <c r="B23" s="53" cm="1">
        <f t="array" ref="B23">IFERROR(
IF(AND(C23=Varer!$B$24,D23=$E$50),Varer!$A$24,
IF(AND(C23=Varer!$B$25,D23=$E$51),Varer!$A$25,
IF(AND(C23=Varer!$B$26,D23=$E$50),Varer!$A$26,
IF(AND(C23=Varer!$B$27,D23=$E$51),Varer!$A$27,
IF(AND(C23=Varer!$B$28,D23=$E$50),Varer!$A$28,
IF(AND(C23=Varer!$B$29,D23=$E$51),Varer!$A$29,
IF(AND(C23=Varer!$B$30,D23=$E$50),Varer!$A$30,
IF(AND(C23=Varer!$B$31,D23=$E$51),Varer!$A$31,
IF(AND(C23=Varer!$B$32,D23=$E$50),Varer!$A$32,
IF(AND(C23=Varer!$B$33,D23=$E$51),Varer!$A$33,
IF(AND(C23=Varer!$B$34,D23=$E$50),Varer!$A$34,
IF(AND(C23=Varer!$B$35,D23=$E$51),Varer!$A$35,
IF(AND(C23=Varer!$B$36,D23=$E$50),Varer!$A$36,
IF(AND(C23=Varer!$B$37,D23=$E$51),Varer!$A$37,
IF(AND(C23=Varer!$B$38,D23=$E$50),Varer!$A$38,
IF(AND(C23=Varer!$B$39,D23=$E$51),Varer!$A$39,
IF(AND(C23=Varer!$B$40,D23=$E$50),Varer!$A$40,
IF(AND(C23=Varer!$B$41,D23=$E$51),Varer!$A$41,
INDEX(Varer!$A$2:$A$23,MATCH(C23,Varer!$B$2:$B$23,0),0))))))))))))))))))),"-")</f>
        <v>100</v>
      </c>
      <c r="C23" s="39" t="s">
        <v>6</v>
      </c>
      <c r="D23" s="136"/>
      <c r="E23" s="136"/>
      <c r="F23" s="40">
        <v>21</v>
      </c>
      <c r="G23" s="41"/>
      <c r="H23" s="188">
        <f>IFERROR(VLOOKUP(B23,Produkt[[ProduktNr]:[Pris]],4,FALSE)/1.15,"")</f>
        <v>21.739130434782609</v>
      </c>
      <c r="I23" s="189">
        <f t="shared" si="0"/>
        <v>456.52173913043481</v>
      </c>
      <c r="J23" s="189"/>
      <c r="K23" s="189"/>
      <c r="L23" s="190">
        <f t="shared" si="1"/>
        <v>0</v>
      </c>
      <c r="M23" s="198">
        <f t="shared" si="2"/>
        <v>0.25</v>
      </c>
      <c r="N23" s="93">
        <f t="shared" si="3"/>
        <v>114.1304347826087</v>
      </c>
      <c r="O23" s="45" t="str">
        <f>+IFERROR(VLOOKUP(C23,Produkt[[ProduktNavn]:[Kategori]],5,FALSE),"")</f>
        <v>Pizzadressing</v>
      </c>
      <c r="P23" s="117">
        <f t="shared" si="4"/>
        <v>570.6521739130435</v>
      </c>
      <c r="Q23" s="118"/>
      <c r="R23" s="26"/>
    </row>
    <row r="24" spans="1:26">
      <c r="A24" s="26"/>
      <c r="B24" s="53" cm="1">
        <f t="array" ref="B24">IFERROR(
IF(AND(C24=Varer!$B$24,D24=$E$50),Varer!$A$24,
IF(AND(C24=Varer!$B$25,D24=$E$51),Varer!$A$25,
IF(AND(C24=Varer!$B$26,D24=$E$50),Varer!$A$26,
IF(AND(C24=Varer!$B$27,D24=$E$51),Varer!$A$27,
IF(AND(C24=Varer!$B$28,D24=$E$50),Varer!$A$28,
IF(AND(C24=Varer!$B$29,D24=$E$51),Varer!$A$29,
IF(AND(C24=Varer!$B$30,D24=$E$50),Varer!$A$30,
IF(AND(C24=Varer!$B$31,D24=$E$51),Varer!$A$31,
IF(AND(C24=Varer!$B$32,D24=$E$50),Varer!$A$32,
IF(AND(C24=Varer!$B$33,D24=$E$51),Varer!$A$33,
IF(AND(C24=Varer!$B$34,D24=$E$50),Varer!$A$34,
IF(AND(C24=Varer!$B$35,D24=$E$51),Varer!$A$35,
IF(AND(C24=Varer!$B$36,D24=$E$50),Varer!$A$36,
IF(AND(C24=Varer!$B$37,D24=$E$51),Varer!$A$37,
IF(AND(C24=Varer!$B$38,D24=$E$50),Varer!$A$38,
IF(AND(C24=Varer!$B$39,D24=$E$51),Varer!$A$39,
IF(AND(C24=Varer!$B$40,D24=$E$50),Varer!$A$40,
IF(AND(C24=Varer!$B$41,D24=$E$51),Varer!$A$41,
INDEX(Varer!$A$2:$A$23,MATCH(C24,Varer!$B$2:$B$23,0),0))))))))))))))))))),"-")</f>
        <v>118</v>
      </c>
      <c r="C24" s="39" t="s">
        <v>27</v>
      </c>
      <c r="D24" s="136"/>
      <c r="E24" s="136"/>
      <c r="F24" s="40">
        <v>1</v>
      </c>
      <c r="G24" s="41"/>
      <c r="H24" s="188">
        <f>IFERROR(VLOOKUP(B24,Produkt[[ProduktNr]:[Pris]],4,FALSE)/1.15,"")</f>
        <v>21.739130434782609</v>
      </c>
      <c r="I24" s="189">
        <f t="shared" si="0"/>
        <v>21.739130434782609</v>
      </c>
      <c r="J24" s="189"/>
      <c r="K24" s="189"/>
      <c r="L24" s="190">
        <f t="shared" si="1"/>
        <v>0</v>
      </c>
      <c r="M24" s="198">
        <f t="shared" si="2"/>
        <v>0.15</v>
      </c>
      <c r="N24" s="93">
        <f t="shared" si="3"/>
        <v>3.2608695652173911</v>
      </c>
      <c r="O24" s="45" t="str">
        <f>+IFERROR(VLOOKUP(C24,Produkt[[ProduktNavn]:[Kategori]],5,FALSE),"")</f>
        <v>Halvfabrikat</v>
      </c>
      <c r="P24" s="117">
        <f t="shared" si="4"/>
        <v>25</v>
      </c>
      <c r="Q24" s="118"/>
      <c r="R24" s="26"/>
    </row>
    <row r="25" spans="1:26">
      <c r="A25" s="26"/>
      <c r="B25" s="53" cm="1">
        <f t="array" ref="B25">IFERROR(
IF(AND(C25=Varer!$B$24,D25=$E$50),Varer!$A$24,
IF(AND(C25=Varer!$B$25,D25=$E$51),Varer!$A$25,
IF(AND(C25=Varer!$B$26,D25=$E$50),Varer!$A$26,
IF(AND(C25=Varer!$B$27,D25=$E$51),Varer!$A$27,
IF(AND(C25=Varer!$B$28,D25=$E$50),Varer!$A$28,
IF(AND(C25=Varer!$B$29,D25=$E$51),Varer!$A$29,
IF(AND(C25=Varer!$B$30,D25=$E$50),Varer!$A$30,
IF(AND(C25=Varer!$B$31,D25=$E$51),Varer!$A$31,
IF(AND(C25=Varer!$B$32,D25=$E$50),Varer!$A$32,
IF(AND(C25=Varer!$B$33,D25=$E$51),Varer!$A$33,
IF(AND(C25=Varer!$B$34,D25=$E$50),Varer!$A$34,
IF(AND(C25=Varer!$B$35,D25=$E$51),Varer!$A$35,
IF(AND(C25=Varer!$B$36,D25=$E$50),Varer!$A$36,
IF(AND(C25=Varer!$B$37,D25=$E$51),Varer!$A$37,
IF(AND(C25=Varer!$B$38,D25=$E$50),Varer!$A$38,
IF(AND(C25=Varer!$B$39,D25=$E$51),Varer!$A$39,
IF(AND(C25=Varer!$B$40,D25=$E$50),Varer!$A$40,
IF(AND(C25=Varer!$B$41,D25=$E$51),Varer!$A$41,
INDEX(Varer!$A$2:$A$23,MATCH(C25,Varer!$B$2:$B$23,0),0))))))))))))))))))),"-")</f>
        <v>103</v>
      </c>
      <c r="C25" s="39" t="s">
        <v>10</v>
      </c>
      <c r="D25" s="136"/>
      <c r="E25" s="136"/>
      <c r="F25" s="40">
        <v>10</v>
      </c>
      <c r="G25" s="41"/>
      <c r="H25" s="188">
        <f>IFERROR(VLOOKUP(B25,Produkt[[ProduktNr]:[Pris]],4,FALSE)/1.15,"")</f>
        <v>39.130434782608695</v>
      </c>
      <c r="I25" s="189">
        <f t="shared" si="0"/>
        <v>391.30434782608694</v>
      </c>
      <c r="J25" s="189"/>
      <c r="K25" s="189"/>
      <c r="L25" s="190">
        <f t="shared" si="1"/>
        <v>0</v>
      </c>
      <c r="M25" s="198">
        <f t="shared" si="2"/>
        <v>0.25</v>
      </c>
      <c r="N25" s="93">
        <f t="shared" si="3"/>
        <v>97.826086956521735</v>
      </c>
      <c r="O25" s="45" t="str">
        <f>+IFERROR(VLOOKUP(C25,Produkt[[ProduktNavn]:[Kategori]],5,FALSE),"")</f>
        <v>Drikkevare</v>
      </c>
      <c r="P25" s="117">
        <f t="shared" si="4"/>
        <v>489.13043478260869</v>
      </c>
      <c r="Q25" s="118"/>
      <c r="R25" s="26"/>
    </row>
    <row r="26" spans="1:26">
      <c r="A26" s="26"/>
      <c r="B26" s="53" cm="1">
        <f t="array" ref="B26">IFERROR(
IF(AND(C26=Varer!$B$24,D26=$E$50),Varer!$A$24,
IF(AND(C26=Varer!$B$25,D26=$E$51),Varer!$A$25,
IF(AND(C26=Varer!$B$26,D26=$E$50),Varer!$A$26,
IF(AND(C26=Varer!$B$27,D26=$E$51),Varer!$A$27,
IF(AND(C26=Varer!$B$28,D26=$E$50),Varer!$A$28,
IF(AND(C26=Varer!$B$29,D26=$E$51),Varer!$A$29,
IF(AND(C26=Varer!$B$30,D26=$E$50),Varer!$A$30,
IF(AND(C26=Varer!$B$31,D26=$E$51),Varer!$A$31,
IF(AND(C26=Varer!$B$32,D26=$E$50),Varer!$A$32,
IF(AND(C26=Varer!$B$33,D26=$E$51),Varer!$A$33,
IF(AND(C26=Varer!$B$34,D26=$E$50),Varer!$A$34,
IF(AND(C26=Varer!$B$35,D26=$E$51),Varer!$A$35,
IF(AND(C26=Varer!$B$36,D26=$E$50),Varer!$A$36,
IF(AND(C26=Varer!$B$37,D26=$E$51),Varer!$A$37,
IF(AND(C26=Varer!$B$38,D26=$E$50),Varer!$A$38,
IF(AND(C26=Varer!$B$39,D26=$E$51),Varer!$A$39,
IF(AND(C26=Varer!$B$40,D26=$E$50),Varer!$A$40,
IF(AND(C26=Varer!$B$41,D26=$E$51),Varer!$A$41,
INDEX(Varer!$A$2:$A$23,MATCH(C26,Varer!$B$2:$B$23,0),0))))))))))))))))))),"-")</f>
        <v>105</v>
      </c>
      <c r="C26" s="39" t="s">
        <v>13</v>
      </c>
      <c r="D26" s="136"/>
      <c r="E26" s="136"/>
      <c r="F26" s="40">
        <v>10</v>
      </c>
      <c r="G26" s="41"/>
      <c r="H26" s="188">
        <f>IFERROR(VLOOKUP(B26,Produkt[[ProduktNr]:[Pris]],4,FALSE)/1.15,"")</f>
        <v>39.130434782608695</v>
      </c>
      <c r="I26" s="189">
        <f t="shared" si="0"/>
        <v>391.30434782608694</v>
      </c>
      <c r="J26" s="189"/>
      <c r="K26" s="189"/>
      <c r="L26" s="190">
        <f t="shared" si="1"/>
        <v>0</v>
      </c>
      <c r="M26" s="198">
        <f t="shared" si="2"/>
        <v>0.25</v>
      </c>
      <c r="N26" s="93">
        <f t="shared" si="3"/>
        <v>97.826086956521735</v>
      </c>
      <c r="O26" s="45" t="str">
        <f>+IFERROR(VLOOKUP(C26,Produkt[[ProduktNavn]:[Kategori]],5,FALSE),"")</f>
        <v>Drikkevare</v>
      </c>
      <c r="P26" s="117">
        <f t="shared" si="4"/>
        <v>489.13043478260869</v>
      </c>
      <c r="Q26" s="118"/>
      <c r="R26" s="26"/>
    </row>
    <row r="27" spans="1:26">
      <c r="A27" s="26"/>
      <c r="B27" s="53" cm="1">
        <f t="array" ref="B27">IFERROR(
IF(AND(C27=Varer!$B$24,D27=$E$50),Varer!$A$24,
IF(AND(C27=Varer!$B$25,D27=$E$51),Varer!$A$25,
IF(AND(C27=Varer!$B$26,D27=$E$50),Varer!$A$26,
IF(AND(C27=Varer!$B$27,D27=$E$51),Varer!$A$27,
IF(AND(C27=Varer!$B$28,D27=$E$50),Varer!$A$28,
IF(AND(C27=Varer!$B$29,D27=$E$51),Varer!$A$29,
IF(AND(C27=Varer!$B$30,D27=$E$50),Varer!$A$30,
IF(AND(C27=Varer!$B$31,D27=$E$51),Varer!$A$31,
IF(AND(C27=Varer!$B$32,D27=$E$50),Varer!$A$32,
IF(AND(C27=Varer!$B$33,D27=$E$51),Varer!$A$33,
IF(AND(C27=Varer!$B$34,D27=$E$50),Varer!$A$34,
IF(AND(C27=Varer!$B$35,D27=$E$51),Varer!$A$35,
IF(AND(C27=Varer!$B$36,D27=$E$50),Varer!$A$36,
IF(AND(C27=Varer!$B$37,D27=$E$51),Varer!$A$37,
IF(AND(C27=Varer!$B$38,D27=$E$50),Varer!$A$38,
IF(AND(C27=Varer!$B$39,D27=$E$51),Varer!$A$39,
IF(AND(C27=Varer!$B$40,D27=$E$50),Varer!$A$40,
IF(AND(C27=Varer!$B$41,D27=$E$51),Varer!$A$41,
INDEX(Varer!$A$2:$A$23,MATCH(C27,Varer!$B$2:$B$23,0),0))))))))))))))))))),"-")</f>
        <v>102</v>
      </c>
      <c r="C27" s="39" t="s">
        <v>9</v>
      </c>
      <c r="D27" s="136"/>
      <c r="E27" s="136"/>
      <c r="F27" s="40">
        <v>1</v>
      </c>
      <c r="G27" s="41"/>
      <c r="H27" s="188">
        <f>IFERROR(VLOOKUP(B27,Produkt[[ProduktNr]:[Pris]],4,FALSE)/1.15,"")</f>
        <v>21.739130434782609</v>
      </c>
      <c r="I27" s="189">
        <f t="shared" si="0"/>
        <v>21.739130434782609</v>
      </c>
      <c r="J27" s="189"/>
      <c r="K27" s="189"/>
      <c r="L27" s="190">
        <f t="shared" si="1"/>
        <v>0</v>
      </c>
      <c r="M27" s="198">
        <f t="shared" si="2"/>
        <v>0.25</v>
      </c>
      <c r="N27" s="93">
        <f t="shared" si="3"/>
        <v>5.4347826086956523</v>
      </c>
      <c r="O27" s="45" t="str">
        <f>+IFERROR(VLOOKUP(C27,Produkt[[ProduktNavn]:[Kategori]],5,FALSE),"")</f>
        <v>Pizzadressing</v>
      </c>
      <c r="P27" s="117">
        <f t="shared" si="4"/>
        <v>27.173913043478262</v>
      </c>
      <c r="Q27" s="118"/>
      <c r="R27" s="26"/>
    </row>
    <row r="28" spans="1:26">
      <c r="A28" s="26"/>
      <c r="B28" s="53" t="str" cm="1">
        <f t="array" ref="B28">IFERROR(
IF(AND(C28=Varer!$B$24,D28=$E$50),Varer!$A$24,
IF(AND(C28=Varer!$B$25,D28=$E$51),Varer!$A$25,
IF(AND(C28=Varer!$B$26,D28=$E$50),Varer!$A$26,
IF(AND(C28=Varer!$B$27,D28=$E$51),Varer!$A$27,
IF(AND(C28=Varer!$B$28,D28=$E$50),Varer!$A$28,
IF(AND(C28=Varer!$B$29,D28=$E$51),Varer!$A$29,
IF(AND(C28=Varer!$B$30,D28=$E$50),Varer!$A$30,
IF(AND(C28=Varer!$B$31,D28=$E$51),Varer!$A$31,
IF(AND(C28=Varer!$B$32,D28=$E$50),Varer!$A$32,
IF(AND(C28=Varer!$B$33,D28=$E$51),Varer!$A$33,
IF(AND(C28=Varer!$B$34,D28=$E$50),Varer!$A$34,
IF(AND(C28=Varer!$B$35,D28=$E$51),Varer!$A$35,
IF(AND(C28=Varer!$B$36,D28=$E$50),Varer!$A$36,
IF(AND(C28=Varer!$B$37,D28=$E$51),Varer!$A$37,
IF(AND(C28=Varer!$B$38,D28=$E$50),Varer!$A$38,
IF(AND(C28=Varer!$B$39,D28=$E$51),Varer!$A$39,
IF(AND(C28=Varer!$B$40,D28=$E$50),Varer!$A$40,
IF(AND(C28=Varer!$B$41,D28=$E$51),Varer!$A$41,
INDEX(Varer!$A$2:$A$23,MATCH(C28,Varer!$B$2:$B$23,0),0))))))))))))))))))),"-")</f>
        <v>-</v>
      </c>
      <c r="C28" s="39"/>
      <c r="D28" s="136"/>
      <c r="E28" s="136"/>
      <c r="F28" s="40"/>
      <c r="G28" s="41"/>
      <c r="H28" s="188" t="str">
        <f>IFERROR(VLOOKUP(B28,Produkt[[ProduktNr]:[Pris]],4,FALSE)/1.15,"")</f>
        <v/>
      </c>
      <c r="I28" s="189" t="str">
        <f t="shared" si="0"/>
        <v/>
      </c>
      <c r="J28" s="189"/>
      <c r="K28" s="189"/>
      <c r="L28" s="190" t="str">
        <f t="shared" si="1"/>
        <v/>
      </c>
      <c r="M28" s="198" t="str">
        <f t="shared" si="2"/>
        <v/>
      </c>
      <c r="N28" s="93" t="str">
        <f t="shared" si="3"/>
        <v/>
      </c>
      <c r="O28" s="45" t="str">
        <f>+IFERROR(VLOOKUP(C28,Produkt[[ProduktNavn]:[Kategori]],5,FALSE),"")</f>
        <v/>
      </c>
      <c r="P28" s="117" t="str">
        <f t="shared" si="4"/>
        <v/>
      </c>
      <c r="Q28" s="118"/>
      <c r="R28" s="26"/>
    </row>
    <row r="29" spans="1:26">
      <c r="A29" s="26"/>
      <c r="B29" s="53" t="str" cm="1">
        <f t="array" ref="B29">IFERROR(
IF(AND(C29=Varer!$B$24,D29=$E$50),Varer!$A$24,
IF(AND(C29=Varer!$B$25,D29=$E$51),Varer!$A$25,
IF(AND(C29=Varer!$B$26,D29=$E$50),Varer!$A$26,
IF(AND(C29=Varer!$B$27,D29=$E$51),Varer!$A$27,
IF(AND(C29=Varer!$B$28,D29=$E$50),Varer!$A$28,
IF(AND(C29=Varer!$B$29,D29=$E$51),Varer!$A$29,
IF(AND(C29=Varer!$B$30,D29=$E$50),Varer!$A$30,
IF(AND(C29=Varer!$B$31,D29=$E$51),Varer!$A$31,
IF(AND(C29=Varer!$B$32,D29=$E$50),Varer!$A$32,
IF(AND(C29=Varer!$B$33,D29=$E$51),Varer!$A$33,
IF(AND(C29=Varer!$B$34,D29=$E$50),Varer!$A$34,
IF(AND(C29=Varer!$B$35,D29=$E$51),Varer!$A$35,
IF(AND(C29=Varer!$B$36,D29=$E$50),Varer!$A$36,
IF(AND(C29=Varer!$B$37,D29=$E$51),Varer!$A$37,
IF(AND(C29=Varer!$B$38,D29=$E$50),Varer!$A$38,
IF(AND(C29=Varer!$B$39,D29=$E$51),Varer!$A$39,
IF(AND(C29=Varer!$B$40,D29=$E$50),Varer!$A$40,
IF(AND(C29=Varer!$B$41,D29=$E$51),Varer!$A$41,
INDEX(Varer!$A$2:$A$23,MATCH(C29,Varer!$B$2:$B$23,0),0))))))))))))))))))),"-")</f>
        <v>-</v>
      </c>
      <c r="C29" s="39"/>
      <c r="D29" s="136"/>
      <c r="E29" s="136"/>
      <c r="F29" s="40"/>
      <c r="G29" s="41"/>
      <c r="H29" s="188" t="str">
        <f>IFERROR(VLOOKUP(B29,Produkt[[ProduktNr]:[Pris]],4,FALSE)/1.15,"")</f>
        <v/>
      </c>
      <c r="I29" s="189" t="str">
        <f t="shared" si="0"/>
        <v/>
      </c>
      <c r="J29" s="189"/>
      <c r="K29" s="189"/>
      <c r="L29" s="190" t="str">
        <f t="shared" si="1"/>
        <v/>
      </c>
      <c r="M29" s="198" t="str">
        <f t="shared" si="2"/>
        <v/>
      </c>
      <c r="N29" s="93" t="str">
        <f t="shared" si="3"/>
        <v/>
      </c>
      <c r="O29" s="45" t="str">
        <f>+IFERROR(VLOOKUP(C29,Produkt[[ProduktNavn]:[Kategori]],5,FALSE),"")</f>
        <v/>
      </c>
      <c r="P29" s="117" t="str">
        <f t="shared" si="4"/>
        <v/>
      </c>
      <c r="Q29" s="118"/>
      <c r="R29" s="26"/>
    </row>
    <row r="30" spans="1:26">
      <c r="A30" s="26"/>
      <c r="B30" s="53" t="str" cm="1">
        <f t="array" ref="B30">IFERROR(
IF(AND(C30=Varer!$B$24,D30=$E$50),Varer!$A$24,
IF(AND(C30=Varer!$B$25,D30=$E$51),Varer!$A$25,
IF(AND(C30=Varer!$B$26,D30=$E$50),Varer!$A$26,
IF(AND(C30=Varer!$B$27,D30=$E$51),Varer!$A$27,
IF(AND(C30=Varer!$B$28,D30=$E$50),Varer!$A$28,
IF(AND(C30=Varer!$B$29,D30=$E$51),Varer!$A$29,
IF(AND(C30=Varer!$B$30,D30=$E$50),Varer!$A$30,
IF(AND(C30=Varer!$B$31,D30=$E$51),Varer!$A$31,
IF(AND(C30=Varer!$B$32,D30=$E$50),Varer!$A$32,
IF(AND(C30=Varer!$B$33,D30=$E$51),Varer!$A$33,
IF(AND(C30=Varer!$B$34,D30=$E$50),Varer!$A$34,
IF(AND(C30=Varer!$B$35,D30=$E$51),Varer!$A$35,
IF(AND(C30=Varer!$B$36,D30=$E$50),Varer!$A$36,
IF(AND(C30=Varer!$B$37,D30=$E$51),Varer!$A$37,
IF(AND(C30=Varer!$B$38,D30=$E$50),Varer!$A$38,
IF(AND(C30=Varer!$B$39,D30=$E$51),Varer!$A$39,
IF(AND(C30=Varer!$B$40,D30=$E$50),Varer!$A$40,
IF(AND(C30=Varer!$B$41,D30=$E$51),Varer!$A$41,
INDEX(Varer!$A$2:$A$23,MATCH(C30,Varer!$B$2:$B$23,0),0))))))))))))))))))),"-")</f>
        <v>-</v>
      </c>
      <c r="C30" s="39"/>
      <c r="D30" s="136"/>
      <c r="E30" s="136"/>
      <c r="F30" s="40"/>
      <c r="G30" s="41"/>
      <c r="H30" s="188" t="str">
        <f>IFERROR(VLOOKUP(B30,Produkt[[ProduktNr]:[Pris]],4,FALSE)/1.15,"")</f>
        <v/>
      </c>
      <c r="I30" s="189" t="str">
        <f t="shared" si="0"/>
        <v/>
      </c>
      <c r="J30" s="189"/>
      <c r="K30" s="189"/>
      <c r="L30" s="190" t="str">
        <f t="shared" si="1"/>
        <v/>
      </c>
      <c r="M30" s="198" t="str">
        <f t="shared" si="2"/>
        <v/>
      </c>
      <c r="N30" s="93" t="str">
        <f t="shared" si="3"/>
        <v/>
      </c>
      <c r="O30" s="45" t="str">
        <f>+IFERROR(VLOOKUP(C30,Produkt[[ProduktNavn]:[Kategori]],5,FALSE),"")</f>
        <v/>
      </c>
      <c r="P30" s="117" t="str">
        <f t="shared" si="4"/>
        <v/>
      </c>
      <c r="Q30" s="118"/>
      <c r="R30" s="26"/>
    </row>
    <row r="31" spans="1:26">
      <c r="A31" s="26"/>
      <c r="B31" s="53" t="str" cm="1">
        <f t="array" ref="B31">IFERROR(
IF(AND(C31=Varer!$B$24,D31=$E$50),Varer!$A$24,
IF(AND(C31=Varer!$B$25,D31=$E$51),Varer!$A$25,
IF(AND(C31=Varer!$B$26,D31=$E$50),Varer!$A$26,
IF(AND(C31=Varer!$B$27,D31=$E$51),Varer!$A$27,
IF(AND(C31=Varer!$B$28,D31=$E$50),Varer!$A$28,
IF(AND(C31=Varer!$B$29,D31=$E$51),Varer!$A$29,
IF(AND(C31=Varer!$B$30,D31=$E$50),Varer!$A$30,
IF(AND(C31=Varer!$B$31,D31=$E$51),Varer!$A$31,
IF(AND(C31=Varer!$B$32,D31=$E$50),Varer!$A$32,
IF(AND(C31=Varer!$B$33,D31=$E$51),Varer!$A$33,
IF(AND(C31=Varer!$B$34,D31=$E$50),Varer!$A$34,
IF(AND(C31=Varer!$B$35,D31=$E$51),Varer!$A$35,
IF(AND(C31=Varer!$B$36,D31=$E$50),Varer!$A$36,
IF(AND(C31=Varer!$B$37,D31=$E$51),Varer!$A$37,
IF(AND(C31=Varer!$B$38,D31=$E$50),Varer!$A$38,
IF(AND(C31=Varer!$B$39,D31=$E$51),Varer!$A$39,
IF(AND(C31=Varer!$B$40,D31=$E$50),Varer!$A$40,
IF(AND(C31=Varer!$B$41,D31=$E$51),Varer!$A$41,
INDEX(Varer!$A$2:$A$23,MATCH(C31,Varer!$B$2:$B$23,0),0))))))))))))))))))),"-")</f>
        <v>-</v>
      </c>
      <c r="C31" s="39"/>
      <c r="D31" s="136"/>
      <c r="E31" s="136"/>
      <c r="F31" s="40"/>
      <c r="G31" s="41"/>
      <c r="H31" s="188" t="str">
        <f>IFERROR(VLOOKUP(B31,Produkt[[ProduktNr]:[Pris]],4,FALSE)/1.15,"")</f>
        <v/>
      </c>
      <c r="I31" s="189" t="str">
        <f t="shared" si="0"/>
        <v/>
      </c>
      <c r="J31" s="189"/>
      <c r="K31" s="189"/>
      <c r="L31" s="190" t="str">
        <f t="shared" si="1"/>
        <v/>
      </c>
      <c r="M31" s="198" t="str">
        <f t="shared" si="2"/>
        <v/>
      </c>
      <c r="N31" s="93" t="str">
        <f t="shared" si="3"/>
        <v/>
      </c>
      <c r="O31" s="45" t="str">
        <f>+IFERROR(VLOOKUP(C31,Produkt[[ProduktNavn]:[Kategori]],5,FALSE),"")</f>
        <v/>
      </c>
      <c r="P31" s="117" t="str">
        <f t="shared" si="4"/>
        <v/>
      </c>
      <c r="Q31" s="118"/>
      <c r="R31" s="26"/>
    </row>
    <row r="32" spans="1:26">
      <c r="A32" s="26"/>
      <c r="B32" s="53" t="str" cm="1">
        <f t="array" ref="B32">IFERROR(
IF(AND(C32=Varer!$B$24,D32=$E$50),Varer!$A$24,
IF(AND(C32=Varer!$B$25,D32=$E$51),Varer!$A$25,
IF(AND(C32=Varer!$B$26,D32=$E$50),Varer!$A$26,
IF(AND(C32=Varer!$B$27,D32=$E$51),Varer!$A$27,
IF(AND(C32=Varer!$B$28,D32=$E$50),Varer!$A$28,
IF(AND(C32=Varer!$B$29,D32=$E$51),Varer!$A$29,
IF(AND(C32=Varer!$B$30,D32=$E$50),Varer!$A$30,
IF(AND(C32=Varer!$B$31,D32=$E$51),Varer!$A$31,
IF(AND(C32=Varer!$B$32,D32=$E$50),Varer!$A$32,
IF(AND(C32=Varer!$B$33,D32=$E$51),Varer!$A$33,
IF(AND(C32=Varer!$B$34,D32=$E$50),Varer!$A$34,
IF(AND(C32=Varer!$B$35,D32=$E$51),Varer!$A$35,
IF(AND(C32=Varer!$B$36,D32=$E$50),Varer!$A$36,
IF(AND(C32=Varer!$B$37,D32=$E$51),Varer!$A$37,
IF(AND(C32=Varer!$B$38,D32=$E$50),Varer!$A$38,
IF(AND(C32=Varer!$B$39,D32=$E$51),Varer!$A$39,
IF(AND(C32=Varer!$B$40,D32=$E$50),Varer!$A$40,
IF(AND(C32=Varer!$B$41,D32=$E$51),Varer!$A$41,
INDEX(Varer!$A$2:$A$23,MATCH(C32,Varer!$B$2:$B$23,0),0))))))))))))))))))),"-")</f>
        <v>-</v>
      </c>
      <c r="C32" s="39"/>
      <c r="D32" s="136"/>
      <c r="E32" s="136"/>
      <c r="F32" s="40"/>
      <c r="G32" s="41"/>
      <c r="H32" s="188" t="str">
        <f>IFERROR(VLOOKUP(B32,Produkt[[ProduktNr]:[Pris]],4,FALSE)/1.15,"")</f>
        <v/>
      </c>
      <c r="I32" s="189" t="str">
        <f t="shared" si="0"/>
        <v/>
      </c>
      <c r="J32" s="189"/>
      <c r="K32" s="189"/>
      <c r="L32" s="190" t="str">
        <f t="shared" si="1"/>
        <v/>
      </c>
      <c r="M32" s="198" t="str">
        <f t="shared" si="2"/>
        <v/>
      </c>
      <c r="N32" s="93" t="str">
        <f t="shared" si="3"/>
        <v/>
      </c>
      <c r="O32" s="45" t="str">
        <f>+IFERROR(VLOOKUP(C32,Produkt[[ProduktNavn]:[Kategori]],5,FALSE),"")</f>
        <v/>
      </c>
      <c r="P32" s="117" t="str">
        <f t="shared" si="4"/>
        <v/>
      </c>
      <c r="Q32" s="118"/>
      <c r="R32" s="26"/>
    </row>
    <row r="33" spans="1:18">
      <c r="A33" s="26"/>
      <c r="B33" s="53" t="str" cm="1">
        <f t="array" ref="B33">IFERROR(
IF(AND(C33=Varer!$B$24,D33=$E$50),Varer!$A$24,
IF(AND(C33=Varer!$B$25,D33=$E$51),Varer!$A$25,
IF(AND(C33=Varer!$B$26,D33=$E$50),Varer!$A$26,
IF(AND(C33=Varer!$B$27,D33=$E$51),Varer!$A$27,
IF(AND(C33=Varer!$B$28,D33=$E$50),Varer!$A$28,
IF(AND(C33=Varer!$B$29,D33=$E$51),Varer!$A$29,
IF(AND(C33=Varer!$B$30,D33=$E$50),Varer!$A$30,
IF(AND(C33=Varer!$B$31,D33=$E$51),Varer!$A$31,
IF(AND(C33=Varer!$B$32,D33=$E$50),Varer!$A$32,
IF(AND(C33=Varer!$B$33,D33=$E$51),Varer!$A$33,
IF(AND(C33=Varer!$B$34,D33=$E$50),Varer!$A$34,
IF(AND(C33=Varer!$B$35,D33=$E$51),Varer!$A$35,
IF(AND(C33=Varer!$B$36,D33=$E$50),Varer!$A$36,
IF(AND(C33=Varer!$B$37,D33=$E$51),Varer!$A$37,
IF(AND(C33=Varer!$B$38,D33=$E$50),Varer!$A$38,
IF(AND(C33=Varer!$B$39,D33=$E$51),Varer!$A$39,
IF(AND(C33=Varer!$B$40,D33=$E$50),Varer!$A$40,
IF(AND(C33=Varer!$B$41,D33=$E$51),Varer!$A$41,
INDEX(Varer!$A$2:$A$23,MATCH(C33,Varer!$B$2:$B$23,0),0))))))))))))))))))),"-")</f>
        <v>-</v>
      </c>
      <c r="C33" s="39"/>
      <c r="D33" s="136"/>
      <c r="E33" s="136"/>
      <c r="F33" s="40"/>
      <c r="G33" s="41"/>
      <c r="H33" s="188" t="str">
        <f>IFERROR(VLOOKUP(B33,Produkt[[ProduktNr]:[Pris]],4,FALSE)/1.15,"")</f>
        <v/>
      </c>
      <c r="I33" s="189" t="str">
        <f t="shared" si="0"/>
        <v/>
      </c>
      <c r="J33" s="189"/>
      <c r="K33" s="189"/>
      <c r="L33" s="190" t="str">
        <f t="shared" si="1"/>
        <v/>
      </c>
      <c r="M33" s="198" t="str">
        <f t="shared" si="2"/>
        <v/>
      </c>
      <c r="N33" s="93" t="str">
        <f t="shared" si="3"/>
        <v/>
      </c>
      <c r="O33" s="45" t="str">
        <f>+IFERROR(VLOOKUP(C33,Produkt[[ProduktNavn]:[Kategori]],5,FALSE),"")</f>
        <v/>
      </c>
      <c r="P33" s="117" t="str">
        <f t="shared" si="4"/>
        <v/>
      </c>
      <c r="Q33" s="118"/>
      <c r="R33" s="26"/>
    </row>
    <row r="34" spans="1:18">
      <c r="A34" s="26"/>
      <c r="B34" s="53" t="str" cm="1">
        <f t="array" ref="B34">IFERROR(
IF(AND(C34=Varer!$B$24,D34=$E$50),Varer!$A$24,
IF(AND(C34=Varer!$B$25,D34=$E$51),Varer!$A$25,
IF(AND(C34=Varer!$B$26,D34=$E$50),Varer!$A$26,
IF(AND(C34=Varer!$B$27,D34=$E$51),Varer!$A$27,
IF(AND(C34=Varer!$B$28,D34=$E$50),Varer!$A$28,
IF(AND(C34=Varer!$B$29,D34=$E$51),Varer!$A$29,
IF(AND(C34=Varer!$B$30,D34=$E$50),Varer!$A$30,
IF(AND(C34=Varer!$B$31,D34=$E$51),Varer!$A$31,
IF(AND(C34=Varer!$B$32,D34=$E$50),Varer!$A$32,
IF(AND(C34=Varer!$B$33,D34=$E$51),Varer!$A$33,
IF(AND(C34=Varer!$B$34,D34=$E$50),Varer!$A$34,
IF(AND(C34=Varer!$B$35,D34=$E$51),Varer!$A$35,
IF(AND(C34=Varer!$B$36,D34=$E$50),Varer!$A$36,
IF(AND(C34=Varer!$B$37,D34=$E$51),Varer!$A$37,
IF(AND(C34=Varer!$B$38,D34=$E$50),Varer!$A$38,
IF(AND(C34=Varer!$B$39,D34=$E$51),Varer!$A$39,
IF(AND(C34=Varer!$B$40,D34=$E$50),Varer!$A$40,
IF(AND(C34=Varer!$B$41,D34=$E$51),Varer!$A$41,
INDEX(Varer!$A$2:$A$23,MATCH(C34,Varer!$B$2:$B$23,0),0))))))))))))))))))),"-")</f>
        <v>-</v>
      </c>
      <c r="C34" s="39"/>
      <c r="D34" s="136"/>
      <c r="E34" s="136"/>
      <c r="F34" s="40"/>
      <c r="G34" s="41"/>
      <c r="H34" s="188" t="str">
        <f>IFERROR(VLOOKUP(B34,Produkt[[ProduktNr]:[Pris]],4,FALSE)/1.15,"")</f>
        <v/>
      </c>
      <c r="I34" s="189" t="str">
        <f t="shared" si="0"/>
        <v/>
      </c>
      <c r="J34" s="189"/>
      <c r="K34" s="189"/>
      <c r="L34" s="190" t="str">
        <f t="shared" si="1"/>
        <v/>
      </c>
      <c r="M34" s="198" t="str">
        <f t="shared" si="2"/>
        <v/>
      </c>
      <c r="N34" s="93" t="str">
        <f t="shared" si="3"/>
        <v/>
      </c>
      <c r="O34" s="45" t="str">
        <f>+IFERROR(VLOOKUP(C34,Produkt[[ProduktNavn]:[Kategori]],5,FALSE),"")</f>
        <v/>
      </c>
      <c r="P34" s="117" t="str">
        <f t="shared" si="4"/>
        <v/>
      </c>
      <c r="Q34" s="118"/>
      <c r="R34" s="26"/>
    </row>
    <row r="35" spans="1:18">
      <c r="A35" s="26"/>
      <c r="B35" s="53" t="str" cm="1">
        <f t="array" ref="B35">IFERROR(
IF(AND(C35=Varer!$B$24,D35=$E$50),Varer!$A$24,
IF(AND(C35=Varer!$B$25,D35=$E$51),Varer!$A$25,
IF(AND(C35=Varer!$B$26,D35=$E$50),Varer!$A$26,
IF(AND(C35=Varer!$B$27,D35=$E$51),Varer!$A$27,
IF(AND(C35=Varer!$B$28,D35=$E$50),Varer!$A$28,
IF(AND(C35=Varer!$B$29,D35=$E$51),Varer!$A$29,
IF(AND(C35=Varer!$B$30,D35=$E$50),Varer!$A$30,
IF(AND(C35=Varer!$B$31,D35=$E$51),Varer!$A$31,
IF(AND(C35=Varer!$B$32,D35=$E$50),Varer!$A$32,
IF(AND(C35=Varer!$B$33,D35=$E$51),Varer!$A$33,
IF(AND(C35=Varer!$B$34,D35=$E$50),Varer!$A$34,
IF(AND(C35=Varer!$B$35,D35=$E$51),Varer!$A$35,
IF(AND(C35=Varer!$B$36,D35=$E$50),Varer!$A$36,
IF(AND(C35=Varer!$B$37,D35=$E$51),Varer!$A$37,
IF(AND(C35=Varer!$B$38,D35=$E$50),Varer!$A$38,
IF(AND(C35=Varer!$B$39,D35=$E$51),Varer!$A$39,
IF(AND(C35=Varer!$B$40,D35=$E$50),Varer!$A$40,
IF(AND(C35=Varer!$B$41,D35=$E$51),Varer!$A$41,
INDEX(Varer!$A$2:$A$23,MATCH(C35,Varer!$B$2:$B$23,0),0))))))))))))))))))),"-")</f>
        <v>-</v>
      </c>
      <c r="C35" s="39"/>
      <c r="D35" s="136"/>
      <c r="E35" s="136"/>
      <c r="F35" s="40"/>
      <c r="G35" s="41"/>
      <c r="H35" s="188" t="str">
        <f>IFERROR(VLOOKUP(B35,Produkt[[ProduktNr]:[Pris]],4,FALSE)/1.15,"")</f>
        <v/>
      </c>
      <c r="I35" s="189" t="str">
        <f t="shared" si="0"/>
        <v/>
      </c>
      <c r="J35" s="189"/>
      <c r="K35" s="189"/>
      <c r="L35" s="190" t="str">
        <f t="shared" si="1"/>
        <v/>
      </c>
      <c r="M35" s="198" t="str">
        <f t="shared" si="2"/>
        <v/>
      </c>
      <c r="N35" s="93" t="str">
        <f t="shared" si="3"/>
        <v/>
      </c>
      <c r="O35" s="45" t="str">
        <f>+IFERROR(VLOOKUP(C35,Produkt[[ProduktNavn]:[Kategori]],5,FALSE),"")</f>
        <v/>
      </c>
      <c r="P35" s="117" t="str">
        <f t="shared" si="4"/>
        <v/>
      </c>
      <c r="Q35" s="118"/>
      <c r="R35" s="26"/>
    </row>
    <row r="36" spans="1:18">
      <c r="A36" s="26"/>
      <c r="B36" s="53" t="str" cm="1">
        <f t="array" ref="B36">IFERROR(
IF(AND(C36=Varer!$B$24,D36=$E$50),Varer!$A$24,
IF(AND(C36=Varer!$B$25,D36=$E$51),Varer!$A$25,
IF(AND(C36=Varer!$B$26,D36=$E$50),Varer!$A$26,
IF(AND(C36=Varer!$B$27,D36=$E$51),Varer!$A$27,
IF(AND(C36=Varer!$B$28,D36=$E$50),Varer!$A$28,
IF(AND(C36=Varer!$B$29,D36=$E$51),Varer!$A$29,
IF(AND(C36=Varer!$B$30,D36=$E$50),Varer!$A$30,
IF(AND(C36=Varer!$B$31,D36=$E$51),Varer!$A$31,
IF(AND(C36=Varer!$B$32,D36=$E$50),Varer!$A$32,
IF(AND(C36=Varer!$B$33,D36=$E$51),Varer!$A$33,
IF(AND(C36=Varer!$B$34,D36=$E$50),Varer!$A$34,
IF(AND(C36=Varer!$B$35,D36=$E$51),Varer!$A$35,
IF(AND(C36=Varer!$B$36,D36=$E$50),Varer!$A$36,
IF(AND(C36=Varer!$B$37,D36=$E$51),Varer!$A$37,
IF(AND(C36=Varer!$B$38,D36=$E$50),Varer!$A$38,
IF(AND(C36=Varer!$B$39,D36=$E$51),Varer!$A$39,
IF(AND(C36=Varer!$B$40,D36=$E$50),Varer!$A$40,
IF(AND(C36=Varer!$B$41,D36=$E$51),Varer!$A$41,
INDEX(Varer!$A$2:$A$23,MATCH(C36,Varer!$B$2:$B$23,0),0))))))))))))))))))),"-")</f>
        <v>-</v>
      </c>
      <c r="C36" s="39"/>
      <c r="D36" s="136"/>
      <c r="E36" s="136"/>
      <c r="F36" s="40"/>
      <c r="G36" s="41"/>
      <c r="H36" s="188" t="str">
        <f>IFERROR(VLOOKUP(B36,Produkt[[ProduktNr]:[Pris]],4,FALSE)/1.15,"")</f>
        <v/>
      </c>
      <c r="I36" s="189" t="str">
        <f t="shared" si="0"/>
        <v/>
      </c>
      <c r="J36" s="189"/>
      <c r="K36" s="189"/>
      <c r="L36" s="190" t="str">
        <f t="shared" si="1"/>
        <v/>
      </c>
      <c r="M36" s="198" t="str">
        <f t="shared" si="2"/>
        <v/>
      </c>
      <c r="N36" s="93" t="str">
        <f t="shared" si="3"/>
        <v/>
      </c>
      <c r="O36" s="45" t="str">
        <f>+IFERROR(VLOOKUP(C36,Produkt[[ProduktNavn]:[Kategori]],5,FALSE),"")</f>
        <v/>
      </c>
      <c r="P36" s="117" t="str">
        <f t="shared" si="4"/>
        <v/>
      </c>
      <c r="Q36" s="118"/>
      <c r="R36" s="26"/>
    </row>
    <row r="37" spans="1:18" ht="15.75" thickBot="1">
      <c r="A37" s="70"/>
      <c r="B37" s="54" t="str" cm="1">
        <f t="array" ref="B37">IFERROR(
IF(AND(C37=Varer!$B$24,D37=$E$50),Varer!$A$24,
IF(AND(C37=Varer!$B$25,D37=$E$51),Varer!$A$25,
IF(AND(C37=Varer!$B$26,D37=$E$50),Varer!$A$26,
IF(AND(C37=Varer!$B$27,D37=$E$51),Varer!$A$27,
IF(AND(C37=Varer!$B$28,D37=$E$50),Varer!$A$28,
IF(AND(C37=Varer!$B$29,D37=$E$51),Varer!$A$29,
IF(AND(C37=Varer!$B$30,D37=$E$50),Varer!$A$30,
IF(AND(C37=Varer!$B$31,D37=$E$51),Varer!$A$31,
IF(AND(C37=Varer!$B$32,D37=$E$50),Varer!$A$32,
IF(AND(C37=Varer!$B$33,D37=$E$51),Varer!$A$33,
IF(AND(C37=Varer!$B$34,D37=$E$50),Varer!$A$34,
IF(AND(C37=Varer!$B$35,D37=$E$51),Varer!$A$35,
IF(AND(C37=Varer!$B$36,D37=$E$50),Varer!$A$36,
IF(AND(C37=Varer!$B$37,D37=$E$51),Varer!$A$37,
IF(AND(C37=Varer!$B$38,D37=$E$50),Varer!$A$38,
IF(AND(C37=Varer!$B$39,D37=$E$51),Varer!$A$39,
IF(AND(C37=Varer!$B$40,D37=$E$50),Varer!$A$40,
IF(AND(C37=Varer!$B$41,D37=$E$51),Varer!$A$41,
INDEX(Varer!$A$2:$A$23,MATCH(C37,Varer!$B$2:$B$23,0),0))))))))))))))))))),"-")</f>
        <v>-</v>
      </c>
      <c r="C37" s="42"/>
      <c r="D37" s="137"/>
      <c r="E37" s="137"/>
      <c r="F37" s="43"/>
      <c r="G37" s="44"/>
      <c r="H37" s="199" t="str">
        <f>IFERROR(VLOOKUP(B37,Produkt[[ProduktNr]:[Pris]],4,FALSE)/1.15,"")</f>
        <v/>
      </c>
      <c r="I37" s="200" t="str">
        <f t="shared" si="0"/>
        <v/>
      </c>
      <c r="J37" s="200"/>
      <c r="K37" s="200"/>
      <c r="L37" s="201" t="str">
        <f t="shared" si="1"/>
        <v/>
      </c>
      <c r="M37" s="202" t="str">
        <f t="shared" si="2"/>
        <v/>
      </c>
      <c r="N37" s="94" t="str">
        <f t="shared" si="3"/>
        <v/>
      </c>
      <c r="O37" s="46" t="str">
        <f>+IFERROR(VLOOKUP(C37,Produkt[[ProduktNavn]:[Kategori]],5,FALSE),"")</f>
        <v/>
      </c>
      <c r="P37" s="119" t="str">
        <f t="shared" si="4"/>
        <v/>
      </c>
      <c r="Q37" s="120"/>
      <c r="R37" s="71"/>
    </row>
    <row r="38" spans="1:18" ht="6" customHeight="1" thickBot="1">
      <c r="A38" s="64"/>
      <c r="B38" s="68"/>
      <c r="C38" s="68"/>
      <c r="D38" s="138"/>
      <c r="E38" s="138"/>
      <c r="F38" s="68"/>
      <c r="G38" s="69"/>
      <c r="H38" s="64"/>
      <c r="I38" s="125"/>
      <c r="J38" s="125"/>
      <c r="K38" s="125"/>
      <c r="L38" s="125"/>
      <c r="M38" s="125"/>
      <c r="N38" s="65"/>
      <c r="O38" s="125"/>
      <c r="P38" s="125"/>
      <c r="Q38" s="125"/>
      <c r="R38" s="64"/>
    </row>
    <row r="39" spans="1:18" ht="16.5" thickBot="1">
      <c r="A39" s="64"/>
      <c r="B39" s="6"/>
      <c r="C39" s="14" t="s">
        <v>3900</v>
      </c>
      <c r="D39" s="143" t="s">
        <v>3931</v>
      </c>
      <c r="E39" s="143"/>
      <c r="F39" s="25" t="str">
        <f>IF(OR(D6="Ja",D6="Nei"),D6,"")</f>
        <v>Ja</v>
      </c>
      <c r="G39" s="15"/>
      <c r="H39" s="64"/>
      <c r="I39" s="154" t="s">
        <v>3946</v>
      </c>
      <c r="J39" s="154"/>
      <c r="K39" s="154"/>
      <c r="L39" s="154"/>
      <c r="M39" s="154"/>
      <c r="N39" s="68"/>
      <c r="O39" s="192">
        <f>+SUM(P17:Q37)</f>
        <v>3662.3913043478265</v>
      </c>
      <c r="P39" s="192"/>
      <c r="Q39" s="192"/>
      <c r="R39" s="64"/>
    </row>
    <row r="40" spans="1:18">
      <c r="A40" s="64"/>
      <c r="B40" s="20" t="s">
        <v>3932</v>
      </c>
      <c r="C40" s="22" t="s">
        <v>3933</v>
      </c>
      <c r="D40" s="22" t="s">
        <v>3911</v>
      </c>
      <c r="E40" s="22" t="s">
        <v>3</v>
      </c>
      <c r="F40" s="22" t="s">
        <v>3934</v>
      </c>
      <c r="G40" s="21" t="s">
        <v>3935</v>
      </c>
      <c r="H40" s="64"/>
      <c r="I40" s="96" t="s">
        <v>3928</v>
      </c>
      <c r="J40" s="96"/>
      <c r="K40" s="96"/>
      <c r="L40" s="96"/>
      <c r="M40" s="96"/>
      <c r="N40" s="64"/>
      <c r="O40" s="193">
        <f>+O39-O41</f>
        <v>2948.6956521739135</v>
      </c>
      <c r="P40" s="193"/>
      <c r="Q40" s="193"/>
      <c r="R40" s="64"/>
    </row>
    <row r="41" spans="1:18">
      <c r="A41" s="64"/>
      <c r="B41" s="19">
        <v>1</v>
      </c>
      <c r="C41" s="23" cm="1">
        <f t="array" ref="C41">IFERROR(
IF(INDEX($O$17:$O$37,(MATCH(LARGE($H$17:$H$37,B41),$H$17:$H$37,0)),0)="Pizza",
INDEX($B$17:$B$37,
(MATCH(LARGE($H$17:$H$37,B41),$H$17:$H$37,0)),0),""),"")</f>
        <v>96</v>
      </c>
      <c r="D41" s="82" cm="1">
        <f t="array" ref="D41">IFERROR(INDEX($F$17:$F$37,MATCH(C41,$B$17:$B$37,0),0),"")</f>
        <v>1</v>
      </c>
      <c r="E41" s="83" cm="1">
        <f t="array" ref="E41">IFERROR((INDEX($H$17:$H$37,MATCH(C41,$B$17:$B$37,0),0)*(1+$N$44)),"")</f>
        <v>271.73913043478262</v>
      </c>
      <c r="F41" s="23">
        <f>+IF(E56&gt;D41,E56-G41,E56)</f>
        <v>1</v>
      </c>
      <c r="G41" s="18">
        <f>+IF(D41&lt;=E56,E56-D41,0)</f>
        <v>0</v>
      </c>
      <c r="H41" s="64"/>
      <c r="I41" s="126" t="s">
        <v>3916</v>
      </c>
      <c r="J41" s="126"/>
      <c r="K41" s="126"/>
      <c r="L41" s="126"/>
      <c r="M41" s="126"/>
      <c r="N41" s="63"/>
      <c r="O41" s="115">
        <f>+SUM(N17:N37)</f>
        <v>713.69565217391312</v>
      </c>
      <c r="P41" s="115"/>
      <c r="Q41" s="115"/>
      <c r="R41" s="64"/>
    </row>
    <row r="42" spans="1:18">
      <c r="A42" s="64"/>
      <c r="B42" s="19">
        <v>2</v>
      </c>
      <c r="C42" s="23" cm="1">
        <f t="array" ref="C42">IFERROR(
IF(INDEX($O$17:$O$37,(MATCH(LARGE($H$17:$H$37,B42),$H$17:$H$37,0)),0)="Pizza",
INDEX($B$17:$B$37,
(MATCH(LARGE($H$17:$H$37,B42),$H$17:$H$37,0)),0),""),"")</f>
        <v>94</v>
      </c>
      <c r="D42" s="82" cm="1">
        <f t="array" ref="D42">IFERROR(INDEX($F$17:$F$37,MATCH(C42,$B$17:$B$37,0),0),"")</f>
        <v>3</v>
      </c>
      <c r="E42" s="83" cm="1">
        <f t="array" ref="E42">IFERROR((INDEX($H$17:$H$37,MATCH(C42,$B$17:$B$37,0),0)*(1+$N$44)),"")</f>
        <v>190.21739130434784</v>
      </c>
      <c r="F42" s="23">
        <f>+IF(G41&gt;D42,G41-G42,G41)</f>
        <v>0</v>
      </c>
      <c r="G42" s="18">
        <f>+IF(D42&lt;=G41,G41-D42,0)</f>
        <v>0</v>
      </c>
      <c r="H42" s="64"/>
      <c r="I42" s="96"/>
      <c r="J42" s="96"/>
      <c r="K42" s="96"/>
      <c r="L42" s="96"/>
      <c r="M42" s="96"/>
      <c r="N42" s="64"/>
      <c r="O42" s="114"/>
      <c r="P42" s="114"/>
      <c r="Q42" s="114"/>
      <c r="R42" s="64"/>
    </row>
    <row r="43" spans="1:18" ht="15.75" thickBot="1">
      <c r="A43" s="64"/>
      <c r="B43" s="19">
        <v>3</v>
      </c>
      <c r="C43" s="23" cm="1">
        <f t="array" ref="C43">IFERROR(
IF(INDEX($O$17:$O$37,(MATCH(LARGE($H$17:$H$37,B43),$H$17:$H$37,0)),0)="Pizza",
INDEX($B$17:$B$37,
(MATCH(LARGE($H$17:$H$37,B43),$H$17:$H$37,0)),0),""),"")</f>
        <v>85</v>
      </c>
      <c r="D43" s="82" cm="1">
        <f t="array" ref="D43">IFERROR(INDEX($F$17:$F$37,MATCH(C43,$B$17:$B$37,0),0),"")</f>
        <v>4</v>
      </c>
      <c r="E43" s="83" cm="1">
        <f t="array" ref="E43">IFERROR((INDEX($H$17:$H$37,MATCH(C43,$B$17:$B$37,0),0)*(1+$N$44)),"")</f>
        <v>107.60869565217392</v>
      </c>
      <c r="F43" s="23">
        <f t="shared" ref="F43:F45" si="5">+IF(G42&gt;D43,G42-G43,G42)</f>
        <v>0</v>
      </c>
      <c r="G43" s="18">
        <f t="shared" ref="G43:G45" si="6">+IF(D43&lt;=G42,G42-D43,0)</f>
        <v>0</v>
      </c>
      <c r="H43" s="64"/>
      <c r="I43" s="154" t="s">
        <v>3930</v>
      </c>
      <c r="J43" s="154"/>
      <c r="K43" s="154"/>
      <c r="L43" s="154"/>
      <c r="M43" s="154"/>
      <c r="N43" s="72" t="str">
        <f>+F39</f>
        <v>Ja</v>
      </c>
      <c r="O43" s="116">
        <f>-SUMPRODUCT(E41:E45,F41:F45)+IF(NOT(G46=""),G46*(SUM(E41:E45)/5),0)</f>
        <v>-271.73913043478262</v>
      </c>
      <c r="P43" s="116"/>
      <c r="Q43" s="116"/>
      <c r="R43" s="64"/>
    </row>
    <row r="44" spans="1:18">
      <c r="A44" s="64"/>
      <c r="B44" s="19">
        <v>4</v>
      </c>
      <c r="C44" s="23" cm="1">
        <f t="array" ref="C44">IFERROR(
IF(INDEX($O$17:$O$37,(MATCH(LARGE($H$17:$H$37,B44),$H$17:$H$37,0)),0)="Pizza",
INDEX($B$17:$B$37,
(MATCH(LARGE($H$17:$H$37,B44),$H$17:$H$37,0)),0),""),"")</f>
        <v>81</v>
      </c>
      <c r="D44" s="82" cm="1">
        <f t="array" ref="D44">IFERROR(INDEX($F$17:$F$37,MATCH(C44,$B$17:$B$37,0),0),"")</f>
        <v>5</v>
      </c>
      <c r="E44" s="83" cm="1">
        <f t="array" ref="E44">IFERROR((INDEX($H$17:$H$37,MATCH(C44,$B$17:$B$37,0),0)*(1+$N$44)),"")</f>
        <v>97.826086956521735</v>
      </c>
      <c r="F44" s="23">
        <f t="shared" si="5"/>
        <v>0</v>
      </c>
      <c r="G44" s="18">
        <f t="shared" si="6"/>
        <v>0</v>
      </c>
      <c r="H44" s="64"/>
      <c r="I44" s="96" t="s">
        <v>3916</v>
      </c>
      <c r="J44" s="96"/>
      <c r="K44" s="96"/>
      <c r="L44" s="96"/>
      <c r="M44" s="96"/>
      <c r="N44" s="66">
        <f>IF(F39="Ja",IF(D11="Spise inne",0.25,0.15),"0")</f>
        <v>0.25</v>
      </c>
      <c r="O44" s="115">
        <f>+O43*N44</f>
        <v>-67.934782608695656</v>
      </c>
      <c r="P44" s="115"/>
      <c r="Q44" s="115"/>
      <c r="R44" s="64"/>
    </row>
    <row r="45" spans="1:18">
      <c r="A45" s="64"/>
      <c r="B45" s="19">
        <v>5</v>
      </c>
      <c r="C45" s="23" t="str" cm="1">
        <f t="array" ref="C45">IFERROR(
IF(INDEX($O$17:$O$37,(MATCH(LARGE($H$17:$H$37,B45),$H$17:$H$37,0)),0)="Pizza",
INDEX($B$17:$B$37,
(MATCH(LARGE($H$17:$H$37,B45),$H$17:$H$37,0)),0),""),"")</f>
        <v/>
      </c>
      <c r="D45" s="82" t="str" cm="1">
        <f t="array" ref="D45">IFERROR(INDEX($F$17:$F$37,MATCH(C45,$B$17:$B$37,0),0),"")</f>
        <v/>
      </c>
      <c r="E45" s="83" t="str" cm="1">
        <f t="array" ref="E45">IFERROR((INDEX($H$17:$H$37,MATCH(C45,$B$17:$B$37,0),0)*(1+$N$44)),"")</f>
        <v/>
      </c>
      <c r="F45" s="23">
        <f t="shared" si="5"/>
        <v>0</v>
      </c>
      <c r="G45" s="18">
        <f t="shared" si="6"/>
        <v>0</v>
      </c>
      <c r="H45" s="64"/>
      <c r="I45" s="97"/>
      <c r="J45" s="97"/>
      <c r="K45" s="97"/>
      <c r="L45" s="97"/>
      <c r="M45" s="97"/>
      <c r="N45" s="65"/>
      <c r="O45" s="97"/>
      <c r="P45" s="97"/>
      <c r="Q45" s="97"/>
      <c r="R45" s="64"/>
    </row>
    <row r="46" spans="1:18" ht="16.5" thickBot="1">
      <c r="A46" s="64"/>
      <c r="B46" s="7"/>
      <c r="C46" s="16" t="s">
        <v>3919</v>
      </c>
      <c r="D46" s="84"/>
      <c r="E46" s="84"/>
      <c r="F46" s="24" t="str">
        <f>IF(G45&gt;0,"Sumrest","")</f>
        <v/>
      </c>
      <c r="G46" s="18" t="str">
        <f>+IF(G45&gt;0,G45,"")</f>
        <v/>
      </c>
      <c r="H46" s="64"/>
      <c r="I46" s="96" t="str">
        <f>IF(N47="Ja","Minstefraktgebyr","")</f>
        <v/>
      </c>
      <c r="J46" s="96"/>
      <c r="K46" s="96"/>
      <c r="L46" s="96"/>
      <c r="M46" s="96"/>
      <c r="N46" s="64"/>
      <c r="O46" s="129" t="str">
        <f>IF(N47="Ja",IF((SUBTOTAL+PIZZAKLUBBRABATT+FRAKTKOST)&lt;E48,E48-(SUBTOTAL+PIZZAKLUBBRABATT+FRAKTKOST),0),"0")</f>
        <v>0</v>
      </c>
      <c r="P46" s="129"/>
      <c r="Q46" s="129"/>
      <c r="R46" s="64"/>
    </row>
    <row r="47" spans="1:18" ht="15.75" thickBot="1">
      <c r="A47" s="64"/>
      <c r="B47" s="7"/>
      <c r="C47" s="55" t="s">
        <v>3927</v>
      </c>
      <c r="D47" s="56"/>
      <c r="E47" s="144">
        <v>10</v>
      </c>
      <c r="F47" s="145"/>
      <c r="G47" s="87" t="s">
        <v>3950</v>
      </c>
      <c r="H47" s="64"/>
      <c r="I47" s="74" t="s">
        <v>3929</v>
      </c>
      <c r="J47" s="74"/>
      <c r="K47" s="74"/>
      <c r="L47" s="74"/>
      <c r="M47" s="74"/>
      <c r="N47" s="72" t="str">
        <f>IF(D11="Hjemlevering*","Ja","Nei")</f>
        <v>Nei</v>
      </c>
      <c r="O47" s="128" t="str">
        <f>+IF(N47="Ja",E49,"0")</f>
        <v>0</v>
      </c>
      <c r="P47" s="128"/>
      <c r="Q47" s="128"/>
      <c r="R47" s="64"/>
    </row>
    <row r="48" spans="1:18">
      <c r="A48" s="64"/>
      <c r="B48" s="7"/>
      <c r="C48" s="57" t="s">
        <v>3920</v>
      </c>
      <c r="D48" s="58"/>
      <c r="E48" s="194">
        <v>180</v>
      </c>
      <c r="F48" s="195"/>
      <c r="G48" s="88" t="s">
        <v>3901</v>
      </c>
      <c r="H48" s="64"/>
      <c r="I48" s="75" t="str">
        <f>IF(N47="Ja","mva","")</f>
        <v/>
      </c>
      <c r="J48" s="75"/>
      <c r="K48" s="75"/>
      <c r="L48" s="75"/>
      <c r="M48" s="75"/>
      <c r="N48" s="67" t="str">
        <f>IF(N47="Ja",0.25,"")</f>
        <v/>
      </c>
      <c r="O48" s="127" t="str">
        <f>IF(N47="Ja",(O47+O46)*N48,"0")</f>
        <v>0</v>
      </c>
      <c r="P48" s="127"/>
      <c r="Q48" s="127"/>
      <c r="R48" s="64"/>
    </row>
    <row r="49" spans="1:18">
      <c r="A49" s="64"/>
      <c r="B49" s="7"/>
      <c r="C49" s="59" t="s">
        <v>3897</v>
      </c>
      <c r="D49" s="60"/>
      <c r="E49" s="196">
        <v>79</v>
      </c>
      <c r="F49" s="197"/>
      <c r="G49" s="88" t="s">
        <v>3944</v>
      </c>
      <c r="H49" s="64"/>
      <c r="I49" s="64"/>
      <c r="J49" s="64"/>
      <c r="K49" s="64"/>
      <c r="L49" s="64"/>
      <c r="M49" s="64"/>
      <c r="N49" s="65"/>
      <c r="O49" s="97"/>
      <c r="P49" s="97"/>
      <c r="Q49" s="97"/>
      <c r="R49" s="64"/>
    </row>
    <row r="50" spans="1:18" ht="15.75" thickBot="1">
      <c r="A50" s="64"/>
      <c r="B50" s="7"/>
      <c r="C50" s="55" t="s">
        <v>3921</v>
      </c>
      <c r="D50" s="56"/>
      <c r="E50" s="80" t="s">
        <v>3922</v>
      </c>
      <c r="F50" s="85"/>
      <c r="G50" s="88" t="s">
        <v>3945</v>
      </c>
      <c r="H50" s="64"/>
      <c r="I50" s="154" t="s">
        <v>3901</v>
      </c>
      <c r="J50" s="154"/>
      <c r="K50" s="154"/>
      <c r="L50" s="154"/>
      <c r="M50" s="154"/>
      <c r="N50" s="73" t="str">
        <f>+IF(N13="Faktura","Ja","Nei")</f>
        <v>Ja</v>
      </c>
      <c r="O50" s="95">
        <f>IF(N50="Ja",49,"0")</f>
        <v>49</v>
      </c>
      <c r="P50" s="95"/>
      <c r="Q50" s="95"/>
      <c r="R50" s="64"/>
    </row>
    <row r="51" spans="1:18" ht="15.75" thickBot="1">
      <c r="A51" s="64"/>
      <c r="B51" s="17"/>
      <c r="C51" s="61"/>
      <c r="D51" s="62"/>
      <c r="E51" s="81" t="s">
        <v>3923</v>
      </c>
      <c r="F51" s="86"/>
      <c r="G51" s="89" t="s">
        <v>3943</v>
      </c>
      <c r="H51" s="65"/>
      <c r="I51" s="96"/>
      <c r="J51" s="96"/>
      <c r="K51" s="96"/>
      <c r="L51" s="96"/>
      <c r="M51" s="96"/>
      <c r="N51" s="64"/>
      <c r="O51" s="114"/>
      <c r="P51" s="114"/>
      <c r="Q51" s="114"/>
      <c r="R51" s="64"/>
    </row>
    <row r="52" spans="1:18" ht="6.75" customHeight="1" thickBot="1">
      <c r="A52" s="64"/>
      <c r="B52" s="64"/>
      <c r="C52" s="65"/>
      <c r="D52" s="65"/>
      <c r="E52" s="65"/>
      <c r="F52" s="65"/>
      <c r="G52" s="64"/>
      <c r="H52" s="64"/>
      <c r="I52" s="96"/>
      <c r="J52" s="96"/>
      <c r="K52" s="96"/>
      <c r="L52" s="96"/>
      <c r="M52" s="96"/>
      <c r="N52" s="64"/>
      <c r="O52" s="114"/>
      <c r="P52" s="114"/>
      <c r="Q52" s="114"/>
      <c r="R52" s="64"/>
    </row>
    <row r="53" spans="1:18">
      <c r="A53" s="64"/>
      <c r="B53" s="146" t="s">
        <v>3938</v>
      </c>
      <c r="C53" s="147"/>
      <c r="D53" s="147"/>
      <c r="E53" s="147"/>
      <c r="F53" s="147"/>
      <c r="G53" s="148"/>
      <c r="H53" s="64"/>
      <c r="I53" s="96"/>
      <c r="J53" s="96"/>
      <c r="K53" s="96"/>
      <c r="L53" s="96"/>
      <c r="M53" s="96"/>
      <c r="N53" s="64"/>
      <c r="O53" s="114"/>
      <c r="P53" s="114"/>
      <c r="Q53" s="114"/>
      <c r="R53" s="64"/>
    </row>
    <row r="54" spans="1:18" ht="15" customHeight="1">
      <c r="A54" s="64"/>
      <c r="B54" s="105" t="s">
        <v>3939</v>
      </c>
      <c r="C54" s="106"/>
      <c r="D54" s="106"/>
      <c r="E54" s="149">
        <v>0</v>
      </c>
      <c r="F54" s="150"/>
      <c r="G54" s="151"/>
      <c r="H54" s="64"/>
      <c r="I54" s="101"/>
      <c r="J54" s="101"/>
      <c r="K54" s="101"/>
      <c r="L54" s="101"/>
      <c r="M54" s="101"/>
      <c r="N54" s="65"/>
      <c r="O54" s="101"/>
      <c r="P54" s="101"/>
      <c r="Q54" s="101"/>
      <c r="R54" s="64"/>
    </row>
    <row r="55" spans="1:18">
      <c r="A55" s="64"/>
      <c r="B55" s="105" t="s">
        <v>3940</v>
      </c>
      <c r="C55" s="106"/>
      <c r="D55" s="106"/>
      <c r="E55" s="152">
        <f>SUMIF(O17:O37,"Pizza",F17:F37)</f>
        <v>13</v>
      </c>
      <c r="F55" s="152"/>
      <c r="G55" s="153"/>
      <c r="H55" s="64"/>
      <c r="I55" s="109" t="s">
        <v>3924</v>
      </c>
      <c r="J55" s="109"/>
      <c r="K55" s="109"/>
      <c r="L55" s="109"/>
      <c r="M55" s="100" t="s">
        <v>3916</v>
      </c>
      <c r="N55" s="100"/>
      <c r="O55" s="100" t="s">
        <v>3913</v>
      </c>
      <c r="P55" s="100"/>
      <c r="Q55" s="100"/>
      <c r="R55" s="64"/>
    </row>
    <row r="56" spans="1:18" ht="13.5" customHeight="1">
      <c r="A56" s="64"/>
      <c r="B56" s="139" t="s">
        <v>3941</v>
      </c>
      <c r="C56" s="140"/>
      <c r="D56" s="140"/>
      <c r="E56" s="141">
        <f>+ROUNDDOWN(SUM(E54:G55)/E47,0)</f>
        <v>1</v>
      </c>
      <c r="F56" s="141"/>
      <c r="G56" s="142"/>
      <c r="H56" s="64"/>
      <c r="I56" s="155">
        <f>+O56-M56</f>
        <v>2793.8913043478265</v>
      </c>
      <c r="J56" s="156"/>
      <c r="K56" s="156"/>
      <c r="L56" s="156"/>
      <c r="M56" s="158">
        <f>+SUBTOTAL_MVA+PIZZAKLUBB_MVA+FRAKT_MVA</f>
        <v>645.76086956521749</v>
      </c>
      <c r="N56" s="158"/>
      <c r="O56" s="98">
        <f>SUBTOTAL+PIZZAKLUBBRABATT+FRAKTKOST+MINSTEFRAKTGEBYR+FAKTURAGEBYR</f>
        <v>3439.652173913044</v>
      </c>
      <c r="P56" s="98"/>
      <c r="Q56" s="98"/>
      <c r="R56" s="64"/>
    </row>
    <row r="57" spans="1:18" ht="14.25" customHeight="1" thickBot="1">
      <c r="A57" s="64"/>
      <c r="B57" s="107" t="s">
        <v>3942</v>
      </c>
      <c r="C57" s="108"/>
      <c r="D57" s="108"/>
      <c r="E57" s="102">
        <f>E47-(E54+E55)+E56*E47</f>
        <v>7</v>
      </c>
      <c r="F57" s="103"/>
      <c r="G57" s="104"/>
      <c r="H57" s="64"/>
      <c r="I57" s="157"/>
      <c r="J57" s="157"/>
      <c r="K57" s="157"/>
      <c r="L57" s="157"/>
      <c r="M57" s="159"/>
      <c r="N57" s="159"/>
      <c r="O57" s="99"/>
      <c r="P57" s="99"/>
      <c r="Q57" s="99"/>
      <c r="R57" s="64"/>
    </row>
    <row r="58" spans="1:18" ht="11.25" customHeight="1" thickTop="1">
      <c r="A58" s="65"/>
      <c r="B58" s="65"/>
      <c r="C58" s="65"/>
      <c r="D58" s="65"/>
      <c r="E58" s="65"/>
      <c r="F58" s="65"/>
      <c r="G58" s="65"/>
      <c r="H58" s="65"/>
      <c r="I58" s="101"/>
      <c r="J58" s="101"/>
      <c r="K58" s="101"/>
      <c r="L58" s="65"/>
      <c r="M58" s="65"/>
      <c r="N58" s="65"/>
      <c r="O58" s="65"/>
      <c r="P58" s="65"/>
      <c r="Q58" s="65"/>
      <c r="R58" s="65"/>
    </row>
  </sheetData>
  <sheetProtection selectLockedCells="1"/>
  <dataConsolidate/>
  <mergeCells count="162">
    <mergeCell ref="A1:R3"/>
    <mergeCell ref="D5:F5"/>
    <mergeCell ref="D7:F7"/>
    <mergeCell ref="D8:F8"/>
    <mergeCell ref="J4:K4"/>
    <mergeCell ref="I18:K18"/>
    <mergeCell ref="I19:K19"/>
    <mergeCell ref="I20:K20"/>
    <mergeCell ref="I31:K31"/>
    <mergeCell ref="L5:M5"/>
    <mergeCell ref="N5:O5"/>
    <mergeCell ref="L7:M7"/>
    <mergeCell ref="L8:M8"/>
    <mergeCell ref="N9:O9"/>
    <mergeCell ref="J5:K5"/>
    <mergeCell ref="J6:K6"/>
    <mergeCell ref="J7:K7"/>
    <mergeCell ref="J8:K8"/>
    <mergeCell ref="D6:F6"/>
    <mergeCell ref="N7:O7"/>
    <mergeCell ref="N8:O8"/>
    <mergeCell ref="J9:K9"/>
    <mergeCell ref="J10:K10"/>
    <mergeCell ref="J11:K11"/>
    <mergeCell ref="J12:K12"/>
    <mergeCell ref="J13:K13"/>
    <mergeCell ref="J14:K14"/>
    <mergeCell ref="L13:M13"/>
    <mergeCell ref="L14:M14"/>
    <mergeCell ref="I51:M51"/>
    <mergeCell ref="I52:M52"/>
    <mergeCell ref="I46:M46"/>
    <mergeCell ref="I45:M45"/>
    <mergeCell ref="I16:K16"/>
    <mergeCell ref="I17:K17"/>
    <mergeCell ref="D12:F12"/>
    <mergeCell ref="I43:M43"/>
    <mergeCell ref="D13:F13"/>
    <mergeCell ref="D14:F14"/>
    <mergeCell ref="F15:F16"/>
    <mergeCell ref="D9:F9"/>
    <mergeCell ref="D11:F11"/>
    <mergeCell ref="D10:F10"/>
    <mergeCell ref="L9:M9"/>
    <mergeCell ref="I26:K26"/>
    <mergeCell ref="I27:K27"/>
    <mergeCell ref="I28:K28"/>
    <mergeCell ref="I29:K29"/>
    <mergeCell ref="I30:K30"/>
    <mergeCell ref="L10:M10"/>
    <mergeCell ref="L11:M11"/>
    <mergeCell ref="G15:G16"/>
    <mergeCell ref="I21:K21"/>
    <mergeCell ref="I22:K22"/>
    <mergeCell ref="I23:K23"/>
    <mergeCell ref="I24:K24"/>
    <mergeCell ref="I25:K25"/>
    <mergeCell ref="L15:L16"/>
    <mergeCell ref="I15:K15"/>
    <mergeCell ref="I58:K58"/>
    <mergeCell ref="I50:M50"/>
    <mergeCell ref="I44:M44"/>
    <mergeCell ref="I42:M42"/>
    <mergeCell ref="I32:K32"/>
    <mergeCell ref="I33:K33"/>
    <mergeCell ref="I34:K34"/>
    <mergeCell ref="I35:K35"/>
    <mergeCell ref="I36:K36"/>
    <mergeCell ref="I37:K37"/>
    <mergeCell ref="I40:M40"/>
    <mergeCell ref="I39:M39"/>
    <mergeCell ref="I56:L57"/>
    <mergeCell ref="M56:N57"/>
    <mergeCell ref="I54:M54"/>
    <mergeCell ref="D36:E36"/>
    <mergeCell ref="D37:E37"/>
    <mergeCell ref="D38:E38"/>
    <mergeCell ref="D31:E31"/>
    <mergeCell ref="D32:E32"/>
    <mergeCell ref="D33:E33"/>
    <mergeCell ref="D34:E34"/>
    <mergeCell ref="D35:E35"/>
    <mergeCell ref="B56:D56"/>
    <mergeCell ref="E56:G56"/>
    <mergeCell ref="D39:E39"/>
    <mergeCell ref="E47:F47"/>
    <mergeCell ref="E48:F48"/>
    <mergeCell ref="E49:F49"/>
    <mergeCell ref="B53:G53"/>
    <mergeCell ref="E54:G54"/>
    <mergeCell ref="E55:G5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P20:Q20"/>
    <mergeCell ref="P21:Q21"/>
    <mergeCell ref="P22:Q22"/>
    <mergeCell ref="P23:Q23"/>
    <mergeCell ref="P24:Q24"/>
    <mergeCell ref="P17:Q17"/>
    <mergeCell ref="P18:Q18"/>
    <mergeCell ref="P19:Q19"/>
    <mergeCell ref="B15:B16"/>
    <mergeCell ref="C15:C16"/>
    <mergeCell ref="D15:E16"/>
    <mergeCell ref="D17:E17"/>
    <mergeCell ref="D18:E18"/>
    <mergeCell ref="D19:E19"/>
    <mergeCell ref="D20:E20"/>
    <mergeCell ref="I38:M38"/>
    <mergeCell ref="P34:Q34"/>
    <mergeCell ref="P25:Q25"/>
    <mergeCell ref="P26:Q26"/>
    <mergeCell ref="P27:Q27"/>
    <mergeCell ref="P28:Q28"/>
    <mergeCell ref="P29:Q29"/>
    <mergeCell ref="O48:Q48"/>
    <mergeCell ref="O47:Q47"/>
    <mergeCell ref="O46:Q46"/>
    <mergeCell ref="N13:O13"/>
    <mergeCell ref="L6:M6"/>
    <mergeCell ref="N6:O6"/>
    <mergeCell ref="O51:Q51"/>
    <mergeCell ref="O52:Q52"/>
    <mergeCell ref="O53:Q53"/>
    <mergeCell ref="O40:Q40"/>
    <mergeCell ref="O42:Q42"/>
    <mergeCell ref="O43:Q43"/>
    <mergeCell ref="O44:Q44"/>
    <mergeCell ref="O39:Q39"/>
    <mergeCell ref="P35:Q35"/>
    <mergeCell ref="P36:Q36"/>
    <mergeCell ref="P37:Q37"/>
    <mergeCell ref="O15:O16"/>
    <mergeCell ref="P15:Q16"/>
    <mergeCell ref="P30:Q30"/>
    <mergeCell ref="P31:Q31"/>
    <mergeCell ref="O38:Q38"/>
    <mergeCell ref="P32:Q32"/>
    <mergeCell ref="P33:Q33"/>
    <mergeCell ref="O49:Q49"/>
    <mergeCell ref="O41:Q41"/>
    <mergeCell ref="I41:M41"/>
    <mergeCell ref="O50:Q50"/>
    <mergeCell ref="I53:M53"/>
    <mergeCell ref="O45:Q45"/>
    <mergeCell ref="O56:Q57"/>
    <mergeCell ref="O55:Q55"/>
    <mergeCell ref="M55:N55"/>
    <mergeCell ref="O54:Q54"/>
    <mergeCell ref="E57:G57"/>
    <mergeCell ref="B54:D54"/>
    <mergeCell ref="B55:D55"/>
    <mergeCell ref="B57:D57"/>
    <mergeCell ref="I55:L55"/>
  </mergeCells>
  <dataValidations count="18">
    <dataValidation type="date" operator="greaterThanOrEqual" allowBlank="1" showInputMessage="1" showErrorMessage="1" errorTitle="Feil dato" error="Kan ikke bestille pizza for datoer før i dag." promptTitle="Leveringsdato" prompt="Sett inn hvilken dato du vil bestille pizza til. " sqref="W12:Y12 G7" xr:uid="{8879480B-9F75-40B8-B9C0-51F1758DBD23}">
      <formula1>NOW()-1</formula1>
    </dataValidation>
    <dataValidation type="time" allowBlank="1" showInputMessage="1" showErrorMessage="1" promptTitle="Leveringstidspunkt" prompt="Sett inn tidspunkt for når vi skal levere pizzaen._x000a_Vi har åpningstid mellom 12:00 og 23:00." sqref="U12:V12" xr:uid="{8A62F63F-3EA9-49CF-896A-87D5F53038FA}">
      <formula1>0.5</formula1>
      <formula2>0.958333333333333</formula2>
    </dataValidation>
    <dataValidation type="list" allowBlank="1" showInputMessage="1" showErrorMessage="1" errorTitle="Ikke et utsalgsted" error="DU kan bare taste inn utsdalgsted i denne cellen." promptTitle="Utsalgsted" prompt="Sett inn hvilken filial du har lyst å bestille pizza fra." sqref="U8:X8" xr:uid="{68D81B16-BA30-463F-B572-A09BCA3CC6F8}">
      <formula1>"Fjell Pizza Straume, Fjell Pizza Hovden"</formula1>
    </dataValidation>
    <dataValidation type="list" allowBlank="1" showInputMessage="1" showErrorMessage="1" promptTitle="Levering" prompt="Her kan du velge hvordan du vil hente maten selv, om du vil spise i våre lokaler eller om du vil vi skal levere maten til deg." sqref="U9:X9" xr:uid="{B8350137-41F9-4BDF-BD6E-0BDCA605FC1F}">
      <formula1>"Spise inne, Take Away, Hjemlevering"</formula1>
    </dataValidation>
    <dataValidation type="list" allowBlank="1" showInputMessage="1" showErrorMessage="1" errorTitle="Feil utsalgsted" error="Dette utsalget eksisterer ikke." promptTitle="Utsalgsted" prompt="Sett inn hvilken filial du har lyst å bestille pizza fra." sqref="D7:F7" xr:uid="{66120CD7-F2A2-4EB2-A1D3-C3147BA6ECC2}">
      <formula1>"Fjell Pizza Straume, Fjell Pizza Hovden"</formula1>
    </dataValidation>
    <dataValidation type="list" allowBlank="1" showInputMessage="1" showErrorMessage="1" errorTitle="Feil inndata" error="Prøv å tast inn enten Ja eller Nei" promptTitle="Medlem av Pizzaklubben?" prompt="Velg enten Ja eller Nei om hvorvidt du er medlem av kundeklubb" sqref="D6:F6" xr:uid="{9AB4E448-6B1E-487E-859B-AB8504FCEB9F}">
      <formula1>"Ja, Nei"</formula1>
    </dataValidation>
    <dataValidation type="list" allowBlank="1" showInputMessage="1" showErrorMessage="1" errorTitle="Feil kundegruppe" promptTitle="Kundegruppe" prompt="Velg om du er en privatkunde eller bedriftkunde." sqref="D9:F9" xr:uid="{1EB3FE79-0882-447E-BF23-3D31F73AEF17}">
      <formula1>"Privat, Bedrift"</formula1>
    </dataValidation>
    <dataValidation type="list" allowBlank="1" showInputMessage="1" showErrorMessage="1" errorTitle="Ugyldig leveringsmetode" error="Vi tilbyr desverre ikke leveringsmetoden du har valgt. Vennligst prøv igjen ved å velge et alternativ fra listen i cellen!" promptTitle="Leveringsmetode" prompt="Her kan du velge hvordan du vil hente maten selv, om du vil spise i våre lokaler eller om du vil vi skal levere maten til deg." sqref="D11:F11" xr:uid="{928E7233-7A3E-4817-8363-9FD2B3137A99}">
      <formula1>"Spise inne, Take Away, Hjemlevering*"</formula1>
    </dataValidation>
    <dataValidation type="textLength" operator="equal" allowBlank="1" showInputMessage="1" showErrorMessage="1" promptTitle="Tast inn telefonnummeret ditt" prompt="(8 siffer)" sqref="D5:F5" xr:uid="{A132DA26-992D-433B-9DBF-BC7368803CD3}">
      <formula1>8</formula1>
    </dataValidation>
    <dataValidation type="list" allowBlank="1" showInputMessage="1" showErrorMessage="1" errorTitle="Feil" error="Ikke gyldig betalingsmetode. Prøv igjen!" promptTitle="Velg betalingsmiddel" prompt="Her kan du velge hvordan du ønsker på betale for bestillingen" sqref="N13:O13" xr:uid="{6F0A91E3-BDD3-46BB-9951-F38D03173CCB}">
      <formula1>IF($D$9="Bedrift",$G$48:$G$51,$G$49:$G$51)</formula1>
    </dataValidation>
    <dataValidation type="list" allowBlank="1" showInputMessage="1" showErrorMessage="1" errorTitle="Ugyldig tidspunkt" error="Vi er desverre ikke åpen på dette tidspunktet. Våre åpningstider er hver dag mellom 11-23:30!" promptTitle="Velg tidspunkt for bestilling" prompt="Her kan du velge når du vil ha bestillingen klar_x000a__x000a_Åpningstider er mellom 11:00-23:30 hver dag" sqref="N11" xr:uid="{7C3C2799-1B28-4846-A61C-A61B24C2580D}">
      <formula1>"11:00,11:30,12:00,12:30,13:00,13:30,14:00,14:30,15:00,15:30,16:00,16:30,17:00,17:30,18:00,18:30,19:00,19:30,20:00,20:30,21:00,21:30,22:00,22:30,23:00,23:30"</formula1>
    </dataValidation>
    <dataValidation type="whole" allowBlank="1" showInputMessage="1" showErrorMessage="1" errorTitle="Feil dato" error="Skriv inn en gyldig dato" promptTitle="Velg leveringsdato" prompt="Velg hvilken dag du ønsker å legge inn bestilling til." sqref="O11" xr:uid="{C12B6034-14BF-4622-8A35-BA04803281CF}">
      <formula1>1</formula1>
      <formula2>IF(OR(P11=1,P11=3,P11=5,P11=7,P11=8,P11=10,P11=12),31,IF(P11=2,IF(MOD(Q11,4)=0,29,28),30))</formula2>
    </dataValidation>
    <dataValidation type="decimal" allowBlank="1" showInputMessage="1" showErrorMessage="1" errorTitle="Feil rabatt" error="Rabatten må være mellom 0% og 100%." sqref="G17:G37" xr:uid="{3B24141D-C01C-4B84-91EF-43746297519C}">
      <formula1>0</formula1>
      <formula2>1</formula2>
    </dataValidation>
    <dataValidation type="whole" operator="greaterThan" allowBlank="1" showInputMessage="1" showErrorMessage="1" sqref="F17:F37" xr:uid="{E912D41E-C462-47A4-AC93-B7C671F00C4E}">
      <formula1>0</formula1>
    </dataValidation>
    <dataValidation type="list" allowBlank="1" showInputMessage="1" showErrorMessage="1" sqref="D17:E37" xr:uid="{9B33332A-7D80-4C59-AE85-3B70E1EA5392}">
      <formula1>IF(O17="Pizza",$E$50:$E$51, "")</formula1>
    </dataValidation>
    <dataValidation type="whole" operator="greaterThanOrEqual" allowBlank="1" showInputMessage="1" showErrorMessage="1" errorTitle="Feil verdi" error="Verdi må være høyere enn 0" promptTitle="Pizzaklubb" prompt="Tast inn hvor mange pizzaer du har kjøpt siden din siste gratis pizza." sqref="E54:G54" xr:uid="{2F603EEA-0363-4D1B-A63F-43908C967A98}">
      <formula1>0</formula1>
    </dataValidation>
    <dataValidation type="whole" allowBlank="1" showInputMessage="1" showErrorMessage="1" errorTitle="Feil" error="Ikke gyldig måned" promptTitle="Velg måned" sqref="P11" xr:uid="{38194C73-CCFE-4297-8155-A87D7720BBEE}">
      <formula1>1</formula1>
      <formula2>12</formula2>
    </dataValidation>
    <dataValidation type="whole" allowBlank="1" showInputMessage="1" showErrorMessage="1" sqref="Q11" xr:uid="{CB0A90B6-28AF-4B35-9951-D9426E2259EF}">
      <formula1>1000</formula1>
      <formula2>9999</formula2>
    </dataValidation>
  </dataValidations>
  <printOptions headings="1"/>
  <pageMargins left="0" right="0" top="0" bottom="0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Vi fant ikke dette produktet" error="Vi har desverre ikke dette produktet i vårt sortiment. Vennligst velg et produkt på vår meny" promptTitle="Velg produkt" xr:uid="{90F6796C-49B8-401D-8B08-0CC1D330F829}">
          <x14:formula1>
            <xm:f>Varer!$B$2:$B$41</xm:f>
          </x14:formula1>
          <xm:sqref>C17:C37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1F45-12B4-44A6-A6EE-A7FD6F56C61A}">
  <sheetPr codeName="Sheet2">
    <tabColor theme="0" tint="-0.249977111117893"/>
  </sheetPr>
  <dimension ref="A1:H1305"/>
  <sheetViews>
    <sheetView topLeftCell="A908" workbookViewId="0">
      <selection activeCell="D1008" sqref="D1008"/>
    </sheetView>
  </sheetViews>
  <sheetFormatPr defaultRowHeight="15"/>
  <cols>
    <col min="1" max="1" width="11.140625" bestFit="1" customWidth="1"/>
    <col min="2" max="2" width="28.140625" bestFit="1" customWidth="1"/>
    <col min="3" max="3" width="10.140625" bestFit="1" customWidth="1"/>
    <col min="4" max="4" width="25.28515625" bestFit="1" customWidth="1"/>
    <col min="5" max="5" width="9.28515625" bestFit="1" customWidth="1"/>
    <col min="6" max="6" width="14.42578125" bestFit="1" customWidth="1"/>
    <col min="7" max="7" width="13" bestFit="1" customWidth="1"/>
    <col min="8" max="8" width="33.5703125" bestFit="1" customWidth="1"/>
  </cols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>
        <v>10674</v>
      </c>
      <c r="B2" t="s">
        <v>2061</v>
      </c>
      <c r="C2">
        <v>63713926</v>
      </c>
      <c r="D2" t="s">
        <v>2062</v>
      </c>
      <c r="E2">
        <v>5177</v>
      </c>
      <c r="F2" t="s">
        <v>280</v>
      </c>
      <c r="G2" t="s">
        <v>70</v>
      </c>
      <c r="H2" t="s">
        <v>2063</v>
      </c>
    </row>
    <row r="3" spans="1:8">
      <c r="A3">
        <v>10542</v>
      </c>
      <c r="B3" t="s">
        <v>1676</v>
      </c>
      <c r="C3">
        <v>49885680</v>
      </c>
      <c r="D3" t="s">
        <v>1677</v>
      </c>
      <c r="E3">
        <v>5354</v>
      </c>
      <c r="F3" t="s">
        <v>84</v>
      </c>
      <c r="G3" t="s">
        <v>70</v>
      </c>
      <c r="H3" t="s">
        <v>1678</v>
      </c>
    </row>
    <row r="4" spans="1:8">
      <c r="A4">
        <v>11257</v>
      </c>
      <c r="B4" t="s">
        <v>3754</v>
      </c>
      <c r="C4">
        <v>82750689</v>
      </c>
      <c r="D4" t="s">
        <v>3755</v>
      </c>
      <c r="E4">
        <v>5334</v>
      </c>
      <c r="F4" t="s">
        <v>3335</v>
      </c>
      <c r="G4" t="s">
        <v>70</v>
      </c>
      <c r="H4" t="s">
        <v>3756</v>
      </c>
    </row>
    <row r="5" spans="1:8">
      <c r="A5">
        <v>10598</v>
      </c>
      <c r="B5" t="s">
        <v>1838</v>
      </c>
      <c r="C5">
        <v>52097060</v>
      </c>
      <c r="D5" t="s">
        <v>1839</v>
      </c>
      <c r="E5">
        <v>5379</v>
      </c>
      <c r="F5" t="s">
        <v>183</v>
      </c>
      <c r="G5" t="s">
        <v>70</v>
      </c>
      <c r="H5" t="s">
        <v>1840</v>
      </c>
    </row>
    <row r="6" spans="1:8">
      <c r="A6">
        <v>10340</v>
      </c>
      <c r="B6" t="s">
        <v>1080</v>
      </c>
      <c r="C6">
        <v>91443669</v>
      </c>
      <c r="D6" t="s">
        <v>1081</v>
      </c>
      <c r="E6">
        <v>5350</v>
      </c>
      <c r="F6" t="s">
        <v>94</v>
      </c>
      <c r="G6" t="s">
        <v>70</v>
      </c>
      <c r="H6" t="s">
        <v>1082</v>
      </c>
    </row>
    <row r="7" spans="1:8">
      <c r="A7">
        <v>10482</v>
      </c>
      <c r="B7" t="s">
        <v>1501</v>
      </c>
      <c r="C7">
        <v>50649412</v>
      </c>
      <c r="D7" t="s">
        <v>1502</v>
      </c>
      <c r="E7">
        <v>5381</v>
      </c>
      <c r="F7" t="s">
        <v>536</v>
      </c>
      <c r="G7" t="s">
        <v>70</v>
      </c>
      <c r="H7" t="s">
        <v>1503</v>
      </c>
    </row>
    <row r="8" spans="1:8">
      <c r="A8">
        <v>11184</v>
      </c>
      <c r="B8" t="s">
        <v>3545</v>
      </c>
      <c r="C8">
        <v>66124208</v>
      </c>
      <c r="D8" t="s">
        <v>3546</v>
      </c>
      <c r="E8">
        <v>5337</v>
      </c>
      <c r="F8" t="s">
        <v>3319</v>
      </c>
      <c r="G8" t="s">
        <v>70</v>
      </c>
      <c r="H8" t="s">
        <v>3547</v>
      </c>
    </row>
    <row r="9" spans="1:8">
      <c r="A9">
        <v>10941</v>
      </c>
      <c r="B9" t="s">
        <v>2834</v>
      </c>
      <c r="C9">
        <v>51365731</v>
      </c>
      <c r="D9" t="s">
        <v>2835</v>
      </c>
      <c r="E9">
        <v>5357</v>
      </c>
      <c r="F9" t="s">
        <v>2417</v>
      </c>
      <c r="G9" t="s">
        <v>70</v>
      </c>
      <c r="H9" t="s">
        <v>2836</v>
      </c>
    </row>
    <row r="10" spans="1:8">
      <c r="A10">
        <v>10216</v>
      </c>
      <c r="B10" t="s">
        <v>716</v>
      </c>
      <c r="C10">
        <v>92062134</v>
      </c>
      <c r="D10" t="s">
        <v>717</v>
      </c>
      <c r="E10">
        <v>5380</v>
      </c>
      <c r="F10" t="s">
        <v>69</v>
      </c>
      <c r="G10" t="s">
        <v>70</v>
      </c>
      <c r="H10" t="s">
        <v>718</v>
      </c>
    </row>
    <row r="11" spans="1:8">
      <c r="A11">
        <v>11067</v>
      </c>
      <c r="B11" t="s">
        <v>3198</v>
      </c>
      <c r="C11">
        <v>47588043</v>
      </c>
      <c r="D11" t="s">
        <v>3199</v>
      </c>
      <c r="E11">
        <v>5357</v>
      </c>
      <c r="F11" t="s">
        <v>2417</v>
      </c>
      <c r="G11" t="s">
        <v>70</v>
      </c>
      <c r="H11" t="s">
        <v>1791</v>
      </c>
    </row>
    <row r="12" spans="1:8">
      <c r="A12">
        <v>10056</v>
      </c>
      <c r="B12" t="s">
        <v>237</v>
      </c>
      <c r="C12">
        <v>58261718</v>
      </c>
      <c r="D12" t="s">
        <v>235</v>
      </c>
      <c r="E12">
        <v>5379</v>
      </c>
      <c r="F12" t="s">
        <v>183</v>
      </c>
      <c r="G12" t="s">
        <v>70</v>
      </c>
      <c r="H12" t="s">
        <v>238</v>
      </c>
    </row>
    <row r="13" spans="1:8">
      <c r="A13">
        <v>11099</v>
      </c>
      <c r="B13" t="s">
        <v>3292</v>
      </c>
      <c r="C13">
        <v>61501243</v>
      </c>
      <c r="D13" t="s">
        <v>3293</v>
      </c>
      <c r="E13">
        <v>5360</v>
      </c>
      <c r="F13" t="s">
        <v>2410</v>
      </c>
      <c r="G13" t="s">
        <v>70</v>
      </c>
      <c r="H13" t="s">
        <v>3294</v>
      </c>
    </row>
    <row r="14" spans="1:8">
      <c r="A14">
        <v>10522</v>
      </c>
      <c r="B14" t="s">
        <v>1618</v>
      </c>
      <c r="C14">
        <v>84560622</v>
      </c>
      <c r="D14" t="s">
        <v>1619</v>
      </c>
      <c r="E14">
        <v>5382</v>
      </c>
      <c r="F14" t="s">
        <v>80</v>
      </c>
      <c r="G14" t="s">
        <v>70</v>
      </c>
      <c r="H14" t="s">
        <v>1620</v>
      </c>
    </row>
    <row r="15" spans="1:8">
      <c r="A15">
        <v>10814</v>
      </c>
      <c r="B15" t="s">
        <v>2467</v>
      </c>
      <c r="C15">
        <v>48751014</v>
      </c>
      <c r="D15" t="s">
        <v>2465</v>
      </c>
      <c r="E15">
        <v>5360</v>
      </c>
      <c r="F15" t="s">
        <v>2410</v>
      </c>
      <c r="G15" t="s">
        <v>70</v>
      </c>
      <c r="H15" t="s">
        <v>2468</v>
      </c>
    </row>
    <row r="16" spans="1:8">
      <c r="A16">
        <v>10801</v>
      </c>
      <c r="B16" t="s">
        <v>2430</v>
      </c>
      <c r="C16">
        <v>71004617</v>
      </c>
      <c r="D16" t="s">
        <v>2431</v>
      </c>
      <c r="E16">
        <v>5357</v>
      </c>
      <c r="F16" t="s">
        <v>2417</v>
      </c>
      <c r="G16" t="s">
        <v>70</v>
      </c>
      <c r="H16" t="s">
        <v>718</v>
      </c>
    </row>
    <row r="17" spans="1:8">
      <c r="A17">
        <v>10426</v>
      </c>
      <c r="B17" t="s">
        <v>1336</v>
      </c>
      <c r="C17">
        <v>64097670</v>
      </c>
      <c r="D17" t="s">
        <v>1337</v>
      </c>
      <c r="E17">
        <v>5379</v>
      </c>
      <c r="F17" t="s">
        <v>183</v>
      </c>
      <c r="G17" t="s">
        <v>70</v>
      </c>
      <c r="H17" t="s">
        <v>1338</v>
      </c>
    </row>
    <row r="18" spans="1:8">
      <c r="A18">
        <v>10501</v>
      </c>
      <c r="B18" t="s">
        <v>1555</v>
      </c>
      <c r="C18">
        <v>41539572</v>
      </c>
      <c r="D18" t="s">
        <v>1556</v>
      </c>
      <c r="E18">
        <v>5177</v>
      </c>
      <c r="F18" t="s">
        <v>280</v>
      </c>
      <c r="G18" t="s">
        <v>70</v>
      </c>
      <c r="H18" t="s">
        <v>1557</v>
      </c>
    </row>
    <row r="19" spans="1:8">
      <c r="A19">
        <v>10449</v>
      </c>
      <c r="B19" t="s">
        <v>1404</v>
      </c>
      <c r="C19">
        <v>48032545</v>
      </c>
      <c r="D19" t="s">
        <v>1405</v>
      </c>
      <c r="E19">
        <v>5380</v>
      </c>
      <c r="F19" t="s">
        <v>69</v>
      </c>
      <c r="G19" t="s">
        <v>70</v>
      </c>
      <c r="H19" t="s">
        <v>1406</v>
      </c>
    </row>
    <row r="20" spans="1:8">
      <c r="A20">
        <v>10180</v>
      </c>
      <c r="B20" t="s">
        <v>610</v>
      </c>
      <c r="C20">
        <v>93413784</v>
      </c>
      <c r="D20" t="s">
        <v>611</v>
      </c>
      <c r="E20">
        <v>5177</v>
      </c>
      <c r="F20" t="s">
        <v>280</v>
      </c>
      <c r="G20" t="s">
        <v>70</v>
      </c>
      <c r="H20" t="s">
        <v>612</v>
      </c>
    </row>
    <row r="21" spans="1:8">
      <c r="A21">
        <v>10812</v>
      </c>
      <c r="B21" t="s">
        <v>2461</v>
      </c>
      <c r="C21">
        <v>56492173</v>
      </c>
      <c r="D21" t="s">
        <v>2462</v>
      </c>
      <c r="E21">
        <v>5357</v>
      </c>
      <c r="F21" t="s">
        <v>2417</v>
      </c>
      <c r="G21" t="s">
        <v>70</v>
      </c>
      <c r="H21" t="s">
        <v>2463</v>
      </c>
    </row>
    <row r="22" spans="1:8">
      <c r="A22">
        <v>10028</v>
      </c>
      <c r="B22" t="s">
        <v>152</v>
      </c>
      <c r="C22">
        <v>46471772</v>
      </c>
      <c r="D22" t="s">
        <v>153</v>
      </c>
      <c r="E22">
        <v>5350</v>
      </c>
      <c r="F22" t="s">
        <v>94</v>
      </c>
      <c r="G22" t="s">
        <v>70</v>
      </c>
      <c r="H22" t="s">
        <v>154</v>
      </c>
    </row>
    <row r="23" spans="1:8">
      <c r="A23">
        <v>10572</v>
      </c>
      <c r="B23" t="s">
        <v>1763</v>
      </c>
      <c r="C23">
        <v>89698204</v>
      </c>
      <c r="D23" t="s">
        <v>1764</v>
      </c>
      <c r="E23">
        <v>5382</v>
      </c>
      <c r="F23" t="s">
        <v>80</v>
      </c>
      <c r="G23" t="s">
        <v>70</v>
      </c>
      <c r="H23" t="s">
        <v>1765</v>
      </c>
    </row>
    <row r="24" spans="1:8">
      <c r="A24">
        <v>11286</v>
      </c>
      <c r="B24" t="s">
        <v>3839</v>
      </c>
      <c r="C24">
        <v>67156999</v>
      </c>
      <c r="D24" t="s">
        <v>3840</v>
      </c>
      <c r="E24">
        <v>5337</v>
      </c>
      <c r="F24" t="s">
        <v>3319</v>
      </c>
      <c r="G24" t="s">
        <v>70</v>
      </c>
      <c r="H24" t="s">
        <v>3841</v>
      </c>
    </row>
    <row r="25" spans="1:8">
      <c r="A25">
        <v>11197</v>
      </c>
      <c r="B25" t="s">
        <v>3581</v>
      </c>
      <c r="C25">
        <v>53331193</v>
      </c>
      <c r="D25" t="s">
        <v>3582</v>
      </c>
      <c r="E25">
        <v>5335</v>
      </c>
      <c r="F25" t="s">
        <v>3583</v>
      </c>
      <c r="G25" t="s">
        <v>70</v>
      </c>
      <c r="H25" t="s">
        <v>1503</v>
      </c>
    </row>
    <row r="26" spans="1:8">
      <c r="A26">
        <v>11150</v>
      </c>
      <c r="B26" t="s">
        <v>3446</v>
      </c>
      <c r="C26">
        <v>78403105</v>
      </c>
      <c r="D26" t="s">
        <v>3447</v>
      </c>
      <c r="E26">
        <v>5334</v>
      </c>
      <c r="F26" t="s">
        <v>3335</v>
      </c>
      <c r="G26" t="s">
        <v>70</v>
      </c>
      <c r="H26" t="s">
        <v>3448</v>
      </c>
    </row>
    <row r="27" spans="1:8">
      <c r="A27">
        <v>10835</v>
      </c>
      <c r="B27" t="s">
        <v>2527</v>
      </c>
      <c r="C27">
        <v>74209686</v>
      </c>
      <c r="D27" t="s">
        <v>2528</v>
      </c>
      <c r="E27">
        <v>5360</v>
      </c>
      <c r="F27" t="s">
        <v>2410</v>
      </c>
      <c r="G27" t="s">
        <v>70</v>
      </c>
      <c r="H27" t="s">
        <v>2529</v>
      </c>
    </row>
    <row r="28" spans="1:8">
      <c r="A28">
        <v>11220</v>
      </c>
      <c r="B28" t="s">
        <v>3646</v>
      </c>
      <c r="C28">
        <v>44186838</v>
      </c>
      <c r="D28" t="s">
        <v>3647</v>
      </c>
      <c r="E28">
        <v>5337</v>
      </c>
      <c r="F28" t="s">
        <v>3319</v>
      </c>
      <c r="G28" t="s">
        <v>70</v>
      </c>
      <c r="H28" t="s">
        <v>3648</v>
      </c>
    </row>
    <row r="29" spans="1:8">
      <c r="A29">
        <v>10827</v>
      </c>
      <c r="B29" t="s">
        <v>2504</v>
      </c>
      <c r="C29">
        <v>61989809</v>
      </c>
      <c r="D29" t="s">
        <v>2505</v>
      </c>
      <c r="E29">
        <v>5357</v>
      </c>
      <c r="F29" t="s">
        <v>2417</v>
      </c>
      <c r="G29" t="s">
        <v>70</v>
      </c>
      <c r="H29" t="s">
        <v>2506</v>
      </c>
    </row>
    <row r="30" spans="1:8">
      <c r="A30">
        <v>10616</v>
      </c>
      <c r="B30" t="s">
        <v>1891</v>
      </c>
      <c r="C30">
        <v>70030657</v>
      </c>
      <c r="D30" t="s">
        <v>1892</v>
      </c>
      <c r="E30">
        <v>5379</v>
      </c>
      <c r="F30" t="s">
        <v>183</v>
      </c>
      <c r="G30" t="s">
        <v>70</v>
      </c>
      <c r="H30" t="s">
        <v>1893</v>
      </c>
    </row>
    <row r="31" spans="1:8">
      <c r="A31">
        <v>10687</v>
      </c>
      <c r="B31" t="s">
        <v>2100</v>
      </c>
      <c r="C31">
        <v>99568590</v>
      </c>
      <c r="D31" t="s">
        <v>2101</v>
      </c>
      <c r="E31">
        <v>5380</v>
      </c>
      <c r="F31" t="s">
        <v>69</v>
      </c>
      <c r="G31" t="s">
        <v>70</v>
      </c>
      <c r="H31" t="s">
        <v>2102</v>
      </c>
    </row>
    <row r="32" spans="1:8">
      <c r="A32">
        <v>10030</v>
      </c>
      <c r="B32" t="s">
        <v>158</v>
      </c>
      <c r="C32">
        <v>83269940</v>
      </c>
      <c r="D32" t="s">
        <v>159</v>
      </c>
      <c r="E32">
        <v>5350</v>
      </c>
      <c r="F32" t="s">
        <v>94</v>
      </c>
      <c r="G32" t="s">
        <v>70</v>
      </c>
      <c r="H32" t="s">
        <v>160</v>
      </c>
    </row>
    <row r="33" spans="1:8">
      <c r="A33">
        <v>10199</v>
      </c>
      <c r="B33" t="s">
        <v>667</v>
      </c>
      <c r="C33">
        <v>46843291</v>
      </c>
      <c r="D33" t="s">
        <v>668</v>
      </c>
      <c r="E33">
        <v>5378</v>
      </c>
      <c r="F33" t="s">
        <v>349</v>
      </c>
      <c r="G33" t="s">
        <v>70</v>
      </c>
      <c r="H33" t="s">
        <v>669</v>
      </c>
    </row>
    <row r="34" spans="1:8">
      <c r="A34">
        <v>10832</v>
      </c>
      <c r="B34" t="s">
        <v>2518</v>
      </c>
      <c r="C34">
        <v>90050092</v>
      </c>
      <c r="D34" t="s">
        <v>2519</v>
      </c>
      <c r="E34">
        <v>5360</v>
      </c>
      <c r="F34" t="s">
        <v>2410</v>
      </c>
      <c r="G34" t="s">
        <v>70</v>
      </c>
      <c r="H34" t="s">
        <v>2520</v>
      </c>
    </row>
    <row r="35" spans="1:8">
      <c r="A35">
        <v>10293</v>
      </c>
      <c r="B35" t="s">
        <v>944</v>
      </c>
      <c r="C35">
        <v>89473572</v>
      </c>
      <c r="D35" t="s">
        <v>945</v>
      </c>
      <c r="E35">
        <v>5177</v>
      </c>
      <c r="F35" t="s">
        <v>280</v>
      </c>
      <c r="G35" t="s">
        <v>70</v>
      </c>
      <c r="H35" t="s">
        <v>946</v>
      </c>
    </row>
    <row r="36" spans="1:8">
      <c r="A36">
        <v>11173</v>
      </c>
      <c r="B36" t="s">
        <v>3512</v>
      </c>
      <c r="C36">
        <v>54844693</v>
      </c>
      <c r="D36" t="s">
        <v>3513</v>
      </c>
      <c r="E36">
        <v>5337</v>
      </c>
      <c r="F36" t="s">
        <v>3319</v>
      </c>
      <c r="G36" t="s">
        <v>70</v>
      </c>
      <c r="H36" t="s">
        <v>3514</v>
      </c>
    </row>
    <row r="37" spans="1:8">
      <c r="A37">
        <v>10382</v>
      </c>
      <c r="B37" t="s">
        <v>1204</v>
      </c>
      <c r="C37">
        <v>94455124</v>
      </c>
      <c r="D37" t="s">
        <v>1205</v>
      </c>
      <c r="E37">
        <v>5379</v>
      </c>
      <c r="F37" t="s">
        <v>183</v>
      </c>
      <c r="G37" t="s">
        <v>70</v>
      </c>
      <c r="H37" t="s">
        <v>1206</v>
      </c>
    </row>
    <row r="38" spans="1:8">
      <c r="A38">
        <v>11095</v>
      </c>
      <c r="B38" t="s">
        <v>3280</v>
      </c>
      <c r="C38">
        <v>68865215</v>
      </c>
      <c r="D38" t="s">
        <v>3281</v>
      </c>
      <c r="E38">
        <v>5357</v>
      </c>
      <c r="F38" t="s">
        <v>2417</v>
      </c>
      <c r="G38" t="s">
        <v>70</v>
      </c>
      <c r="H38" t="s">
        <v>3282</v>
      </c>
    </row>
    <row r="39" spans="1:8">
      <c r="A39">
        <v>11030</v>
      </c>
      <c r="B39" t="s">
        <v>3091</v>
      </c>
      <c r="C39">
        <v>53810771</v>
      </c>
      <c r="D39" t="s">
        <v>3092</v>
      </c>
      <c r="E39">
        <v>5357</v>
      </c>
      <c r="F39" t="s">
        <v>2417</v>
      </c>
      <c r="G39" t="s">
        <v>70</v>
      </c>
      <c r="H39" t="s">
        <v>3093</v>
      </c>
    </row>
    <row r="40" spans="1:8">
      <c r="A40">
        <v>10708</v>
      </c>
      <c r="B40" t="s">
        <v>2161</v>
      </c>
      <c r="C40">
        <v>79800539</v>
      </c>
      <c r="D40" t="s">
        <v>2162</v>
      </c>
      <c r="E40">
        <v>5379</v>
      </c>
      <c r="F40" t="s">
        <v>183</v>
      </c>
      <c r="G40" t="s">
        <v>70</v>
      </c>
      <c r="H40" t="s">
        <v>2163</v>
      </c>
    </row>
    <row r="41" spans="1:8">
      <c r="A41">
        <v>10507</v>
      </c>
      <c r="B41" t="s">
        <v>1573</v>
      </c>
      <c r="C41">
        <v>63071365</v>
      </c>
      <c r="D41" t="s">
        <v>1574</v>
      </c>
      <c r="E41">
        <v>5379</v>
      </c>
      <c r="F41" t="s">
        <v>183</v>
      </c>
      <c r="G41" t="s">
        <v>70</v>
      </c>
      <c r="H41" t="s">
        <v>1575</v>
      </c>
    </row>
    <row r="42" spans="1:8">
      <c r="A42">
        <v>10889</v>
      </c>
      <c r="B42" t="s">
        <v>2684</v>
      </c>
      <c r="C42">
        <v>46261161</v>
      </c>
      <c r="D42" t="s">
        <v>2685</v>
      </c>
      <c r="E42">
        <v>5360</v>
      </c>
      <c r="F42" t="s">
        <v>2410</v>
      </c>
      <c r="G42" t="s">
        <v>70</v>
      </c>
      <c r="H42" t="s">
        <v>2686</v>
      </c>
    </row>
    <row r="43" spans="1:8">
      <c r="A43">
        <v>10568</v>
      </c>
      <c r="B43" t="s">
        <v>1751</v>
      </c>
      <c r="C43">
        <v>69499084</v>
      </c>
      <c r="D43" t="s">
        <v>1752</v>
      </c>
      <c r="E43">
        <v>5355</v>
      </c>
      <c r="F43" t="s">
        <v>373</v>
      </c>
      <c r="G43" t="s">
        <v>70</v>
      </c>
      <c r="H43" t="s">
        <v>1753</v>
      </c>
    </row>
    <row r="44" spans="1:8">
      <c r="A44">
        <v>10672</v>
      </c>
      <c r="B44" t="s">
        <v>2055</v>
      </c>
      <c r="C44">
        <v>41670503</v>
      </c>
      <c r="D44" t="s">
        <v>2056</v>
      </c>
      <c r="E44">
        <v>5177</v>
      </c>
      <c r="F44" t="s">
        <v>280</v>
      </c>
      <c r="G44" t="s">
        <v>70</v>
      </c>
      <c r="H44" t="s">
        <v>2057</v>
      </c>
    </row>
    <row r="45" spans="1:8">
      <c r="A45">
        <v>10074</v>
      </c>
      <c r="B45" t="s">
        <v>291</v>
      </c>
      <c r="C45">
        <v>64241061</v>
      </c>
      <c r="D45" t="s">
        <v>292</v>
      </c>
      <c r="E45">
        <v>5177</v>
      </c>
      <c r="F45" t="s">
        <v>280</v>
      </c>
      <c r="G45" t="s">
        <v>70</v>
      </c>
      <c r="H45" t="s">
        <v>293</v>
      </c>
    </row>
    <row r="46" spans="1:8">
      <c r="A46">
        <v>11015</v>
      </c>
      <c r="B46" t="s">
        <v>3050</v>
      </c>
      <c r="C46">
        <v>94212105</v>
      </c>
      <c r="D46" t="s">
        <v>3051</v>
      </c>
      <c r="E46">
        <v>5357</v>
      </c>
      <c r="F46" t="s">
        <v>2417</v>
      </c>
      <c r="G46" t="s">
        <v>70</v>
      </c>
      <c r="H46" t="s">
        <v>3052</v>
      </c>
    </row>
    <row r="47" spans="1:8">
      <c r="A47">
        <v>10888</v>
      </c>
      <c r="B47" t="s">
        <v>2681</v>
      </c>
      <c r="C47">
        <v>49865659</v>
      </c>
      <c r="D47" t="s">
        <v>2682</v>
      </c>
      <c r="E47">
        <v>5360</v>
      </c>
      <c r="F47" t="s">
        <v>2410</v>
      </c>
      <c r="G47" t="s">
        <v>70</v>
      </c>
      <c r="H47" t="s">
        <v>2683</v>
      </c>
    </row>
    <row r="48" spans="1:8">
      <c r="A48">
        <v>10274</v>
      </c>
      <c r="B48" t="s">
        <v>887</v>
      </c>
      <c r="C48">
        <v>99450708</v>
      </c>
      <c r="D48" t="s">
        <v>888</v>
      </c>
      <c r="E48">
        <v>5177</v>
      </c>
      <c r="F48" t="s">
        <v>280</v>
      </c>
      <c r="G48" t="s">
        <v>70</v>
      </c>
      <c r="H48" t="s">
        <v>889</v>
      </c>
    </row>
    <row r="49" spans="1:8">
      <c r="A49">
        <v>10055</v>
      </c>
      <c r="B49" t="s">
        <v>234</v>
      </c>
      <c r="C49">
        <v>79283815</v>
      </c>
      <c r="D49" t="s">
        <v>235</v>
      </c>
      <c r="E49">
        <v>5379</v>
      </c>
      <c r="F49" t="s">
        <v>183</v>
      </c>
      <c r="G49" t="s">
        <v>70</v>
      </c>
      <c r="H49" t="s">
        <v>236</v>
      </c>
    </row>
    <row r="50" spans="1:8">
      <c r="A50">
        <v>10139</v>
      </c>
      <c r="B50" t="s">
        <v>486</v>
      </c>
      <c r="C50">
        <v>43458410</v>
      </c>
      <c r="D50" t="s">
        <v>487</v>
      </c>
      <c r="E50">
        <v>5350</v>
      </c>
      <c r="F50" t="s">
        <v>94</v>
      </c>
      <c r="G50" t="s">
        <v>70</v>
      </c>
      <c r="H50" t="s">
        <v>488</v>
      </c>
    </row>
    <row r="51" spans="1:8">
      <c r="A51">
        <v>10181</v>
      </c>
      <c r="B51" t="s">
        <v>613</v>
      </c>
      <c r="C51">
        <v>70640979</v>
      </c>
      <c r="D51" t="s">
        <v>614</v>
      </c>
      <c r="E51">
        <v>5177</v>
      </c>
      <c r="F51" t="s">
        <v>280</v>
      </c>
      <c r="G51" t="s">
        <v>70</v>
      </c>
      <c r="H51" t="s">
        <v>615</v>
      </c>
    </row>
    <row r="52" spans="1:8">
      <c r="A52">
        <v>10657</v>
      </c>
      <c r="B52" t="s">
        <v>2011</v>
      </c>
      <c r="C52">
        <v>80968875</v>
      </c>
      <c r="D52" t="s">
        <v>2012</v>
      </c>
      <c r="E52">
        <v>5379</v>
      </c>
      <c r="F52" t="s">
        <v>183</v>
      </c>
      <c r="G52" t="s">
        <v>70</v>
      </c>
      <c r="H52" t="s">
        <v>2013</v>
      </c>
    </row>
    <row r="53" spans="1:8">
      <c r="A53">
        <v>10593</v>
      </c>
      <c r="B53" t="s">
        <v>1823</v>
      </c>
      <c r="C53">
        <v>71280008</v>
      </c>
      <c r="D53" t="s">
        <v>1824</v>
      </c>
      <c r="E53">
        <v>5382</v>
      </c>
      <c r="F53" t="s">
        <v>80</v>
      </c>
      <c r="G53" t="s">
        <v>70</v>
      </c>
      <c r="H53" t="s">
        <v>1825</v>
      </c>
    </row>
    <row r="54" spans="1:8">
      <c r="A54">
        <v>11253</v>
      </c>
      <c r="B54" t="s">
        <v>3743</v>
      </c>
      <c r="C54">
        <v>58118869</v>
      </c>
      <c r="D54" t="s">
        <v>3744</v>
      </c>
      <c r="E54">
        <v>5334</v>
      </c>
      <c r="F54" t="s">
        <v>3335</v>
      </c>
      <c r="G54" t="s">
        <v>70</v>
      </c>
      <c r="H54" t="s">
        <v>3745</v>
      </c>
    </row>
    <row r="55" spans="1:8">
      <c r="A55">
        <v>11100</v>
      </c>
      <c r="B55" t="s">
        <v>3295</v>
      </c>
      <c r="C55">
        <v>68618597</v>
      </c>
      <c r="D55" t="s">
        <v>3296</v>
      </c>
      <c r="E55">
        <v>5360</v>
      </c>
      <c r="F55" t="s">
        <v>2410</v>
      </c>
      <c r="G55" t="s">
        <v>70</v>
      </c>
      <c r="H55" t="s">
        <v>3297</v>
      </c>
    </row>
    <row r="56" spans="1:8">
      <c r="A56">
        <v>10406</v>
      </c>
      <c r="B56" t="s">
        <v>1276</v>
      </c>
      <c r="C56">
        <v>97195406</v>
      </c>
      <c r="D56" t="s">
        <v>1277</v>
      </c>
      <c r="E56">
        <v>5382</v>
      </c>
      <c r="F56" t="s">
        <v>80</v>
      </c>
      <c r="G56" t="s">
        <v>70</v>
      </c>
      <c r="H56" t="s">
        <v>1278</v>
      </c>
    </row>
    <row r="57" spans="1:8">
      <c r="A57">
        <v>10642</v>
      </c>
      <c r="B57" t="s">
        <v>1967</v>
      </c>
      <c r="C57">
        <v>42477554</v>
      </c>
      <c r="D57" t="s">
        <v>1968</v>
      </c>
      <c r="E57">
        <v>5379</v>
      </c>
      <c r="F57" t="s">
        <v>183</v>
      </c>
      <c r="G57" t="s">
        <v>70</v>
      </c>
      <c r="H57" t="s">
        <v>1969</v>
      </c>
    </row>
    <row r="58" spans="1:8">
      <c r="A58">
        <v>10473</v>
      </c>
      <c r="B58" t="s">
        <v>1474</v>
      </c>
      <c r="C58">
        <v>72753853</v>
      </c>
      <c r="D58" t="s">
        <v>1475</v>
      </c>
      <c r="E58">
        <v>5354</v>
      </c>
      <c r="F58" t="s">
        <v>84</v>
      </c>
      <c r="G58" t="s">
        <v>70</v>
      </c>
      <c r="H58" t="s">
        <v>1476</v>
      </c>
    </row>
    <row r="59" spans="1:8">
      <c r="A59">
        <v>11169</v>
      </c>
      <c r="B59" t="s">
        <v>3500</v>
      </c>
      <c r="C59">
        <v>50177553</v>
      </c>
      <c r="D59" t="s">
        <v>3501</v>
      </c>
      <c r="E59">
        <v>5365</v>
      </c>
      <c r="F59" t="s">
        <v>3387</v>
      </c>
      <c r="G59" t="s">
        <v>70</v>
      </c>
      <c r="H59" t="s">
        <v>3502</v>
      </c>
    </row>
    <row r="60" spans="1:8">
      <c r="A60">
        <v>10150</v>
      </c>
      <c r="B60" t="s">
        <v>519</v>
      </c>
      <c r="C60">
        <v>85149356</v>
      </c>
      <c r="D60" t="s">
        <v>520</v>
      </c>
      <c r="E60">
        <v>5382</v>
      </c>
      <c r="F60" t="s">
        <v>80</v>
      </c>
      <c r="G60" t="s">
        <v>70</v>
      </c>
      <c r="H60" t="s">
        <v>521</v>
      </c>
    </row>
    <row r="61" spans="1:8">
      <c r="A61">
        <v>10571</v>
      </c>
      <c r="B61" t="s">
        <v>1760</v>
      </c>
      <c r="C61">
        <v>45009254</v>
      </c>
      <c r="D61" t="s">
        <v>1761</v>
      </c>
      <c r="E61">
        <v>5378</v>
      </c>
      <c r="F61" t="s">
        <v>349</v>
      </c>
      <c r="G61" t="s">
        <v>70</v>
      </c>
      <c r="H61" t="s">
        <v>1762</v>
      </c>
    </row>
    <row r="62" spans="1:8">
      <c r="A62">
        <v>10922</v>
      </c>
      <c r="B62" t="s">
        <v>2783</v>
      </c>
      <c r="C62">
        <v>73327809</v>
      </c>
      <c r="D62" t="s">
        <v>2784</v>
      </c>
      <c r="E62">
        <v>5360</v>
      </c>
      <c r="F62" t="s">
        <v>2410</v>
      </c>
      <c r="G62" t="s">
        <v>70</v>
      </c>
      <c r="H62" t="s">
        <v>2785</v>
      </c>
    </row>
    <row r="63" spans="1:8">
      <c r="A63">
        <v>10648</v>
      </c>
      <c r="B63" t="s">
        <v>1985</v>
      </c>
      <c r="C63">
        <v>43663739</v>
      </c>
      <c r="D63" t="s">
        <v>1986</v>
      </c>
      <c r="E63">
        <v>5350</v>
      </c>
      <c r="F63" t="s">
        <v>94</v>
      </c>
      <c r="G63" t="s">
        <v>70</v>
      </c>
      <c r="H63" t="s">
        <v>1987</v>
      </c>
    </row>
    <row r="64" spans="1:8">
      <c r="A64">
        <v>11250</v>
      </c>
      <c r="B64" t="s">
        <v>3734</v>
      </c>
      <c r="C64">
        <v>72798132</v>
      </c>
      <c r="D64" t="s">
        <v>3735</v>
      </c>
      <c r="E64">
        <v>5337</v>
      </c>
      <c r="F64" t="s">
        <v>3319</v>
      </c>
      <c r="G64" t="s">
        <v>70</v>
      </c>
      <c r="H64" t="s">
        <v>3736</v>
      </c>
    </row>
    <row r="65" spans="1:8">
      <c r="A65">
        <v>10424</v>
      </c>
      <c r="B65" t="s">
        <v>1330</v>
      </c>
      <c r="C65">
        <v>94821787</v>
      </c>
      <c r="D65" t="s">
        <v>1331</v>
      </c>
      <c r="E65">
        <v>5380</v>
      </c>
      <c r="F65" t="s">
        <v>69</v>
      </c>
      <c r="G65" t="s">
        <v>70</v>
      </c>
      <c r="H65" t="s">
        <v>1332</v>
      </c>
    </row>
    <row r="66" spans="1:8">
      <c r="A66">
        <v>10127</v>
      </c>
      <c r="B66" t="s">
        <v>450</v>
      </c>
      <c r="C66">
        <v>77631582</v>
      </c>
      <c r="D66" t="s">
        <v>451</v>
      </c>
      <c r="E66">
        <v>5380</v>
      </c>
      <c r="F66" t="s">
        <v>69</v>
      </c>
      <c r="G66" t="s">
        <v>70</v>
      </c>
      <c r="H66" t="s">
        <v>452</v>
      </c>
    </row>
    <row r="67" spans="1:8">
      <c r="A67">
        <v>10149</v>
      </c>
      <c r="B67" t="s">
        <v>516</v>
      </c>
      <c r="C67">
        <v>42705625</v>
      </c>
      <c r="D67" t="s">
        <v>517</v>
      </c>
      <c r="E67">
        <v>5350</v>
      </c>
      <c r="F67" t="s">
        <v>94</v>
      </c>
      <c r="G67" t="s">
        <v>70</v>
      </c>
      <c r="H67" t="s">
        <v>518</v>
      </c>
    </row>
    <row r="68" spans="1:8">
      <c r="A68">
        <v>11088</v>
      </c>
      <c r="B68" t="s">
        <v>3259</v>
      </c>
      <c r="C68">
        <v>99864717</v>
      </c>
      <c r="D68" t="s">
        <v>3260</v>
      </c>
      <c r="E68">
        <v>5357</v>
      </c>
      <c r="F68" t="s">
        <v>2417</v>
      </c>
      <c r="G68" t="s">
        <v>70</v>
      </c>
      <c r="H68" t="s">
        <v>3261</v>
      </c>
    </row>
    <row r="69" spans="1:8">
      <c r="A69">
        <v>11082</v>
      </c>
      <c r="B69" t="s">
        <v>3241</v>
      </c>
      <c r="C69">
        <v>68793644</v>
      </c>
      <c r="D69" t="s">
        <v>3242</v>
      </c>
      <c r="E69">
        <v>5360</v>
      </c>
      <c r="F69" t="s">
        <v>2410</v>
      </c>
      <c r="G69" t="s">
        <v>70</v>
      </c>
      <c r="H69" t="s">
        <v>3243</v>
      </c>
    </row>
    <row r="70" spans="1:8">
      <c r="A70">
        <v>10757</v>
      </c>
      <c r="B70" t="s">
        <v>2301</v>
      </c>
      <c r="C70">
        <v>67528066</v>
      </c>
      <c r="D70" t="s">
        <v>2302</v>
      </c>
      <c r="E70">
        <v>5177</v>
      </c>
      <c r="F70" t="s">
        <v>280</v>
      </c>
      <c r="G70" t="s">
        <v>70</v>
      </c>
      <c r="H70" t="s">
        <v>2303</v>
      </c>
    </row>
    <row r="71" spans="1:8">
      <c r="A71">
        <v>10414</v>
      </c>
      <c r="B71" t="s">
        <v>1300</v>
      </c>
      <c r="C71">
        <v>46101270</v>
      </c>
      <c r="D71" t="s">
        <v>1301</v>
      </c>
      <c r="E71">
        <v>5354</v>
      </c>
      <c r="F71" t="s">
        <v>84</v>
      </c>
      <c r="G71" t="s">
        <v>70</v>
      </c>
      <c r="H71" t="s">
        <v>1302</v>
      </c>
    </row>
    <row r="72" spans="1:8">
      <c r="A72">
        <v>11007</v>
      </c>
      <c r="B72" t="s">
        <v>3027</v>
      </c>
      <c r="C72">
        <v>89507911</v>
      </c>
      <c r="D72" t="s">
        <v>3028</v>
      </c>
      <c r="E72">
        <v>5360</v>
      </c>
      <c r="F72" t="s">
        <v>2410</v>
      </c>
      <c r="G72" t="s">
        <v>70</v>
      </c>
      <c r="H72" t="s">
        <v>3029</v>
      </c>
    </row>
    <row r="73" spans="1:8">
      <c r="A73">
        <v>11143</v>
      </c>
      <c r="B73" t="s">
        <v>3426</v>
      </c>
      <c r="C73">
        <v>99516846</v>
      </c>
      <c r="D73" t="s">
        <v>3427</v>
      </c>
      <c r="E73">
        <v>5336</v>
      </c>
      <c r="F73" t="s">
        <v>3315</v>
      </c>
      <c r="G73" t="s">
        <v>70</v>
      </c>
      <c r="H73" t="s">
        <v>3428</v>
      </c>
    </row>
    <row r="74" spans="1:8">
      <c r="A74">
        <v>10101</v>
      </c>
      <c r="B74" t="s">
        <v>371</v>
      </c>
      <c r="C74">
        <v>44264631</v>
      </c>
      <c r="D74" t="s">
        <v>372</v>
      </c>
      <c r="E74">
        <v>5355</v>
      </c>
      <c r="F74" t="s">
        <v>373</v>
      </c>
      <c r="G74" t="s">
        <v>70</v>
      </c>
      <c r="H74" t="s">
        <v>374</v>
      </c>
    </row>
    <row r="75" spans="1:8">
      <c r="A75">
        <v>10733</v>
      </c>
      <c r="B75" t="s">
        <v>2234</v>
      </c>
      <c r="C75">
        <v>54879492</v>
      </c>
      <c r="D75" t="s">
        <v>2232</v>
      </c>
      <c r="E75">
        <v>5354</v>
      </c>
      <c r="F75" t="s">
        <v>84</v>
      </c>
      <c r="G75" t="s">
        <v>70</v>
      </c>
      <c r="H75" t="s">
        <v>2235</v>
      </c>
    </row>
    <row r="76" spans="1:8">
      <c r="A76">
        <v>10286</v>
      </c>
      <c r="B76" t="s">
        <v>923</v>
      </c>
      <c r="C76">
        <v>66327095</v>
      </c>
      <c r="D76" t="s">
        <v>924</v>
      </c>
      <c r="E76">
        <v>5378</v>
      </c>
      <c r="F76" t="s">
        <v>349</v>
      </c>
      <c r="G76" t="s">
        <v>70</v>
      </c>
      <c r="H76" t="s">
        <v>925</v>
      </c>
    </row>
    <row r="77" spans="1:8">
      <c r="A77">
        <v>11262</v>
      </c>
      <c r="B77" t="s">
        <v>3769</v>
      </c>
      <c r="C77">
        <v>51421611</v>
      </c>
      <c r="D77" t="s">
        <v>3770</v>
      </c>
      <c r="E77">
        <v>5334</v>
      </c>
      <c r="F77" t="s">
        <v>3335</v>
      </c>
      <c r="G77" t="s">
        <v>70</v>
      </c>
      <c r="H77" t="s">
        <v>3771</v>
      </c>
    </row>
    <row r="78" spans="1:8">
      <c r="A78">
        <v>11267</v>
      </c>
      <c r="B78" t="s">
        <v>3783</v>
      </c>
      <c r="C78">
        <v>68758511</v>
      </c>
      <c r="D78" t="s">
        <v>3784</v>
      </c>
      <c r="E78">
        <v>5337</v>
      </c>
      <c r="F78" t="s">
        <v>3319</v>
      </c>
      <c r="G78" t="s">
        <v>70</v>
      </c>
      <c r="H78" t="s">
        <v>3785</v>
      </c>
    </row>
    <row r="79" spans="1:8">
      <c r="A79">
        <v>10466</v>
      </c>
      <c r="B79" t="s">
        <v>1453</v>
      </c>
      <c r="C79">
        <v>73734635</v>
      </c>
      <c r="D79" t="s">
        <v>1454</v>
      </c>
      <c r="E79">
        <v>5350</v>
      </c>
      <c r="F79" t="s">
        <v>94</v>
      </c>
      <c r="G79" t="s">
        <v>70</v>
      </c>
      <c r="H79" t="s">
        <v>1455</v>
      </c>
    </row>
    <row r="80" spans="1:8">
      <c r="A80">
        <v>10783</v>
      </c>
      <c r="B80" t="s">
        <v>2378</v>
      </c>
      <c r="C80">
        <v>94357337</v>
      </c>
      <c r="D80" t="s">
        <v>2379</v>
      </c>
      <c r="E80">
        <v>5378</v>
      </c>
      <c r="F80" t="s">
        <v>349</v>
      </c>
      <c r="G80" t="s">
        <v>70</v>
      </c>
      <c r="H80" t="s">
        <v>2380</v>
      </c>
    </row>
    <row r="81" spans="1:8">
      <c r="A81">
        <v>10200</v>
      </c>
      <c r="B81" t="s">
        <v>670</v>
      </c>
      <c r="C81">
        <v>81696206</v>
      </c>
      <c r="D81" t="s">
        <v>671</v>
      </c>
      <c r="E81">
        <v>5379</v>
      </c>
      <c r="F81" t="s">
        <v>183</v>
      </c>
      <c r="G81" t="s">
        <v>70</v>
      </c>
      <c r="H81" t="s">
        <v>672</v>
      </c>
    </row>
    <row r="82" spans="1:8">
      <c r="A82">
        <v>10186</v>
      </c>
      <c r="B82" t="s">
        <v>628</v>
      </c>
      <c r="C82">
        <v>76107006</v>
      </c>
      <c r="D82" t="s">
        <v>629</v>
      </c>
      <c r="E82">
        <v>5379</v>
      </c>
      <c r="F82" t="s">
        <v>183</v>
      </c>
      <c r="G82" t="s">
        <v>70</v>
      </c>
      <c r="H82" t="s">
        <v>630</v>
      </c>
    </row>
    <row r="83" spans="1:8">
      <c r="A83">
        <v>10072</v>
      </c>
      <c r="B83" t="s">
        <v>285</v>
      </c>
      <c r="C83">
        <v>48071181</v>
      </c>
      <c r="D83" t="s">
        <v>286</v>
      </c>
      <c r="E83">
        <v>5177</v>
      </c>
      <c r="F83" t="s">
        <v>280</v>
      </c>
      <c r="G83" t="s">
        <v>70</v>
      </c>
      <c r="H83" t="s">
        <v>287</v>
      </c>
    </row>
    <row r="84" spans="1:8">
      <c r="A84">
        <v>11298</v>
      </c>
      <c r="B84" t="s">
        <v>3872</v>
      </c>
      <c r="C84">
        <v>54579098</v>
      </c>
      <c r="D84" t="s">
        <v>3873</v>
      </c>
      <c r="E84">
        <v>5337</v>
      </c>
      <c r="F84" t="s">
        <v>3319</v>
      </c>
      <c r="G84" t="s">
        <v>70</v>
      </c>
      <c r="H84" t="s">
        <v>3874</v>
      </c>
    </row>
    <row r="85" spans="1:8">
      <c r="A85">
        <v>10978</v>
      </c>
      <c r="B85" t="s">
        <v>2941</v>
      </c>
      <c r="C85">
        <v>66997832</v>
      </c>
      <c r="D85" t="s">
        <v>2942</v>
      </c>
      <c r="E85">
        <v>5360</v>
      </c>
      <c r="F85" t="s">
        <v>2410</v>
      </c>
      <c r="G85" t="s">
        <v>70</v>
      </c>
      <c r="H85" t="s">
        <v>2943</v>
      </c>
    </row>
    <row r="86" spans="1:8">
      <c r="A86">
        <v>10567</v>
      </c>
      <c r="B86" t="s">
        <v>1748</v>
      </c>
      <c r="C86">
        <v>89301179</v>
      </c>
      <c r="D86" t="s">
        <v>1749</v>
      </c>
      <c r="E86">
        <v>5355</v>
      </c>
      <c r="F86" t="s">
        <v>373</v>
      </c>
      <c r="G86" t="s">
        <v>70</v>
      </c>
      <c r="H86" t="s">
        <v>1750</v>
      </c>
    </row>
    <row r="87" spans="1:8">
      <c r="A87">
        <v>10438</v>
      </c>
      <c r="B87" t="s">
        <v>1371</v>
      </c>
      <c r="C87">
        <v>91665599</v>
      </c>
      <c r="D87" t="s">
        <v>1372</v>
      </c>
      <c r="E87">
        <v>5177</v>
      </c>
      <c r="F87" t="s">
        <v>280</v>
      </c>
      <c r="G87" t="s">
        <v>70</v>
      </c>
      <c r="H87" t="s">
        <v>1373</v>
      </c>
    </row>
    <row r="88" spans="1:8">
      <c r="A88">
        <v>10766</v>
      </c>
      <c r="B88" t="s">
        <v>2328</v>
      </c>
      <c r="C88">
        <v>63502983</v>
      </c>
      <c r="D88" t="s">
        <v>2329</v>
      </c>
      <c r="E88">
        <v>5380</v>
      </c>
      <c r="F88" t="s">
        <v>69</v>
      </c>
      <c r="G88" t="s">
        <v>70</v>
      </c>
      <c r="H88" t="s">
        <v>2330</v>
      </c>
    </row>
    <row r="89" spans="1:8">
      <c r="A89">
        <v>10465</v>
      </c>
      <c r="B89" t="s">
        <v>1451</v>
      </c>
      <c r="C89">
        <v>78864131</v>
      </c>
      <c r="D89" t="s">
        <v>1449</v>
      </c>
      <c r="E89">
        <v>5350</v>
      </c>
      <c r="F89" t="s">
        <v>94</v>
      </c>
      <c r="G89" t="s">
        <v>70</v>
      </c>
      <c r="H89" t="s">
        <v>1452</v>
      </c>
    </row>
    <row r="90" spans="1:8">
      <c r="A90">
        <v>10940</v>
      </c>
      <c r="B90" t="s">
        <v>1451</v>
      </c>
      <c r="C90">
        <v>52895952</v>
      </c>
      <c r="D90" t="s">
        <v>2832</v>
      </c>
      <c r="E90">
        <v>5357</v>
      </c>
      <c r="F90" t="s">
        <v>2417</v>
      </c>
      <c r="G90" t="s">
        <v>70</v>
      </c>
      <c r="H90" t="s">
        <v>2833</v>
      </c>
    </row>
    <row r="91" spans="1:8">
      <c r="A91">
        <v>10914</v>
      </c>
      <c r="B91" t="s">
        <v>2759</v>
      </c>
      <c r="C91">
        <v>59872192</v>
      </c>
      <c r="D91" t="s">
        <v>2760</v>
      </c>
      <c r="E91">
        <v>5357</v>
      </c>
      <c r="F91" t="s">
        <v>2417</v>
      </c>
      <c r="G91" t="s">
        <v>70</v>
      </c>
      <c r="H91" t="s">
        <v>2761</v>
      </c>
    </row>
    <row r="92" spans="1:8">
      <c r="A92">
        <v>10718</v>
      </c>
      <c r="B92" t="s">
        <v>2190</v>
      </c>
      <c r="C92">
        <v>87352096</v>
      </c>
      <c r="D92" t="s">
        <v>2191</v>
      </c>
      <c r="E92">
        <v>5379</v>
      </c>
      <c r="F92" t="s">
        <v>183</v>
      </c>
      <c r="G92" t="s">
        <v>70</v>
      </c>
      <c r="H92" t="s">
        <v>452</v>
      </c>
    </row>
    <row r="93" spans="1:8">
      <c r="A93">
        <v>10256</v>
      </c>
      <c r="B93" t="s">
        <v>835</v>
      </c>
      <c r="C93">
        <v>64326633</v>
      </c>
      <c r="D93" t="s">
        <v>836</v>
      </c>
      <c r="E93">
        <v>5177</v>
      </c>
      <c r="F93" t="s">
        <v>280</v>
      </c>
      <c r="G93" t="s">
        <v>70</v>
      </c>
      <c r="H93" t="s">
        <v>837</v>
      </c>
    </row>
    <row r="94" spans="1:8">
      <c r="A94">
        <v>10515</v>
      </c>
      <c r="B94" t="s">
        <v>1597</v>
      </c>
      <c r="C94">
        <v>64122881</v>
      </c>
      <c r="D94" t="s">
        <v>1598</v>
      </c>
      <c r="E94">
        <v>5355</v>
      </c>
      <c r="F94" t="s">
        <v>373</v>
      </c>
      <c r="G94" t="s">
        <v>70</v>
      </c>
      <c r="H94" t="s">
        <v>1599</v>
      </c>
    </row>
    <row r="95" spans="1:8">
      <c r="A95">
        <v>10741</v>
      </c>
      <c r="B95" t="s">
        <v>2256</v>
      </c>
      <c r="C95">
        <v>77219713</v>
      </c>
      <c r="D95" t="s">
        <v>2257</v>
      </c>
      <c r="E95">
        <v>5355</v>
      </c>
      <c r="F95" t="s">
        <v>373</v>
      </c>
      <c r="G95" t="s">
        <v>70</v>
      </c>
      <c r="H95" t="s">
        <v>1791</v>
      </c>
    </row>
    <row r="96" spans="1:8">
      <c r="A96">
        <v>10434</v>
      </c>
      <c r="B96" t="s">
        <v>1360</v>
      </c>
      <c r="C96">
        <v>51608289</v>
      </c>
      <c r="D96" t="s">
        <v>1361</v>
      </c>
      <c r="E96">
        <v>5382</v>
      </c>
      <c r="F96" t="s">
        <v>80</v>
      </c>
      <c r="G96" t="s">
        <v>70</v>
      </c>
      <c r="H96" t="s">
        <v>1362</v>
      </c>
    </row>
    <row r="97" spans="1:8">
      <c r="A97">
        <v>11239</v>
      </c>
      <c r="B97" t="s">
        <v>3702</v>
      </c>
      <c r="C97">
        <v>68799473</v>
      </c>
      <c r="D97" t="s">
        <v>3703</v>
      </c>
      <c r="E97">
        <v>5337</v>
      </c>
      <c r="F97" t="s">
        <v>3319</v>
      </c>
      <c r="G97" t="s">
        <v>70</v>
      </c>
      <c r="H97" t="s">
        <v>3704</v>
      </c>
    </row>
    <row r="98" spans="1:8">
      <c r="A98">
        <v>10431</v>
      </c>
      <c r="B98" t="s">
        <v>1351</v>
      </c>
      <c r="C98">
        <v>70139209</v>
      </c>
      <c r="D98" t="s">
        <v>1352</v>
      </c>
      <c r="E98">
        <v>5379</v>
      </c>
      <c r="F98" t="s">
        <v>183</v>
      </c>
      <c r="G98" t="s">
        <v>70</v>
      </c>
      <c r="H98" t="s">
        <v>1353</v>
      </c>
    </row>
    <row r="99" spans="1:8">
      <c r="A99">
        <v>10777</v>
      </c>
      <c r="B99" t="s">
        <v>2360</v>
      </c>
      <c r="C99">
        <v>49012801</v>
      </c>
      <c r="D99" t="s">
        <v>2361</v>
      </c>
      <c r="E99">
        <v>5177</v>
      </c>
      <c r="F99" t="s">
        <v>280</v>
      </c>
      <c r="G99" t="s">
        <v>70</v>
      </c>
      <c r="H99" t="s">
        <v>2362</v>
      </c>
    </row>
    <row r="100" spans="1:8">
      <c r="A100">
        <v>11090</v>
      </c>
      <c r="B100" t="s">
        <v>3265</v>
      </c>
      <c r="C100">
        <v>52514242</v>
      </c>
      <c r="D100" t="s">
        <v>3266</v>
      </c>
      <c r="E100">
        <v>5357</v>
      </c>
      <c r="F100" t="s">
        <v>2417</v>
      </c>
      <c r="G100" t="s">
        <v>70</v>
      </c>
      <c r="H100" t="s">
        <v>3267</v>
      </c>
    </row>
    <row r="101" spans="1:8">
      <c r="A101">
        <v>10412</v>
      </c>
      <c r="B101" t="s">
        <v>1294</v>
      </c>
      <c r="C101">
        <v>75060720</v>
      </c>
      <c r="D101" t="s">
        <v>1295</v>
      </c>
      <c r="E101">
        <v>5354</v>
      </c>
      <c r="F101" t="s">
        <v>84</v>
      </c>
      <c r="G101" t="s">
        <v>70</v>
      </c>
      <c r="H101" t="s">
        <v>1296</v>
      </c>
    </row>
    <row r="102" spans="1:8">
      <c r="A102">
        <v>10080</v>
      </c>
      <c r="B102" t="s">
        <v>309</v>
      </c>
      <c r="C102">
        <v>67848185</v>
      </c>
      <c r="D102" t="s">
        <v>310</v>
      </c>
      <c r="E102">
        <v>5177</v>
      </c>
      <c r="F102" t="s">
        <v>280</v>
      </c>
      <c r="G102" t="s">
        <v>70</v>
      </c>
      <c r="H102" t="s">
        <v>311</v>
      </c>
    </row>
    <row r="103" spans="1:8">
      <c r="A103">
        <v>10237</v>
      </c>
      <c r="B103" t="s">
        <v>778</v>
      </c>
      <c r="C103">
        <v>84319327</v>
      </c>
      <c r="D103" t="s">
        <v>779</v>
      </c>
      <c r="E103">
        <v>5380</v>
      </c>
      <c r="F103" t="s">
        <v>69</v>
      </c>
      <c r="G103" t="s">
        <v>70</v>
      </c>
      <c r="H103" t="s">
        <v>780</v>
      </c>
    </row>
    <row r="104" spans="1:8">
      <c r="A104">
        <v>10483</v>
      </c>
      <c r="B104" t="s">
        <v>1504</v>
      </c>
      <c r="C104">
        <v>92896042</v>
      </c>
      <c r="D104" t="s">
        <v>1505</v>
      </c>
      <c r="E104">
        <v>5381</v>
      </c>
      <c r="F104" t="s">
        <v>536</v>
      </c>
      <c r="G104" t="s">
        <v>70</v>
      </c>
      <c r="H104" t="s">
        <v>1506</v>
      </c>
    </row>
    <row r="105" spans="1:8">
      <c r="A105">
        <v>10512</v>
      </c>
      <c r="B105" t="s">
        <v>1588</v>
      </c>
      <c r="C105">
        <v>59913620</v>
      </c>
      <c r="D105" t="s">
        <v>1589</v>
      </c>
      <c r="E105">
        <v>5355</v>
      </c>
      <c r="F105" t="s">
        <v>373</v>
      </c>
      <c r="G105" t="s">
        <v>70</v>
      </c>
      <c r="H105" t="s">
        <v>1590</v>
      </c>
    </row>
    <row r="106" spans="1:8">
      <c r="A106">
        <v>10716</v>
      </c>
      <c r="B106" t="s">
        <v>2184</v>
      </c>
      <c r="C106">
        <v>49667643</v>
      </c>
      <c r="D106" t="s">
        <v>2185</v>
      </c>
      <c r="E106">
        <v>5379</v>
      </c>
      <c r="F106" t="s">
        <v>183</v>
      </c>
      <c r="G106" t="s">
        <v>70</v>
      </c>
      <c r="H106" t="s">
        <v>2186</v>
      </c>
    </row>
    <row r="107" spans="1:8">
      <c r="A107">
        <v>10581</v>
      </c>
      <c r="B107" t="s">
        <v>1789</v>
      </c>
      <c r="C107">
        <v>82724349</v>
      </c>
      <c r="D107" t="s">
        <v>1790</v>
      </c>
      <c r="E107">
        <v>5350</v>
      </c>
      <c r="F107" t="s">
        <v>94</v>
      </c>
      <c r="G107" t="s">
        <v>70</v>
      </c>
      <c r="H107" t="s">
        <v>1791</v>
      </c>
    </row>
    <row r="108" spans="1:8">
      <c r="A108">
        <v>11144</v>
      </c>
      <c r="B108" t="s">
        <v>3429</v>
      </c>
      <c r="C108">
        <v>90976452</v>
      </c>
      <c r="D108" t="s">
        <v>3430</v>
      </c>
      <c r="E108">
        <v>5336</v>
      </c>
      <c r="F108" t="s">
        <v>3315</v>
      </c>
      <c r="G108" t="s">
        <v>70</v>
      </c>
      <c r="H108" t="s">
        <v>1332</v>
      </c>
    </row>
    <row r="109" spans="1:8">
      <c r="A109">
        <v>10369</v>
      </c>
      <c r="B109" t="s">
        <v>1165</v>
      </c>
      <c r="C109">
        <v>41505782</v>
      </c>
      <c r="D109" t="s">
        <v>1166</v>
      </c>
      <c r="E109">
        <v>5380</v>
      </c>
      <c r="F109" t="s">
        <v>69</v>
      </c>
      <c r="G109" t="s">
        <v>70</v>
      </c>
      <c r="H109" t="s">
        <v>1167</v>
      </c>
    </row>
    <row r="110" spans="1:8">
      <c r="A110">
        <v>11006</v>
      </c>
      <c r="B110" t="s">
        <v>3024</v>
      </c>
      <c r="C110">
        <v>92299970</v>
      </c>
      <c r="D110" t="s">
        <v>3025</v>
      </c>
      <c r="E110">
        <v>5360</v>
      </c>
      <c r="F110" t="s">
        <v>2410</v>
      </c>
      <c r="G110" t="s">
        <v>70</v>
      </c>
      <c r="H110" t="s">
        <v>3026</v>
      </c>
    </row>
    <row r="111" spans="1:8">
      <c r="A111">
        <v>10619</v>
      </c>
      <c r="B111" t="s">
        <v>1900</v>
      </c>
      <c r="C111">
        <v>52618866</v>
      </c>
      <c r="D111" t="s">
        <v>1901</v>
      </c>
      <c r="E111">
        <v>5350</v>
      </c>
      <c r="F111" t="s">
        <v>94</v>
      </c>
      <c r="G111" t="s">
        <v>70</v>
      </c>
      <c r="H111" t="s">
        <v>1902</v>
      </c>
    </row>
    <row r="112" spans="1:8">
      <c r="A112">
        <v>10112</v>
      </c>
      <c r="B112" t="s">
        <v>405</v>
      </c>
      <c r="C112">
        <v>52953120</v>
      </c>
      <c r="D112" t="s">
        <v>406</v>
      </c>
      <c r="E112">
        <v>5382</v>
      </c>
      <c r="F112" t="s">
        <v>80</v>
      </c>
      <c r="G112" t="s">
        <v>70</v>
      </c>
      <c r="H112" t="s">
        <v>407</v>
      </c>
    </row>
    <row r="113" spans="1:8">
      <c r="A113">
        <v>11174</v>
      </c>
      <c r="B113" t="s">
        <v>3515</v>
      </c>
      <c r="C113">
        <v>71018068</v>
      </c>
      <c r="D113" t="s">
        <v>3516</v>
      </c>
      <c r="E113">
        <v>5337</v>
      </c>
      <c r="F113" t="s">
        <v>3319</v>
      </c>
      <c r="G113" t="s">
        <v>70</v>
      </c>
      <c r="H113" t="s">
        <v>3517</v>
      </c>
    </row>
    <row r="114" spans="1:8">
      <c r="A114">
        <v>10480</v>
      </c>
      <c r="B114" t="s">
        <v>1495</v>
      </c>
      <c r="C114">
        <v>76710328</v>
      </c>
      <c r="D114" t="s">
        <v>1496</v>
      </c>
      <c r="E114">
        <v>5380</v>
      </c>
      <c r="F114" t="s">
        <v>69</v>
      </c>
      <c r="G114" t="s">
        <v>70</v>
      </c>
      <c r="H114" t="s">
        <v>1497</v>
      </c>
    </row>
    <row r="115" spans="1:8">
      <c r="A115">
        <v>11255</v>
      </c>
      <c r="B115" t="s">
        <v>3749</v>
      </c>
      <c r="C115">
        <v>52936707</v>
      </c>
      <c r="D115" t="s">
        <v>3750</v>
      </c>
      <c r="E115">
        <v>5334</v>
      </c>
      <c r="F115" t="s">
        <v>3335</v>
      </c>
      <c r="G115" t="s">
        <v>70</v>
      </c>
      <c r="H115" t="s">
        <v>3751</v>
      </c>
    </row>
    <row r="116" spans="1:8">
      <c r="A116">
        <v>11236</v>
      </c>
      <c r="B116" t="s">
        <v>3693</v>
      </c>
      <c r="C116">
        <v>99852823</v>
      </c>
      <c r="D116" t="s">
        <v>3694</v>
      </c>
      <c r="E116">
        <v>5337</v>
      </c>
      <c r="F116" t="s">
        <v>3319</v>
      </c>
      <c r="G116" t="s">
        <v>70</v>
      </c>
      <c r="H116" t="s">
        <v>3695</v>
      </c>
    </row>
    <row r="117" spans="1:8">
      <c r="A117">
        <v>10775</v>
      </c>
      <c r="B117" t="s">
        <v>2355</v>
      </c>
      <c r="C117">
        <v>57277701</v>
      </c>
      <c r="D117" t="s">
        <v>2356</v>
      </c>
      <c r="E117">
        <v>5177</v>
      </c>
      <c r="F117" t="s">
        <v>280</v>
      </c>
      <c r="G117" t="s">
        <v>70</v>
      </c>
      <c r="H117" t="s">
        <v>1791</v>
      </c>
    </row>
    <row r="118" spans="1:8">
      <c r="A118">
        <v>10613</v>
      </c>
      <c r="B118" t="s">
        <v>1883</v>
      </c>
      <c r="C118">
        <v>78555306</v>
      </c>
      <c r="D118" t="s">
        <v>1884</v>
      </c>
      <c r="E118">
        <v>5353</v>
      </c>
      <c r="F118" t="s">
        <v>84</v>
      </c>
      <c r="G118" t="s">
        <v>70</v>
      </c>
      <c r="H118" t="s">
        <v>160</v>
      </c>
    </row>
    <row r="119" spans="1:8">
      <c r="A119">
        <v>10408</v>
      </c>
      <c r="B119" t="s">
        <v>1282</v>
      </c>
      <c r="C119">
        <v>78943594</v>
      </c>
      <c r="D119" t="s">
        <v>1283</v>
      </c>
      <c r="E119">
        <v>5379</v>
      </c>
      <c r="F119" t="s">
        <v>183</v>
      </c>
      <c r="G119" t="s">
        <v>70</v>
      </c>
      <c r="H119" t="s">
        <v>1284</v>
      </c>
    </row>
    <row r="120" spans="1:8">
      <c r="A120">
        <v>11195</v>
      </c>
      <c r="B120" t="s">
        <v>3576</v>
      </c>
      <c r="C120">
        <v>66753901</v>
      </c>
      <c r="D120" t="s">
        <v>3577</v>
      </c>
      <c r="E120">
        <v>5337</v>
      </c>
      <c r="F120" t="s">
        <v>3319</v>
      </c>
      <c r="G120" t="s">
        <v>70</v>
      </c>
      <c r="H120" t="s">
        <v>3578</v>
      </c>
    </row>
    <row r="121" spans="1:8">
      <c r="A121">
        <v>11057</v>
      </c>
      <c r="B121" t="s">
        <v>3169</v>
      </c>
      <c r="C121">
        <v>76025515</v>
      </c>
      <c r="D121" t="s">
        <v>3170</v>
      </c>
      <c r="E121">
        <v>5357</v>
      </c>
      <c r="F121" t="s">
        <v>2417</v>
      </c>
      <c r="G121" t="s">
        <v>70</v>
      </c>
      <c r="H121" t="s">
        <v>3171</v>
      </c>
    </row>
    <row r="122" spans="1:8">
      <c r="A122">
        <v>10442</v>
      </c>
      <c r="B122" t="s">
        <v>1383</v>
      </c>
      <c r="C122">
        <v>59163529</v>
      </c>
      <c r="D122" t="s">
        <v>1384</v>
      </c>
      <c r="E122">
        <v>5380</v>
      </c>
      <c r="F122" t="s">
        <v>69</v>
      </c>
      <c r="G122" t="s">
        <v>70</v>
      </c>
      <c r="H122" t="s">
        <v>1385</v>
      </c>
    </row>
    <row r="123" spans="1:8">
      <c r="A123">
        <v>10176</v>
      </c>
      <c r="B123" t="s">
        <v>598</v>
      </c>
      <c r="C123">
        <v>93316489</v>
      </c>
      <c r="D123" t="s">
        <v>599</v>
      </c>
      <c r="E123">
        <v>5177</v>
      </c>
      <c r="F123" t="s">
        <v>280</v>
      </c>
      <c r="G123" t="s">
        <v>70</v>
      </c>
      <c r="H123" t="s">
        <v>600</v>
      </c>
    </row>
    <row r="124" spans="1:8">
      <c r="A124">
        <v>10078</v>
      </c>
      <c r="B124" t="s">
        <v>303</v>
      </c>
      <c r="C124">
        <v>94753696</v>
      </c>
      <c r="D124" t="s">
        <v>304</v>
      </c>
      <c r="E124">
        <v>5177</v>
      </c>
      <c r="F124" t="s">
        <v>280</v>
      </c>
      <c r="G124" t="s">
        <v>70</v>
      </c>
      <c r="H124" t="s">
        <v>305</v>
      </c>
    </row>
    <row r="125" spans="1:8">
      <c r="A125">
        <v>11130</v>
      </c>
      <c r="B125" t="s">
        <v>3389</v>
      </c>
      <c r="C125">
        <v>84667708</v>
      </c>
      <c r="D125" t="s">
        <v>3390</v>
      </c>
      <c r="E125">
        <v>5365</v>
      </c>
      <c r="F125" t="s">
        <v>3387</v>
      </c>
      <c r="G125" t="s">
        <v>70</v>
      </c>
      <c r="H125" t="s">
        <v>3391</v>
      </c>
    </row>
    <row r="126" spans="1:8">
      <c r="A126">
        <v>10337</v>
      </c>
      <c r="B126" t="s">
        <v>1071</v>
      </c>
      <c r="C126">
        <v>69351856</v>
      </c>
      <c r="D126" t="s">
        <v>1072</v>
      </c>
      <c r="E126">
        <v>5350</v>
      </c>
      <c r="F126" t="s">
        <v>94</v>
      </c>
      <c r="G126" t="s">
        <v>70</v>
      </c>
      <c r="H126" t="s">
        <v>1073</v>
      </c>
    </row>
    <row r="127" spans="1:8">
      <c r="A127">
        <v>10945</v>
      </c>
      <c r="B127" t="s">
        <v>2846</v>
      </c>
      <c r="C127">
        <v>94463250</v>
      </c>
      <c r="D127" t="s">
        <v>2844</v>
      </c>
      <c r="E127">
        <v>5357</v>
      </c>
      <c r="F127" t="s">
        <v>2417</v>
      </c>
      <c r="G127" t="s">
        <v>70</v>
      </c>
      <c r="H127" t="s">
        <v>2847</v>
      </c>
    </row>
    <row r="128" spans="1:8">
      <c r="A128">
        <v>11296</v>
      </c>
      <c r="B128" t="s">
        <v>3866</v>
      </c>
      <c r="C128">
        <v>82754937</v>
      </c>
      <c r="D128" t="s">
        <v>3867</v>
      </c>
      <c r="E128">
        <v>5337</v>
      </c>
      <c r="F128" t="s">
        <v>3319</v>
      </c>
      <c r="G128" t="s">
        <v>70</v>
      </c>
      <c r="H128" t="s">
        <v>3868</v>
      </c>
    </row>
    <row r="129" spans="1:8">
      <c r="A129">
        <v>10143</v>
      </c>
      <c r="B129" t="s">
        <v>498</v>
      </c>
      <c r="C129">
        <v>87607190</v>
      </c>
      <c r="D129" t="s">
        <v>499</v>
      </c>
      <c r="E129">
        <v>5350</v>
      </c>
      <c r="F129" t="s">
        <v>94</v>
      </c>
      <c r="G129" t="s">
        <v>70</v>
      </c>
      <c r="H129" t="s">
        <v>500</v>
      </c>
    </row>
    <row r="130" spans="1:8">
      <c r="A130">
        <v>10094</v>
      </c>
      <c r="B130" t="s">
        <v>351</v>
      </c>
      <c r="C130">
        <v>48862649</v>
      </c>
      <c r="D130" t="s">
        <v>352</v>
      </c>
      <c r="E130">
        <v>5378</v>
      </c>
      <c r="F130" t="s">
        <v>349</v>
      </c>
      <c r="G130" t="s">
        <v>70</v>
      </c>
      <c r="H130" t="s">
        <v>353</v>
      </c>
    </row>
    <row r="131" spans="1:8">
      <c r="A131">
        <v>10099</v>
      </c>
      <c r="B131" t="s">
        <v>366</v>
      </c>
      <c r="C131">
        <v>53642287</v>
      </c>
      <c r="D131" t="s">
        <v>367</v>
      </c>
      <c r="E131">
        <v>5378</v>
      </c>
      <c r="F131" t="s">
        <v>349</v>
      </c>
      <c r="G131" t="s">
        <v>70</v>
      </c>
      <c r="H131" t="s">
        <v>253</v>
      </c>
    </row>
    <row r="132" spans="1:8">
      <c r="A132">
        <v>10905</v>
      </c>
      <c r="B132" t="s">
        <v>2732</v>
      </c>
      <c r="C132">
        <v>50392174</v>
      </c>
      <c r="D132" t="s">
        <v>2733</v>
      </c>
      <c r="E132">
        <v>5357</v>
      </c>
      <c r="F132" t="s">
        <v>2417</v>
      </c>
      <c r="G132" t="s">
        <v>70</v>
      </c>
      <c r="H132" t="s">
        <v>2734</v>
      </c>
    </row>
    <row r="133" spans="1:8">
      <c r="A133">
        <v>10997</v>
      </c>
      <c r="B133" t="s">
        <v>2998</v>
      </c>
      <c r="C133">
        <v>71324769</v>
      </c>
      <c r="D133" t="s">
        <v>2999</v>
      </c>
      <c r="E133">
        <v>5357</v>
      </c>
      <c r="F133" t="s">
        <v>2417</v>
      </c>
      <c r="G133" t="s">
        <v>70</v>
      </c>
      <c r="H133" t="s">
        <v>3000</v>
      </c>
    </row>
    <row r="134" spans="1:8">
      <c r="A134">
        <v>10681</v>
      </c>
      <c r="B134" t="s">
        <v>2082</v>
      </c>
      <c r="C134">
        <v>77687739</v>
      </c>
      <c r="D134" t="s">
        <v>2083</v>
      </c>
      <c r="E134">
        <v>5380</v>
      </c>
      <c r="F134" t="s">
        <v>69</v>
      </c>
      <c r="G134" t="s">
        <v>70</v>
      </c>
      <c r="H134" t="s">
        <v>2084</v>
      </c>
    </row>
    <row r="135" spans="1:8">
      <c r="A135">
        <v>11300</v>
      </c>
      <c r="B135" t="s">
        <v>3878</v>
      </c>
      <c r="C135">
        <v>77393156</v>
      </c>
      <c r="D135" t="s">
        <v>3879</v>
      </c>
      <c r="E135">
        <v>5337</v>
      </c>
      <c r="F135" t="s">
        <v>3319</v>
      </c>
      <c r="G135" t="s">
        <v>70</v>
      </c>
      <c r="H135" t="s">
        <v>3880</v>
      </c>
    </row>
    <row r="136" spans="1:8">
      <c r="A136">
        <v>10290</v>
      </c>
      <c r="B136" t="s">
        <v>935</v>
      </c>
      <c r="C136">
        <v>86990763</v>
      </c>
      <c r="D136" t="s">
        <v>936</v>
      </c>
      <c r="E136">
        <v>5353</v>
      </c>
      <c r="F136" t="s">
        <v>84</v>
      </c>
      <c r="G136" t="s">
        <v>70</v>
      </c>
      <c r="H136" t="s">
        <v>937</v>
      </c>
    </row>
    <row r="137" spans="1:8">
      <c r="A137">
        <v>10802</v>
      </c>
      <c r="B137" t="s">
        <v>2432</v>
      </c>
      <c r="C137">
        <v>41689344</v>
      </c>
      <c r="D137" t="s">
        <v>2433</v>
      </c>
      <c r="E137">
        <v>5357</v>
      </c>
      <c r="F137" t="s">
        <v>2417</v>
      </c>
      <c r="G137" t="s">
        <v>70</v>
      </c>
      <c r="H137" t="s">
        <v>2434</v>
      </c>
    </row>
    <row r="138" spans="1:8">
      <c r="A138">
        <v>11272</v>
      </c>
      <c r="B138" t="s">
        <v>3798</v>
      </c>
      <c r="C138">
        <v>53167324</v>
      </c>
      <c r="D138" t="s">
        <v>3799</v>
      </c>
      <c r="E138">
        <v>5347</v>
      </c>
      <c r="F138" t="s">
        <v>3342</v>
      </c>
      <c r="G138" t="s">
        <v>70</v>
      </c>
      <c r="H138" t="s">
        <v>3800</v>
      </c>
    </row>
    <row r="139" spans="1:8">
      <c r="A139">
        <v>10578</v>
      </c>
      <c r="B139" t="s">
        <v>1781</v>
      </c>
      <c r="C139">
        <v>59239413</v>
      </c>
      <c r="D139" t="s">
        <v>1782</v>
      </c>
      <c r="E139">
        <v>5177</v>
      </c>
      <c r="F139" t="s">
        <v>280</v>
      </c>
      <c r="G139" t="s">
        <v>70</v>
      </c>
      <c r="H139" t="s">
        <v>1783</v>
      </c>
    </row>
    <row r="140" spans="1:8">
      <c r="A140">
        <v>10325</v>
      </c>
      <c r="B140" t="s">
        <v>1036</v>
      </c>
      <c r="C140">
        <v>48862848</v>
      </c>
      <c r="D140" t="s">
        <v>1037</v>
      </c>
      <c r="E140">
        <v>5378</v>
      </c>
      <c r="F140" t="s">
        <v>349</v>
      </c>
      <c r="G140" t="s">
        <v>70</v>
      </c>
      <c r="H140" t="s">
        <v>1038</v>
      </c>
    </row>
    <row r="141" spans="1:8">
      <c r="A141">
        <v>10841</v>
      </c>
      <c r="B141" t="s">
        <v>2545</v>
      </c>
      <c r="C141">
        <v>84205994</v>
      </c>
      <c r="D141" t="s">
        <v>2546</v>
      </c>
      <c r="E141">
        <v>5360</v>
      </c>
      <c r="F141" t="s">
        <v>2410</v>
      </c>
      <c r="G141" t="s">
        <v>70</v>
      </c>
      <c r="H141" t="s">
        <v>1780</v>
      </c>
    </row>
    <row r="142" spans="1:8">
      <c r="A142">
        <v>10649</v>
      </c>
      <c r="B142" t="s">
        <v>1988</v>
      </c>
      <c r="C142">
        <v>51327088</v>
      </c>
      <c r="D142" t="s">
        <v>1989</v>
      </c>
      <c r="E142">
        <v>5350</v>
      </c>
      <c r="F142" t="s">
        <v>94</v>
      </c>
      <c r="G142" t="s">
        <v>70</v>
      </c>
      <c r="H142" t="s">
        <v>1990</v>
      </c>
    </row>
    <row r="143" spans="1:8">
      <c r="A143">
        <v>11245</v>
      </c>
      <c r="B143" t="s">
        <v>3719</v>
      </c>
      <c r="C143">
        <v>56672492</v>
      </c>
      <c r="D143" t="s">
        <v>3720</v>
      </c>
      <c r="E143">
        <v>5347</v>
      </c>
      <c r="F143" t="s">
        <v>3342</v>
      </c>
      <c r="G143" t="s">
        <v>70</v>
      </c>
      <c r="H143" t="s">
        <v>3721</v>
      </c>
    </row>
    <row r="144" spans="1:8">
      <c r="A144">
        <v>10794</v>
      </c>
      <c r="B144" t="s">
        <v>2408</v>
      </c>
      <c r="C144">
        <v>52349512</v>
      </c>
      <c r="D144" t="s">
        <v>2409</v>
      </c>
      <c r="E144">
        <v>5360</v>
      </c>
      <c r="F144" t="s">
        <v>2410</v>
      </c>
      <c r="G144" t="s">
        <v>70</v>
      </c>
      <c r="H144" t="s">
        <v>2411</v>
      </c>
    </row>
    <row r="145" spans="1:8">
      <c r="A145">
        <v>11215</v>
      </c>
      <c r="B145" t="s">
        <v>3633</v>
      </c>
      <c r="C145">
        <v>46533618</v>
      </c>
      <c r="D145" t="s">
        <v>3634</v>
      </c>
      <c r="E145">
        <v>5334</v>
      </c>
      <c r="F145" t="s">
        <v>3335</v>
      </c>
      <c r="G145" t="s">
        <v>70</v>
      </c>
      <c r="H145" t="s">
        <v>3635</v>
      </c>
    </row>
    <row r="146" spans="1:8">
      <c r="A146">
        <v>10947</v>
      </c>
      <c r="B146" t="s">
        <v>2851</v>
      </c>
      <c r="C146">
        <v>72458890</v>
      </c>
      <c r="D146" t="s">
        <v>2852</v>
      </c>
      <c r="E146">
        <v>5357</v>
      </c>
      <c r="F146" t="s">
        <v>2417</v>
      </c>
      <c r="G146" t="s">
        <v>70</v>
      </c>
      <c r="H146" t="s">
        <v>2853</v>
      </c>
    </row>
    <row r="147" spans="1:8">
      <c r="A147">
        <v>10634</v>
      </c>
      <c r="B147" t="s">
        <v>1944</v>
      </c>
      <c r="C147">
        <v>66152856</v>
      </c>
      <c r="D147" t="s">
        <v>1945</v>
      </c>
      <c r="E147">
        <v>5379</v>
      </c>
      <c r="F147" t="s">
        <v>183</v>
      </c>
      <c r="G147" t="s">
        <v>70</v>
      </c>
      <c r="H147" t="s">
        <v>1946</v>
      </c>
    </row>
    <row r="148" spans="1:8">
      <c r="A148">
        <v>10701</v>
      </c>
      <c r="B148" t="s">
        <v>2140</v>
      </c>
      <c r="C148">
        <v>73798228</v>
      </c>
      <c r="D148" t="s">
        <v>2141</v>
      </c>
      <c r="E148">
        <v>5355</v>
      </c>
      <c r="F148" t="s">
        <v>373</v>
      </c>
      <c r="G148" t="s">
        <v>70</v>
      </c>
      <c r="H148" t="s">
        <v>2142</v>
      </c>
    </row>
    <row r="149" spans="1:8">
      <c r="A149">
        <v>10664</v>
      </c>
      <c r="B149" t="s">
        <v>2031</v>
      </c>
      <c r="C149">
        <v>71210379</v>
      </c>
      <c r="D149" t="s">
        <v>2032</v>
      </c>
      <c r="E149">
        <v>5350</v>
      </c>
      <c r="F149" t="s">
        <v>94</v>
      </c>
      <c r="G149" t="s">
        <v>70</v>
      </c>
      <c r="H149" t="s">
        <v>2033</v>
      </c>
    </row>
    <row r="150" spans="1:8">
      <c r="A150">
        <v>11050</v>
      </c>
      <c r="B150" t="s">
        <v>3150</v>
      </c>
      <c r="C150">
        <v>49727103</v>
      </c>
      <c r="D150" t="s">
        <v>3151</v>
      </c>
      <c r="E150">
        <v>5360</v>
      </c>
      <c r="F150" t="s">
        <v>2410</v>
      </c>
      <c r="G150" t="s">
        <v>70</v>
      </c>
      <c r="H150" t="s">
        <v>253</v>
      </c>
    </row>
    <row r="151" spans="1:8">
      <c r="A151">
        <v>10264</v>
      </c>
      <c r="B151" t="s">
        <v>859</v>
      </c>
      <c r="C151">
        <v>42503279</v>
      </c>
      <c r="D151" t="s">
        <v>860</v>
      </c>
      <c r="E151">
        <v>5355</v>
      </c>
      <c r="F151" t="s">
        <v>373</v>
      </c>
      <c r="G151" t="s">
        <v>70</v>
      </c>
      <c r="H151" t="s">
        <v>861</v>
      </c>
    </row>
    <row r="152" spans="1:8">
      <c r="A152">
        <v>11183</v>
      </c>
      <c r="B152" t="s">
        <v>3542</v>
      </c>
      <c r="C152">
        <v>99076279</v>
      </c>
      <c r="D152" t="s">
        <v>3543</v>
      </c>
      <c r="E152">
        <v>5337</v>
      </c>
      <c r="F152" t="s">
        <v>3319</v>
      </c>
      <c r="G152" t="s">
        <v>70</v>
      </c>
      <c r="H152" t="s">
        <v>3544</v>
      </c>
    </row>
    <row r="153" spans="1:8">
      <c r="A153">
        <v>10295</v>
      </c>
      <c r="B153" t="s">
        <v>949</v>
      </c>
      <c r="C153">
        <v>60267654</v>
      </c>
      <c r="D153" t="s">
        <v>950</v>
      </c>
      <c r="E153">
        <v>5177</v>
      </c>
      <c r="F153" t="s">
        <v>280</v>
      </c>
      <c r="G153" t="s">
        <v>70</v>
      </c>
      <c r="H153" t="s">
        <v>951</v>
      </c>
    </row>
    <row r="154" spans="1:8">
      <c r="A154">
        <v>11041</v>
      </c>
      <c r="B154" t="s">
        <v>3123</v>
      </c>
      <c r="C154">
        <v>71571042</v>
      </c>
      <c r="D154" t="s">
        <v>3124</v>
      </c>
      <c r="E154">
        <v>5357</v>
      </c>
      <c r="F154" t="s">
        <v>2417</v>
      </c>
      <c r="G154" t="s">
        <v>70</v>
      </c>
      <c r="H154" t="s">
        <v>3125</v>
      </c>
    </row>
    <row r="155" spans="1:8">
      <c r="A155">
        <v>10320</v>
      </c>
      <c r="B155" t="s">
        <v>1022</v>
      </c>
      <c r="C155">
        <v>59008164</v>
      </c>
      <c r="D155" t="s">
        <v>1020</v>
      </c>
      <c r="E155">
        <v>5350</v>
      </c>
      <c r="F155" t="s">
        <v>94</v>
      </c>
      <c r="G155" t="s">
        <v>70</v>
      </c>
      <c r="H155" t="s">
        <v>1023</v>
      </c>
    </row>
    <row r="156" spans="1:8">
      <c r="A156">
        <v>10020</v>
      </c>
      <c r="B156" t="s">
        <v>128</v>
      </c>
      <c r="C156">
        <v>76966343</v>
      </c>
      <c r="D156" t="s">
        <v>129</v>
      </c>
      <c r="E156">
        <v>5350</v>
      </c>
      <c r="F156" t="s">
        <v>94</v>
      </c>
      <c r="G156" t="s">
        <v>70</v>
      </c>
      <c r="H156" t="s">
        <v>130</v>
      </c>
    </row>
    <row r="157" spans="1:8">
      <c r="A157">
        <v>10277</v>
      </c>
      <c r="B157" t="s">
        <v>896</v>
      </c>
      <c r="C157">
        <v>41559766</v>
      </c>
      <c r="D157" t="s">
        <v>897</v>
      </c>
      <c r="E157">
        <v>5353</v>
      </c>
      <c r="F157" t="s">
        <v>84</v>
      </c>
      <c r="G157" t="s">
        <v>70</v>
      </c>
      <c r="H157" t="s">
        <v>898</v>
      </c>
    </row>
    <row r="158" spans="1:8">
      <c r="A158">
        <v>11134</v>
      </c>
      <c r="B158" t="s">
        <v>3401</v>
      </c>
      <c r="C158">
        <v>63443654</v>
      </c>
      <c r="D158" t="s">
        <v>3402</v>
      </c>
      <c r="E158">
        <v>5365</v>
      </c>
      <c r="F158" t="s">
        <v>3387</v>
      </c>
      <c r="G158" t="s">
        <v>70</v>
      </c>
      <c r="H158" t="s">
        <v>3403</v>
      </c>
    </row>
    <row r="159" spans="1:8">
      <c r="A159">
        <v>11227</v>
      </c>
      <c r="B159" t="s">
        <v>3666</v>
      </c>
      <c r="C159">
        <v>54353424</v>
      </c>
      <c r="D159" t="s">
        <v>3667</v>
      </c>
      <c r="E159">
        <v>5334</v>
      </c>
      <c r="F159" t="s">
        <v>3335</v>
      </c>
      <c r="G159" t="s">
        <v>70</v>
      </c>
      <c r="H159" t="s">
        <v>3668</v>
      </c>
    </row>
    <row r="160" spans="1:8">
      <c r="A160">
        <v>10577</v>
      </c>
      <c r="B160" t="s">
        <v>1778</v>
      </c>
      <c r="C160">
        <v>77924287</v>
      </c>
      <c r="D160" t="s">
        <v>1779</v>
      </c>
      <c r="E160">
        <v>5177</v>
      </c>
      <c r="F160" t="s">
        <v>280</v>
      </c>
      <c r="G160" t="s">
        <v>70</v>
      </c>
      <c r="H160" t="s">
        <v>1780</v>
      </c>
    </row>
    <row r="161" spans="1:8">
      <c r="A161">
        <v>10422</v>
      </c>
      <c r="B161" t="s">
        <v>1324</v>
      </c>
      <c r="C161">
        <v>82471006</v>
      </c>
      <c r="D161" t="s">
        <v>1325</v>
      </c>
      <c r="E161">
        <v>5355</v>
      </c>
      <c r="F161" t="s">
        <v>373</v>
      </c>
      <c r="G161" t="s">
        <v>70</v>
      </c>
      <c r="H161" t="s">
        <v>1326</v>
      </c>
    </row>
    <row r="162" spans="1:8">
      <c r="A162">
        <v>10876</v>
      </c>
      <c r="B162" t="s">
        <v>2646</v>
      </c>
      <c r="C162">
        <v>88296787</v>
      </c>
      <c r="D162" t="s">
        <v>2647</v>
      </c>
      <c r="E162">
        <v>5357</v>
      </c>
      <c r="F162" t="s">
        <v>2417</v>
      </c>
      <c r="G162" t="s">
        <v>70</v>
      </c>
      <c r="H162" t="s">
        <v>2648</v>
      </c>
    </row>
    <row r="163" spans="1:8">
      <c r="A163">
        <v>11115</v>
      </c>
      <c r="B163" t="s">
        <v>3344</v>
      </c>
      <c r="C163">
        <v>95393229</v>
      </c>
      <c r="D163" t="s">
        <v>3345</v>
      </c>
      <c r="E163">
        <v>5347</v>
      </c>
      <c r="F163" t="s">
        <v>3342</v>
      </c>
      <c r="G163" t="s">
        <v>70</v>
      </c>
      <c r="H163" t="s">
        <v>3346</v>
      </c>
    </row>
    <row r="164" spans="1:8">
      <c r="A164">
        <v>10713</v>
      </c>
      <c r="B164" t="s">
        <v>2175</v>
      </c>
      <c r="C164">
        <v>59676394</v>
      </c>
      <c r="D164" t="s">
        <v>2176</v>
      </c>
      <c r="E164">
        <v>5354</v>
      </c>
      <c r="F164" t="s">
        <v>84</v>
      </c>
      <c r="G164" t="s">
        <v>70</v>
      </c>
      <c r="H164" t="s">
        <v>2177</v>
      </c>
    </row>
    <row r="165" spans="1:8">
      <c r="A165">
        <v>10773</v>
      </c>
      <c r="B165" t="s">
        <v>2349</v>
      </c>
      <c r="C165">
        <v>55534888</v>
      </c>
      <c r="D165" t="s">
        <v>2350</v>
      </c>
      <c r="E165">
        <v>5354</v>
      </c>
      <c r="F165" t="s">
        <v>84</v>
      </c>
      <c r="G165" t="s">
        <v>70</v>
      </c>
      <c r="H165" t="s">
        <v>2351</v>
      </c>
    </row>
    <row r="166" spans="1:8">
      <c r="A166">
        <v>10215</v>
      </c>
      <c r="B166" t="s">
        <v>714</v>
      </c>
      <c r="C166">
        <v>55384201</v>
      </c>
      <c r="D166" t="s">
        <v>712</v>
      </c>
      <c r="E166">
        <v>5380</v>
      </c>
      <c r="F166" t="s">
        <v>69</v>
      </c>
      <c r="G166" t="s">
        <v>70</v>
      </c>
      <c r="H166" t="s">
        <v>715</v>
      </c>
    </row>
    <row r="167" spans="1:8">
      <c r="A167">
        <v>11285</v>
      </c>
      <c r="B167" t="s">
        <v>3836</v>
      </c>
      <c r="C167">
        <v>62562903</v>
      </c>
      <c r="D167" t="s">
        <v>3837</v>
      </c>
      <c r="E167">
        <v>5334</v>
      </c>
      <c r="F167" t="s">
        <v>3335</v>
      </c>
      <c r="G167" t="s">
        <v>70</v>
      </c>
      <c r="H167" t="s">
        <v>3838</v>
      </c>
    </row>
    <row r="168" spans="1:8">
      <c r="A168">
        <v>10570</v>
      </c>
      <c r="B168" t="s">
        <v>1757</v>
      </c>
      <c r="C168">
        <v>98008702</v>
      </c>
      <c r="D168" t="s">
        <v>1758</v>
      </c>
      <c r="E168">
        <v>5355</v>
      </c>
      <c r="F168" t="s">
        <v>373</v>
      </c>
      <c r="G168" t="s">
        <v>70</v>
      </c>
      <c r="H168" t="s">
        <v>1759</v>
      </c>
    </row>
    <row r="169" spans="1:8">
      <c r="A169">
        <v>10023</v>
      </c>
      <c r="B169" t="s">
        <v>137</v>
      </c>
      <c r="C169">
        <v>62698438</v>
      </c>
      <c r="D169" t="s">
        <v>138</v>
      </c>
      <c r="E169">
        <v>5350</v>
      </c>
      <c r="F169" t="s">
        <v>94</v>
      </c>
      <c r="G169" t="s">
        <v>70</v>
      </c>
      <c r="H169" t="s">
        <v>139</v>
      </c>
    </row>
    <row r="170" spans="1:8">
      <c r="A170">
        <v>10614</v>
      </c>
      <c r="B170" t="s">
        <v>1885</v>
      </c>
      <c r="C170">
        <v>46401661</v>
      </c>
      <c r="D170" t="s">
        <v>1886</v>
      </c>
      <c r="E170">
        <v>5382</v>
      </c>
      <c r="F170" t="s">
        <v>80</v>
      </c>
      <c r="G170" t="s">
        <v>70</v>
      </c>
      <c r="H170" t="s">
        <v>1887</v>
      </c>
    </row>
    <row r="171" spans="1:8">
      <c r="A171">
        <v>10259</v>
      </c>
      <c r="B171" t="s">
        <v>844</v>
      </c>
      <c r="C171">
        <v>61172709</v>
      </c>
      <c r="D171" t="s">
        <v>845</v>
      </c>
      <c r="E171">
        <v>5353</v>
      </c>
      <c r="F171" t="s">
        <v>84</v>
      </c>
      <c r="G171" t="s">
        <v>70</v>
      </c>
      <c r="H171" t="s">
        <v>846</v>
      </c>
    </row>
    <row r="172" spans="1:8">
      <c r="A172">
        <v>10840</v>
      </c>
      <c r="B172" t="s">
        <v>2542</v>
      </c>
      <c r="C172">
        <v>70902003</v>
      </c>
      <c r="D172" t="s">
        <v>2543</v>
      </c>
      <c r="E172">
        <v>5360</v>
      </c>
      <c r="F172" t="s">
        <v>2410</v>
      </c>
      <c r="G172" t="s">
        <v>70</v>
      </c>
      <c r="H172" t="s">
        <v>2544</v>
      </c>
    </row>
    <row r="173" spans="1:8">
      <c r="A173">
        <v>10355</v>
      </c>
      <c r="B173" t="s">
        <v>1124</v>
      </c>
      <c r="C173">
        <v>52560637</v>
      </c>
      <c r="D173" t="s">
        <v>1125</v>
      </c>
      <c r="E173">
        <v>5355</v>
      </c>
      <c r="F173" t="s">
        <v>373</v>
      </c>
      <c r="G173" t="s">
        <v>70</v>
      </c>
      <c r="H173" t="s">
        <v>1126</v>
      </c>
    </row>
    <row r="174" spans="1:8">
      <c r="A174">
        <v>10026</v>
      </c>
      <c r="B174" t="s">
        <v>146</v>
      </c>
      <c r="C174">
        <v>71398477</v>
      </c>
      <c r="D174" t="s">
        <v>147</v>
      </c>
      <c r="E174">
        <v>5350</v>
      </c>
      <c r="F174" t="s">
        <v>94</v>
      </c>
      <c r="G174" t="s">
        <v>70</v>
      </c>
      <c r="H174" t="s">
        <v>148</v>
      </c>
    </row>
    <row r="175" spans="1:8">
      <c r="A175">
        <v>10232</v>
      </c>
      <c r="B175" t="s">
        <v>763</v>
      </c>
      <c r="C175">
        <v>58571827</v>
      </c>
      <c r="D175" t="s">
        <v>764</v>
      </c>
      <c r="E175">
        <v>5380</v>
      </c>
      <c r="F175" t="s">
        <v>69</v>
      </c>
      <c r="G175" t="s">
        <v>70</v>
      </c>
      <c r="H175" t="s">
        <v>765</v>
      </c>
    </row>
    <row r="176" spans="1:8">
      <c r="A176">
        <v>10795</v>
      </c>
      <c r="B176" t="s">
        <v>2412</v>
      </c>
      <c r="C176">
        <v>53177120</v>
      </c>
      <c r="D176" t="s">
        <v>2413</v>
      </c>
      <c r="E176">
        <v>5360</v>
      </c>
      <c r="F176" t="s">
        <v>2410</v>
      </c>
      <c r="G176" t="s">
        <v>70</v>
      </c>
      <c r="H176" t="s">
        <v>2414</v>
      </c>
    </row>
    <row r="177" spans="1:8">
      <c r="A177">
        <v>10793</v>
      </c>
      <c r="B177" t="s">
        <v>2406</v>
      </c>
      <c r="C177">
        <v>49378703</v>
      </c>
      <c r="D177" t="s">
        <v>2407</v>
      </c>
      <c r="E177">
        <v>5354</v>
      </c>
      <c r="F177" t="s">
        <v>84</v>
      </c>
      <c r="G177" t="s">
        <v>70</v>
      </c>
      <c r="H177" t="s">
        <v>130</v>
      </c>
    </row>
    <row r="178" spans="1:8">
      <c r="A178">
        <v>10808</v>
      </c>
      <c r="B178" t="s">
        <v>2450</v>
      </c>
      <c r="C178">
        <v>47797337</v>
      </c>
      <c r="D178" t="s">
        <v>2451</v>
      </c>
      <c r="E178">
        <v>5360</v>
      </c>
      <c r="F178" t="s">
        <v>2410</v>
      </c>
      <c r="G178" t="s">
        <v>70</v>
      </c>
      <c r="H178" t="s">
        <v>2452</v>
      </c>
    </row>
    <row r="179" spans="1:8">
      <c r="A179">
        <v>10606</v>
      </c>
      <c r="B179" t="s">
        <v>1862</v>
      </c>
      <c r="C179">
        <v>70053056</v>
      </c>
      <c r="D179" t="s">
        <v>1863</v>
      </c>
      <c r="E179">
        <v>5379</v>
      </c>
      <c r="F179" t="s">
        <v>183</v>
      </c>
      <c r="G179" t="s">
        <v>70</v>
      </c>
      <c r="H179" t="s">
        <v>1864</v>
      </c>
    </row>
    <row r="180" spans="1:8">
      <c r="A180">
        <v>11259</v>
      </c>
      <c r="B180" t="s">
        <v>3760</v>
      </c>
      <c r="C180">
        <v>46630395</v>
      </c>
      <c r="D180" t="s">
        <v>3761</v>
      </c>
      <c r="E180">
        <v>5334</v>
      </c>
      <c r="F180" t="s">
        <v>3335</v>
      </c>
      <c r="G180" t="s">
        <v>70</v>
      </c>
      <c r="H180" t="s">
        <v>3762</v>
      </c>
    </row>
    <row r="181" spans="1:8">
      <c r="A181">
        <v>11105</v>
      </c>
      <c r="B181" t="s">
        <v>3310</v>
      </c>
      <c r="C181">
        <v>61900233</v>
      </c>
      <c r="D181" t="s">
        <v>3311</v>
      </c>
      <c r="E181">
        <v>5357</v>
      </c>
      <c r="F181" t="s">
        <v>2417</v>
      </c>
      <c r="G181" t="s">
        <v>70</v>
      </c>
      <c r="H181" t="s">
        <v>3312</v>
      </c>
    </row>
    <row r="182" spans="1:8">
      <c r="A182">
        <v>10065</v>
      </c>
      <c r="B182" t="s">
        <v>263</v>
      </c>
      <c r="C182">
        <v>94310793</v>
      </c>
      <c r="D182" t="s">
        <v>264</v>
      </c>
      <c r="E182">
        <v>5379</v>
      </c>
      <c r="F182" t="s">
        <v>183</v>
      </c>
      <c r="G182" t="s">
        <v>70</v>
      </c>
      <c r="H182" t="s">
        <v>265</v>
      </c>
    </row>
    <row r="183" spans="1:8">
      <c r="A183">
        <v>10297</v>
      </c>
      <c r="B183" t="s">
        <v>955</v>
      </c>
      <c r="C183">
        <v>80121882</v>
      </c>
      <c r="D183" t="s">
        <v>953</v>
      </c>
      <c r="E183">
        <v>5177</v>
      </c>
      <c r="F183" t="s">
        <v>280</v>
      </c>
      <c r="G183" t="s">
        <v>70</v>
      </c>
      <c r="H183" t="s">
        <v>956</v>
      </c>
    </row>
    <row r="184" spans="1:8">
      <c r="A184">
        <v>11024</v>
      </c>
      <c r="B184" t="s">
        <v>3074</v>
      </c>
      <c r="C184">
        <v>74157227</v>
      </c>
      <c r="D184" t="s">
        <v>3075</v>
      </c>
      <c r="E184">
        <v>5360</v>
      </c>
      <c r="F184" t="s">
        <v>2410</v>
      </c>
      <c r="G184" t="s">
        <v>70</v>
      </c>
      <c r="H184" t="s">
        <v>3076</v>
      </c>
    </row>
    <row r="185" spans="1:8">
      <c r="A185">
        <v>10097</v>
      </c>
      <c r="B185" t="s">
        <v>360</v>
      </c>
      <c r="C185">
        <v>75292498</v>
      </c>
      <c r="D185" t="s">
        <v>361</v>
      </c>
      <c r="E185">
        <v>5350</v>
      </c>
      <c r="F185" t="s">
        <v>94</v>
      </c>
      <c r="G185" t="s">
        <v>70</v>
      </c>
      <c r="H185" t="s">
        <v>362</v>
      </c>
    </row>
    <row r="186" spans="1:8">
      <c r="A186">
        <v>10675</v>
      </c>
      <c r="B186" t="s">
        <v>2064</v>
      </c>
      <c r="C186">
        <v>45500666</v>
      </c>
      <c r="D186" t="s">
        <v>2065</v>
      </c>
      <c r="E186">
        <v>5177</v>
      </c>
      <c r="F186" t="s">
        <v>280</v>
      </c>
      <c r="G186" t="s">
        <v>70</v>
      </c>
      <c r="H186" t="s">
        <v>2066</v>
      </c>
    </row>
    <row r="187" spans="1:8">
      <c r="A187">
        <v>11276</v>
      </c>
      <c r="B187" t="s">
        <v>3810</v>
      </c>
      <c r="C187">
        <v>43686870</v>
      </c>
      <c r="D187" t="s">
        <v>3811</v>
      </c>
      <c r="E187">
        <v>5365</v>
      </c>
      <c r="F187" t="s">
        <v>3387</v>
      </c>
      <c r="G187" t="s">
        <v>70</v>
      </c>
      <c r="H187" t="s">
        <v>3812</v>
      </c>
    </row>
    <row r="188" spans="1:8">
      <c r="A188">
        <v>10624</v>
      </c>
      <c r="B188" t="s">
        <v>1915</v>
      </c>
      <c r="C188">
        <v>84489898</v>
      </c>
      <c r="D188" t="s">
        <v>1916</v>
      </c>
      <c r="E188">
        <v>5350</v>
      </c>
      <c r="F188" t="s">
        <v>94</v>
      </c>
      <c r="G188" t="s">
        <v>70</v>
      </c>
      <c r="H188" t="s">
        <v>1917</v>
      </c>
    </row>
    <row r="189" spans="1:8">
      <c r="A189">
        <v>10722</v>
      </c>
      <c r="B189" t="s">
        <v>2201</v>
      </c>
      <c r="C189">
        <v>85267631</v>
      </c>
      <c r="D189" t="s">
        <v>2202</v>
      </c>
      <c r="E189">
        <v>5379</v>
      </c>
      <c r="F189" t="s">
        <v>183</v>
      </c>
      <c r="G189" t="s">
        <v>70</v>
      </c>
      <c r="H189" t="s">
        <v>2203</v>
      </c>
    </row>
    <row r="190" spans="1:8">
      <c r="A190">
        <v>10998</v>
      </c>
      <c r="B190" t="s">
        <v>3001</v>
      </c>
      <c r="C190">
        <v>52254195</v>
      </c>
      <c r="D190" t="s">
        <v>3002</v>
      </c>
      <c r="E190">
        <v>5357</v>
      </c>
      <c r="F190" t="s">
        <v>2417</v>
      </c>
      <c r="G190" t="s">
        <v>70</v>
      </c>
      <c r="H190" t="s">
        <v>3003</v>
      </c>
    </row>
    <row r="191" spans="1:8">
      <c r="A191">
        <v>11288</v>
      </c>
      <c r="B191" t="s">
        <v>3845</v>
      </c>
      <c r="C191">
        <v>47143783</v>
      </c>
      <c r="D191" t="s">
        <v>3846</v>
      </c>
      <c r="E191">
        <v>5334</v>
      </c>
      <c r="F191" t="s">
        <v>3335</v>
      </c>
      <c r="G191" t="s">
        <v>70</v>
      </c>
      <c r="H191" t="s">
        <v>1780</v>
      </c>
    </row>
    <row r="192" spans="1:8">
      <c r="A192">
        <v>10061</v>
      </c>
      <c r="B192" t="s">
        <v>251</v>
      </c>
      <c r="C192">
        <v>97403315</v>
      </c>
      <c r="D192" t="s">
        <v>252</v>
      </c>
      <c r="E192">
        <v>5379</v>
      </c>
      <c r="F192" t="s">
        <v>183</v>
      </c>
      <c r="G192" t="s">
        <v>70</v>
      </c>
      <c r="H192" t="s">
        <v>253</v>
      </c>
    </row>
    <row r="193" spans="1:8">
      <c r="A193">
        <v>10867</v>
      </c>
      <c r="B193" t="s">
        <v>2620</v>
      </c>
      <c r="C193">
        <v>61484673</v>
      </c>
      <c r="D193" t="s">
        <v>2621</v>
      </c>
      <c r="E193">
        <v>5357</v>
      </c>
      <c r="F193" t="s">
        <v>2417</v>
      </c>
      <c r="G193" t="s">
        <v>70</v>
      </c>
      <c r="H193" t="s">
        <v>2622</v>
      </c>
    </row>
    <row r="194" spans="1:8">
      <c r="A194">
        <v>10652</v>
      </c>
      <c r="B194" t="s">
        <v>1997</v>
      </c>
      <c r="C194">
        <v>82165492</v>
      </c>
      <c r="D194" t="s">
        <v>1998</v>
      </c>
      <c r="E194">
        <v>5354</v>
      </c>
      <c r="F194" t="s">
        <v>84</v>
      </c>
      <c r="G194" t="s">
        <v>70</v>
      </c>
      <c r="H194" t="s">
        <v>898</v>
      </c>
    </row>
    <row r="195" spans="1:8">
      <c r="A195">
        <v>10351</v>
      </c>
      <c r="B195" t="s">
        <v>1112</v>
      </c>
      <c r="C195">
        <v>67524093</v>
      </c>
      <c r="D195" t="s">
        <v>1113</v>
      </c>
      <c r="E195">
        <v>5354</v>
      </c>
      <c r="F195" t="s">
        <v>84</v>
      </c>
      <c r="G195" t="s">
        <v>70</v>
      </c>
      <c r="H195" t="s">
        <v>1114</v>
      </c>
    </row>
    <row r="196" spans="1:8">
      <c r="A196">
        <v>10839</v>
      </c>
      <c r="B196" t="s">
        <v>2539</v>
      </c>
      <c r="C196">
        <v>59289828</v>
      </c>
      <c r="D196" t="s">
        <v>2540</v>
      </c>
      <c r="E196">
        <v>5357</v>
      </c>
      <c r="F196" t="s">
        <v>2417</v>
      </c>
      <c r="G196" t="s">
        <v>70</v>
      </c>
      <c r="H196" t="s">
        <v>2541</v>
      </c>
    </row>
    <row r="197" spans="1:8">
      <c r="A197">
        <v>10476</v>
      </c>
      <c r="B197" t="s">
        <v>1483</v>
      </c>
      <c r="C197">
        <v>86022122</v>
      </c>
      <c r="D197" t="s">
        <v>1484</v>
      </c>
      <c r="E197">
        <v>5354</v>
      </c>
      <c r="F197" t="s">
        <v>84</v>
      </c>
      <c r="G197" t="s">
        <v>70</v>
      </c>
      <c r="H197" t="s">
        <v>1485</v>
      </c>
    </row>
    <row r="198" spans="1:8">
      <c r="A198">
        <v>10002</v>
      </c>
      <c r="B198" t="s">
        <v>72</v>
      </c>
      <c r="C198">
        <v>47827038</v>
      </c>
      <c r="D198" t="s">
        <v>73</v>
      </c>
      <c r="E198">
        <v>5380</v>
      </c>
      <c r="F198" t="s">
        <v>69</v>
      </c>
      <c r="G198" t="s">
        <v>70</v>
      </c>
      <c r="H198" t="s">
        <v>74</v>
      </c>
    </row>
    <row r="199" spans="1:8">
      <c r="A199">
        <v>10994</v>
      </c>
      <c r="B199" t="s">
        <v>2989</v>
      </c>
      <c r="C199">
        <v>65376466</v>
      </c>
      <c r="D199" t="s">
        <v>2990</v>
      </c>
      <c r="E199">
        <v>5360</v>
      </c>
      <c r="F199" t="s">
        <v>2410</v>
      </c>
      <c r="G199" t="s">
        <v>70</v>
      </c>
      <c r="H199" t="s">
        <v>2991</v>
      </c>
    </row>
    <row r="200" spans="1:8">
      <c r="A200">
        <v>10498</v>
      </c>
      <c r="B200" t="s">
        <v>1546</v>
      </c>
      <c r="C200">
        <v>93916910</v>
      </c>
      <c r="D200" t="s">
        <v>1547</v>
      </c>
      <c r="E200">
        <v>5379</v>
      </c>
      <c r="F200" t="s">
        <v>183</v>
      </c>
      <c r="G200" t="s">
        <v>70</v>
      </c>
      <c r="H200" t="s">
        <v>1548</v>
      </c>
    </row>
    <row r="201" spans="1:8">
      <c r="A201">
        <v>10069</v>
      </c>
      <c r="B201" t="s">
        <v>275</v>
      </c>
      <c r="C201">
        <v>51864756</v>
      </c>
      <c r="D201" t="s">
        <v>276</v>
      </c>
      <c r="E201">
        <v>5353</v>
      </c>
      <c r="F201" t="s">
        <v>84</v>
      </c>
      <c r="G201" t="s">
        <v>70</v>
      </c>
      <c r="H201" t="s">
        <v>277</v>
      </c>
    </row>
    <row r="202" spans="1:8">
      <c r="A202">
        <v>10487</v>
      </c>
      <c r="B202" t="s">
        <v>1516</v>
      </c>
      <c r="C202">
        <v>88504814</v>
      </c>
      <c r="D202" t="s">
        <v>1517</v>
      </c>
      <c r="E202">
        <v>5350</v>
      </c>
      <c r="F202" t="s">
        <v>94</v>
      </c>
      <c r="G202" t="s">
        <v>70</v>
      </c>
      <c r="H202" t="s">
        <v>1518</v>
      </c>
    </row>
    <row r="203" spans="1:8">
      <c r="A203">
        <v>10984</v>
      </c>
      <c r="B203" t="s">
        <v>2959</v>
      </c>
      <c r="C203">
        <v>98548134</v>
      </c>
      <c r="D203" t="s">
        <v>2960</v>
      </c>
      <c r="E203">
        <v>5360</v>
      </c>
      <c r="F203" t="s">
        <v>2410</v>
      </c>
      <c r="G203" t="s">
        <v>70</v>
      </c>
      <c r="H203" t="s">
        <v>2961</v>
      </c>
    </row>
    <row r="204" spans="1:8">
      <c r="A204">
        <v>10756</v>
      </c>
      <c r="B204" t="s">
        <v>2298</v>
      </c>
      <c r="C204">
        <v>42713707</v>
      </c>
      <c r="D204" t="s">
        <v>2299</v>
      </c>
      <c r="E204">
        <v>5177</v>
      </c>
      <c r="F204" t="s">
        <v>280</v>
      </c>
      <c r="G204" t="s">
        <v>70</v>
      </c>
      <c r="H204" t="s">
        <v>2300</v>
      </c>
    </row>
    <row r="205" spans="1:8">
      <c r="A205">
        <v>10192</v>
      </c>
      <c r="B205" t="s">
        <v>646</v>
      </c>
      <c r="C205">
        <v>46288283</v>
      </c>
      <c r="D205" t="s">
        <v>647</v>
      </c>
      <c r="E205">
        <v>5354</v>
      </c>
      <c r="F205" t="s">
        <v>84</v>
      </c>
      <c r="G205" t="s">
        <v>70</v>
      </c>
      <c r="H205" t="s">
        <v>648</v>
      </c>
    </row>
    <row r="206" spans="1:8">
      <c r="A206">
        <v>10194</v>
      </c>
      <c r="B206" t="s">
        <v>652</v>
      </c>
      <c r="C206">
        <v>85681119</v>
      </c>
      <c r="D206" t="s">
        <v>653</v>
      </c>
      <c r="E206">
        <v>5354</v>
      </c>
      <c r="F206" t="s">
        <v>84</v>
      </c>
      <c r="G206" t="s">
        <v>70</v>
      </c>
      <c r="H206" t="s">
        <v>654</v>
      </c>
    </row>
    <row r="207" spans="1:8">
      <c r="A207">
        <v>10918</v>
      </c>
      <c r="B207" t="s">
        <v>2771</v>
      </c>
      <c r="C207">
        <v>51954768</v>
      </c>
      <c r="D207" t="s">
        <v>2772</v>
      </c>
      <c r="E207">
        <v>5357</v>
      </c>
      <c r="F207" t="s">
        <v>2417</v>
      </c>
      <c r="G207" t="s">
        <v>70</v>
      </c>
      <c r="H207" t="s">
        <v>2773</v>
      </c>
    </row>
    <row r="208" spans="1:8">
      <c r="A208">
        <v>10130</v>
      </c>
      <c r="B208" t="s">
        <v>459</v>
      </c>
      <c r="C208">
        <v>88577456</v>
      </c>
      <c r="D208" t="s">
        <v>460</v>
      </c>
      <c r="E208">
        <v>5379</v>
      </c>
      <c r="F208" t="s">
        <v>183</v>
      </c>
      <c r="G208" t="s">
        <v>70</v>
      </c>
      <c r="H208" t="s">
        <v>461</v>
      </c>
    </row>
    <row r="209" spans="1:8">
      <c r="A209">
        <v>10765</v>
      </c>
      <c r="B209" t="s">
        <v>2325</v>
      </c>
      <c r="C209">
        <v>47386921</v>
      </c>
      <c r="D209" t="s">
        <v>2326</v>
      </c>
      <c r="E209">
        <v>5380</v>
      </c>
      <c r="F209" t="s">
        <v>69</v>
      </c>
      <c r="G209" t="s">
        <v>70</v>
      </c>
      <c r="H209" t="s">
        <v>2327</v>
      </c>
    </row>
    <row r="210" spans="1:8">
      <c r="A210">
        <v>10996</v>
      </c>
      <c r="B210" t="s">
        <v>2995</v>
      </c>
      <c r="C210">
        <v>73257227</v>
      </c>
      <c r="D210" t="s">
        <v>2996</v>
      </c>
      <c r="E210">
        <v>5357</v>
      </c>
      <c r="F210" t="s">
        <v>2417</v>
      </c>
      <c r="G210" t="s">
        <v>70</v>
      </c>
      <c r="H210" t="s">
        <v>2997</v>
      </c>
    </row>
    <row r="211" spans="1:8">
      <c r="A211">
        <v>11107</v>
      </c>
      <c r="B211" t="s">
        <v>3317</v>
      </c>
      <c r="C211">
        <v>45047926</v>
      </c>
      <c r="D211" t="s">
        <v>3318</v>
      </c>
      <c r="E211">
        <v>5337</v>
      </c>
      <c r="F211" t="s">
        <v>3319</v>
      </c>
      <c r="G211" t="s">
        <v>70</v>
      </c>
      <c r="H211" t="s">
        <v>3320</v>
      </c>
    </row>
    <row r="212" spans="1:8">
      <c r="A212">
        <v>11044</v>
      </c>
      <c r="B212" t="s">
        <v>3132</v>
      </c>
      <c r="C212">
        <v>74300988</v>
      </c>
      <c r="D212" t="s">
        <v>3133</v>
      </c>
      <c r="E212">
        <v>5357</v>
      </c>
      <c r="F212" t="s">
        <v>2417</v>
      </c>
      <c r="G212" t="s">
        <v>70</v>
      </c>
      <c r="H212" t="s">
        <v>3134</v>
      </c>
    </row>
    <row r="213" spans="1:8">
      <c r="A213">
        <v>10582</v>
      </c>
      <c r="B213" t="s">
        <v>1792</v>
      </c>
      <c r="C213">
        <v>81898687</v>
      </c>
      <c r="D213" t="s">
        <v>1793</v>
      </c>
      <c r="E213">
        <v>5350</v>
      </c>
      <c r="F213" t="s">
        <v>94</v>
      </c>
      <c r="G213" t="s">
        <v>70</v>
      </c>
      <c r="H213" t="s">
        <v>1794</v>
      </c>
    </row>
    <row r="214" spans="1:8">
      <c r="A214">
        <v>10707</v>
      </c>
      <c r="B214" t="s">
        <v>2158</v>
      </c>
      <c r="C214">
        <v>59780142</v>
      </c>
      <c r="D214" t="s">
        <v>2159</v>
      </c>
      <c r="E214">
        <v>5379</v>
      </c>
      <c r="F214" t="s">
        <v>183</v>
      </c>
      <c r="G214" t="s">
        <v>70</v>
      </c>
      <c r="H214" t="s">
        <v>2160</v>
      </c>
    </row>
    <row r="215" spans="1:8">
      <c r="A215">
        <v>10157</v>
      </c>
      <c r="B215" t="s">
        <v>541</v>
      </c>
      <c r="C215">
        <v>92632568</v>
      </c>
      <c r="D215" t="s">
        <v>542</v>
      </c>
      <c r="E215">
        <v>5379</v>
      </c>
      <c r="F215" t="s">
        <v>183</v>
      </c>
      <c r="G215" t="s">
        <v>70</v>
      </c>
      <c r="H215" t="s">
        <v>543</v>
      </c>
    </row>
    <row r="216" spans="1:8">
      <c r="A216">
        <v>10253</v>
      </c>
      <c r="B216" t="s">
        <v>826</v>
      </c>
      <c r="C216">
        <v>78826520</v>
      </c>
      <c r="D216" t="s">
        <v>827</v>
      </c>
      <c r="E216">
        <v>5379</v>
      </c>
      <c r="F216" t="s">
        <v>183</v>
      </c>
      <c r="G216" t="s">
        <v>70</v>
      </c>
      <c r="H216" t="s">
        <v>828</v>
      </c>
    </row>
    <row r="217" spans="1:8">
      <c r="A217">
        <v>10433</v>
      </c>
      <c r="B217" t="s">
        <v>1357</v>
      </c>
      <c r="C217">
        <v>66307800</v>
      </c>
      <c r="D217" t="s">
        <v>1358</v>
      </c>
      <c r="E217">
        <v>5355</v>
      </c>
      <c r="F217" t="s">
        <v>373</v>
      </c>
      <c r="G217" t="s">
        <v>70</v>
      </c>
      <c r="H217" t="s">
        <v>1359</v>
      </c>
    </row>
    <row r="218" spans="1:8">
      <c r="A218">
        <v>10770</v>
      </c>
      <c r="B218" t="s">
        <v>2340</v>
      </c>
      <c r="C218">
        <v>77396613</v>
      </c>
      <c r="D218" t="s">
        <v>2341</v>
      </c>
      <c r="E218">
        <v>5354</v>
      </c>
      <c r="F218" t="s">
        <v>84</v>
      </c>
      <c r="G218" t="s">
        <v>70</v>
      </c>
      <c r="H218" t="s">
        <v>2342</v>
      </c>
    </row>
    <row r="219" spans="1:8">
      <c r="A219">
        <v>10546</v>
      </c>
      <c r="B219" t="s">
        <v>1688</v>
      </c>
      <c r="C219">
        <v>80897212</v>
      </c>
      <c r="D219" t="s">
        <v>1689</v>
      </c>
      <c r="E219">
        <v>5177</v>
      </c>
      <c r="F219" t="s">
        <v>280</v>
      </c>
      <c r="G219" t="s">
        <v>70</v>
      </c>
      <c r="H219" t="s">
        <v>1690</v>
      </c>
    </row>
    <row r="220" spans="1:8">
      <c r="A220">
        <v>10579</v>
      </c>
      <c r="B220" t="s">
        <v>1784</v>
      </c>
      <c r="C220">
        <v>76480969</v>
      </c>
      <c r="D220" t="s">
        <v>1785</v>
      </c>
      <c r="E220">
        <v>5177</v>
      </c>
      <c r="F220" t="s">
        <v>280</v>
      </c>
      <c r="G220" t="s">
        <v>70</v>
      </c>
      <c r="H220" t="s">
        <v>253</v>
      </c>
    </row>
    <row r="221" spans="1:8">
      <c r="A221">
        <v>10114</v>
      </c>
      <c r="B221" t="s">
        <v>411</v>
      </c>
      <c r="C221">
        <v>83566797</v>
      </c>
      <c r="D221" t="s">
        <v>412</v>
      </c>
      <c r="E221">
        <v>5382</v>
      </c>
      <c r="F221" t="s">
        <v>80</v>
      </c>
      <c r="G221" t="s">
        <v>70</v>
      </c>
      <c r="H221" t="s">
        <v>413</v>
      </c>
    </row>
    <row r="222" spans="1:8">
      <c r="A222">
        <v>10207</v>
      </c>
      <c r="B222" t="s">
        <v>691</v>
      </c>
      <c r="C222">
        <v>47699921</v>
      </c>
      <c r="D222" t="s">
        <v>692</v>
      </c>
      <c r="E222">
        <v>5177</v>
      </c>
      <c r="F222" t="s">
        <v>280</v>
      </c>
      <c r="G222" t="s">
        <v>70</v>
      </c>
      <c r="H222" t="s">
        <v>693</v>
      </c>
    </row>
    <row r="223" spans="1:8">
      <c r="A223">
        <v>11092</v>
      </c>
      <c r="B223" t="s">
        <v>3271</v>
      </c>
      <c r="C223">
        <v>54690152</v>
      </c>
      <c r="D223" t="s">
        <v>3272</v>
      </c>
      <c r="E223">
        <v>5357</v>
      </c>
      <c r="F223" t="s">
        <v>2417</v>
      </c>
      <c r="G223" t="s">
        <v>70</v>
      </c>
      <c r="H223" t="s">
        <v>3273</v>
      </c>
    </row>
    <row r="224" spans="1:8">
      <c r="A224">
        <v>11287</v>
      </c>
      <c r="B224" t="s">
        <v>3842</v>
      </c>
      <c r="C224">
        <v>63154555</v>
      </c>
      <c r="D224" t="s">
        <v>3843</v>
      </c>
      <c r="E224">
        <v>5334</v>
      </c>
      <c r="F224" t="s">
        <v>3335</v>
      </c>
      <c r="G224" t="s">
        <v>70</v>
      </c>
      <c r="H224" t="s">
        <v>3844</v>
      </c>
    </row>
    <row r="225" spans="1:8">
      <c r="A225">
        <v>10148</v>
      </c>
      <c r="B225" t="s">
        <v>513</v>
      </c>
      <c r="C225">
        <v>74254836</v>
      </c>
      <c r="D225" t="s">
        <v>514</v>
      </c>
      <c r="E225">
        <v>5350</v>
      </c>
      <c r="F225" t="s">
        <v>94</v>
      </c>
      <c r="G225" t="s">
        <v>70</v>
      </c>
      <c r="H225" t="s">
        <v>515</v>
      </c>
    </row>
    <row r="226" spans="1:8">
      <c r="A226">
        <v>11133</v>
      </c>
      <c r="B226" t="s">
        <v>3398</v>
      </c>
      <c r="C226">
        <v>97852493</v>
      </c>
      <c r="D226" t="s">
        <v>3399</v>
      </c>
      <c r="E226">
        <v>5365</v>
      </c>
      <c r="F226" t="s">
        <v>3387</v>
      </c>
      <c r="G226" t="s">
        <v>70</v>
      </c>
      <c r="H226" t="s">
        <v>3400</v>
      </c>
    </row>
    <row r="227" spans="1:8">
      <c r="A227">
        <v>11145</v>
      </c>
      <c r="B227" t="s">
        <v>3431</v>
      </c>
      <c r="C227">
        <v>41272705</v>
      </c>
      <c r="D227" t="s">
        <v>3432</v>
      </c>
      <c r="E227">
        <v>5336</v>
      </c>
      <c r="F227" t="s">
        <v>3315</v>
      </c>
      <c r="G227" t="s">
        <v>70</v>
      </c>
      <c r="H227" t="s">
        <v>3433</v>
      </c>
    </row>
    <row r="228" spans="1:8">
      <c r="A228">
        <v>11248</v>
      </c>
      <c r="B228" t="s">
        <v>3728</v>
      </c>
      <c r="C228">
        <v>86611879</v>
      </c>
      <c r="D228" t="s">
        <v>3729</v>
      </c>
      <c r="E228">
        <v>5337</v>
      </c>
      <c r="F228" t="s">
        <v>3319</v>
      </c>
      <c r="G228" t="s">
        <v>70</v>
      </c>
      <c r="H228" t="s">
        <v>3730</v>
      </c>
    </row>
    <row r="229" spans="1:8">
      <c r="A229">
        <v>10833</v>
      </c>
      <c r="B229" t="s">
        <v>2521</v>
      </c>
      <c r="C229">
        <v>89226229</v>
      </c>
      <c r="D229" t="s">
        <v>2522</v>
      </c>
      <c r="E229">
        <v>5360</v>
      </c>
      <c r="F229" t="s">
        <v>2410</v>
      </c>
      <c r="G229" t="s">
        <v>70</v>
      </c>
      <c r="H229" t="s">
        <v>2523</v>
      </c>
    </row>
    <row r="230" spans="1:8">
      <c r="A230">
        <v>11078</v>
      </c>
      <c r="B230" t="s">
        <v>3229</v>
      </c>
      <c r="C230">
        <v>85313192</v>
      </c>
      <c r="D230" t="s">
        <v>3230</v>
      </c>
      <c r="E230">
        <v>5357</v>
      </c>
      <c r="F230" t="s">
        <v>2417</v>
      </c>
      <c r="G230" t="s">
        <v>70</v>
      </c>
      <c r="H230" t="s">
        <v>3231</v>
      </c>
    </row>
    <row r="231" spans="1:8">
      <c r="A231">
        <v>10903</v>
      </c>
      <c r="B231" t="s">
        <v>2726</v>
      </c>
      <c r="C231">
        <v>65605119</v>
      </c>
      <c r="D231" t="s">
        <v>2727</v>
      </c>
      <c r="E231">
        <v>5357</v>
      </c>
      <c r="F231" t="s">
        <v>2417</v>
      </c>
      <c r="G231" t="s">
        <v>70</v>
      </c>
      <c r="H231" t="s">
        <v>2728</v>
      </c>
    </row>
    <row r="232" spans="1:8">
      <c r="A232">
        <v>10079</v>
      </c>
      <c r="B232" t="s">
        <v>306</v>
      </c>
      <c r="C232">
        <v>75470792</v>
      </c>
      <c r="D232" t="s">
        <v>307</v>
      </c>
      <c r="E232">
        <v>5177</v>
      </c>
      <c r="F232" t="s">
        <v>280</v>
      </c>
      <c r="G232" t="s">
        <v>70</v>
      </c>
      <c r="H232" t="s">
        <v>308</v>
      </c>
    </row>
    <row r="233" spans="1:8">
      <c r="A233">
        <v>10953</v>
      </c>
      <c r="B233" t="s">
        <v>2868</v>
      </c>
      <c r="C233">
        <v>95492155</v>
      </c>
      <c r="D233" t="s">
        <v>2869</v>
      </c>
      <c r="E233">
        <v>5360</v>
      </c>
      <c r="F233" t="s">
        <v>2410</v>
      </c>
      <c r="G233" t="s">
        <v>70</v>
      </c>
      <c r="H233" t="s">
        <v>2870</v>
      </c>
    </row>
    <row r="234" spans="1:8">
      <c r="A234">
        <v>10547</v>
      </c>
      <c r="B234" t="s">
        <v>1691</v>
      </c>
      <c r="C234">
        <v>56516885</v>
      </c>
      <c r="D234" t="s">
        <v>1692</v>
      </c>
      <c r="E234">
        <v>5177</v>
      </c>
      <c r="F234" t="s">
        <v>280</v>
      </c>
      <c r="G234" t="s">
        <v>70</v>
      </c>
      <c r="H234" t="s">
        <v>1693</v>
      </c>
    </row>
    <row r="235" spans="1:8">
      <c r="A235">
        <v>10051</v>
      </c>
      <c r="B235" t="s">
        <v>222</v>
      </c>
      <c r="C235">
        <v>90519986</v>
      </c>
      <c r="D235" t="s">
        <v>223</v>
      </c>
      <c r="E235">
        <v>5379</v>
      </c>
      <c r="F235" t="s">
        <v>183</v>
      </c>
      <c r="G235" t="s">
        <v>70</v>
      </c>
      <c r="H235" t="s">
        <v>224</v>
      </c>
    </row>
    <row r="236" spans="1:8">
      <c r="A236">
        <v>10283</v>
      </c>
      <c r="B236" t="s">
        <v>914</v>
      </c>
      <c r="C236">
        <v>86461364</v>
      </c>
      <c r="D236" t="s">
        <v>915</v>
      </c>
      <c r="E236">
        <v>5353</v>
      </c>
      <c r="F236" t="s">
        <v>84</v>
      </c>
      <c r="G236" t="s">
        <v>70</v>
      </c>
      <c r="H236" t="s">
        <v>916</v>
      </c>
    </row>
    <row r="237" spans="1:8">
      <c r="A237">
        <v>10781</v>
      </c>
      <c r="B237" t="s">
        <v>2372</v>
      </c>
      <c r="C237">
        <v>98303032</v>
      </c>
      <c r="D237" t="s">
        <v>2373</v>
      </c>
      <c r="E237">
        <v>5177</v>
      </c>
      <c r="F237" t="s">
        <v>280</v>
      </c>
      <c r="G237" t="s">
        <v>70</v>
      </c>
      <c r="H237" t="s">
        <v>2374</v>
      </c>
    </row>
    <row r="238" spans="1:8">
      <c r="A238">
        <v>11126</v>
      </c>
      <c r="B238" t="s">
        <v>3377</v>
      </c>
      <c r="C238">
        <v>87012038</v>
      </c>
      <c r="D238" t="s">
        <v>3378</v>
      </c>
      <c r="E238">
        <v>5336</v>
      </c>
      <c r="F238" t="s">
        <v>3315</v>
      </c>
      <c r="G238" t="s">
        <v>70</v>
      </c>
      <c r="H238" t="s">
        <v>3379</v>
      </c>
    </row>
    <row r="239" spans="1:8">
      <c r="A239">
        <v>10596</v>
      </c>
      <c r="B239" t="s">
        <v>1832</v>
      </c>
      <c r="C239">
        <v>84956215</v>
      </c>
      <c r="D239" t="s">
        <v>1833</v>
      </c>
      <c r="E239">
        <v>5355</v>
      </c>
      <c r="F239" t="s">
        <v>373</v>
      </c>
      <c r="G239" t="s">
        <v>70</v>
      </c>
      <c r="H239" t="s">
        <v>1834</v>
      </c>
    </row>
    <row r="240" spans="1:8">
      <c r="A240">
        <v>10980</v>
      </c>
      <c r="B240" t="s">
        <v>2947</v>
      </c>
      <c r="C240">
        <v>42852285</v>
      </c>
      <c r="D240" t="s">
        <v>2948</v>
      </c>
      <c r="E240">
        <v>5357</v>
      </c>
      <c r="F240" t="s">
        <v>2417</v>
      </c>
      <c r="G240" t="s">
        <v>70</v>
      </c>
      <c r="H240" t="s">
        <v>2949</v>
      </c>
    </row>
    <row r="241" spans="1:8">
      <c r="A241">
        <v>11293</v>
      </c>
      <c r="B241" t="s">
        <v>3857</v>
      </c>
      <c r="C241">
        <v>48817352</v>
      </c>
      <c r="D241" t="s">
        <v>3858</v>
      </c>
      <c r="E241">
        <v>5365</v>
      </c>
      <c r="F241" t="s">
        <v>3387</v>
      </c>
      <c r="G241" t="s">
        <v>70</v>
      </c>
      <c r="H241" t="s">
        <v>3859</v>
      </c>
    </row>
    <row r="242" spans="1:8">
      <c r="A242">
        <v>10271</v>
      </c>
      <c r="B242" t="s">
        <v>878</v>
      </c>
      <c r="C242">
        <v>61048466</v>
      </c>
      <c r="D242" t="s">
        <v>879</v>
      </c>
      <c r="E242">
        <v>5177</v>
      </c>
      <c r="F242" t="s">
        <v>280</v>
      </c>
      <c r="G242" t="s">
        <v>70</v>
      </c>
      <c r="H242" t="s">
        <v>880</v>
      </c>
    </row>
    <row r="243" spans="1:8">
      <c r="A243">
        <v>10964</v>
      </c>
      <c r="B243" t="s">
        <v>2900</v>
      </c>
      <c r="C243">
        <v>89147986</v>
      </c>
      <c r="D243" t="s">
        <v>2901</v>
      </c>
      <c r="E243">
        <v>5357</v>
      </c>
      <c r="F243" t="s">
        <v>2417</v>
      </c>
      <c r="G243" t="s">
        <v>70</v>
      </c>
      <c r="H243" t="s">
        <v>2902</v>
      </c>
    </row>
    <row r="244" spans="1:8">
      <c r="A244">
        <v>11039</v>
      </c>
      <c r="B244" t="s">
        <v>3117</v>
      </c>
      <c r="C244">
        <v>92435838</v>
      </c>
      <c r="D244" t="s">
        <v>3118</v>
      </c>
      <c r="E244">
        <v>5357</v>
      </c>
      <c r="F244" t="s">
        <v>2417</v>
      </c>
      <c r="G244" t="s">
        <v>70</v>
      </c>
      <c r="H244" t="s">
        <v>3119</v>
      </c>
    </row>
    <row r="245" spans="1:8">
      <c r="A245">
        <v>10556</v>
      </c>
      <c r="B245" t="s">
        <v>1716</v>
      </c>
      <c r="C245">
        <v>43991376</v>
      </c>
      <c r="D245" t="s">
        <v>1717</v>
      </c>
      <c r="E245">
        <v>5350</v>
      </c>
      <c r="F245" t="s">
        <v>94</v>
      </c>
      <c r="G245" t="s">
        <v>70</v>
      </c>
      <c r="H245" t="s">
        <v>1718</v>
      </c>
    </row>
    <row r="246" spans="1:8">
      <c r="A246">
        <v>10109</v>
      </c>
      <c r="B246" t="s">
        <v>396</v>
      </c>
      <c r="C246">
        <v>69478046</v>
      </c>
      <c r="D246" t="s">
        <v>397</v>
      </c>
      <c r="E246">
        <v>5380</v>
      </c>
      <c r="F246" t="s">
        <v>69</v>
      </c>
      <c r="G246" t="s">
        <v>70</v>
      </c>
      <c r="H246" t="s">
        <v>398</v>
      </c>
    </row>
    <row r="247" spans="1:8">
      <c r="A247">
        <v>10838</v>
      </c>
      <c r="B247" t="s">
        <v>2536</v>
      </c>
      <c r="C247">
        <v>61030767</v>
      </c>
      <c r="D247" t="s">
        <v>2537</v>
      </c>
      <c r="E247">
        <v>5360</v>
      </c>
      <c r="F247" t="s">
        <v>2410</v>
      </c>
      <c r="G247" t="s">
        <v>70</v>
      </c>
      <c r="H247" t="s">
        <v>2538</v>
      </c>
    </row>
    <row r="248" spans="1:8">
      <c r="A248">
        <v>10531</v>
      </c>
      <c r="B248" t="s">
        <v>1645</v>
      </c>
      <c r="C248">
        <v>92468793</v>
      </c>
      <c r="D248" t="s">
        <v>1646</v>
      </c>
      <c r="E248">
        <v>5380</v>
      </c>
      <c r="F248" t="s">
        <v>69</v>
      </c>
      <c r="G248" t="s">
        <v>70</v>
      </c>
      <c r="H248" t="s">
        <v>1647</v>
      </c>
    </row>
    <row r="249" spans="1:8">
      <c r="A249">
        <v>10885</v>
      </c>
      <c r="B249" t="s">
        <v>2672</v>
      </c>
      <c r="C249">
        <v>49299980</v>
      </c>
      <c r="D249" t="s">
        <v>2673</v>
      </c>
      <c r="E249">
        <v>5357</v>
      </c>
      <c r="F249" t="s">
        <v>2417</v>
      </c>
      <c r="G249" t="s">
        <v>70</v>
      </c>
      <c r="H249" t="s">
        <v>2674</v>
      </c>
    </row>
    <row r="250" spans="1:8">
      <c r="A250">
        <v>10110</v>
      </c>
      <c r="B250" t="s">
        <v>399</v>
      </c>
      <c r="C250">
        <v>48939434</v>
      </c>
      <c r="D250" t="s">
        <v>400</v>
      </c>
      <c r="E250">
        <v>5380</v>
      </c>
      <c r="F250" t="s">
        <v>69</v>
      </c>
      <c r="G250" t="s">
        <v>70</v>
      </c>
      <c r="H250" t="s">
        <v>401</v>
      </c>
    </row>
    <row r="251" spans="1:8">
      <c r="A251">
        <v>10554</v>
      </c>
      <c r="B251" t="s">
        <v>1712</v>
      </c>
      <c r="C251">
        <v>52416141</v>
      </c>
      <c r="D251" t="s">
        <v>1710</v>
      </c>
      <c r="E251">
        <v>5350</v>
      </c>
      <c r="F251" t="s">
        <v>94</v>
      </c>
      <c r="G251" t="s">
        <v>70</v>
      </c>
      <c r="H251" t="s">
        <v>636</v>
      </c>
    </row>
    <row r="252" spans="1:8">
      <c r="A252">
        <v>11234</v>
      </c>
      <c r="B252" t="s">
        <v>3687</v>
      </c>
      <c r="C252">
        <v>55992929</v>
      </c>
      <c r="D252" t="s">
        <v>3688</v>
      </c>
      <c r="E252">
        <v>5337</v>
      </c>
      <c r="F252" t="s">
        <v>3319</v>
      </c>
      <c r="G252" t="s">
        <v>70</v>
      </c>
      <c r="H252" t="s">
        <v>3689</v>
      </c>
    </row>
    <row r="253" spans="1:8">
      <c r="A253">
        <v>10796</v>
      </c>
      <c r="B253" t="s">
        <v>2415</v>
      </c>
      <c r="C253">
        <v>70217080</v>
      </c>
      <c r="D253" t="s">
        <v>2416</v>
      </c>
      <c r="E253">
        <v>5357</v>
      </c>
      <c r="F253" t="s">
        <v>2417</v>
      </c>
      <c r="G253" t="s">
        <v>70</v>
      </c>
      <c r="H253" t="s">
        <v>2418</v>
      </c>
    </row>
    <row r="254" spans="1:8">
      <c r="A254">
        <v>10566</v>
      </c>
      <c r="B254" t="s">
        <v>1745</v>
      </c>
      <c r="C254">
        <v>62014877</v>
      </c>
      <c r="D254" t="s">
        <v>1746</v>
      </c>
      <c r="E254">
        <v>5379</v>
      </c>
      <c r="F254" t="s">
        <v>183</v>
      </c>
      <c r="G254" t="s">
        <v>70</v>
      </c>
      <c r="H254" t="s">
        <v>1747</v>
      </c>
    </row>
    <row r="255" spans="1:8">
      <c r="A255">
        <v>10982</v>
      </c>
      <c r="B255" t="s">
        <v>2953</v>
      </c>
      <c r="C255">
        <v>95584289</v>
      </c>
      <c r="D255" t="s">
        <v>2954</v>
      </c>
      <c r="E255">
        <v>5360</v>
      </c>
      <c r="F255" t="s">
        <v>2410</v>
      </c>
      <c r="G255" t="s">
        <v>70</v>
      </c>
      <c r="H255" t="s">
        <v>2955</v>
      </c>
    </row>
    <row r="256" spans="1:8">
      <c r="A256">
        <v>10218</v>
      </c>
      <c r="B256" t="s">
        <v>722</v>
      </c>
      <c r="C256">
        <v>95926632</v>
      </c>
      <c r="D256" t="s">
        <v>723</v>
      </c>
      <c r="E256">
        <v>5382</v>
      </c>
      <c r="F256" t="s">
        <v>80</v>
      </c>
      <c r="G256" t="s">
        <v>70</v>
      </c>
      <c r="H256" t="s">
        <v>724</v>
      </c>
    </row>
    <row r="257" spans="1:8">
      <c r="A257">
        <v>10423</v>
      </c>
      <c r="B257" t="s">
        <v>1327</v>
      </c>
      <c r="C257">
        <v>63636044</v>
      </c>
      <c r="D257" t="s">
        <v>1328</v>
      </c>
      <c r="E257">
        <v>5380</v>
      </c>
      <c r="F257" t="s">
        <v>69</v>
      </c>
      <c r="G257" t="s">
        <v>70</v>
      </c>
      <c r="H257" t="s">
        <v>1329</v>
      </c>
    </row>
    <row r="258" spans="1:8">
      <c r="A258">
        <v>10778</v>
      </c>
      <c r="B258" t="s">
        <v>2363</v>
      </c>
      <c r="C258">
        <v>56584959</v>
      </c>
      <c r="D258" t="s">
        <v>2364</v>
      </c>
      <c r="E258">
        <v>5177</v>
      </c>
      <c r="F258" t="s">
        <v>280</v>
      </c>
      <c r="G258" t="s">
        <v>70</v>
      </c>
      <c r="H258" t="s">
        <v>2365</v>
      </c>
    </row>
    <row r="259" spans="1:8">
      <c r="A259">
        <v>11025</v>
      </c>
      <c r="B259" t="s">
        <v>3077</v>
      </c>
      <c r="C259">
        <v>95617671</v>
      </c>
      <c r="D259" t="s">
        <v>3078</v>
      </c>
      <c r="E259">
        <v>5360</v>
      </c>
      <c r="F259" t="s">
        <v>2410</v>
      </c>
      <c r="G259" t="s">
        <v>70</v>
      </c>
      <c r="H259" t="s">
        <v>3079</v>
      </c>
    </row>
    <row r="260" spans="1:8">
      <c r="A260">
        <v>10063</v>
      </c>
      <c r="B260" t="s">
        <v>257</v>
      </c>
      <c r="C260">
        <v>80956177</v>
      </c>
      <c r="D260" t="s">
        <v>258</v>
      </c>
      <c r="E260">
        <v>5379</v>
      </c>
      <c r="F260" t="s">
        <v>183</v>
      </c>
      <c r="G260" t="s">
        <v>70</v>
      </c>
      <c r="H260" t="s">
        <v>259</v>
      </c>
    </row>
    <row r="261" spans="1:8">
      <c r="A261">
        <v>10686</v>
      </c>
      <c r="B261" t="s">
        <v>2097</v>
      </c>
      <c r="C261">
        <v>67169879</v>
      </c>
      <c r="D261" t="s">
        <v>2098</v>
      </c>
      <c r="E261">
        <v>5380</v>
      </c>
      <c r="F261" t="s">
        <v>69</v>
      </c>
      <c r="G261" t="s">
        <v>70</v>
      </c>
      <c r="H261" t="s">
        <v>2099</v>
      </c>
    </row>
    <row r="262" spans="1:8">
      <c r="A262">
        <v>10137</v>
      </c>
      <c r="B262" t="s">
        <v>480</v>
      </c>
      <c r="C262">
        <v>44207765</v>
      </c>
      <c r="D262" t="s">
        <v>481</v>
      </c>
      <c r="E262">
        <v>5350</v>
      </c>
      <c r="F262" t="s">
        <v>94</v>
      </c>
      <c r="G262" t="s">
        <v>70</v>
      </c>
      <c r="H262" t="s">
        <v>482</v>
      </c>
    </row>
    <row r="263" spans="1:8">
      <c r="A263">
        <v>10435</v>
      </c>
      <c r="B263" t="s">
        <v>1363</v>
      </c>
      <c r="C263">
        <v>50466800</v>
      </c>
      <c r="D263" t="s">
        <v>1364</v>
      </c>
      <c r="E263">
        <v>5382</v>
      </c>
      <c r="F263" t="s">
        <v>80</v>
      </c>
      <c r="G263" t="s">
        <v>70</v>
      </c>
      <c r="H263" t="s">
        <v>1365</v>
      </c>
    </row>
    <row r="264" spans="1:8">
      <c r="A264">
        <v>10987</v>
      </c>
      <c r="B264" t="s">
        <v>2968</v>
      </c>
      <c r="C264">
        <v>88337735</v>
      </c>
      <c r="D264" t="s">
        <v>2969</v>
      </c>
      <c r="E264">
        <v>5360</v>
      </c>
      <c r="F264" t="s">
        <v>2410</v>
      </c>
      <c r="G264" t="s">
        <v>70</v>
      </c>
      <c r="H264" t="s">
        <v>2970</v>
      </c>
    </row>
    <row r="265" spans="1:8">
      <c r="A265">
        <v>10887</v>
      </c>
      <c r="B265" t="s">
        <v>2678</v>
      </c>
      <c r="C265">
        <v>69634902</v>
      </c>
      <c r="D265" t="s">
        <v>2679</v>
      </c>
      <c r="E265">
        <v>5360</v>
      </c>
      <c r="F265" t="s">
        <v>2410</v>
      </c>
      <c r="G265" t="s">
        <v>70</v>
      </c>
      <c r="H265" t="s">
        <v>2680</v>
      </c>
    </row>
    <row r="266" spans="1:8">
      <c r="A266">
        <v>10033</v>
      </c>
      <c r="B266" t="s">
        <v>167</v>
      </c>
      <c r="C266">
        <v>60495284</v>
      </c>
      <c r="D266" t="s">
        <v>165</v>
      </c>
      <c r="E266">
        <v>5380</v>
      </c>
      <c r="F266" t="s">
        <v>69</v>
      </c>
      <c r="G266" t="s">
        <v>70</v>
      </c>
      <c r="H266" t="s">
        <v>168</v>
      </c>
    </row>
    <row r="267" spans="1:8">
      <c r="A267">
        <v>11065</v>
      </c>
      <c r="B267" t="s">
        <v>3192</v>
      </c>
      <c r="C267">
        <v>52270109</v>
      </c>
      <c r="D267" t="s">
        <v>3193</v>
      </c>
      <c r="E267">
        <v>5360</v>
      </c>
      <c r="F267" t="s">
        <v>2410</v>
      </c>
      <c r="G267" t="s">
        <v>70</v>
      </c>
      <c r="H267" t="s">
        <v>3194</v>
      </c>
    </row>
    <row r="268" spans="1:8">
      <c r="A268">
        <v>10519</v>
      </c>
      <c r="B268" t="s">
        <v>1609</v>
      </c>
      <c r="C268">
        <v>91069567</v>
      </c>
      <c r="D268" t="s">
        <v>1610</v>
      </c>
      <c r="E268">
        <v>5354</v>
      </c>
      <c r="F268" t="s">
        <v>84</v>
      </c>
      <c r="G268" t="s">
        <v>70</v>
      </c>
      <c r="H268" t="s">
        <v>1611</v>
      </c>
    </row>
    <row r="269" spans="1:8">
      <c r="A269">
        <v>11166</v>
      </c>
      <c r="B269" t="s">
        <v>3491</v>
      </c>
      <c r="C269">
        <v>47425737</v>
      </c>
      <c r="D269" t="s">
        <v>3492</v>
      </c>
      <c r="E269">
        <v>5365</v>
      </c>
      <c r="F269" t="s">
        <v>3387</v>
      </c>
      <c r="G269" t="s">
        <v>70</v>
      </c>
      <c r="H269" t="s">
        <v>3493</v>
      </c>
    </row>
    <row r="270" spans="1:8">
      <c r="A270">
        <v>10158</v>
      </c>
      <c r="B270" t="s">
        <v>544</v>
      </c>
      <c r="C270">
        <v>59632948</v>
      </c>
      <c r="D270" t="s">
        <v>545</v>
      </c>
      <c r="E270">
        <v>5350</v>
      </c>
      <c r="F270" t="s">
        <v>94</v>
      </c>
      <c r="G270" t="s">
        <v>70</v>
      </c>
      <c r="H270" t="s">
        <v>546</v>
      </c>
    </row>
    <row r="271" spans="1:8">
      <c r="A271">
        <v>10188</v>
      </c>
      <c r="B271" t="s">
        <v>634</v>
      </c>
      <c r="C271">
        <v>93988456</v>
      </c>
      <c r="D271" t="s">
        <v>635</v>
      </c>
      <c r="E271">
        <v>5379</v>
      </c>
      <c r="F271" t="s">
        <v>183</v>
      </c>
      <c r="G271" t="s">
        <v>70</v>
      </c>
      <c r="H271" t="s">
        <v>636</v>
      </c>
    </row>
    <row r="272" spans="1:8">
      <c r="A272">
        <v>11047</v>
      </c>
      <c r="B272" t="s">
        <v>3141</v>
      </c>
      <c r="C272">
        <v>69301335</v>
      </c>
      <c r="D272" t="s">
        <v>3142</v>
      </c>
      <c r="E272">
        <v>5357</v>
      </c>
      <c r="F272" t="s">
        <v>2417</v>
      </c>
      <c r="G272" t="s">
        <v>70</v>
      </c>
      <c r="H272" t="s">
        <v>3143</v>
      </c>
    </row>
    <row r="273" spans="1:8">
      <c r="A273">
        <v>10128</v>
      </c>
      <c r="B273" t="s">
        <v>453</v>
      </c>
      <c r="C273">
        <v>80892241</v>
      </c>
      <c r="D273" t="s">
        <v>454</v>
      </c>
      <c r="E273">
        <v>5380</v>
      </c>
      <c r="F273" t="s">
        <v>69</v>
      </c>
      <c r="G273" t="s">
        <v>70</v>
      </c>
      <c r="H273" t="s">
        <v>455</v>
      </c>
    </row>
    <row r="274" spans="1:8">
      <c r="A274">
        <v>10193</v>
      </c>
      <c r="B274" t="s">
        <v>649</v>
      </c>
      <c r="C274">
        <v>60037715</v>
      </c>
      <c r="D274" t="s">
        <v>650</v>
      </c>
      <c r="E274">
        <v>5354</v>
      </c>
      <c r="F274" t="s">
        <v>84</v>
      </c>
      <c r="G274" t="s">
        <v>70</v>
      </c>
      <c r="H274" t="s">
        <v>651</v>
      </c>
    </row>
    <row r="275" spans="1:8">
      <c r="A275">
        <v>10516</v>
      </c>
      <c r="B275" t="s">
        <v>1600</v>
      </c>
      <c r="C275">
        <v>92976197</v>
      </c>
      <c r="D275" t="s">
        <v>1601</v>
      </c>
      <c r="E275">
        <v>5382</v>
      </c>
      <c r="F275" t="s">
        <v>80</v>
      </c>
      <c r="G275" t="s">
        <v>70</v>
      </c>
      <c r="H275" t="s">
        <v>1602</v>
      </c>
    </row>
    <row r="276" spans="1:8">
      <c r="A276">
        <v>11011</v>
      </c>
      <c r="B276" t="s">
        <v>3039</v>
      </c>
      <c r="C276">
        <v>56971301</v>
      </c>
      <c r="D276" t="s">
        <v>3040</v>
      </c>
      <c r="E276">
        <v>5357</v>
      </c>
      <c r="F276" t="s">
        <v>2417</v>
      </c>
      <c r="G276" t="s">
        <v>70</v>
      </c>
      <c r="H276" t="s">
        <v>3041</v>
      </c>
    </row>
    <row r="277" spans="1:8">
      <c r="A277">
        <v>10909</v>
      </c>
      <c r="B277" t="s">
        <v>2744</v>
      </c>
      <c r="C277">
        <v>78706952</v>
      </c>
      <c r="D277" t="s">
        <v>2745</v>
      </c>
      <c r="E277">
        <v>5360</v>
      </c>
      <c r="F277" t="s">
        <v>2410</v>
      </c>
      <c r="G277" t="s">
        <v>70</v>
      </c>
      <c r="H277" t="s">
        <v>2746</v>
      </c>
    </row>
    <row r="278" spans="1:8">
      <c r="A278">
        <v>10312</v>
      </c>
      <c r="B278" t="s">
        <v>998</v>
      </c>
      <c r="C278">
        <v>77479860</v>
      </c>
      <c r="D278" t="s">
        <v>999</v>
      </c>
      <c r="E278">
        <v>5382</v>
      </c>
      <c r="F278" t="s">
        <v>80</v>
      </c>
      <c r="G278" t="s">
        <v>70</v>
      </c>
      <c r="H278" t="s">
        <v>1000</v>
      </c>
    </row>
    <row r="279" spans="1:8">
      <c r="A279">
        <v>10458</v>
      </c>
      <c r="B279" t="s">
        <v>1431</v>
      </c>
      <c r="C279">
        <v>64461310</v>
      </c>
      <c r="D279" t="s">
        <v>1432</v>
      </c>
      <c r="E279">
        <v>5379</v>
      </c>
      <c r="F279" t="s">
        <v>183</v>
      </c>
      <c r="G279" t="s">
        <v>70</v>
      </c>
      <c r="H279" t="s">
        <v>1433</v>
      </c>
    </row>
    <row r="280" spans="1:8">
      <c r="A280">
        <v>10769</v>
      </c>
      <c r="B280" t="s">
        <v>2337</v>
      </c>
      <c r="C280">
        <v>43063286</v>
      </c>
      <c r="D280" t="s">
        <v>2338</v>
      </c>
      <c r="E280">
        <v>5382</v>
      </c>
      <c r="F280" t="s">
        <v>80</v>
      </c>
      <c r="G280" t="s">
        <v>70</v>
      </c>
      <c r="H280" t="s">
        <v>2339</v>
      </c>
    </row>
    <row r="281" spans="1:8">
      <c r="A281">
        <v>10118</v>
      </c>
      <c r="B281" t="s">
        <v>423</v>
      </c>
      <c r="C281">
        <v>41686556</v>
      </c>
      <c r="D281" t="s">
        <v>424</v>
      </c>
      <c r="E281">
        <v>5353</v>
      </c>
      <c r="F281" t="s">
        <v>84</v>
      </c>
      <c r="G281" t="s">
        <v>70</v>
      </c>
      <c r="H281" t="s">
        <v>425</v>
      </c>
    </row>
    <row r="282" spans="1:8">
      <c r="A282">
        <v>10203</v>
      </c>
      <c r="B282" t="s">
        <v>679</v>
      </c>
      <c r="C282">
        <v>96361470</v>
      </c>
      <c r="D282" t="s">
        <v>680</v>
      </c>
      <c r="E282">
        <v>5177</v>
      </c>
      <c r="F282" t="s">
        <v>280</v>
      </c>
      <c r="G282" t="s">
        <v>70</v>
      </c>
      <c r="H282" t="s">
        <v>681</v>
      </c>
    </row>
    <row r="283" spans="1:8">
      <c r="A283">
        <v>10870</v>
      </c>
      <c r="B283" t="s">
        <v>2628</v>
      </c>
      <c r="C283">
        <v>52751852</v>
      </c>
      <c r="D283" t="s">
        <v>2629</v>
      </c>
      <c r="E283">
        <v>5360</v>
      </c>
      <c r="F283" t="s">
        <v>2410</v>
      </c>
      <c r="G283" t="s">
        <v>70</v>
      </c>
      <c r="H283" t="s">
        <v>2630</v>
      </c>
    </row>
    <row r="284" spans="1:8">
      <c r="A284">
        <v>10305</v>
      </c>
      <c r="B284" t="s">
        <v>978</v>
      </c>
      <c r="C284">
        <v>94710061</v>
      </c>
      <c r="D284" t="s">
        <v>979</v>
      </c>
      <c r="E284">
        <v>5354</v>
      </c>
      <c r="F284" t="s">
        <v>84</v>
      </c>
      <c r="G284" t="s">
        <v>70</v>
      </c>
      <c r="H284" t="s">
        <v>980</v>
      </c>
    </row>
    <row r="285" spans="1:8">
      <c r="A285">
        <v>10974</v>
      </c>
      <c r="B285" t="s">
        <v>2930</v>
      </c>
      <c r="C285">
        <v>58403988</v>
      </c>
      <c r="D285" t="s">
        <v>2931</v>
      </c>
      <c r="E285">
        <v>5360</v>
      </c>
      <c r="F285" t="s">
        <v>2410</v>
      </c>
      <c r="G285" t="s">
        <v>70</v>
      </c>
      <c r="H285" t="s">
        <v>2932</v>
      </c>
    </row>
    <row r="286" spans="1:8">
      <c r="A286">
        <v>10632</v>
      </c>
      <c r="B286" t="s">
        <v>1939</v>
      </c>
      <c r="C286">
        <v>91221148</v>
      </c>
      <c r="D286" t="s">
        <v>1940</v>
      </c>
      <c r="E286">
        <v>5379</v>
      </c>
      <c r="F286" t="s">
        <v>183</v>
      </c>
      <c r="G286" t="s">
        <v>70</v>
      </c>
      <c r="H286" t="s">
        <v>724</v>
      </c>
    </row>
    <row r="287" spans="1:8">
      <c r="A287">
        <v>11295</v>
      </c>
      <c r="B287" t="s">
        <v>3863</v>
      </c>
      <c r="C287">
        <v>70026152</v>
      </c>
      <c r="D287" t="s">
        <v>3864</v>
      </c>
      <c r="E287">
        <v>5337</v>
      </c>
      <c r="F287" t="s">
        <v>3319</v>
      </c>
      <c r="G287" t="s">
        <v>70</v>
      </c>
      <c r="H287" t="s">
        <v>3865</v>
      </c>
    </row>
    <row r="288" spans="1:8">
      <c r="A288">
        <v>10514</v>
      </c>
      <c r="B288" t="s">
        <v>1594</v>
      </c>
      <c r="C288">
        <v>68375114</v>
      </c>
      <c r="D288" t="s">
        <v>1595</v>
      </c>
      <c r="E288">
        <v>5355</v>
      </c>
      <c r="F288" t="s">
        <v>373</v>
      </c>
      <c r="G288" t="s">
        <v>70</v>
      </c>
      <c r="H288" t="s">
        <v>1596</v>
      </c>
    </row>
    <row r="289" spans="1:8">
      <c r="A289">
        <v>10243</v>
      </c>
      <c r="B289" t="s">
        <v>796</v>
      </c>
      <c r="C289">
        <v>95037658</v>
      </c>
      <c r="D289" t="s">
        <v>797</v>
      </c>
      <c r="E289">
        <v>5382</v>
      </c>
      <c r="F289" t="s">
        <v>80</v>
      </c>
      <c r="G289" t="s">
        <v>70</v>
      </c>
      <c r="H289" t="s">
        <v>798</v>
      </c>
    </row>
    <row r="290" spans="1:8">
      <c r="A290">
        <v>10391</v>
      </c>
      <c r="B290" t="s">
        <v>1231</v>
      </c>
      <c r="C290">
        <v>55291808</v>
      </c>
      <c r="D290" t="s">
        <v>1232</v>
      </c>
      <c r="E290">
        <v>5350</v>
      </c>
      <c r="F290" t="s">
        <v>94</v>
      </c>
      <c r="G290" t="s">
        <v>70</v>
      </c>
      <c r="H290" t="s">
        <v>1233</v>
      </c>
    </row>
    <row r="291" spans="1:8">
      <c r="A291">
        <v>11258</v>
      </c>
      <c r="B291" t="s">
        <v>3757</v>
      </c>
      <c r="C291">
        <v>86739804</v>
      </c>
      <c r="D291" t="s">
        <v>3758</v>
      </c>
      <c r="E291">
        <v>5334</v>
      </c>
      <c r="F291" t="s">
        <v>3335</v>
      </c>
      <c r="G291" t="s">
        <v>70</v>
      </c>
      <c r="H291" t="s">
        <v>3759</v>
      </c>
    </row>
    <row r="292" spans="1:8">
      <c r="A292">
        <v>10745</v>
      </c>
      <c r="B292" t="s">
        <v>2267</v>
      </c>
      <c r="C292">
        <v>81459279</v>
      </c>
      <c r="D292" t="s">
        <v>2268</v>
      </c>
      <c r="E292">
        <v>5355</v>
      </c>
      <c r="F292" t="s">
        <v>373</v>
      </c>
      <c r="G292" t="s">
        <v>70</v>
      </c>
      <c r="H292" t="s">
        <v>2269</v>
      </c>
    </row>
    <row r="293" spans="1:8">
      <c r="A293">
        <v>10166</v>
      </c>
      <c r="B293" t="s">
        <v>568</v>
      </c>
      <c r="C293">
        <v>67880728</v>
      </c>
      <c r="D293" t="s">
        <v>569</v>
      </c>
      <c r="E293">
        <v>5177</v>
      </c>
      <c r="F293" t="s">
        <v>280</v>
      </c>
      <c r="G293" t="s">
        <v>70</v>
      </c>
      <c r="H293" t="s">
        <v>570</v>
      </c>
    </row>
    <row r="294" spans="1:8">
      <c r="A294">
        <v>10528</v>
      </c>
      <c r="B294" t="s">
        <v>1636</v>
      </c>
      <c r="C294">
        <v>68065589</v>
      </c>
      <c r="D294" t="s">
        <v>1637</v>
      </c>
      <c r="E294">
        <v>5378</v>
      </c>
      <c r="F294" t="s">
        <v>349</v>
      </c>
      <c r="G294" t="s">
        <v>70</v>
      </c>
      <c r="H294" t="s">
        <v>1638</v>
      </c>
    </row>
    <row r="295" spans="1:8">
      <c r="A295">
        <v>10535</v>
      </c>
      <c r="B295" t="s">
        <v>1656</v>
      </c>
      <c r="C295">
        <v>92282853</v>
      </c>
      <c r="D295" t="s">
        <v>1657</v>
      </c>
      <c r="E295">
        <v>5382</v>
      </c>
      <c r="F295" t="s">
        <v>80</v>
      </c>
      <c r="G295" t="s">
        <v>70</v>
      </c>
      <c r="H295" t="s">
        <v>1658</v>
      </c>
    </row>
    <row r="296" spans="1:8">
      <c r="A296">
        <v>10592</v>
      </c>
      <c r="B296" t="s">
        <v>1820</v>
      </c>
      <c r="C296">
        <v>92942766</v>
      </c>
      <c r="D296" t="s">
        <v>1821</v>
      </c>
      <c r="E296">
        <v>5350</v>
      </c>
      <c r="F296" t="s">
        <v>94</v>
      </c>
      <c r="G296" t="s">
        <v>70</v>
      </c>
      <c r="H296" t="s">
        <v>1822</v>
      </c>
    </row>
    <row r="297" spans="1:8">
      <c r="A297">
        <v>10015</v>
      </c>
      <c r="B297" t="s">
        <v>114</v>
      </c>
      <c r="C297">
        <v>44134560</v>
      </c>
      <c r="D297" t="s">
        <v>115</v>
      </c>
      <c r="E297">
        <v>5350</v>
      </c>
      <c r="F297" t="s">
        <v>94</v>
      </c>
      <c r="G297" t="s">
        <v>70</v>
      </c>
      <c r="H297" t="s">
        <v>116</v>
      </c>
    </row>
    <row r="298" spans="1:8">
      <c r="A298">
        <v>10197</v>
      </c>
      <c r="B298" t="s">
        <v>661</v>
      </c>
      <c r="C298">
        <v>99744542</v>
      </c>
      <c r="D298" t="s">
        <v>662</v>
      </c>
      <c r="E298">
        <v>5378</v>
      </c>
      <c r="F298" t="s">
        <v>349</v>
      </c>
      <c r="G298" t="s">
        <v>70</v>
      </c>
      <c r="H298" t="s">
        <v>663</v>
      </c>
    </row>
    <row r="299" spans="1:8">
      <c r="A299">
        <v>10159</v>
      </c>
      <c r="B299" t="s">
        <v>547</v>
      </c>
      <c r="C299">
        <v>72931473</v>
      </c>
      <c r="D299" t="s">
        <v>548</v>
      </c>
      <c r="E299">
        <v>5350</v>
      </c>
      <c r="F299" t="s">
        <v>94</v>
      </c>
      <c r="G299" t="s">
        <v>70</v>
      </c>
      <c r="H299" t="s">
        <v>549</v>
      </c>
    </row>
    <row r="300" spans="1:8">
      <c r="A300">
        <v>10506</v>
      </c>
      <c r="B300" t="s">
        <v>1570</v>
      </c>
      <c r="C300">
        <v>71396335</v>
      </c>
      <c r="D300" t="s">
        <v>1571</v>
      </c>
      <c r="E300">
        <v>5177</v>
      </c>
      <c r="F300" t="s">
        <v>280</v>
      </c>
      <c r="G300" t="s">
        <v>70</v>
      </c>
      <c r="H300" t="s">
        <v>1572</v>
      </c>
    </row>
    <row r="301" spans="1:8">
      <c r="A301">
        <v>10731</v>
      </c>
      <c r="B301" t="s">
        <v>2228</v>
      </c>
      <c r="C301">
        <v>59912682</v>
      </c>
      <c r="D301" t="s">
        <v>2229</v>
      </c>
      <c r="E301">
        <v>5354</v>
      </c>
      <c r="F301" t="s">
        <v>84</v>
      </c>
      <c r="G301" t="s">
        <v>70</v>
      </c>
      <c r="H301" t="s">
        <v>2230</v>
      </c>
    </row>
    <row r="302" spans="1:8">
      <c r="A302">
        <v>10358</v>
      </c>
      <c r="B302" t="s">
        <v>1133</v>
      </c>
      <c r="C302">
        <v>69224124</v>
      </c>
      <c r="D302" t="s">
        <v>1134</v>
      </c>
      <c r="E302">
        <v>5354</v>
      </c>
      <c r="F302" t="s">
        <v>84</v>
      </c>
      <c r="G302" t="s">
        <v>70</v>
      </c>
      <c r="H302" t="s">
        <v>1135</v>
      </c>
    </row>
    <row r="303" spans="1:8">
      <c r="A303">
        <v>10276</v>
      </c>
      <c r="B303" t="s">
        <v>893</v>
      </c>
      <c r="C303">
        <v>62106979</v>
      </c>
      <c r="D303" t="s">
        <v>894</v>
      </c>
      <c r="E303">
        <v>5353</v>
      </c>
      <c r="F303" t="s">
        <v>84</v>
      </c>
      <c r="G303" t="s">
        <v>70</v>
      </c>
      <c r="H303" t="s">
        <v>895</v>
      </c>
    </row>
    <row r="304" spans="1:8">
      <c r="A304">
        <v>10008</v>
      </c>
      <c r="B304" t="s">
        <v>92</v>
      </c>
      <c r="C304">
        <v>85950898</v>
      </c>
      <c r="D304" t="s">
        <v>93</v>
      </c>
      <c r="E304">
        <v>5350</v>
      </c>
      <c r="F304" t="s">
        <v>94</v>
      </c>
      <c r="G304" t="s">
        <v>70</v>
      </c>
      <c r="H304" t="s">
        <v>95</v>
      </c>
    </row>
    <row r="305" spans="1:8">
      <c r="A305">
        <v>10083</v>
      </c>
      <c r="B305" t="s">
        <v>318</v>
      </c>
      <c r="C305">
        <v>79911188</v>
      </c>
      <c r="D305" t="s">
        <v>319</v>
      </c>
      <c r="E305">
        <v>5177</v>
      </c>
      <c r="F305" t="s">
        <v>280</v>
      </c>
      <c r="G305" t="s">
        <v>70</v>
      </c>
      <c r="H305" t="s">
        <v>320</v>
      </c>
    </row>
    <row r="306" spans="1:8">
      <c r="A306">
        <v>10131</v>
      </c>
      <c r="B306" t="s">
        <v>462</v>
      </c>
      <c r="C306">
        <v>68861958</v>
      </c>
      <c r="D306" t="s">
        <v>463</v>
      </c>
      <c r="E306">
        <v>5379</v>
      </c>
      <c r="F306" t="s">
        <v>183</v>
      </c>
      <c r="G306" t="s">
        <v>70</v>
      </c>
      <c r="H306" t="s">
        <v>464</v>
      </c>
    </row>
    <row r="307" spans="1:8">
      <c r="A307">
        <v>10992</v>
      </c>
      <c r="B307" t="s">
        <v>2983</v>
      </c>
      <c r="C307">
        <v>56104020</v>
      </c>
      <c r="D307" t="s">
        <v>2984</v>
      </c>
      <c r="E307">
        <v>5357</v>
      </c>
      <c r="F307" t="s">
        <v>2417</v>
      </c>
      <c r="G307" t="s">
        <v>70</v>
      </c>
      <c r="H307" t="s">
        <v>2985</v>
      </c>
    </row>
    <row r="308" spans="1:8">
      <c r="A308">
        <v>10933</v>
      </c>
      <c r="B308" t="s">
        <v>2812</v>
      </c>
      <c r="C308">
        <v>55770797</v>
      </c>
      <c r="D308" t="s">
        <v>2813</v>
      </c>
      <c r="E308">
        <v>5360</v>
      </c>
      <c r="F308" t="s">
        <v>2410</v>
      </c>
      <c r="G308" t="s">
        <v>70</v>
      </c>
      <c r="H308" t="s">
        <v>2814</v>
      </c>
    </row>
    <row r="309" spans="1:8">
      <c r="A309">
        <v>11122</v>
      </c>
      <c r="B309" t="s">
        <v>3365</v>
      </c>
      <c r="C309">
        <v>91584202</v>
      </c>
      <c r="D309" t="s">
        <v>3366</v>
      </c>
      <c r="E309">
        <v>5337</v>
      </c>
      <c r="F309" t="s">
        <v>3319</v>
      </c>
      <c r="G309" t="s">
        <v>70</v>
      </c>
      <c r="H309" t="s">
        <v>3367</v>
      </c>
    </row>
    <row r="310" spans="1:8">
      <c r="A310">
        <v>11096</v>
      </c>
      <c r="B310" t="s">
        <v>3283</v>
      </c>
      <c r="C310">
        <v>44336709</v>
      </c>
      <c r="D310" t="s">
        <v>3284</v>
      </c>
      <c r="E310">
        <v>5357</v>
      </c>
      <c r="F310" t="s">
        <v>2417</v>
      </c>
      <c r="G310" t="s">
        <v>70</v>
      </c>
      <c r="H310" t="s">
        <v>3285</v>
      </c>
    </row>
    <row r="311" spans="1:8">
      <c r="A311">
        <v>10214</v>
      </c>
      <c r="B311" t="s">
        <v>711</v>
      </c>
      <c r="C311">
        <v>61639798</v>
      </c>
      <c r="D311" t="s">
        <v>712</v>
      </c>
      <c r="E311">
        <v>5380</v>
      </c>
      <c r="F311" t="s">
        <v>69</v>
      </c>
      <c r="G311" t="s">
        <v>70</v>
      </c>
      <c r="H311" t="s">
        <v>713</v>
      </c>
    </row>
    <row r="312" spans="1:8">
      <c r="A312">
        <v>11187</v>
      </c>
      <c r="B312" t="s">
        <v>3554</v>
      </c>
      <c r="C312">
        <v>98501636</v>
      </c>
      <c r="D312" t="s">
        <v>3555</v>
      </c>
      <c r="E312">
        <v>5365</v>
      </c>
      <c r="F312" t="s">
        <v>3387</v>
      </c>
      <c r="G312" t="s">
        <v>70</v>
      </c>
      <c r="H312" t="s">
        <v>3556</v>
      </c>
    </row>
    <row r="313" spans="1:8">
      <c r="A313">
        <v>11070</v>
      </c>
      <c r="B313" t="s">
        <v>3206</v>
      </c>
      <c r="C313">
        <v>46201039</v>
      </c>
      <c r="D313" t="s">
        <v>3207</v>
      </c>
      <c r="E313">
        <v>5357</v>
      </c>
      <c r="F313" t="s">
        <v>2417</v>
      </c>
      <c r="G313" t="s">
        <v>70</v>
      </c>
      <c r="H313" t="s">
        <v>3208</v>
      </c>
    </row>
    <row r="314" spans="1:8">
      <c r="A314">
        <v>10965</v>
      </c>
      <c r="B314" t="s">
        <v>2903</v>
      </c>
      <c r="C314">
        <v>55240244</v>
      </c>
      <c r="D314" t="s">
        <v>2904</v>
      </c>
      <c r="E314">
        <v>5357</v>
      </c>
      <c r="F314" t="s">
        <v>2417</v>
      </c>
      <c r="G314" t="s">
        <v>70</v>
      </c>
      <c r="H314" t="s">
        <v>2905</v>
      </c>
    </row>
    <row r="315" spans="1:8">
      <c r="A315">
        <v>10698</v>
      </c>
      <c r="B315" t="s">
        <v>2131</v>
      </c>
      <c r="C315">
        <v>67202542</v>
      </c>
      <c r="D315" t="s">
        <v>2132</v>
      </c>
      <c r="E315">
        <v>5379</v>
      </c>
      <c r="F315" t="s">
        <v>183</v>
      </c>
      <c r="G315" t="s">
        <v>70</v>
      </c>
      <c r="H315" t="s">
        <v>2133</v>
      </c>
    </row>
    <row r="316" spans="1:8">
      <c r="A316">
        <v>10879</v>
      </c>
      <c r="B316" t="s">
        <v>2654</v>
      </c>
      <c r="C316">
        <v>61212384</v>
      </c>
      <c r="D316" t="s">
        <v>2655</v>
      </c>
      <c r="E316">
        <v>5360</v>
      </c>
      <c r="F316" t="s">
        <v>2410</v>
      </c>
      <c r="G316" t="s">
        <v>70</v>
      </c>
      <c r="H316" t="s">
        <v>2656</v>
      </c>
    </row>
    <row r="317" spans="1:8">
      <c r="A317">
        <v>10439</v>
      </c>
      <c r="B317" t="s">
        <v>1374</v>
      </c>
      <c r="C317">
        <v>77715529</v>
      </c>
      <c r="D317" t="s">
        <v>1375</v>
      </c>
      <c r="E317">
        <v>5177</v>
      </c>
      <c r="F317" t="s">
        <v>280</v>
      </c>
      <c r="G317" t="s">
        <v>70</v>
      </c>
      <c r="H317" t="s">
        <v>1376</v>
      </c>
    </row>
    <row r="318" spans="1:8">
      <c r="A318">
        <v>11237</v>
      </c>
      <c r="B318" t="s">
        <v>3696</v>
      </c>
      <c r="C318">
        <v>81931345</v>
      </c>
      <c r="D318" t="s">
        <v>3697</v>
      </c>
      <c r="E318">
        <v>5334</v>
      </c>
      <c r="F318" t="s">
        <v>3335</v>
      </c>
      <c r="G318" t="s">
        <v>70</v>
      </c>
      <c r="H318" t="s">
        <v>3698</v>
      </c>
    </row>
    <row r="319" spans="1:8">
      <c r="A319">
        <v>10502</v>
      </c>
      <c r="B319" t="s">
        <v>1558</v>
      </c>
      <c r="C319">
        <v>75749523</v>
      </c>
      <c r="D319" t="s">
        <v>1559</v>
      </c>
      <c r="E319">
        <v>5177</v>
      </c>
      <c r="F319" t="s">
        <v>280</v>
      </c>
      <c r="G319" t="s">
        <v>70</v>
      </c>
      <c r="H319" t="s">
        <v>1560</v>
      </c>
    </row>
    <row r="320" spans="1:8">
      <c r="A320">
        <v>10455</v>
      </c>
      <c r="B320" t="s">
        <v>1422</v>
      </c>
      <c r="C320">
        <v>90687781</v>
      </c>
      <c r="D320" t="s">
        <v>1423</v>
      </c>
      <c r="E320">
        <v>5380</v>
      </c>
      <c r="F320" t="s">
        <v>69</v>
      </c>
      <c r="G320" t="s">
        <v>70</v>
      </c>
      <c r="H320" t="s">
        <v>1424</v>
      </c>
    </row>
    <row r="321" spans="1:8">
      <c r="A321">
        <v>10095</v>
      </c>
      <c r="B321" t="s">
        <v>354</v>
      </c>
      <c r="C321">
        <v>67347979</v>
      </c>
      <c r="D321" t="s">
        <v>355</v>
      </c>
      <c r="E321">
        <v>5350</v>
      </c>
      <c r="F321" t="s">
        <v>94</v>
      </c>
      <c r="G321" t="s">
        <v>70</v>
      </c>
      <c r="H321" t="s">
        <v>356</v>
      </c>
    </row>
    <row r="322" spans="1:8">
      <c r="A322">
        <v>11016</v>
      </c>
      <c r="B322" t="s">
        <v>3053</v>
      </c>
      <c r="C322">
        <v>50886374</v>
      </c>
      <c r="D322" t="s">
        <v>3054</v>
      </c>
      <c r="E322">
        <v>5357</v>
      </c>
      <c r="F322" t="s">
        <v>2417</v>
      </c>
      <c r="G322" t="s">
        <v>70</v>
      </c>
      <c r="H322" t="s">
        <v>2133</v>
      </c>
    </row>
    <row r="323" spans="1:8">
      <c r="A323">
        <v>11060</v>
      </c>
      <c r="B323" t="s">
        <v>3177</v>
      </c>
      <c r="C323">
        <v>96191031</v>
      </c>
      <c r="D323" t="s">
        <v>3178</v>
      </c>
      <c r="E323">
        <v>5357</v>
      </c>
      <c r="F323" t="s">
        <v>2417</v>
      </c>
      <c r="G323" t="s">
        <v>70</v>
      </c>
      <c r="H323" t="s">
        <v>3179</v>
      </c>
    </row>
    <row r="324" spans="1:8">
      <c r="A324">
        <v>10415</v>
      </c>
      <c r="B324" t="s">
        <v>1303</v>
      </c>
      <c r="C324">
        <v>97393924</v>
      </c>
      <c r="D324" t="s">
        <v>1304</v>
      </c>
      <c r="E324">
        <v>5382</v>
      </c>
      <c r="F324" t="s">
        <v>80</v>
      </c>
      <c r="G324" t="s">
        <v>70</v>
      </c>
      <c r="H324" t="s">
        <v>1305</v>
      </c>
    </row>
    <row r="325" spans="1:8">
      <c r="A325">
        <v>10468</v>
      </c>
      <c r="B325" t="s">
        <v>1459</v>
      </c>
      <c r="C325">
        <v>50479851</v>
      </c>
      <c r="D325" t="s">
        <v>1460</v>
      </c>
      <c r="E325">
        <v>5350</v>
      </c>
      <c r="F325" t="s">
        <v>94</v>
      </c>
      <c r="G325" t="s">
        <v>70</v>
      </c>
      <c r="H325" t="s">
        <v>1461</v>
      </c>
    </row>
    <row r="326" spans="1:8">
      <c r="A326">
        <v>10217</v>
      </c>
      <c r="B326" t="s">
        <v>719</v>
      </c>
      <c r="C326">
        <v>88457744</v>
      </c>
      <c r="D326" t="s">
        <v>720</v>
      </c>
      <c r="E326">
        <v>5380</v>
      </c>
      <c r="F326" t="s">
        <v>69</v>
      </c>
      <c r="G326" t="s">
        <v>70</v>
      </c>
      <c r="H326" t="s">
        <v>721</v>
      </c>
    </row>
    <row r="327" spans="1:8">
      <c r="A327">
        <v>10695</v>
      </c>
      <c r="B327" t="s">
        <v>2122</v>
      </c>
      <c r="C327">
        <v>56873453</v>
      </c>
      <c r="D327" t="s">
        <v>2123</v>
      </c>
      <c r="E327">
        <v>5355</v>
      </c>
      <c r="F327" t="s">
        <v>373</v>
      </c>
      <c r="G327" t="s">
        <v>70</v>
      </c>
      <c r="H327" t="s">
        <v>2124</v>
      </c>
    </row>
    <row r="328" spans="1:8">
      <c r="A328">
        <v>11135</v>
      </c>
      <c r="B328" t="s">
        <v>3404</v>
      </c>
      <c r="C328">
        <v>56552502</v>
      </c>
      <c r="D328" t="s">
        <v>3405</v>
      </c>
      <c r="E328">
        <v>5337</v>
      </c>
      <c r="F328" t="s">
        <v>3319</v>
      </c>
      <c r="G328" t="s">
        <v>70</v>
      </c>
      <c r="H328" t="s">
        <v>3406</v>
      </c>
    </row>
    <row r="329" spans="1:8">
      <c r="A329">
        <v>10082</v>
      </c>
      <c r="B329" t="s">
        <v>315</v>
      </c>
      <c r="C329">
        <v>80273994</v>
      </c>
      <c r="D329" t="s">
        <v>316</v>
      </c>
      <c r="E329">
        <v>5177</v>
      </c>
      <c r="F329" t="s">
        <v>280</v>
      </c>
      <c r="G329" t="s">
        <v>70</v>
      </c>
      <c r="H329" t="s">
        <v>317</v>
      </c>
    </row>
    <row r="330" spans="1:8">
      <c r="A330">
        <v>10151</v>
      </c>
      <c r="B330" t="s">
        <v>522</v>
      </c>
      <c r="C330">
        <v>58153661</v>
      </c>
      <c r="D330" t="s">
        <v>523</v>
      </c>
      <c r="E330">
        <v>5382</v>
      </c>
      <c r="F330" t="s">
        <v>80</v>
      </c>
      <c r="G330" t="s">
        <v>70</v>
      </c>
      <c r="H330" t="s">
        <v>524</v>
      </c>
    </row>
    <row r="331" spans="1:8">
      <c r="A331">
        <v>11164</v>
      </c>
      <c r="B331" t="s">
        <v>3486</v>
      </c>
      <c r="C331">
        <v>58348054</v>
      </c>
      <c r="D331" t="s">
        <v>3487</v>
      </c>
      <c r="E331">
        <v>5365</v>
      </c>
      <c r="F331" t="s">
        <v>3387</v>
      </c>
      <c r="G331" t="s">
        <v>70</v>
      </c>
      <c r="H331" t="s">
        <v>3488</v>
      </c>
    </row>
    <row r="332" spans="1:8">
      <c r="A332">
        <v>10313</v>
      </c>
      <c r="B332" t="s">
        <v>1001</v>
      </c>
      <c r="C332">
        <v>68305174</v>
      </c>
      <c r="D332" t="s">
        <v>1002</v>
      </c>
      <c r="E332">
        <v>5177</v>
      </c>
      <c r="F332" t="s">
        <v>280</v>
      </c>
      <c r="G332" t="s">
        <v>70</v>
      </c>
      <c r="H332" t="s">
        <v>1003</v>
      </c>
    </row>
    <row r="333" spans="1:8">
      <c r="A333">
        <v>10477</v>
      </c>
      <c r="B333" t="s">
        <v>1486</v>
      </c>
      <c r="C333">
        <v>53465099</v>
      </c>
      <c r="D333" t="s">
        <v>1487</v>
      </c>
      <c r="E333">
        <v>5378</v>
      </c>
      <c r="F333" t="s">
        <v>349</v>
      </c>
      <c r="G333" t="s">
        <v>70</v>
      </c>
      <c r="H333" t="s">
        <v>1488</v>
      </c>
    </row>
    <row r="334" spans="1:8">
      <c r="A334">
        <v>10892</v>
      </c>
      <c r="B334" t="s">
        <v>2693</v>
      </c>
      <c r="C334">
        <v>54327326</v>
      </c>
      <c r="D334" t="s">
        <v>2694</v>
      </c>
      <c r="E334">
        <v>5357</v>
      </c>
      <c r="F334" t="s">
        <v>2417</v>
      </c>
      <c r="G334" t="s">
        <v>70</v>
      </c>
      <c r="H334" t="s">
        <v>2695</v>
      </c>
    </row>
    <row r="335" spans="1:8">
      <c r="A335">
        <v>10647</v>
      </c>
      <c r="B335" t="s">
        <v>1982</v>
      </c>
      <c r="C335">
        <v>90721595</v>
      </c>
      <c r="D335" t="s">
        <v>1983</v>
      </c>
      <c r="E335">
        <v>5350</v>
      </c>
      <c r="F335" t="s">
        <v>94</v>
      </c>
      <c r="G335" t="s">
        <v>70</v>
      </c>
      <c r="H335" t="s">
        <v>1984</v>
      </c>
    </row>
    <row r="336" spans="1:8">
      <c r="A336">
        <v>10589</v>
      </c>
      <c r="B336" t="s">
        <v>1812</v>
      </c>
      <c r="C336">
        <v>58378127</v>
      </c>
      <c r="D336" t="s">
        <v>1810</v>
      </c>
      <c r="E336">
        <v>5350</v>
      </c>
      <c r="F336" t="s">
        <v>94</v>
      </c>
      <c r="G336" t="s">
        <v>70</v>
      </c>
      <c r="H336" t="s">
        <v>1813</v>
      </c>
    </row>
    <row r="337" spans="1:8">
      <c r="A337">
        <v>11275</v>
      </c>
      <c r="B337" t="s">
        <v>3807</v>
      </c>
      <c r="C337">
        <v>97562542</v>
      </c>
      <c r="D337" t="s">
        <v>3808</v>
      </c>
      <c r="E337">
        <v>5347</v>
      </c>
      <c r="F337" t="s">
        <v>3342</v>
      </c>
      <c r="G337" t="s">
        <v>70</v>
      </c>
      <c r="H337" t="s">
        <v>3809</v>
      </c>
    </row>
    <row r="338" spans="1:8">
      <c r="A338">
        <v>10049</v>
      </c>
      <c r="B338" t="s">
        <v>216</v>
      </c>
      <c r="C338">
        <v>41294947</v>
      </c>
      <c r="D338" t="s">
        <v>217</v>
      </c>
      <c r="E338">
        <v>5379</v>
      </c>
      <c r="F338" t="s">
        <v>183</v>
      </c>
      <c r="G338" t="s">
        <v>70</v>
      </c>
      <c r="H338" t="s">
        <v>218</v>
      </c>
    </row>
    <row r="339" spans="1:8">
      <c r="A339">
        <v>11136</v>
      </c>
      <c r="B339" t="s">
        <v>3407</v>
      </c>
      <c r="C339">
        <v>78825909</v>
      </c>
      <c r="D339" t="s">
        <v>3408</v>
      </c>
      <c r="E339">
        <v>5347</v>
      </c>
      <c r="F339" t="s">
        <v>3342</v>
      </c>
      <c r="G339" t="s">
        <v>70</v>
      </c>
      <c r="H339" t="s">
        <v>3409</v>
      </c>
    </row>
    <row r="340" spans="1:8">
      <c r="A340">
        <v>10273</v>
      </c>
      <c r="B340" t="s">
        <v>884</v>
      </c>
      <c r="C340">
        <v>47269734</v>
      </c>
      <c r="D340" t="s">
        <v>885</v>
      </c>
      <c r="E340">
        <v>5177</v>
      </c>
      <c r="F340" t="s">
        <v>280</v>
      </c>
      <c r="G340" t="s">
        <v>70</v>
      </c>
      <c r="H340" t="s">
        <v>886</v>
      </c>
    </row>
    <row r="341" spans="1:8">
      <c r="A341">
        <v>10335</v>
      </c>
      <c r="B341" t="s">
        <v>1065</v>
      </c>
      <c r="C341">
        <v>79590918</v>
      </c>
      <c r="D341" t="s">
        <v>1066</v>
      </c>
      <c r="E341">
        <v>5350</v>
      </c>
      <c r="F341" t="s">
        <v>94</v>
      </c>
      <c r="G341" t="s">
        <v>70</v>
      </c>
      <c r="H341" t="s">
        <v>1067</v>
      </c>
    </row>
    <row r="342" spans="1:8">
      <c r="A342">
        <v>10819</v>
      </c>
      <c r="B342" t="s">
        <v>2481</v>
      </c>
      <c r="C342">
        <v>58789683</v>
      </c>
      <c r="D342" t="s">
        <v>2482</v>
      </c>
      <c r="E342">
        <v>5357</v>
      </c>
      <c r="F342" t="s">
        <v>2417</v>
      </c>
      <c r="G342" t="s">
        <v>70</v>
      </c>
      <c r="H342" t="s">
        <v>2483</v>
      </c>
    </row>
    <row r="343" spans="1:8">
      <c r="A343">
        <v>10098</v>
      </c>
      <c r="B343" t="s">
        <v>363</v>
      </c>
      <c r="C343">
        <v>81620915</v>
      </c>
      <c r="D343" t="s">
        <v>364</v>
      </c>
      <c r="E343">
        <v>5353</v>
      </c>
      <c r="F343" t="s">
        <v>84</v>
      </c>
      <c r="G343" t="s">
        <v>70</v>
      </c>
      <c r="H343" t="s">
        <v>365</v>
      </c>
    </row>
    <row r="344" spans="1:8">
      <c r="A344">
        <v>11230</v>
      </c>
      <c r="B344" t="s">
        <v>3675</v>
      </c>
      <c r="C344">
        <v>99284467</v>
      </c>
      <c r="D344" t="s">
        <v>3676</v>
      </c>
      <c r="E344">
        <v>5337</v>
      </c>
      <c r="F344" t="s">
        <v>3319</v>
      </c>
      <c r="G344" t="s">
        <v>70</v>
      </c>
      <c r="H344" t="s">
        <v>3677</v>
      </c>
    </row>
    <row r="345" spans="1:8">
      <c r="A345">
        <v>10944</v>
      </c>
      <c r="B345" t="s">
        <v>2843</v>
      </c>
      <c r="C345">
        <v>90874997</v>
      </c>
      <c r="D345" t="s">
        <v>2844</v>
      </c>
      <c r="E345">
        <v>5357</v>
      </c>
      <c r="F345" t="s">
        <v>2417</v>
      </c>
      <c r="G345" t="s">
        <v>70</v>
      </c>
      <c r="H345" t="s">
        <v>2845</v>
      </c>
    </row>
    <row r="346" spans="1:8">
      <c r="A346">
        <v>10247</v>
      </c>
      <c r="B346" t="s">
        <v>808</v>
      </c>
      <c r="C346">
        <v>96597654</v>
      </c>
      <c r="D346" t="s">
        <v>809</v>
      </c>
      <c r="E346">
        <v>5354</v>
      </c>
      <c r="F346" t="s">
        <v>84</v>
      </c>
      <c r="G346" t="s">
        <v>70</v>
      </c>
      <c r="H346" t="s">
        <v>810</v>
      </c>
    </row>
    <row r="347" spans="1:8">
      <c r="A347">
        <v>10759</v>
      </c>
      <c r="B347" t="s">
        <v>2307</v>
      </c>
      <c r="C347">
        <v>85016809</v>
      </c>
      <c r="D347" t="s">
        <v>2308</v>
      </c>
      <c r="E347">
        <v>5177</v>
      </c>
      <c r="F347" t="s">
        <v>280</v>
      </c>
      <c r="G347" t="s">
        <v>70</v>
      </c>
      <c r="H347" t="s">
        <v>2309</v>
      </c>
    </row>
    <row r="348" spans="1:8">
      <c r="A348">
        <v>10927</v>
      </c>
      <c r="B348" t="s">
        <v>2797</v>
      </c>
      <c r="C348">
        <v>57626934</v>
      </c>
      <c r="D348" t="s">
        <v>2798</v>
      </c>
      <c r="E348">
        <v>5357</v>
      </c>
      <c r="F348" t="s">
        <v>2417</v>
      </c>
      <c r="G348" t="s">
        <v>70</v>
      </c>
      <c r="H348" t="s">
        <v>1269</v>
      </c>
    </row>
    <row r="349" spans="1:8">
      <c r="A349">
        <v>10366</v>
      </c>
      <c r="B349" t="s">
        <v>1157</v>
      </c>
      <c r="C349">
        <v>79623930</v>
      </c>
      <c r="D349" t="s">
        <v>1155</v>
      </c>
      <c r="E349">
        <v>5380</v>
      </c>
      <c r="F349" t="s">
        <v>69</v>
      </c>
      <c r="G349" t="s">
        <v>70</v>
      </c>
      <c r="H349" t="s">
        <v>1158</v>
      </c>
    </row>
    <row r="350" spans="1:8">
      <c r="A350">
        <v>10719</v>
      </c>
      <c r="B350" t="s">
        <v>2192</v>
      </c>
      <c r="C350">
        <v>68915733</v>
      </c>
      <c r="D350" t="s">
        <v>2193</v>
      </c>
      <c r="E350">
        <v>5379</v>
      </c>
      <c r="F350" t="s">
        <v>183</v>
      </c>
      <c r="G350" t="s">
        <v>70</v>
      </c>
      <c r="H350" t="s">
        <v>2194</v>
      </c>
    </row>
    <row r="351" spans="1:8">
      <c r="A351">
        <v>10735</v>
      </c>
      <c r="B351" t="s">
        <v>2239</v>
      </c>
      <c r="C351">
        <v>56268821</v>
      </c>
      <c r="D351" t="s">
        <v>2240</v>
      </c>
      <c r="E351">
        <v>5353</v>
      </c>
      <c r="F351" t="s">
        <v>84</v>
      </c>
      <c r="G351" t="s">
        <v>70</v>
      </c>
      <c r="H351" t="s">
        <v>2241</v>
      </c>
    </row>
    <row r="352" spans="1:8">
      <c r="A352">
        <v>10376</v>
      </c>
      <c r="B352" t="s">
        <v>1186</v>
      </c>
      <c r="C352">
        <v>79671877</v>
      </c>
      <c r="D352" t="s">
        <v>1187</v>
      </c>
      <c r="E352">
        <v>5378</v>
      </c>
      <c r="F352" t="s">
        <v>349</v>
      </c>
      <c r="G352" t="s">
        <v>70</v>
      </c>
      <c r="H352" t="s">
        <v>1188</v>
      </c>
    </row>
    <row r="353" spans="1:8">
      <c r="A353">
        <v>10090</v>
      </c>
      <c r="B353" t="s">
        <v>338</v>
      </c>
      <c r="C353">
        <v>93322787</v>
      </c>
      <c r="D353" t="s">
        <v>339</v>
      </c>
      <c r="E353">
        <v>5177</v>
      </c>
      <c r="F353" t="s">
        <v>280</v>
      </c>
      <c r="G353" t="s">
        <v>70</v>
      </c>
      <c r="H353" t="s">
        <v>340</v>
      </c>
    </row>
    <row r="354" spans="1:8">
      <c r="A354">
        <v>10145</v>
      </c>
      <c r="B354" t="s">
        <v>504</v>
      </c>
      <c r="C354">
        <v>52645568</v>
      </c>
      <c r="D354" t="s">
        <v>505</v>
      </c>
      <c r="E354">
        <v>5350</v>
      </c>
      <c r="F354" t="s">
        <v>94</v>
      </c>
      <c r="G354" t="s">
        <v>70</v>
      </c>
      <c r="H354" t="s">
        <v>506</v>
      </c>
    </row>
    <row r="355" spans="1:8">
      <c r="A355">
        <v>10403</v>
      </c>
      <c r="B355" t="s">
        <v>1267</v>
      </c>
      <c r="C355">
        <v>56713856</v>
      </c>
      <c r="D355" t="s">
        <v>1268</v>
      </c>
      <c r="E355">
        <v>5382</v>
      </c>
      <c r="F355" t="s">
        <v>80</v>
      </c>
      <c r="G355" t="s">
        <v>70</v>
      </c>
      <c r="H355" t="s">
        <v>1269</v>
      </c>
    </row>
    <row r="356" spans="1:8">
      <c r="A356">
        <v>10147</v>
      </c>
      <c r="B356" t="s">
        <v>510</v>
      </c>
      <c r="C356">
        <v>69316937</v>
      </c>
      <c r="D356" t="s">
        <v>511</v>
      </c>
      <c r="E356">
        <v>5350</v>
      </c>
      <c r="F356" t="s">
        <v>94</v>
      </c>
      <c r="G356" t="s">
        <v>70</v>
      </c>
      <c r="H356" t="s">
        <v>512</v>
      </c>
    </row>
    <row r="357" spans="1:8">
      <c r="A357">
        <v>11273</v>
      </c>
      <c r="B357" t="s">
        <v>3801</v>
      </c>
      <c r="C357">
        <v>98877520</v>
      </c>
      <c r="D357" t="s">
        <v>3802</v>
      </c>
      <c r="E357">
        <v>5347</v>
      </c>
      <c r="F357" t="s">
        <v>3342</v>
      </c>
      <c r="G357" t="s">
        <v>70</v>
      </c>
      <c r="H357" t="s">
        <v>3803</v>
      </c>
    </row>
    <row r="358" spans="1:8">
      <c r="A358">
        <v>10798</v>
      </c>
      <c r="B358" t="s">
        <v>2422</v>
      </c>
      <c r="C358">
        <v>93849595</v>
      </c>
      <c r="D358" t="s">
        <v>2423</v>
      </c>
      <c r="E358">
        <v>5357</v>
      </c>
      <c r="F358" t="s">
        <v>2417</v>
      </c>
      <c r="G358" t="s">
        <v>70</v>
      </c>
      <c r="H358" t="s">
        <v>2424</v>
      </c>
    </row>
    <row r="359" spans="1:8">
      <c r="A359">
        <v>11278</v>
      </c>
      <c r="B359" t="s">
        <v>3816</v>
      </c>
      <c r="C359">
        <v>54249965</v>
      </c>
      <c r="D359" t="s">
        <v>3817</v>
      </c>
      <c r="E359">
        <v>5365</v>
      </c>
      <c r="F359" t="s">
        <v>3387</v>
      </c>
      <c r="G359" t="s">
        <v>70</v>
      </c>
      <c r="H359" t="s">
        <v>3818</v>
      </c>
    </row>
    <row r="360" spans="1:8">
      <c r="A360">
        <v>10367</v>
      </c>
      <c r="B360" t="s">
        <v>1159</v>
      </c>
      <c r="C360">
        <v>50789546</v>
      </c>
      <c r="D360" t="s">
        <v>1160</v>
      </c>
      <c r="E360">
        <v>5380</v>
      </c>
      <c r="F360" t="s">
        <v>69</v>
      </c>
      <c r="G360" t="s">
        <v>70</v>
      </c>
      <c r="H360" t="s">
        <v>1161</v>
      </c>
    </row>
    <row r="361" spans="1:8">
      <c r="A361">
        <v>10896</v>
      </c>
      <c r="B361" t="s">
        <v>2705</v>
      </c>
      <c r="C361">
        <v>52482989</v>
      </c>
      <c r="D361" t="s">
        <v>2706</v>
      </c>
      <c r="E361">
        <v>5357</v>
      </c>
      <c r="F361" t="s">
        <v>2417</v>
      </c>
      <c r="G361" t="s">
        <v>70</v>
      </c>
      <c r="H361" t="s">
        <v>2707</v>
      </c>
    </row>
    <row r="362" spans="1:8">
      <c r="A362">
        <v>11148</v>
      </c>
      <c r="B362" t="s">
        <v>3440</v>
      </c>
      <c r="C362">
        <v>81736183</v>
      </c>
      <c r="D362" t="s">
        <v>3441</v>
      </c>
      <c r="E362">
        <v>5334</v>
      </c>
      <c r="F362" t="s">
        <v>3335</v>
      </c>
      <c r="G362" t="s">
        <v>70</v>
      </c>
      <c r="H362" t="s">
        <v>3442</v>
      </c>
    </row>
    <row r="363" spans="1:8">
      <c r="A363">
        <v>10409</v>
      </c>
      <c r="B363" t="s">
        <v>1285</v>
      </c>
      <c r="C363">
        <v>82804021</v>
      </c>
      <c r="D363" t="s">
        <v>1286</v>
      </c>
      <c r="E363">
        <v>5379</v>
      </c>
      <c r="F363" t="s">
        <v>183</v>
      </c>
      <c r="G363" t="s">
        <v>70</v>
      </c>
      <c r="H363" t="s">
        <v>1287</v>
      </c>
    </row>
    <row r="364" spans="1:8">
      <c r="A364">
        <v>10294</v>
      </c>
      <c r="B364" t="s">
        <v>947</v>
      </c>
      <c r="C364">
        <v>75244233</v>
      </c>
      <c r="D364" t="s">
        <v>945</v>
      </c>
      <c r="E364">
        <v>5177</v>
      </c>
      <c r="F364" t="s">
        <v>280</v>
      </c>
      <c r="G364" t="s">
        <v>70</v>
      </c>
      <c r="H364" t="s">
        <v>948</v>
      </c>
    </row>
    <row r="365" spans="1:8">
      <c r="A365">
        <v>10845</v>
      </c>
      <c r="B365" t="s">
        <v>2556</v>
      </c>
      <c r="C365">
        <v>94567245</v>
      </c>
      <c r="D365" t="s">
        <v>2557</v>
      </c>
      <c r="E365">
        <v>5360</v>
      </c>
      <c r="F365" t="s">
        <v>2410</v>
      </c>
      <c r="G365" t="s">
        <v>70</v>
      </c>
      <c r="H365" t="s">
        <v>2558</v>
      </c>
    </row>
    <row r="366" spans="1:8">
      <c r="A366">
        <v>10319</v>
      </c>
      <c r="B366" t="s">
        <v>1019</v>
      </c>
      <c r="C366">
        <v>69012096</v>
      </c>
      <c r="D366" t="s">
        <v>1020</v>
      </c>
      <c r="E366">
        <v>5350</v>
      </c>
      <c r="F366" t="s">
        <v>94</v>
      </c>
      <c r="G366" t="s">
        <v>70</v>
      </c>
      <c r="H366" t="s">
        <v>1021</v>
      </c>
    </row>
    <row r="367" spans="1:8">
      <c r="A367">
        <v>10738</v>
      </c>
      <c r="B367" t="s">
        <v>2247</v>
      </c>
      <c r="C367">
        <v>77162679</v>
      </c>
      <c r="D367" t="s">
        <v>2248</v>
      </c>
      <c r="E367">
        <v>5355</v>
      </c>
      <c r="F367" t="s">
        <v>373</v>
      </c>
      <c r="G367" t="s">
        <v>70</v>
      </c>
      <c r="H367" t="s">
        <v>2249</v>
      </c>
    </row>
    <row r="368" spans="1:8">
      <c r="A368">
        <v>10096</v>
      </c>
      <c r="B368" t="s">
        <v>357</v>
      </c>
      <c r="C368">
        <v>69415459</v>
      </c>
      <c r="D368" t="s">
        <v>358</v>
      </c>
      <c r="E368">
        <v>5350</v>
      </c>
      <c r="F368" t="s">
        <v>94</v>
      </c>
      <c r="G368" t="s">
        <v>70</v>
      </c>
      <c r="H368" t="s">
        <v>359</v>
      </c>
    </row>
    <row r="369" spans="1:8">
      <c r="A369">
        <v>11058</v>
      </c>
      <c r="B369" t="s">
        <v>3172</v>
      </c>
      <c r="C369">
        <v>77337089</v>
      </c>
      <c r="D369" t="s">
        <v>3173</v>
      </c>
      <c r="E369">
        <v>5357</v>
      </c>
      <c r="F369" t="s">
        <v>2417</v>
      </c>
      <c r="G369" t="s">
        <v>70</v>
      </c>
      <c r="H369" t="s">
        <v>3174</v>
      </c>
    </row>
    <row r="370" spans="1:8">
      <c r="A370">
        <v>10734</v>
      </c>
      <c r="B370" t="s">
        <v>2236</v>
      </c>
      <c r="C370">
        <v>84692902</v>
      </c>
      <c r="D370" t="s">
        <v>2237</v>
      </c>
      <c r="E370">
        <v>5354</v>
      </c>
      <c r="F370" t="s">
        <v>84</v>
      </c>
      <c r="G370" t="s">
        <v>70</v>
      </c>
      <c r="H370" t="s">
        <v>2238</v>
      </c>
    </row>
    <row r="371" spans="1:8">
      <c r="A371">
        <v>11178</v>
      </c>
      <c r="B371" t="s">
        <v>3527</v>
      </c>
      <c r="C371">
        <v>83998110</v>
      </c>
      <c r="D371" t="s">
        <v>3528</v>
      </c>
      <c r="E371">
        <v>5337</v>
      </c>
      <c r="F371" t="s">
        <v>3319</v>
      </c>
      <c r="G371" t="s">
        <v>70</v>
      </c>
      <c r="H371" t="s">
        <v>3529</v>
      </c>
    </row>
    <row r="372" spans="1:8">
      <c r="A372">
        <v>10436</v>
      </c>
      <c r="B372" t="s">
        <v>1366</v>
      </c>
      <c r="C372">
        <v>98826159</v>
      </c>
      <c r="D372" t="s">
        <v>1367</v>
      </c>
      <c r="E372">
        <v>5382</v>
      </c>
      <c r="F372" t="s">
        <v>80</v>
      </c>
      <c r="G372" t="s">
        <v>70</v>
      </c>
      <c r="H372" t="s">
        <v>473</v>
      </c>
    </row>
    <row r="373" spans="1:8">
      <c r="A373">
        <v>10019</v>
      </c>
      <c r="B373" t="s">
        <v>125</v>
      </c>
      <c r="C373">
        <v>96815554</v>
      </c>
      <c r="D373" t="s">
        <v>126</v>
      </c>
      <c r="E373">
        <v>5350</v>
      </c>
      <c r="F373" t="s">
        <v>94</v>
      </c>
      <c r="G373" t="s">
        <v>70</v>
      </c>
      <c r="H373" t="s">
        <v>127</v>
      </c>
    </row>
    <row r="374" spans="1:8">
      <c r="A374">
        <v>10972</v>
      </c>
      <c r="B374" t="s">
        <v>2924</v>
      </c>
      <c r="C374">
        <v>79852278</v>
      </c>
      <c r="D374" t="s">
        <v>2925</v>
      </c>
      <c r="E374">
        <v>5360</v>
      </c>
      <c r="F374" t="s">
        <v>2410</v>
      </c>
      <c r="G374" t="s">
        <v>70</v>
      </c>
      <c r="H374" t="s">
        <v>2926</v>
      </c>
    </row>
    <row r="375" spans="1:8">
      <c r="A375">
        <v>10146</v>
      </c>
      <c r="B375" t="s">
        <v>507</v>
      </c>
      <c r="C375">
        <v>70668934</v>
      </c>
      <c r="D375" t="s">
        <v>508</v>
      </c>
      <c r="E375">
        <v>5350</v>
      </c>
      <c r="F375" t="s">
        <v>94</v>
      </c>
      <c r="G375" t="s">
        <v>70</v>
      </c>
      <c r="H375" t="s">
        <v>509</v>
      </c>
    </row>
    <row r="376" spans="1:8">
      <c r="A376">
        <v>10298</v>
      </c>
      <c r="B376" t="s">
        <v>957</v>
      </c>
      <c r="C376">
        <v>79140825</v>
      </c>
      <c r="D376" t="s">
        <v>958</v>
      </c>
      <c r="E376">
        <v>5177</v>
      </c>
      <c r="F376" t="s">
        <v>280</v>
      </c>
      <c r="G376" t="s">
        <v>70</v>
      </c>
      <c r="H376" t="s">
        <v>959</v>
      </c>
    </row>
    <row r="377" spans="1:8">
      <c r="A377">
        <v>10333</v>
      </c>
      <c r="B377" t="s">
        <v>1059</v>
      </c>
      <c r="C377">
        <v>85845934</v>
      </c>
      <c r="D377" t="s">
        <v>1060</v>
      </c>
      <c r="E377">
        <v>5354</v>
      </c>
      <c r="F377" t="s">
        <v>84</v>
      </c>
      <c r="G377" t="s">
        <v>70</v>
      </c>
      <c r="H377" t="s">
        <v>1061</v>
      </c>
    </row>
    <row r="378" spans="1:8">
      <c r="A378">
        <v>10070</v>
      </c>
      <c r="B378" t="s">
        <v>278</v>
      </c>
      <c r="C378">
        <v>66466063</v>
      </c>
      <c r="D378" t="s">
        <v>279</v>
      </c>
      <c r="E378">
        <v>5177</v>
      </c>
      <c r="F378" t="s">
        <v>280</v>
      </c>
      <c r="G378" t="s">
        <v>70</v>
      </c>
      <c r="H378" t="s">
        <v>281</v>
      </c>
    </row>
    <row r="379" spans="1:8">
      <c r="A379">
        <v>11101</v>
      </c>
      <c r="B379" t="s">
        <v>3298</v>
      </c>
      <c r="C379">
        <v>71382057</v>
      </c>
      <c r="D379" t="s">
        <v>3299</v>
      </c>
      <c r="E379">
        <v>5357</v>
      </c>
      <c r="F379" t="s">
        <v>2417</v>
      </c>
      <c r="G379" t="s">
        <v>70</v>
      </c>
      <c r="H379" t="s">
        <v>3300</v>
      </c>
    </row>
    <row r="380" spans="1:8">
      <c r="A380">
        <v>10364</v>
      </c>
      <c r="B380" t="s">
        <v>1151</v>
      </c>
      <c r="C380">
        <v>91525529</v>
      </c>
      <c r="D380" t="s">
        <v>1152</v>
      </c>
      <c r="E380">
        <v>5380</v>
      </c>
      <c r="F380" t="s">
        <v>69</v>
      </c>
      <c r="G380" t="s">
        <v>70</v>
      </c>
      <c r="H380" t="s">
        <v>1153</v>
      </c>
    </row>
    <row r="381" spans="1:8">
      <c r="A381">
        <v>10463</v>
      </c>
      <c r="B381" t="s">
        <v>1445</v>
      </c>
      <c r="C381">
        <v>97364148</v>
      </c>
      <c r="D381" t="s">
        <v>1446</v>
      </c>
      <c r="E381">
        <v>5350</v>
      </c>
      <c r="F381" t="s">
        <v>94</v>
      </c>
      <c r="G381" t="s">
        <v>70</v>
      </c>
      <c r="H381" t="s">
        <v>1447</v>
      </c>
    </row>
    <row r="382" spans="1:8">
      <c r="A382">
        <v>10943</v>
      </c>
      <c r="B382" t="s">
        <v>2840</v>
      </c>
      <c r="C382">
        <v>95413914</v>
      </c>
      <c r="D382" t="s">
        <v>2841</v>
      </c>
      <c r="E382">
        <v>5357</v>
      </c>
      <c r="F382" t="s">
        <v>2417</v>
      </c>
      <c r="G382" t="s">
        <v>70</v>
      </c>
      <c r="H382" t="s">
        <v>2842</v>
      </c>
    </row>
    <row r="383" spans="1:8">
      <c r="A383">
        <v>10057</v>
      </c>
      <c r="B383" t="s">
        <v>239</v>
      </c>
      <c r="C383">
        <v>98034139</v>
      </c>
      <c r="D383" t="s">
        <v>240</v>
      </c>
      <c r="E383">
        <v>5379</v>
      </c>
      <c r="F383" t="s">
        <v>183</v>
      </c>
      <c r="G383" t="s">
        <v>70</v>
      </c>
      <c r="H383" t="s">
        <v>241</v>
      </c>
    </row>
    <row r="384" spans="1:8">
      <c r="A384">
        <v>11228</v>
      </c>
      <c r="B384" t="s">
        <v>3669</v>
      </c>
      <c r="C384">
        <v>99825458</v>
      </c>
      <c r="D384" t="s">
        <v>3670</v>
      </c>
      <c r="E384">
        <v>5334</v>
      </c>
      <c r="F384" t="s">
        <v>3335</v>
      </c>
      <c r="G384" t="s">
        <v>70</v>
      </c>
      <c r="H384" t="s">
        <v>3671</v>
      </c>
    </row>
    <row r="385" spans="1:8">
      <c r="A385">
        <v>10134</v>
      </c>
      <c r="B385" t="s">
        <v>471</v>
      </c>
      <c r="C385">
        <v>64733049</v>
      </c>
      <c r="D385" t="s">
        <v>472</v>
      </c>
      <c r="E385">
        <v>5379</v>
      </c>
      <c r="F385" t="s">
        <v>183</v>
      </c>
      <c r="G385" t="s">
        <v>70</v>
      </c>
      <c r="H385" t="s">
        <v>473</v>
      </c>
    </row>
    <row r="386" spans="1:8">
      <c r="A386">
        <v>10302</v>
      </c>
      <c r="B386" t="s">
        <v>969</v>
      </c>
      <c r="C386">
        <v>66971310</v>
      </c>
      <c r="D386" t="s">
        <v>970</v>
      </c>
      <c r="E386">
        <v>5177</v>
      </c>
      <c r="F386" t="s">
        <v>280</v>
      </c>
      <c r="G386" t="s">
        <v>70</v>
      </c>
      <c r="H386" t="s">
        <v>971</v>
      </c>
    </row>
    <row r="387" spans="1:8">
      <c r="A387">
        <v>11268</v>
      </c>
      <c r="B387" t="s">
        <v>3786</v>
      </c>
      <c r="C387">
        <v>80695320</v>
      </c>
      <c r="D387" t="s">
        <v>3787</v>
      </c>
      <c r="E387">
        <v>5337</v>
      </c>
      <c r="F387" t="s">
        <v>3319</v>
      </c>
      <c r="G387" t="s">
        <v>70</v>
      </c>
      <c r="H387" t="s">
        <v>3788</v>
      </c>
    </row>
    <row r="388" spans="1:8">
      <c r="A388">
        <v>10837</v>
      </c>
      <c r="B388" t="s">
        <v>2533</v>
      </c>
      <c r="C388">
        <v>50146411</v>
      </c>
      <c r="D388" t="s">
        <v>2534</v>
      </c>
      <c r="E388">
        <v>5360</v>
      </c>
      <c r="F388" t="s">
        <v>2410</v>
      </c>
      <c r="G388" t="s">
        <v>70</v>
      </c>
      <c r="H388" t="s">
        <v>2535</v>
      </c>
    </row>
    <row r="389" spans="1:8">
      <c r="A389">
        <v>10815</v>
      </c>
      <c r="B389" t="s">
        <v>2469</v>
      </c>
      <c r="C389">
        <v>53169954</v>
      </c>
      <c r="D389" t="s">
        <v>2470</v>
      </c>
      <c r="E389">
        <v>5357</v>
      </c>
      <c r="F389" t="s">
        <v>2417</v>
      </c>
      <c r="G389" t="s">
        <v>70</v>
      </c>
      <c r="H389" t="s">
        <v>2471</v>
      </c>
    </row>
    <row r="390" spans="1:8">
      <c r="A390">
        <v>10505</v>
      </c>
      <c r="B390" t="s">
        <v>1567</v>
      </c>
      <c r="C390">
        <v>70254113</v>
      </c>
      <c r="D390" t="s">
        <v>1568</v>
      </c>
      <c r="E390">
        <v>5177</v>
      </c>
      <c r="F390" t="s">
        <v>280</v>
      </c>
      <c r="G390" t="s">
        <v>70</v>
      </c>
      <c r="H390" t="s">
        <v>1569</v>
      </c>
    </row>
    <row r="391" spans="1:8">
      <c r="A391">
        <v>10081</v>
      </c>
      <c r="B391" t="s">
        <v>312</v>
      </c>
      <c r="C391">
        <v>98350276</v>
      </c>
      <c r="D391" t="s">
        <v>313</v>
      </c>
      <c r="E391">
        <v>5177</v>
      </c>
      <c r="F391" t="s">
        <v>280</v>
      </c>
      <c r="G391" t="s">
        <v>70</v>
      </c>
      <c r="H391" t="s">
        <v>314</v>
      </c>
    </row>
    <row r="392" spans="1:8">
      <c r="A392">
        <v>10085</v>
      </c>
      <c r="B392" t="s">
        <v>324</v>
      </c>
      <c r="C392">
        <v>85013324</v>
      </c>
      <c r="D392" t="s">
        <v>325</v>
      </c>
      <c r="E392">
        <v>5177</v>
      </c>
      <c r="F392" t="s">
        <v>280</v>
      </c>
      <c r="G392" t="s">
        <v>70</v>
      </c>
      <c r="H392" t="s">
        <v>326</v>
      </c>
    </row>
    <row r="393" spans="1:8">
      <c r="A393">
        <v>10093</v>
      </c>
      <c r="B393" t="s">
        <v>347</v>
      </c>
      <c r="C393">
        <v>55047371</v>
      </c>
      <c r="D393" t="s">
        <v>348</v>
      </c>
      <c r="E393">
        <v>5378</v>
      </c>
      <c r="F393" t="s">
        <v>349</v>
      </c>
      <c r="G393" t="s">
        <v>70</v>
      </c>
      <c r="H393" t="s">
        <v>350</v>
      </c>
    </row>
    <row r="394" spans="1:8">
      <c r="A394">
        <v>10054</v>
      </c>
      <c r="B394" t="s">
        <v>231</v>
      </c>
      <c r="C394">
        <v>62273986</v>
      </c>
      <c r="D394" t="s">
        <v>232</v>
      </c>
      <c r="E394">
        <v>5379</v>
      </c>
      <c r="F394" t="s">
        <v>183</v>
      </c>
      <c r="G394" t="s">
        <v>70</v>
      </c>
      <c r="H394" t="s">
        <v>233</v>
      </c>
    </row>
    <row r="395" spans="1:8">
      <c r="A395">
        <v>10956</v>
      </c>
      <c r="B395" t="s">
        <v>2877</v>
      </c>
      <c r="C395">
        <v>95825428</v>
      </c>
      <c r="D395" t="s">
        <v>2878</v>
      </c>
      <c r="E395">
        <v>5357</v>
      </c>
      <c r="F395" t="s">
        <v>2417</v>
      </c>
      <c r="G395" t="s">
        <v>70</v>
      </c>
      <c r="H395" t="s">
        <v>2879</v>
      </c>
    </row>
    <row r="396" spans="1:8">
      <c r="A396">
        <v>11279</v>
      </c>
      <c r="B396" t="s">
        <v>3819</v>
      </c>
      <c r="C396">
        <v>47820283</v>
      </c>
      <c r="D396" t="s">
        <v>3820</v>
      </c>
      <c r="E396">
        <v>5365</v>
      </c>
      <c r="F396" t="s">
        <v>3387</v>
      </c>
      <c r="G396" t="s">
        <v>70</v>
      </c>
      <c r="H396" t="s">
        <v>3821</v>
      </c>
    </row>
    <row r="397" spans="1:8">
      <c r="A397">
        <v>11055</v>
      </c>
      <c r="B397" t="s">
        <v>3163</v>
      </c>
      <c r="C397">
        <v>71949122</v>
      </c>
      <c r="D397" t="s">
        <v>3164</v>
      </c>
      <c r="E397">
        <v>5360</v>
      </c>
      <c r="F397" t="s">
        <v>2410</v>
      </c>
      <c r="G397" t="s">
        <v>70</v>
      </c>
      <c r="H397" t="s">
        <v>3165</v>
      </c>
    </row>
    <row r="398" spans="1:8">
      <c r="A398">
        <v>10938</v>
      </c>
      <c r="B398" t="s">
        <v>2826</v>
      </c>
      <c r="C398">
        <v>81989111</v>
      </c>
      <c r="D398" t="s">
        <v>2827</v>
      </c>
      <c r="E398">
        <v>5360</v>
      </c>
      <c r="F398" t="s">
        <v>2410</v>
      </c>
      <c r="G398" t="s">
        <v>70</v>
      </c>
      <c r="H398" t="s">
        <v>2828</v>
      </c>
    </row>
    <row r="399" spans="1:8">
      <c r="A399">
        <v>11265</v>
      </c>
      <c r="B399" t="s">
        <v>3777</v>
      </c>
      <c r="C399">
        <v>83869756</v>
      </c>
      <c r="D399" t="s">
        <v>3778</v>
      </c>
      <c r="E399">
        <v>5334</v>
      </c>
      <c r="F399" t="s">
        <v>3335</v>
      </c>
      <c r="G399" t="s">
        <v>70</v>
      </c>
      <c r="H399" t="s">
        <v>3779</v>
      </c>
    </row>
    <row r="400" spans="1:8">
      <c r="A400">
        <v>10381</v>
      </c>
      <c r="B400" t="s">
        <v>1201</v>
      </c>
      <c r="C400">
        <v>83353216</v>
      </c>
      <c r="D400" t="s">
        <v>1202</v>
      </c>
      <c r="E400">
        <v>5382</v>
      </c>
      <c r="F400" t="s">
        <v>80</v>
      </c>
      <c r="G400" t="s">
        <v>70</v>
      </c>
      <c r="H400" t="s">
        <v>1203</v>
      </c>
    </row>
    <row r="401" spans="1:8">
      <c r="A401">
        <v>10532</v>
      </c>
      <c r="B401" t="s">
        <v>1648</v>
      </c>
      <c r="C401">
        <v>46559062</v>
      </c>
      <c r="D401" t="s">
        <v>1649</v>
      </c>
      <c r="E401">
        <v>5382</v>
      </c>
      <c r="F401" t="s">
        <v>80</v>
      </c>
      <c r="G401" t="s">
        <v>70</v>
      </c>
      <c r="H401" t="s">
        <v>1650</v>
      </c>
    </row>
    <row r="402" spans="1:8">
      <c r="A402">
        <v>10371</v>
      </c>
      <c r="B402" t="s">
        <v>1171</v>
      </c>
      <c r="C402">
        <v>64618680</v>
      </c>
      <c r="D402" t="s">
        <v>1172</v>
      </c>
      <c r="E402">
        <v>5378</v>
      </c>
      <c r="F402" t="s">
        <v>349</v>
      </c>
      <c r="G402" t="s">
        <v>70</v>
      </c>
      <c r="H402" t="s">
        <v>1173</v>
      </c>
    </row>
    <row r="403" spans="1:8">
      <c r="A403">
        <v>10678</v>
      </c>
      <c r="B403" t="s">
        <v>2073</v>
      </c>
      <c r="C403">
        <v>85667552</v>
      </c>
      <c r="D403" t="s">
        <v>2074</v>
      </c>
      <c r="E403">
        <v>5379</v>
      </c>
      <c r="F403" t="s">
        <v>183</v>
      </c>
      <c r="G403" t="s">
        <v>70</v>
      </c>
      <c r="H403" t="s">
        <v>2075</v>
      </c>
    </row>
    <row r="404" spans="1:8">
      <c r="A404">
        <v>10932</v>
      </c>
      <c r="B404" t="s">
        <v>2810</v>
      </c>
      <c r="C404">
        <v>74956589</v>
      </c>
      <c r="D404" t="s">
        <v>2811</v>
      </c>
      <c r="E404">
        <v>5360</v>
      </c>
      <c r="F404" t="s">
        <v>2410</v>
      </c>
      <c r="G404" t="s">
        <v>70</v>
      </c>
      <c r="H404" t="s">
        <v>1756</v>
      </c>
    </row>
    <row r="405" spans="1:8">
      <c r="A405">
        <v>10673</v>
      </c>
      <c r="B405" t="s">
        <v>2058</v>
      </c>
      <c r="C405">
        <v>85252534</v>
      </c>
      <c r="D405" t="s">
        <v>2059</v>
      </c>
      <c r="E405">
        <v>5177</v>
      </c>
      <c r="F405" t="s">
        <v>280</v>
      </c>
      <c r="G405" t="s">
        <v>70</v>
      </c>
      <c r="H405" t="s">
        <v>2060</v>
      </c>
    </row>
    <row r="406" spans="1:8">
      <c r="A406">
        <v>10454</v>
      </c>
      <c r="B406" t="s">
        <v>1419</v>
      </c>
      <c r="C406">
        <v>59703906</v>
      </c>
      <c r="D406" t="s">
        <v>1420</v>
      </c>
      <c r="E406">
        <v>5380</v>
      </c>
      <c r="F406" t="s">
        <v>69</v>
      </c>
      <c r="G406" t="s">
        <v>70</v>
      </c>
      <c r="H406" t="s">
        <v>1421</v>
      </c>
    </row>
    <row r="407" spans="1:8">
      <c r="A407">
        <v>10108</v>
      </c>
      <c r="B407" t="s">
        <v>393</v>
      </c>
      <c r="C407">
        <v>62203237</v>
      </c>
      <c r="D407" t="s">
        <v>394</v>
      </c>
      <c r="E407">
        <v>5382</v>
      </c>
      <c r="F407" t="s">
        <v>80</v>
      </c>
      <c r="G407" t="s">
        <v>70</v>
      </c>
      <c r="H407" t="s">
        <v>395</v>
      </c>
    </row>
    <row r="408" spans="1:8">
      <c r="A408">
        <v>10394</v>
      </c>
      <c r="B408" t="s">
        <v>1240</v>
      </c>
      <c r="C408">
        <v>97742330</v>
      </c>
      <c r="D408" t="s">
        <v>1241</v>
      </c>
      <c r="E408">
        <v>5380</v>
      </c>
      <c r="F408" t="s">
        <v>69</v>
      </c>
      <c r="G408" t="s">
        <v>70</v>
      </c>
      <c r="H408" t="s">
        <v>1242</v>
      </c>
    </row>
    <row r="409" spans="1:8">
      <c r="A409">
        <v>10629</v>
      </c>
      <c r="B409" t="s">
        <v>1930</v>
      </c>
      <c r="C409">
        <v>52741189</v>
      </c>
      <c r="D409" t="s">
        <v>1931</v>
      </c>
      <c r="E409">
        <v>5354</v>
      </c>
      <c r="F409" t="s">
        <v>84</v>
      </c>
      <c r="G409" t="s">
        <v>70</v>
      </c>
      <c r="H409" t="s">
        <v>1932</v>
      </c>
    </row>
    <row r="410" spans="1:8">
      <c r="A410">
        <v>10638</v>
      </c>
      <c r="B410" t="s">
        <v>1956</v>
      </c>
      <c r="C410">
        <v>47970462</v>
      </c>
      <c r="D410" t="s">
        <v>1957</v>
      </c>
      <c r="E410">
        <v>5353</v>
      </c>
      <c r="F410" t="s">
        <v>84</v>
      </c>
      <c r="G410" t="s">
        <v>70</v>
      </c>
      <c r="H410" t="s">
        <v>1958</v>
      </c>
    </row>
    <row r="411" spans="1:8">
      <c r="A411">
        <v>11210</v>
      </c>
      <c r="B411" t="s">
        <v>3618</v>
      </c>
      <c r="C411">
        <v>88960572</v>
      </c>
      <c r="D411" t="s">
        <v>3619</v>
      </c>
      <c r="E411">
        <v>5337</v>
      </c>
      <c r="F411" t="s">
        <v>3319</v>
      </c>
      <c r="G411" t="s">
        <v>70</v>
      </c>
      <c r="H411" t="s">
        <v>3620</v>
      </c>
    </row>
    <row r="412" spans="1:8">
      <c r="A412">
        <v>10641</v>
      </c>
      <c r="B412" t="s">
        <v>1964</v>
      </c>
      <c r="C412">
        <v>75504602</v>
      </c>
      <c r="D412" t="s">
        <v>1965</v>
      </c>
      <c r="E412">
        <v>5380</v>
      </c>
      <c r="F412" t="s">
        <v>69</v>
      </c>
      <c r="G412" t="s">
        <v>70</v>
      </c>
      <c r="H412" t="s">
        <v>1966</v>
      </c>
    </row>
    <row r="413" spans="1:8">
      <c r="A413">
        <v>10113</v>
      </c>
      <c r="B413" t="s">
        <v>408</v>
      </c>
      <c r="C413">
        <v>41439768</v>
      </c>
      <c r="D413" t="s">
        <v>409</v>
      </c>
      <c r="E413">
        <v>5382</v>
      </c>
      <c r="F413" t="s">
        <v>80</v>
      </c>
      <c r="G413" t="s">
        <v>70</v>
      </c>
      <c r="H413" t="s">
        <v>410</v>
      </c>
    </row>
    <row r="414" spans="1:8">
      <c r="A414">
        <v>10389</v>
      </c>
      <c r="B414" t="s">
        <v>1225</v>
      </c>
      <c r="C414">
        <v>70196287</v>
      </c>
      <c r="D414" t="s">
        <v>1226</v>
      </c>
      <c r="E414">
        <v>5350</v>
      </c>
      <c r="F414" t="s">
        <v>94</v>
      </c>
      <c r="G414" t="s">
        <v>70</v>
      </c>
      <c r="H414" t="s">
        <v>1227</v>
      </c>
    </row>
    <row r="415" spans="1:8">
      <c r="A415">
        <v>10105</v>
      </c>
      <c r="B415" t="s">
        <v>384</v>
      </c>
      <c r="C415">
        <v>65818206</v>
      </c>
      <c r="D415" t="s">
        <v>385</v>
      </c>
      <c r="E415">
        <v>5350</v>
      </c>
      <c r="F415" t="s">
        <v>94</v>
      </c>
      <c r="G415" t="s">
        <v>70</v>
      </c>
      <c r="H415" t="s">
        <v>386</v>
      </c>
    </row>
    <row r="416" spans="1:8">
      <c r="A416">
        <v>10182</v>
      </c>
      <c r="B416" t="s">
        <v>616</v>
      </c>
      <c r="C416">
        <v>52966527</v>
      </c>
      <c r="D416" t="s">
        <v>617</v>
      </c>
      <c r="E416">
        <v>5177</v>
      </c>
      <c r="F416" t="s">
        <v>280</v>
      </c>
      <c r="G416" t="s">
        <v>70</v>
      </c>
      <c r="H416" t="s">
        <v>618</v>
      </c>
    </row>
    <row r="417" spans="1:8">
      <c r="A417">
        <v>10104</v>
      </c>
      <c r="B417" t="s">
        <v>381</v>
      </c>
      <c r="C417">
        <v>71927469</v>
      </c>
      <c r="D417" t="s">
        <v>382</v>
      </c>
      <c r="E417">
        <v>5350</v>
      </c>
      <c r="F417" t="s">
        <v>94</v>
      </c>
      <c r="G417" t="s">
        <v>70</v>
      </c>
      <c r="H417" t="s">
        <v>383</v>
      </c>
    </row>
    <row r="418" spans="1:8">
      <c r="A418">
        <v>11182</v>
      </c>
      <c r="B418" t="s">
        <v>3539</v>
      </c>
      <c r="C418">
        <v>86181844</v>
      </c>
      <c r="D418" t="s">
        <v>3540</v>
      </c>
      <c r="E418">
        <v>5337</v>
      </c>
      <c r="F418" t="s">
        <v>3319</v>
      </c>
      <c r="G418" t="s">
        <v>70</v>
      </c>
      <c r="H418" t="s">
        <v>3541</v>
      </c>
    </row>
    <row r="419" spans="1:8">
      <c r="A419">
        <v>11116</v>
      </c>
      <c r="B419" t="s">
        <v>3347</v>
      </c>
      <c r="C419">
        <v>70920591</v>
      </c>
      <c r="D419" t="s">
        <v>3348</v>
      </c>
      <c r="E419">
        <v>5337</v>
      </c>
      <c r="F419" t="s">
        <v>3319</v>
      </c>
      <c r="G419" t="s">
        <v>70</v>
      </c>
      <c r="H419" t="s">
        <v>3349</v>
      </c>
    </row>
    <row r="420" spans="1:8">
      <c r="A420">
        <v>10038</v>
      </c>
      <c r="B420" t="s">
        <v>181</v>
      </c>
      <c r="C420">
        <v>74453466</v>
      </c>
      <c r="D420" t="s">
        <v>182</v>
      </c>
      <c r="E420">
        <v>5379</v>
      </c>
      <c r="F420" t="s">
        <v>183</v>
      </c>
      <c r="G420" t="s">
        <v>70</v>
      </c>
      <c r="H420" t="s">
        <v>184</v>
      </c>
    </row>
    <row r="421" spans="1:8">
      <c r="A421">
        <v>11217</v>
      </c>
      <c r="B421" t="s">
        <v>3639</v>
      </c>
      <c r="C421">
        <v>74259036</v>
      </c>
      <c r="D421" t="s">
        <v>3640</v>
      </c>
      <c r="E421">
        <v>5334</v>
      </c>
      <c r="F421" t="s">
        <v>3335</v>
      </c>
      <c r="G421" t="s">
        <v>70</v>
      </c>
      <c r="H421" t="s">
        <v>473</v>
      </c>
    </row>
    <row r="422" spans="1:8">
      <c r="A422">
        <v>10666</v>
      </c>
      <c r="B422" t="s">
        <v>2037</v>
      </c>
      <c r="C422">
        <v>94695943</v>
      </c>
      <c r="D422" t="s">
        <v>2038</v>
      </c>
      <c r="E422">
        <v>5379</v>
      </c>
      <c r="F422" t="s">
        <v>183</v>
      </c>
      <c r="G422" t="s">
        <v>70</v>
      </c>
      <c r="H422" t="s">
        <v>2039</v>
      </c>
    </row>
    <row r="423" spans="1:8">
      <c r="A423">
        <v>10087</v>
      </c>
      <c r="B423" t="s">
        <v>330</v>
      </c>
      <c r="C423">
        <v>65962391</v>
      </c>
      <c r="D423" t="s">
        <v>328</v>
      </c>
      <c r="E423">
        <v>5177</v>
      </c>
      <c r="F423" t="s">
        <v>280</v>
      </c>
      <c r="G423" t="s">
        <v>70</v>
      </c>
      <c r="H423" t="s">
        <v>331</v>
      </c>
    </row>
    <row r="424" spans="1:8">
      <c r="A424">
        <v>11201</v>
      </c>
      <c r="B424" t="s">
        <v>3592</v>
      </c>
      <c r="C424">
        <v>87495770</v>
      </c>
      <c r="D424" t="s">
        <v>3593</v>
      </c>
      <c r="E424">
        <v>5337</v>
      </c>
      <c r="F424" t="s">
        <v>3319</v>
      </c>
      <c r="G424" t="s">
        <v>70</v>
      </c>
      <c r="H424" t="s">
        <v>3594</v>
      </c>
    </row>
    <row r="425" spans="1:8">
      <c r="A425">
        <v>10383</v>
      </c>
      <c r="B425" t="s">
        <v>1207</v>
      </c>
      <c r="C425">
        <v>86363616</v>
      </c>
      <c r="D425" t="s">
        <v>1208</v>
      </c>
      <c r="E425">
        <v>5353</v>
      </c>
      <c r="F425" t="s">
        <v>84</v>
      </c>
      <c r="G425" t="s">
        <v>70</v>
      </c>
      <c r="H425" t="s">
        <v>1209</v>
      </c>
    </row>
    <row r="426" spans="1:8">
      <c r="A426">
        <v>10222</v>
      </c>
      <c r="B426" t="s">
        <v>734</v>
      </c>
      <c r="C426">
        <v>97566809</v>
      </c>
      <c r="D426" t="s">
        <v>735</v>
      </c>
      <c r="E426">
        <v>5382</v>
      </c>
      <c r="F426" t="s">
        <v>80</v>
      </c>
      <c r="G426" t="s">
        <v>70</v>
      </c>
      <c r="H426" t="s">
        <v>736</v>
      </c>
    </row>
    <row r="427" spans="1:8">
      <c r="A427">
        <v>11106</v>
      </c>
      <c r="B427" t="s">
        <v>3313</v>
      </c>
      <c r="C427">
        <v>78598760</v>
      </c>
      <c r="D427" t="s">
        <v>3314</v>
      </c>
      <c r="E427">
        <v>5336</v>
      </c>
      <c r="F427" t="s">
        <v>3315</v>
      </c>
      <c r="G427" t="s">
        <v>70</v>
      </c>
      <c r="H427" t="s">
        <v>3316</v>
      </c>
    </row>
    <row r="428" spans="1:8">
      <c r="A428">
        <v>11203</v>
      </c>
      <c r="B428" t="s">
        <v>3598</v>
      </c>
      <c r="C428">
        <v>72261012</v>
      </c>
      <c r="D428" t="s">
        <v>3599</v>
      </c>
      <c r="E428">
        <v>5337</v>
      </c>
      <c r="F428" t="s">
        <v>3319</v>
      </c>
      <c r="G428" t="s">
        <v>70</v>
      </c>
      <c r="H428" t="s">
        <v>3600</v>
      </c>
    </row>
    <row r="429" spans="1:8">
      <c r="A429">
        <v>10569</v>
      </c>
      <c r="B429" t="s">
        <v>1754</v>
      </c>
      <c r="C429">
        <v>64204515</v>
      </c>
      <c r="D429" t="s">
        <v>1755</v>
      </c>
      <c r="E429">
        <v>5355</v>
      </c>
      <c r="F429" t="s">
        <v>373</v>
      </c>
      <c r="G429" t="s">
        <v>70</v>
      </c>
      <c r="H429" t="s">
        <v>1756</v>
      </c>
    </row>
    <row r="430" spans="1:8">
      <c r="A430">
        <v>10044</v>
      </c>
      <c r="B430" t="s">
        <v>200</v>
      </c>
      <c r="C430">
        <v>82241002</v>
      </c>
      <c r="D430" t="s">
        <v>201</v>
      </c>
      <c r="E430">
        <v>5354</v>
      </c>
      <c r="F430" t="s">
        <v>84</v>
      </c>
      <c r="G430" t="s">
        <v>202</v>
      </c>
      <c r="H430" t="s">
        <v>203</v>
      </c>
    </row>
    <row r="431" spans="1:8">
      <c r="A431">
        <v>10268</v>
      </c>
      <c r="B431" t="s">
        <v>200</v>
      </c>
      <c r="C431">
        <v>54590215</v>
      </c>
      <c r="D431" t="s">
        <v>871</v>
      </c>
      <c r="E431">
        <v>5353</v>
      </c>
      <c r="F431" t="s">
        <v>84</v>
      </c>
      <c r="G431" t="s">
        <v>70</v>
      </c>
      <c r="H431" t="s">
        <v>203</v>
      </c>
    </row>
    <row r="432" spans="1:8">
      <c r="A432">
        <v>10126</v>
      </c>
      <c r="B432" t="s">
        <v>447</v>
      </c>
      <c r="C432">
        <v>64170815</v>
      </c>
      <c r="D432" t="s">
        <v>448</v>
      </c>
      <c r="E432">
        <v>5380</v>
      </c>
      <c r="F432" t="s">
        <v>69</v>
      </c>
      <c r="G432" t="s">
        <v>70</v>
      </c>
      <c r="H432" t="s">
        <v>449</v>
      </c>
    </row>
    <row r="433" spans="1:8">
      <c r="A433">
        <v>10746</v>
      </c>
      <c r="B433" t="s">
        <v>2270</v>
      </c>
      <c r="C433">
        <v>97778757</v>
      </c>
      <c r="D433" t="s">
        <v>2271</v>
      </c>
      <c r="E433">
        <v>5355</v>
      </c>
      <c r="F433" t="s">
        <v>373</v>
      </c>
      <c r="G433" t="s">
        <v>70</v>
      </c>
      <c r="H433" t="s">
        <v>2272</v>
      </c>
    </row>
    <row r="434" spans="1:8">
      <c r="A434">
        <v>11155</v>
      </c>
      <c r="B434" t="s">
        <v>3460</v>
      </c>
      <c r="C434">
        <v>68158427</v>
      </c>
      <c r="D434" t="s">
        <v>3461</v>
      </c>
      <c r="E434">
        <v>5336</v>
      </c>
      <c r="F434" t="s">
        <v>3315</v>
      </c>
      <c r="G434" t="s">
        <v>70</v>
      </c>
      <c r="H434" t="s">
        <v>1650</v>
      </c>
    </row>
    <row r="435" spans="1:8">
      <c r="A435">
        <v>10287</v>
      </c>
      <c r="B435" t="s">
        <v>926</v>
      </c>
      <c r="C435">
        <v>93800612</v>
      </c>
      <c r="D435" t="s">
        <v>927</v>
      </c>
      <c r="E435">
        <v>5378</v>
      </c>
      <c r="F435" t="s">
        <v>349</v>
      </c>
      <c r="G435" t="s">
        <v>70</v>
      </c>
      <c r="H435" t="s">
        <v>928</v>
      </c>
    </row>
    <row r="436" spans="1:8">
      <c r="A436">
        <v>11084</v>
      </c>
      <c r="B436" t="s">
        <v>3247</v>
      </c>
      <c r="C436">
        <v>98827762</v>
      </c>
      <c r="D436" t="s">
        <v>3248</v>
      </c>
      <c r="E436">
        <v>5357</v>
      </c>
      <c r="F436" t="s">
        <v>2417</v>
      </c>
      <c r="G436" t="s">
        <v>70</v>
      </c>
      <c r="H436" t="s">
        <v>3249</v>
      </c>
    </row>
    <row r="437" spans="1:8">
      <c r="A437">
        <v>10883</v>
      </c>
      <c r="B437" t="s">
        <v>2666</v>
      </c>
      <c r="C437">
        <v>93161541</v>
      </c>
      <c r="D437" t="s">
        <v>2667</v>
      </c>
      <c r="E437">
        <v>5357</v>
      </c>
      <c r="F437" t="s">
        <v>2417</v>
      </c>
      <c r="G437" t="s">
        <v>70</v>
      </c>
      <c r="H437" t="s">
        <v>2668</v>
      </c>
    </row>
    <row r="438" spans="1:8">
      <c r="A438">
        <v>10027</v>
      </c>
      <c r="B438" t="s">
        <v>149</v>
      </c>
      <c r="C438">
        <v>58733991</v>
      </c>
      <c r="D438" t="s">
        <v>150</v>
      </c>
      <c r="E438">
        <v>5350</v>
      </c>
      <c r="F438" t="s">
        <v>94</v>
      </c>
      <c r="G438" t="s">
        <v>70</v>
      </c>
      <c r="H438" t="s">
        <v>151</v>
      </c>
    </row>
    <row r="439" spans="1:8">
      <c r="A439">
        <v>10178</v>
      </c>
      <c r="B439" t="s">
        <v>604</v>
      </c>
      <c r="C439">
        <v>58495097</v>
      </c>
      <c r="D439" t="s">
        <v>605</v>
      </c>
      <c r="E439">
        <v>5177</v>
      </c>
      <c r="F439" t="s">
        <v>280</v>
      </c>
      <c r="G439" t="s">
        <v>70</v>
      </c>
      <c r="H439" t="s">
        <v>606</v>
      </c>
    </row>
    <row r="440" spans="1:8">
      <c r="A440">
        <v>10618</v>
      </c>
      <c r="B440" t="s">
        <v>1897</v>
      </c>
      <c r="C440">
        <v>93560154</v>
      </c>
      <c r="D440" t="s">
        <v>1898</v>
      </c>
      <c r="E440">
        <v>5355</v>
      </c>
      <c r="F440" t="s">
        <v>373</v>
      </c>
      <c r="G440" t="s">
        <v>70</v>
      </c>
      <c r="H440" t="s">
        <v>1899</v>
      </c>
    </row>
    <row r="441" spans="1:8">
      <c r="A441">
        <v>10584</v>
      </c>
      <c r="B441" t="s">
        <v>1798</v>
      </c>
      <c r="C441">
        <v>60463720</v>
      </c>
      <c r="D441" t="s">
        <v>1799</v>
      </c>
      <c r="E441">
        <v>5350</v>
      </c>
      <c r="F441" t="s">
        <v>94</v>
      </c>
      <c r="G441" t="s">
        <v>70</v>
      </c>
      <c r="H441" t="s">
        <v>1800</v>
      </c>
    </row>
    <row r="442" spans="1:8">
      <c r="A442">
        <v>11302</v>
      </c>
      <c r="B442" t="s">
        <v>3884</v>
      </c>
      <c r="C442">
        <v>78489104</v>
      </c>
      <c r="D442" t="s">
        <v>3885</v>
      </c>
      <c r="E442">
        <v>5337</v>
      </c>
      <c r="F442" t="s">
        <v>3319</v>
      </c>
      <c r="G442" t="s">
        <v>70</v>
      </c>
      <c r="H442" t="s">
        <v>3886</v>
      </c>
    </row>
    <row r="443" spans="1:8">
      <c r="A443">
        <v>10995</v>
      </c>
      <c r="B443" t="s">
        <v>2992</v>
      </c>
      <c r="C443">
        <v>71003883</v>
      </c>
      <c r="D443" t="s">
        <v>2993</v>
      </c>
      <c r="E443">
        <v>5360</v>
      </c>
      <c r="F443" t="s">
        <v>2410</v>
      </c>
      <c r="G443" t="s">
        <v>70</v>
      </c>
      <c r="H443" t="s">
        <v>2994</v>
      </c>
    </row>
    <row r="444" spans="1:8">
      <c r="A444">
        <v>10163</v>
      </c>
      <c r="B444" t="s">
        <v>559</v>
      </c>
      <c r="C444">
        <v>54646269</v>
      </c>
      <c r="D444" t="s">
        <v>560</v>
      </c>
      <c r="E444">
        <v>5350</v>
      </c>
      <c r="F444" t="s">
        <v>94</v>
      </c>
      <c r="G444" t="s">
        <v>70</v>
      </c>
      <c r="H444" t="s">
        <v>561</v>
      </c>
    </row>
    <row r="445" spans="1:8">
      <c r="A445">
        <v>11238</v>
      </c>
      <c r="B445" t="s">
        <v>3699</v>
      </c>
      <c r="C445">
        <v>56728724</v>
      </c>
      <c r="D445" t="s">
        <v>3700</v>
      </c>
      <c r="E445">
        <v>5337</v>
      </c>
      <c r="F445" t="s">
        <v>3319</v>
      </c>
      <c r="G445" t="s">
        <v>70</v>
      </c>
      <c r="H445" t="s">
        <v>3701</v>
      </c>
    </row>
    <row r="446" spans="1:8">
      <c r="A446">
        <v>10924</v>
      </c>
      <c r="B446" t="s">
        <v>2788</v>
      </c>
      <c r="C446">
        <v>46413886</v>
      </c>
      <c r="D446" t="s">
        <v>2789</v>
      </c>
      <c r="E446">
        <v>5360</v>
      </c>
      <c r="F446" t="s">
        <v>2410</v>
      </c>
      <c r="G446" t="s">
        <v>70</v>
      </c>
      <c r="H446" t="s">
        <v>2790</v>
      </c>
    </row>
    <row r="447" spans="1:8">
      <c r="A447">
        <v>10931</v>
      </c>
      <c r="B447" t="s">
        <v>2807</v>
      </c>
      <c r="C447">
        <v>83513169</v>
      </c>
      <c r="D447" t="s">
        <v>2808</v>
      </c>
      <c r="E447">
        <v>5360</v>
      </c>
      <c r="F447" t="s">
        <v>2410</v>
      </c>
      <c r="G447" t="s">
        <v>70</v>
      </c>
      <c r="H447" t="s">
        <v>2809</v>
      </c>
    </row>
    <row r="448" spans="1:8">
      <c r="A448">
        <v>10492</v>
      </c>
      <c r="B448" t="s">
        <v>1531</v>
      </c>
      <c r="C448">
        <v>82068196</v>
      </c>
      <c r="D448" t="s">
        <v>1532</v>
      </c>
      <c r="E448">
        <v>5353</v>
      </c>
      <c r="F448" t="s">
        <v>84</v>
      </c>
      <c r="G448" t="s">
        <v>70</v>
      </c>
      <c r="H448" t="s">
        <v>1533</v>
      </c>
    </row>
    <row r="449" spans="1:8">
      <c r="A449">
        <v>10529</v>
      </c>
      <c r="B449" t="s">
        <v>1639</v>
      </c>
      <c r="C449">
        <v>57786707</v>
      </c>
      <c r="D449" t="s">
        <v>1640</v>
      </c>
      <c r="E449">
        <v>5380</v>
      </c>
      <c r="F449" t="s">
        <v>69</v>
      </c>
      <c r="G449" t="s">
        <v>70</v>
      </c>
      <c r="H449" t="s">
        <v>1641</v>
      </c>
    </row>
    <row r="450" spans="1:8">
      <c r="A450">
        <v>10167</v>
      </c>
      <c r="B450" t="s">
        <v>571</v>
      </c>
      <c r="C450">
        <v>64210718</v>
      </c>
      <c r="D450" t="s">
        <v>572</v>
      </c>
      <c r="E450">
        <v>5177</v>
      </c>
      <c r="F450" t="s">
        <v>280</v>
      </c>
      <c r="G450" t="s">
        <v>70</v>
      </c>
      <c r="H450" t="s">
        <v>573</v>
      </c>
    </row>
    <row r="451" spans="1:8">
      <c r="A451">
        <v>10936</v>
      </c>
      <c r="B451" t="s">
        <v>2821</v>
      </c>
      <c r="C451">
        <v>95797509</v>
      </c>
      <c r="D451" t="s">
        <v>2822</v>
      </c>
      <c r="E451">
        <v>5360</v>
      </c>
      <c r="F451" t="s">
        <v>2410</v>
      </c>
      <c r="G451" t="s">
        <v>70</v>
      </c>
      <c r="H451" t="s">
        <v>1524</v>
      </c>
    </row>
    <row r="452" spans="1:8">
      <c r="A452">
        <v>11091</v>
      </c>
      <c r="B452" t="s">
        <v>3268</v>
      </c>
      <c r="C452">
        <v>82629291</v>
      </c>
      <c r="D452" t="s">
        <v>3269</v>
      </c>
      <c r="E452">
        <v>5357</v>
      </c>
      <c r="F452" t="s">
        <v>2417</v>
      </c>
      <c r="G452" t="s">
        <v>70</v>
      </c>
      <c r="H452" t="s">
        <v>3270</v>
      </c>
    </row>
    <row r="453" spans="1:8">
      <c r="A453">
        <v>10723</v>
      </c>
      <c r="B453" t="s">
        <v>2204</v>
      </c>
      <c r="C453">
        <v>44319934</v>
      </c>
      <c r="D453" t="s">
        <v>2205</v>
      </c>
      <c r="E453">
        <v>5379</v>
      </c>
      <c r="F453" t="s">
        <v>183</v>
      </c>
      <c r="G453" t="s">
        <v>70</v>
      </c>
      <c r="H453" t="s">
        <v>2206</v>
      </c>
    </row>
    <row r="454" spans="1:8">
      <c r="A454">
        <v>10088</v>
      </c>
      <c r="B454" t="s">
        <v>332</v>
      </c>
      <c r="C454">
        <v>90997916</v>
      </c>
      <c r="D454" t="s">
        <v>333</v>
      </c>
      <c r="E454">
        <v>5177</v>
      </c>
      <c r="F454" t="s">
        <v>280</v>
      </c>
      <c r="G454" t="s">
        <v>70</v>
      </c>
      <c r="H454" t="s">
        <v>334</v>
      </c>
    </row>
    <row r="455" spans="1:8">
      <c r="A455">
        <v>11188</v>
      </c>
      <c r="B455" t="s">
        <v>3557</v>
      </c>
      <c r="C455">
        <v>74008226</v>
      </c>
      <c r="D455" t="s">
        <v>3558</v>
      </c>
      <c r="E455">
        <v>5365</v>
      </c>
      <c r="F455" t="s">
        <v>3387</v>
      </c>
      <c r="G455" t="s">
        <v>70</v>
      </c>
      <c r="H455" t="s">
        <v>3559</v>
      </c>
    </row>
    <row r="456" spans="1:8">
      <c r="A456">
        <v>10360</v>
      </c>
      <c r="B456" t="s">
        <v>1139</v>
      </c>
      <c r="C456">
        <v>68467889</v>
      </c>
      <c r="D456" t="s">
        <v>1140</v>
      </c>
      <c r="E456">
        <v>5379</v>
      </c>
      <c r="F456" t="s">
        <v>183</v>
      </c>
      <c r="G456" t="s">
        <v>70</v>
      </c>
      <c r="H456" t="s">
        <v>1141</v>
      </c>
    </row>
    <row r="457" spans="1:8">
      <c r="A457">
        <v>10484</v>
      </c>
      <c r="B457" t="s">
        <v>1507</v>
      </c>
      <c r="C457">
        <v>54955513</v>
      </c>
      <c r="D457" t="s">
        <v>1508</v>
      </c>
      <c r="E457">
        <v>5350</v>
      </c>
      <c r="F457" t="s">
        <v>94</v>
      </c>
      <c r="G457" t="s">
        <v>70</v>
      </c>
      <c r="H457" t="s">
        <v>1509</v>
      </c>
    </row>
    <row r="458" spans="1:8">
      <c r="A458">
        <v>11179</v>
      </c>
      <c r="B458" t="s">
        <v>3530</v>
      </c>
      <c r="C458">
        <v>94824002</v>
      </c>
      <c r="D458" t="s">
        <v>3531</v>
      </c>
      <c r="E458">
        <v>5337</v>
      </c>
      <c r="F458" t="s">
        <v>3319</v>
      </c>
      <c r="G458" t="s">
        <v>70</v>
      </c>
      <c r="H458" t="s">
        <v>3532</v>
      </c>
    </row>
    <row r="459" spans="1:8">
      <c r="A459">
        <v>10266</v>
      </c>
      <c r="B459" t="s">
        <v>865</v>
      </c>
      <c r="C459">
        <v>58612679</v>
      </c>
      <c r="D459" t="s">
        <v>866</v>
      </c>
      <c r="E459">
        <v>5355</v>
      </c>
      <c r="F459" t="s">
        <v>373</v>
      </c>
      <c r="G459" t="s">
        <v>70</v>
      </c>
      <c r="H459" t="s">
        <v>867</v>
      </c>
    </row>
    <row r="460" spans="1:8">
      <c r="A460">
        <v>10299</v>
      </c>
      <c r="B460" t="s">
        <v>960</v>
      </c>
      <c r="C460">
        <v>62974193</v>
      </c>
      <c r="D460" t="s">
        <v>961</v>
      </c>
      <c r="E460">
        <v>5177</v>
      </c>
      <c r="F460" t="s">
        <v>280</v>
      </c>
      <c r="G460" t="s">
        <v>70</v>
      </c>
      <c r="H460" t="s">
        <v>962</v>
      </c>
    </row>
    <row r="461" spans="1:8">
      <c r="A461">
        <v>11003</v>
      </c>
      <c r="B461" t="s">
        <v>3015</v>
      </c>
      <c r="C461">
        <v>87927107</v>
      </c>
      <c r="D461" t="s">
        <v>3016</v>
      </c>
      <c r="E461">
        <v>5357</v>
      </c>
      <c r="F461" t="s">
        <v>2417</v>
      </c>
      <c r="G461" t="s">
        <v>70</v>
      </c>
      <c r="H461" t="s">
        <v>3017</v>
      </c>
    </row>
    <row r="462" spans="1:8">
      <c r="A462">
        <v>10363</v>
      </c>
      <c r="B462" t="s">
        <v>1148</v>
      </c>
      <c r="C462">
        <v>68270585</v>
      </c>
      <c r="D462" t="s">
        <v>1149</v>
      </c>
      <c r="E462">
        <v>5380</v>
      </c>
      <c r="F462" t="s">
        <v>69</v>
      </c>
      <c r="G462" t="s">
        <v>70</v>
      </c>
      <c r="H462" t="s">
        <v>1150</v>
      </c>
    </row>
    <row r="463" spans="1:8">
      <c r="A463">
        <v>10239</v>
      </c>
      <c r="B463" t="s">
        <v>784</v>
      </c>
      <c r="C463">
        <v>49979781</v>
      </c>
      <c r="D463" t="s">
        <v>785</v>
      </c>
      <c r="E463">
        <v>5382</v>
      </c>
      <c r="F463" t="s">
        <v>80</v>
      </c>
      <c r="G463" t="s">
        <v>70</v>
      </c>
      <c r="H463" t="s">
        <v>786</v>
      </c>
    </row>
    <row r="464" spans="1:8">
      <c r="A464">
        <v>10401</v>
      </c>
      <c r="B464" t="s">
        <v>1261</v>
      </c>
      <c r="C464">
        <v>50257402</v>
      </c>
      <c r="D464" t="s">
        <v>1262</v>
      </c>
      <c r="E464">
        <v>5354</v>
      </c>
      <c r="F464" t="s">
        <v>84</v>
      </c>
      <c r="G464" t="s">
        <v>70</v>
      </c>
      <c r="H464" t="s">
        <v>1263</v>
      </c>
    </row>
    <row r="465" spans="1:8">
      <c r="A465">
        <v>10724</v>
      </c>
      <c r="B465" t="s">
        <v>2207</v>
      </c>
      <c r="C465">
        <v>69782411</v>
      </c>
      <c r="D465" t="s">
        <v>2208</v>
      </c>
      <c r="E465">
        <v>5177</v>
      </c>
      <c r="F465" t="s">
        <v>280</v>
      </c>
      <c r="G465" t="s">
        <v>70</v>
      </c>
      <c r="H465" t="s">
        <v>2209</v>
      </c>
    </row>
    <row r="466" spans="1:8">
      <c r="A466">
        <v>11219</v>
      </c>
      <c r="B466" t="s">
        <v>3644</v>
      </c>
      <c r="C466">
        <v>63298345</v>
      </c>
      <c r="D466" t="s">
        <v>3645</v>
      </c>
      <c r="E466">
        <v>5337</v>
      </c>
      <c r="F466" t="s">
        <v>3319</v>
      </c>
      <c r="G466" t="s">
        <v>70</v>
      </c>
      <c r="H466" t="s">
        <v>2151</v>
      </c>
    </row>
    <row r="467" spans="1:8">
      <c r="A467">
        <v>10265</v>
      </c>
      <c r="B467" t="s">
        <v>862</v>
      </c>
      <c r="C467">
        <v>82018850</v>
      </c>
      <c r="D467" t="s">
        <v>863</v>
      </c>
      <c r="E467">
        <v>5355</v>
      </c>
      <c r="F467" t="s">
        <v>373</v>
      </c>
      <c r="G467" t="s">
        <v>70</v>
      </c>
      <c r="H467" t="s">
        <v>864</v>
      </c>
    </row>
    <row r="468" spans="1:8">
      <c r="A468">
        <v>10704</v>
      </c>
      <c r="B468" t="s">
        <v>2149</v>
      </c>
      <c r="C468">
        <v>75525931</v>
      </c>
      <c r="D468" t="s">
        <v>2150</v>
      </c>
      <c r="E468">
        <v>5379</v>
      </c>
      <c r="F468" t="s">
        <v>183</v>
      </c>
      <c r="G468" t="s">
        <v>70</v>
      </c>
      <c r="H468" t="s">
        <v>2151</v>
      </c>
    </row>
    <row r="469" spans="1:8">
      <c r="A469">
        <v>10526</v>
      </c>
      <c r="B469" t="s">
        <v>1630</v>
      </c>
      <c r="C469">
        <v>55332895</v>
      </c>
      <c r="D469" t="s">
        <v>1631</v>
      </c>
      <c r="E469">
        <v>5382</v>
      </c>
      <c r="F469" t="s">
        <v>80</v>
      </c>
      <c r="G469" t="s">
        <v>70</v>
      </c>
      <c r="H469" t="s">
        <v>1632</v>
      </c>
    </row>
    <row r="470" spans="1:8">
      <c r="A470">
        <v>10969</v>
      </c>
      <c r="B470" t="s">
        <v>2915</v>
      </c>
      <c r="C470">
        <v>51434139</v>
      </c>
      <c r="D470" t="s">
        <v>2916</v>
      </c>
      <c r="E470">
        <v>5357</v>
      </c>
      <c r="F470" t="s">
        <v>2417</v>
      </c>
      <c r="G470" t="s">
        <v>70</v>
      </c>
      <c r="H470" t="s">
        <v>2917</v>
      </c>
    </row>
    <row r="471" spans="1:8">
      <c r="A471">
        <v>10602</v>
      </c>
      <c r="B471" t="s">
        <v>1850</v>
      </c>
      <c r="C471">
        <v>72402490</v>
      </c>
      <c r="D471" t="s">
        <v>1851</v>
      </c>
      <c r="E471">
        <v>5379</v>
      </c>
      <c r="F471" t="s">
        <v>183</v>
      </c>
      <c r="G471" t="s">
        <v>70</v>
      </c>
      <c r="H471" t="s">
        <v>1852</v>
      </c>
    </row>
    <row r="472" spans="1:8">
      <c r="A472">
        <v>11042</v>
      </c>
      <c r="B472" t="s">
        <v>3126</v>
      </c>
      <c r="C472">
        <v>67028365</v>
      </c>
      <c r="D472" t="s">
        <v>3127</v>
      </c>
      <c r="E472">
        <v>5357</v>
      </c>
      <c r="F472" t="s">
        <v>2417</v>
      </c>
      <c r="G472" t="s">
        <v>70</v>
      </c>
      <c r="H472" t="s">
        <v>3128</v>
      </c>
    </row>
    <row r="473" spans="1:8">
      <c r="A473">
        <v>11249</v>
      </c>
      <c r="B473" t="s">
        <v>3731</v>
      </c>
      <c r="C473">
        <v>58915966</v>
      </c>
      <c r="D473" t="s">
        <v>3732</v>
      </c>
      <c r="E473">
        <v>5337</v>
      </c>
      <c r="F473" t="s">
        <v>3319</v>
      </c>
      <c r="G473" t="s">
        <v>70</v>
      </c>
      <c r="H473" t="s">
        <v>3733</v>
      </c>
    </row>
    <row r="474" spans="1:8">
      <c r="A474">
        <v>10732</v>
      </c>
      <c r="B474" t="s">
        <v>2231</v>
      </c>
      <c r="C474">
        <v>49286329</v>
      </c>
      <c r="D474" t="s">
        <v>2232</v>
      </c>
      <c r="E474">
        <v>5354</v>
      </c>
      <c r="F474" t="s">
        <v>84</v>
      </c>
      <c r="G474" t="s">
        <v>70</v>
      </c>
      <c r="H474" t="s">
        <v>2233</v>
      </c>
    </row>
    <row r="475" spans="1:8">
      <c r="A475">
        <v>10862</v>
      </c>
      <c r="B475" t="s">
        <v>2606</v>
      </c>
      <c r="C475">
        <v>72948197</v>
      </c>
      <c r="D475" t="s">
        <v>2607</v>
      </c>
      <c r="E475">
        <v>5357</v>
      </c>
      <c r="F475" t="s">
        <v>2417</v>
      </c>
      <c r="G475" t="s">
        <v>70</v>
      </c>
      <c r="H475" t="s">
        <v>2608</v>
      </c>
    </row>
    <row r="476" spans="1:8">
      <c r="A476">
        <v>10742</v>
      </c>
      <c r="B476" t="s">
        <v>2258</v>
      </c>
      <c r="C476">
        <v>55373650</v>
      </c>
      <c r="D476" t="s">
        <v>2259</v>
      </c>
      <c r="E476">
        <v>5355</v>
      </c>
      <c r="F476" t="s">
        <v>373</v>
      </c>
      <c r="G476" t="s">
        <v>70</v>
      </c>
      <c r="H476" t="s">
        <v>2260</v>
      </c>
    </row>
    <row r="477" spans="1:8">
      <c r="A477">
        <v>10469</v>
      </c>
      <c r="B477" t="s">
        <v>1462</v>
      </c>
      <c r="C477">
        <v>46453117</v>
      </c>
      <c r="D477" t="s">
        <v>1463</v>
      </c>
      <c r="E477">
        <v>5350</v>
      </c>
      <c r="F477" t="s">
        <v>94</v>
      </c>
      <c r="G477" t="s">
        <v>70</v>
      </c>
      <c r="H477" t="s">
        <v>1464</v>
      </c>
    </row>
    <row r="478" spans="1:8">
      <c r="A478">
        <v>11094</v>
      </c>
      <c r="B478" t="s">
        <v>3277</v>
      </c>
      <c r="C478">
        <v>72566912</v>
      </c>
      <c r="D478" t="s">
        <v>3278</v>
      </c>
      <c r="E478">
        <v>5357</v>
      </c>
      <c r="F478" t="s">
        <v>2417</v>
      </c>
      <c r="G478" t="s">
        <v>70</v>
      </c>
      <c r="H478" t="s">
        <v>3279</v>
      </c>
    </row>
    <row r="479" spans="1:8">
      <c r="A479">
        <v>10154</v>
      </c>
      <c r="B479" t="s">
        <v>531</v>
      </c>
      <c r="C479">
        <v>75446723</v>
      </c>
      <c r="D479" t="s">
        <v>532</v>
      </c>
      <c r="E479">
        <v>5378</v>
      </c>
      <c r="F479" t="s">
        <v>349</v>
      </c>
      <c r="G479" t="s">
        <v>70</v>
      </c>
      <c r="H479" t="s">
        <v>533</v>
      </c>
    </row>
    <row r="480" spans="1:8">
      <c r="A480">
        <v>11005</v>
      </c>
      <c r="B480" t="s">
        <v>3021</v>
      </c>
      <c r="C480">
        <v>63786189</v>
      </c>
      <c r="D480" t="s">
        <v>3022</v>
      </c>
      <c r="E480">
        <v>5360</v>
      </c>
      <c r="F480" t="s">
        <v>2410</v>
      </c>
      <c r="G480" t="s">
        <v>70</v>
      </c>
      <c r="H480" t="s">
        <v>3023</v>
      </c>
    </row>
    <row r="481" spans="1:8">
      <c r="A481">
        <v>10225</v>
      </c>
      <c r="B481" t="s">
        <v>743</v>
      </c>
      <c r="C481">
        <v>76427789</v>
      </c>
      <c r="D481" t="s">
        <v>744</v>
      </c>
      <c r="E481">
        <v>5379</v>
      </c>
      <c r="F481" t="s">
        <v>183</v>
      </c>
      <c r="G481" t="s">
        <v>70</v>
      </c>
      <c r="H481" t="s">
        <v>745</v>
      </c>
    </row>
    <row r="482" spans="1:8">
      <c r="A482">
        <v>10684</v>
      </c>
      <c r="B482" t="s">
        <v>2091</v>
      </c>
      <c r="C482">
        <v>46216238</v>
      </c>
      <c r="D482" t="s">
        <v>2092</v>
      </c>
      <c r="E482">
        <v>5380</v>
      </c>
      <c r="F482" t="s">
        <v>69</v>
      </c>
      <c r="G482" t="s">
        <v>70</v>
      </c>
      <c r="H482" t="s">
        <v>2093</v>
      </c>
    </row>
    <row r="483" spans="1:8">
      <c r="A483">
        <v>10213</v>
      </c>
      <c r="B483" t="s">
        <v>708</v>
      </c>
      <c r="C483">
        <v>52497730</v>
      </c>
      <c r="D483" t="s">
        <v>709</v>
      </c>
      <c r="E483">
        <v>5380</v>
      </c>
      <c r="F483" t="s">
        <v>69</v>
      </c>
      <c r="G483" t="s">
        <v>70</v>
      </c>
      <c r="H483" t="s">
        <v>710</v>
      </c>
    </row>
    <row r="484" spans="1:8">
      <c r="A484">
        <v>10332</v>
      </c>
      <c r="B484" t="s">
        <v>1056</v>
      </c>
      <c r="C484">
        <v>50075468</v>
      </c>
      <c r="D484" t="s">
        <v>1057</v>
      </c>
      <c r="E484">
        <v>5177</v>
      </c>
      <c r="F484" t="s">
        <v>280</v>
      </c>
      <c r="G484" t="s">
        <v>70</v>
      </c>
      <c r="H484" t="s">
        <v>1058</v>
      </c>
    </row>
    <row r="485" spans="1:8">
      <c r="A485">
        <v>10106</v>
      </c>
      <c r="B485" t="s">
        <v>387</v>
      </c>
      <c r="C485">
        <v>76290525</v>
      </c>
      <c r="D485" t="s">
        <v>388</v>
      </c>
      <c r="E485">
        <v>5350</v>
      </c>
      <c r="F485" t="s">
        <v>94</v>
      </c>
      <c r="G485" t="s">
        <v>70</v>
      </c>
      <c r="H485" t="s">
        <v>389</v>
      </c>
    </row>
    <row r="486" spans="1:8">
      <c r="A486">
        <v>10873</v>
      </c>
      <c r="B486" t="s">
        <v>2637</v>
      </c>
      <c r="C486">
        <v>86143229</v>
      </c>
      <c r="D486" t="s">
        <v>2638</v>
      </c>
      <c r="E486">
        <v>5360</v>
      </c>
      <c r="F486" t="s">
        <v>2410</v>
      </c>
      <c r="G486" t="s">
        <v>70</v>
      </c>
      <c r="H486" t="s">
        <v>2639</v>
      </c>
    </row>
    <row r="487" spans="1:8">
      <c r="A487">
        <v>11131</v>
      </c>
      <c r="B487" t="s">
        <v>3392</v>
      </c>
      <c r="C487">
        <v>89478472</v>
      </c>
      <c r="D487" t="s">
        <v>3393</v>
      </c>
      <c r="E487">
        <v>5337</v>
      </c>
      <c r="F487" t="s">
        <v>3319</v>
      </c>
      <c r="G487" t="s">
        <v>70</v>
      </c>
      <c r="H487" t="s">
        <v>3394</v>
      </c>
    </row>
    <row r="488" spans="1:8">
      <c r="A488">
        <v>10865</v>
      </c>
      <c r="B488" t="s">
        <v>2615</v>
      </c>
      <c r="C488">
        <v>72840997</v>
      </c>
      <c r="D488" t="s">
        <v>2613</v>
      </c>
      <c r="E488">
        <v>5357</v>
      </c>
      <c r="F488" t="s">
        <v>2417</v>
      </c>
      <c r="G488" t="s">
        <v>70</v>
      </c>
      <c r="H488" t="s">
        <v>2616</v>
      </c>
    </row>
    <row r="489" spans="1:8">
      <c r="A489">
        <v>10968</v>
      </c>
      <c r="B489" t="s">
        <v>2912</v>
      </c>
      <c r="C489">
        <v>66619950</v>
      </c>
      <c r="D489" t="s">
        <v>2913</v>
      </c>
      <c r="E489">
        <v>5357</v>
      </c>
      <c r="F489" t="s">
        <v>2417</v>
      </c>
      <c r="G489" t="s">
        <v>70</v>
      </c>
      <c r="H489" t="s">
        <v>2914</v>
      </c>
    </row>
    <row r="490" spans="1:8">
      <c r="A490">
        <v>10588</v>
      </c>
      <c r="B490" t="s">
        <v>1809</v>
      </c>
      <c r="C490">
        <v>75997697</v>
      </c>
      <c r="D490" t="s">
        <v>1810</v>
      </c>
      <c r="E490">
        <v>5350</v>
      </c>
      <c r="F490" t="s">
        <v>94</v>
      </c>
      <c r="G490" t="s">
        <v>70</v>
      </c>
      <c r="H490" t="s">
        <v>1811</v>
      </c>
    </row>
    <row r="491" spans="1:8">
      <c r="A491">
        <v>11066</v>
      </c>
      <c r="B491" t="s">
        <v>3195</v>
      </c>
      <c r="C491">
        <v>64346500</v>
      </c>
      <c r="D491" t="s">
        <v>3196</v>
      </c>
      <c r="E491">
        <v>5360</v>
      </c>
      <c r="F491" t="s">
        <v>2410</v>
      </c>
      <c r="G491" t="s">
        <v>70</v>
      </c>
      <c r="H491" t="s">
        <v>3197</v>
      </c>
    </row>
    <row r="492" spans="1:8">
      <c r="A492">
        <v>10702</v>
      </c>
      <c r="B492" t="s">
        <v>2143</v>
      </c>
      <c r="C492">
        <v>99402989</v>
      </c>
      <c r="D492" t="s">
        <v>2144</v>
      </c>
      <c r="E492">
        <v>5355</v>
      </c>
      <c r="F492" t="s">
        <v>373</v>
      </c>
      <c r="G492" t="s">
        <v>70</v>
      </c>
      <c r="H492" t="s">
        <v>2145</v>
      </c>
    </row>
    <row r="493" spans="1:8">
      <c r="A493">
        <v>10594</v>
      </c>
      <c r="B493" t="s">
        <v>1826</v>
      </c>
      <c r="C493">
        <v>74634387</v>
      </c>
      <c r="D493" t="s">
        <v>1827</v>
      </c>
      <c r="E493">
        <v>5355</v>
      </c>
      <c r="F493" t="s">
        <v>373</v>
      </c>
      <c r="G493" t="s">
        <v>70</v>
      </c>
      <c r="H493" t="s">
        <v>1828</v>
      </c>
    </row>
    <row r="494" spans="1:8">
      <c r="A494">
        <v>11140</v>
      </c>
      <c r="B494" t="s">
        <v>3418</v>
      </c>
      <c r="C494">
        <v>64082256</v>
      </c>
      <c r="D494" t="s">
        <v>3419</v>
      </c>
      <c r="E494">
        <v>5365</v>
      </c>
      <c r="F494" t="s">
        <v>3387</v>
      </c>
      <c r="G494" t="s">
        <v>70</v>
      </c>
      <c r="H494" t="s">
        <v>3420</v>
      </c>
    </row>
    <row r="495" spans="1:8">
      <c r="A495">
        <v>10966</v>
      </c>
      <c r="B495" t="s">
        <v>2906</v>
      </c>
      <c r="C495">
        <v>85930420</v>
      </c>
      <c r="D495" t="s">
        <v>2907</v>
      </c>
      <c r="E495">
        <v>5357</v>
      </c>
      <c r="F495" t="s">
        <v>2417</v>
      </c>
      <c r="G495" t="s">
        <v>70</v>
      </c>
      <c r="H495" t="s">
        <v>2908</v>
      </c>
    </row>
    <row r="496" spans="1:8">
      <c r="A496">
        <v>10989</v>
      </c>
      <c r="B496" t="s">
        <v>2974</v>
      </c>
      <c r="C496">
        <v>46955926</v>
      </c>
      <c r="D496" t="s">
        <v>2975</v>
      </c>
      <c r="E496">
        <v>5357</v>
      </c>
      <c r="F496" t="s">
        <v>2417</v>
      </c>
      <c r="G496" t="s">
        <v>70</v>
      </c>
      <c r="H496" t="s">
        <v>2976</v>
      </c>
    </row>
    <row r="497" spans="1:8">
      <c r="A497">
        <v>10861</v>
      </c>
      <c r="B497" t="s">
        <v>2603</v>
      </c>
      <c r="C497">
        <v>88144295</v>
      </c>
      <c r="D497" t="s">
        <v>2604</v>
      </c>
      <c r="E497">
        <v>5357</v>
      </c>
      <c r="F497" t="s">
        <v>2417</v>
      </c>
      <c r="G497" t="s">
        <v>70</v>
      </c>
      <c r="H497" t="s">
        <v>2605</v>
      </c>
    </row>
    <row r="498" spans="1:8">
      <c r="A498">
        <v>11093</v>
      </c>
      <c r="B498" t="s">
        <v>3274</v>
      </c>
      <c r="C498">
        <v>58785604</v>
      </c>
      <c r="D498" t="s">
        <v>3275</v>
      </c>
      <c r="E498">
        <v>5357</v>
      </c>
      <c r="F498" t="s">
        <v>2417</v>
      </c>
      <c r="G498" t="s">
        <v>70</v>
      </c>
      <c r="H498" t="s">
        <v>3276</v>
      </c>
    </row>
    <row r="499" spans="1:8">
      <c r="A499">
        <v>10755</v>
      </c>
      <c r="B499" t="s">
        <v>2295</v>
      </c>
      <c r="C499">
        <v>44792686</v>
      </c>
      <c r="D499" t="s">
        <v>2296</v>
      </c>
      <c r="E499">
        <v>5378</v>
      </c>
      <c r="F499" t="s">
        <v>349</v>
      </c>
      <c r="G499" t="s">
        <v>70</v>
      </c>
      <c r="H499" t="s">
        <v>2297</v>
      </c>
    </row>
    <row r="500" spans="1:8">
      <c r="A500">
        <v>10452</v>
      </c>
      <c r="B500" t="s">
        <v>1413</v>
      </c>
      <c r="C500">
        <v>69137331</v>
      </c>
      <c r="D500" t="s">
        <v>1414</v>
      </c>
      <c r="E500">
        <v>5380</v>
      </c>
      <c r="F500" t="s">
        <v>69</v>
      </c>
      <c r="G500" t="s">
        <v>70</v>
      </c>
      <c r="H500" t="s">
        <v>1415</v>
      </c>
    </row>
    <row r="501" spans="1:8">
      <c r="A501">
        <v>10563</v>
      </c>
      <c r="B501" t="s">
        <v>1736</v>
      </c>
      <c r="C501">
        <v>57330500</v>
      </c>
      <c r="D501" t="s">
        <v>1737</v>
      </c>
      <c r="E501">
        <v>5350</v>
      </c>
      <c r="F501" t="s">
        <v>94</v>
      </c>
      <c r="G501" t="s">
        <v>70</v>
      </c>
      <c r="H501" t="s">
        <v>1738</v>
      </c>
    </row>
    <row r="502" spans="1:8">
      <c r="A502">
        <v>10296</v>
      </c>
      <c r="B502" t="s">
        <v>952</v>
      </c>
      <c r="C502">
        <v>85409157</v>
      </c>
      <c r="D502" t="s">
        <v>953</v>
      </c>
      <c r="E502">
        <v>5177</v>
      </c>
      <c r="F502" t="s">
        <v>280</v>
      </c>
      <c r="G502" t="s">
        <v>70</v>
      </c>
      <c r="H502" t="s">
        <v>954</v>
      </c>
    </row>
    <row r="503" spans="1:8">
      <c r="A503">
        <v>10786</v>
      </c>
      <c r="B503" t="s">
        <v>2387</v>
      </c>
      <c r="C503">
        <v>60220700</v>
      </c>
      <c r="D503" t="s">
        <v>2388</v>
      </c>
      <c r="E503">
        <v>5380</v>
      </c>
      <c r="F503" t="s">
        <v>69</v>
      </c>
      <c r="G503" t="s">
        <v>70</v>
      </c>
      <c r="H503" t="s">
        <v>2389</v>
      </c>
    </row>
    <row r="504" spans="1:8">
      <c r="A504">
        <v>10306</v>
      </c>
      <c r="B504" t="s">
        <v>981</v>
      </c>
      <c r="C504">
        <v>82410394</v>
      </c>
      <c r="D504" t="s">
        <v>982</v>
      </c>
      <c r="E504">
        <v>5354</v>
      </c>
      <c r="F504" t="s">
        <v>84</v>
      </c>
      <c r="G504" t="s">
        <v>70</v>
      </c>
      <c r="H504" t="s">
        <v>954</v>
      </c>
    </row>
    <row r="505" spans="1:8">
      <c r="A505">
        <v>10241</v>
      </c>
      <c r="B505" t="s">
        <v>790</v>
      </c>
      <c r="C505">
        <v>44483785</v>
      </c>
      <c r="D505" t="s">
        <v>791</v>
      </c>
      <c r="E505">
        <v>5354</v>
      </c>
      <c r="F505" t="s">
        <v>84</v>
      </c>
      <c r="G505" t="s">
        <v>70</v>
      </c>
      <c r="H505" t="s">
        <v>792</v>
      </c>
    </row>
    <row r="506" spans="1:8">
      <c r="A506">
        <v>10179</v>
      </c>
      <c r="B506" t="s">
        <v>607</v>
      </c>
      <c r="C506">
        <v>80982778</v>
      </c>
      <c r="D506" t="s">
        <v>608</v>
      </c>
      <c r="E506">
        <v>5177</v>
      </c>
      <c r="F506" t="s">
        <v>280</v>
      </c>
      <c r="G506" t="s">
        <v>70</v>
      </c>
      <c r="H506" t="s">
        <v>609</v>
      </c>
    </row>
    <row r="507" spans="1:8">
      <c r="A507">
        <v>10682</v>
      </c>
      <c r="B507" t="s">
        <v>2085</v>
      </c>
      <c r="C507">
        <v>69030603</v>
      </c>
      <c r="D507" t="s">
        <v>2086</v>
      </c>
      <c r="E507">
        <v>5380</v>
      </c>
      <c r="F507" t="s">
        <v>69</v>
      </c>
      <c r="G507" t="s">
        <v>70</v>
      </c>
      <c r="H507" t="s">
        <v>2087</v>
      </c>
    </row>
    <row r="508" spans="1:8">
      <c r="A508">
        <v>11190</v>
      </c>
      <c r="B508" t="s">
        <v>3563</v>
      </c>
      <c r="C508">
        <v>55470007</v>
      </c>
      <c r="D508" t="s">
        <v>3564</v>
      </c>
      <c r="E508">
        <v>5336</v>
      </c>
      <c r="F508" t="s">
        <v>3315</v>
      </c>
      <c r="G508" t="s">
        <v>70</v>
      </c>
      <c r="H508" t="s">
        <v>2172</v>
      </c>
    </row>
    <row r="509" spans="1:8">
      <c r="A509">
        <v>10202</v>
      </c>
      <c r="B509" t="s">
        <v>676</v>
      </c>
      <c r="C509">
        <v>65623468</v>
      </c>
      <c r="D509" t="s">
        <v>677</v>
      </c>
      <c r="E509">
        <v>5379</v>
      </c>
      <c r="F509" t="s">
        <v>183</v>
      </c>
      <c r="G509" t="s">
        <v>70</v>
      </c>
      <c r="H509" t="s">
        <v>678</v>
      </c>
    </row>
    <row r="510" spans="1:8">
      <c r="A510">
        <v>10762</v>
      </c>
      <c r="B510" t="s">
        <v>2316</v>
      </c>
      <c r="C510">
        <v>71197412</v>
      </c>
      <c r="D510" t="s">
        <v>2317</v>
      </c>
      <c r="E510">
        <v>5379</v>
      </c>
      <c r="F510" t="s">
        <v>183</v>
      </c>
      <c r="G510" t="s">
        <v>70</v>
      </c>
      <c r="H510" t="s">
        <v>2318</v>
      </c>
    </row>
    <row r="511" spans="1:8">
      <c r="A511">
        <v>10595</v>
      </c>
      <c r="B511" t="s">
        <v>1829</v>
      </c>
      <c r="C511">
        <v>77143392</v>
      </c>
      <c r="D511" t="s">
        <v>1830</v>
      </c>
      <c r="E511">
        <v>5355</v>
      </c>
      <c r="F511" t="s">
        <v>373</v>
      </c>
      <c r="G511" t="s">
        <v>70</v>
      </c>
      <c r="H511" t="s">
        <v>1831</v>
      </c>
    </row>
    <row r="512" spans="1:8">
      <c r="A512">
        <v>10039</v>
      </c>
      <c r="B512" t="s">
        <v>185</v>
      </c>
      <c r="C512">
        <v>62643072</v>
      </c>
      <c r="D512" t="s">
        <v>186</v>
      </c>
      <c r="E512">
        <v>5379</v>
      </c>
      <c r="F512" t="s">
        <v>183</v>
      </c>
      <c r="G512" t="s">
        <v>70</v>
      </c>
      <c r="H512" t="s">
        <v>187</v>
      </c>
    </row>
    <row r="513" spans="1:8">
      <c r="A513">
        <v>10523</v>
      </c>
      <c r="B513" t="s">
        <v>1621</v>
      </c>
      <c r="C513">
        <v>47891118</v>
      </c>
      <c r="D513" t="s">
        <v>1622</v>
      </c>
      <c r="E513">
        <v>5382</v>
      </c>
      <c r="F513" t="s">
        <v>80</v>
      </c>
      <c r="G513" t="s">
        <v>70</v>
      </c>
      <c r="H513" t="s">
        <v>1623</v>
      </c>
    </row>
    <row r="514" spans="1:8">
      <c r="A514">
        <v>10324</v>
      </c>
      <c r="B514" t="s">
        <v>1033</v>
      </c>
      <c r="C514">
        <v>59685067</v>
      </c>
      <c r="D514" t="s">
        <v>1034</v>
      </c>
      <c r="E514">
        <v>5350</v>
      </c>
      <c r="F514" t="s">
        <v>94</v>
      </c>
      <c r="G514" t="s">
        <v>70</v>
      </c>
      <c r="H514" t="s">
        <v>1035</v>
      </c>
    </row>
    <row r="515" spans="1:8">
      <c r="A515">
        <v>10246</v>
      </c>
      <c r="B515" t="s">
        <v>805</v>
      </c>
      <c r="C515">
        <v>81393500</v>
      </c>
      <c r="D515" t="s">
        <v>806</v>
      </c>
      <c r="E515">
        <v>5354</v>
      </c>
      <c r="F515" t="s">
        <v>84</v>
      </c>
      <c r="G515" t="s">
        <v>70</v>
      </c>
      <c r="H515" t="s">
        <v>807</v>
      </c>
    </row>
    <row r="516" spans="1:8">
      <c r="A516">
        <v>10700</v>
      </c>
      <c r="B516" t="s">
        <v>2137</v>
      </c>
      <c r="C516">
        <v>41685070</v>
      </c>
      <c r="D516" t="s">
        <v>2138</v>
      </c>
      <c r="E516">
        <v>5355</v>
      </c>
      <c r="F516" t="s">
        <v>373</v>
      </c>
      <c r="G516" t="s">
        <v>70</v>
      </c>
      <c r="H516" t="s">
        <v>2139</v>
      </c>
    </row>
    <row r="517" spans="1:8">
      <c r="A517">
        <v>11235</v>
      </c>
      <c r="B517" t="s">
        <v>3690</v>
      </c>
      <c r="C517">
        <v>51035531</v>
      </c>
      <c r="D517" t="s">
        <v>3691</v>
      </c>
      <c r="E517">
        <v>5337</v>
      </c>
      <c r="F517" t="s">
        <v>3319</v>
      </c>
      <c r="G517" t="s">
        <v>70</v>
      </c>
      <c r="H517" t="s">
        <v>3692</v>
      </c>
    </row>
    <row r="518" spans="1:8">
      <c r="A518">
        <v>10472</v>
      </c>
      <c r="B518" t="s">
        <v>1471</v>
      </c>
      <c r="C518">
        <v>96113095</v>
      </c>
      <c r="D518" t="s">
        <v>1472</v>
      </c>
      <c r="E518">
        <v>5350</v>
      </c>
      <c r="F518" t="s">
        <v>94</v>
      </c>
      <c r="G518" t="s">
        <v>70</v>
      </c>
      <c r="H518" t="s">
        <v>1473</v>
      </c>
    </row>
    <row r="519" spans="1:8">
      <c r="A519">
        <v>11263</v>
      </c>
      <c r="B519" t="s">
        <v>3772</v>
      </c>
      <c r="C519">
        <v>71875193</v>
      </c>
      <c r="D519" t="s">
        <v>3773</v>
      </c>
      <c r="E519">
        <v>5334</v>
      </c>
      <c r="F519" t="s">
        <v>3335</v>
      </c>
      <c r="G519" t="s">
        <v>70</v>
      </c>
      <c r="H519" t="s">
        <v>807</v>
      </c>
    </row>
    <row r="520" spans="1:8">
      <c r="A520">
        <v>11269</v>
      </c>
      <c r="B520" t="s">
        <v>3789</v>
      </c>
      <c r="C520">
        <v>55391757</v>
      </c>
      <c r="D520" t="s">
        <v>3790</v>
      </c>
      <c r="E520">
        <v>5334</v>
      </c>
      <c r="F520" t="s">
        <v>3335</v>
      </c>
      <c r="G520" t="s">
        <v>70</v>
      </c>
      <c r="H520" t="s">
        <v>3791</v>
      </c>
    </row>
    <row r="521" spans="1:8">
      <c r="A521">
        <v>10338</v>
      </c>
      <c r="B521" t="s">
        <v>1074</v>
      </c>
      <c r="C521">
        <v>80290382</v>
      </c>
      <c r="D521" t="s">
        <v>1075</v>
      </c>
      <c r="E521">
        <v>5350</v>
      </c>
      <c r="F521" t="s">
        <v>94</v>
      </c>
      <c r="G521" t="s">
        <v>70</v>
      </c>
      <c r="H521" t="s">
        <v>1076</v>
      </c>
    </row>
    <row r="522" spans="1:8">
      <c r="A522">
        <v>10195</v>
      </c>
      <c r="B522" t="s">
        <v>655</v>
      </c>
      <c r="C522">
        <v>94129251</v>
      </c>
      <c r="D522" t="s">
        <v>656</v>
      </c>
      <c r="E522">
        <v>5354</v>
      </c>
      <c r="F522" t="s">
        <v>84</v>
      </c>
      <c r="G522" t="s">
        <v>70</v>
      </c>
      <c r="H522" t="s">
        <v>657</v>
      </c>
    </row>
    <row r="523" spans="1:8">
      <c r="A523">
        <v>11146</v>
      </c>
      <c r="B523" t="s">
        <v>3434</v>
      </c>
      <c r="C523">
        <v>50293783</v>
      </c>
      <c r="D523" t="s">
        <v>3435</v>
      </c>
      <c r="E523">
        <v>5337</v>
      </c>
      <c r="F523" t="s">
        <v>3319</v>
      </c>
      <c r="G523" t="s">
        <v>70</v>
      </c>
      <c r="H523" t="s">
        <v>3436</v>
      </c>
    </row>
    <row r="524" spans="1:8">
      <c r="A524">
        <v>11098</v>
      </c>
      <c r="B524" t="s">
        <v>3289</v>
      </c>
      <c r="C524">
        <v>60307193</v>
      </c>
      <c r="D524" t="s">
        <v>3290</v>
      </c>
      <c r="E524">
        <v>5360</v>
      </c>
      <c r="F524" t="s">
        <v>2410</v>
      </c>
      <c r="G524" t="s">
        <v>70</v>
      </c>
      <c r="H524" t="s">
        <v>3291</v>
      </c>
    </row>
    <row r="525" spans="1:8">
      <c r="A525">
        <v>10640</v>
      </c>
      <c r="B525" t="s">
        <v>1961</v>
      </c>
      <c r="C525">
        <v>66945051</v>
      </c>
      <c r="D525" t="s">
        <v>1962</v>
      </c>
      <c r="E525">
        <v>5380</v>
      </c>
      <c r="F525" t="s">
        <v>69</v>
      </c>
      <c r="G525" t="s">
        <v>70</v>
      </c>
      <c r="H525" t="s">
        <v>1963</v>
      </c>
    </row>
    <row r="526" spans="1:8">
      <c r="A526">
        <v>10829</v>
      </c>
      <c r="B526" t="s">
        <v>2509</v>
      </c>
      <c r="C526">
        <v>76388588</v>
      </c>
      <c r="D526" t="s">
        <v>2510</v>
      </c>
      <c r="E526">
        <v>5360</v>
      </c>
      <c r="F526" t="s">
        <v>2410</v>
      </c>
      <c r="G526" t="s">
        <v>70</v>
      </c>
      <c r="H526" t="s">
        <v>2511</v>
      </c>
    </row>
    <row r="527" spans="1:8">
      <c r="A527">
        <v>10318</v>
      </c>
      <c r="B527" t="s">
        <v>1016</v>
      </c>
      <c r="C527">
        <v>41752071</v>
      </c>
      <c r="D527" t="s">
        <v>1017</v>
      </c>
      <c r="E527">
        <v>5350</v>
      </c>
      <c r="F527" t="s">
        <v>94</v>
      </c>
      <c r="G527" t="s">
        <v>70</v>
      </c>
      <c r="H527" t="s">
        <v>1018</v>
      </c>
    </row>
    <row r="528" spans="1:8">
      <c r="A528">
        <v>10212</v>
      </c>
      <c r="B528" t="s">
        <v>705</v>
      </c>
      <c r="C528">
        <v>71173685</v>
      </c>
      <c r="D528" t="s">
        <v>706</v>
      </c>
      <c r="E528">
        <v>5380</v>
      </c>
      <c r="F528" t="s">
        <v>69</v>
      </c>
      <c r="G528" t="s">
        <v>70</v>
      </c>
      <c r="H528" t="s">
        <v>707</v>
      </c>
    </row>
    <row r="529" spans="1:8">
      <c r="A529">
        <v>10288</v>
      </c>
      <c r="B529" t="s">
        <v>929</v>
      </c>
      <c r="C529">
        <v>91828426</v>
      </c>
      <c r="D529" t="s">
        <v>930</v>
      </c>
      <c r="E529">
        <v>5353</v>
      </c>
      <c r="F529" t="s">
        <v>84</v>
      </c>
      <c r="G529" t="s">
        <v>70</v>
      </c>
      <c r="H529" t="s">
        <v>931</v>
      </c>
    </row>
    <row r="530" spans="1:8">
      <c r="A530">
        <v>10040</v>
      </c>
      <c r="B530" t="s">
        <v>188</v>
      </c>
      <c r="C530">
        <v>60317739</v>
      </c>
      <c r="D530" t="s">
        <v>189</v>
      </c>
      <c r="E530">
        <v>5379</v>
      </c>
      <c r="F530" t="s">
        <v>183</v>
      </c>
      <c r="G530" t="s">
        <v>70</v>
      </c>
      <c r="H530" t="s">
        <v>190</v>
      </c>
    </row>
    <row r="531" spans="1:8">
      <c r="A531">
        <v>10820</v>
      </c>
      <c r="B531" t="s">
        <v>2484</v>
      </c>
      <c r="C531">
        <v>89225846</v>
      </c>
      <c r="D531" t="s">
        <v>2485</v>
      </c>
      <c r="E531">
        <v>5357</v>
      </c>
      <c r="F531" t="s">
        <v>2417</v>
      </c>
      <c r="G531" t="s">
        <v>70</v>
      </c>
      <c r="H531" t="s">
        <v>2486</v>
      </c>
    </row>
    <row r="532" spans="1:8">
      <c r="A532">
        <v>10890</v>
      </c>
      <c r="B532" t="s">
        <v>2687</v>
      </c>
      <c r="C532">
        <v>77836305</v>
      </c>
      <c r="D532" t="s">
        <v>2688</v>
      </c>
      <c r="E532">
        <v>5360</v>
      </c>
      <c r="F532" t="s">
        <v>2410</v>
      </c>
      <c r="G532" t="s">
        <v>70</v>
      </c>
      <c r="H532" t="s">
        <v>2689</v>
      </c>
    </row>
    <row r="533" spans="1:8">
      <c r="A533">
        <v>11291</v>
      </c>
      <c r="B533" t="s">
        <v>3852</v>
      </c>
      <c r="C533">
        <v>81990024</v>
      </c>
      <c r="D533" t="s">
        <v>3853</v>
      </c>
      <c r="E533">
        <v>5365</v>
      </c>
      <c r="F533" t="s">
        <v>3387</v>
      </c>
      <c r="G533" t="s">
        <v>70</v>
      </c>
      <c r="H533" t="s">
        <v>3854</v>
      </c>
    </row>
    <row r="534" spans="1:8">
      <c r="A534">
        <v>10254</v>
      </c>
      <c r="B534" t="s">
        <v>829</v>
      </c>
      <c r="C534">
        <v>47954971</v>
      </c>
      <c r="D534" t="s">
        <v>830</v>
      </c>
      <c r="E534">
        <v>5379</v>
      </c>
      <c r="F534" t="s">
        <v>183</v>
      </c>
      <c r="G534" t="s">
        <v>70</v>
      </c>
      <c r="H534" t="s">
        <v>831</v>
      </c>
    </row>
    <row r="535" spans="1:8">
      <c r="A535">
        <v>10205</v>
      </c>
      <c r="B535" t="s">
        <v>685</v>
      </c>
      <c r="C535">
        <v>79419657</v>
      </c>
      <c r="D535" t="s">
        <v>686</v>
      </c>
      <c r="E535">
        <v>5177</v>
      </c>
      <c r="F535" t="s">
        <v>280</v>
      </c>
      <c r="G535" t="s">
        <v>70</v>
      </c>
      <c r="H535" t="s">
        <v>687</v>
      </c>
    </row>
    <row r="536" spans="1:8">
      <c r="A536">
        <v>10878</v>
      </c>
      <c r="B536" t="s">
        <v>2652</v>
      </c>
      <c r="C536">
        <v>43058913</v>
      </c>
      <c r="D536" t="s">
        <v>2653</v>
      </c>
      <c r="E536">
        <v>5357</v>
      </c>
      <c r="F536" t="s">
        <v>2417</v>
      </c>
      <c r="G536" t="s">
        <v>70</v>
      </c>
      <c r="H536" t="s">
        <v>71</v>
      </c>
    </row>
    <row r="537" spans="1:8">
      <c r="A537">
        <v>10488</v>
      </c>
      <c r="B537" t="s">
        <v>1519</v>
      </c>
      <c r="C537">
        <v>61202762</v>
      </c>
      <c r="D537" t="s">
        <v>1520</v>
      </c>
      <c r="E537">
        <v>5350</v>
      </c>
      <c r="F537" t="s">
        <v>94</v>
      </c>
      <c r="G537" t="s">
        <v>70</v>
      </c>
      <c r="H537" t="s">
        <v>1521</v>
      </c>
    </row>
    <row r="538" spans="1:8">
      <c r="A538">
        <v>10228</v>
      </c>
      <c r="B538" t="s">
        <v>752</v>
      </c>
      <c r="C538">
        <v>96948623</v>
      </c>
      <c r="D538" t="s">
        <v>753</v>
      </c>
      <c r="E538">
        <v>5354</v>
      </c>
      <c r="F538" t="s">
        <v>84</v>
      </c>
      <c r="G538" t="s">
        <v>70</v>
      </c>
      <c r="H538" t="s">
        <v>754</v>
      </c>
    </row>
    <row r="539" spans="1:8">
      <c r="A539">
        <v>10062</v>
      </c>
      <c r="B539" t="s">
        <v>254</v>
      </c>
      <c r="C539">
        <v>62018827</v>
      </c>
      <c r="D539" t="s">
        <v>255</v>
      </c>
      <c r="E539">
        <v>5379</v>
      </c>
      <c r="F539" t="s">
        <v>183</v>
      </c>
      <c r="G539" t="s">
        <v>70</v>
      </c>
      <c r="H539" t="s">
        <v>256</v>
      </c>
    </row>
    <row r="540" spans="1:8">
      <c r="A540">
        <v>10001</v>
      </c>
      <c r="B540" t="s">
        <v>67</v>
      </c>
      <c r="C540">
        <v>56338299</v>
      </c>
      <c r="D540" t="s">
        <v>68</v>
      </c>
      <c r="E540">
        <v>5380</v>
      </c>
      <c r="F540" t="s">
        <v>69</v>
      </c>
      <c r="G540" t="s">
        <v>70</v>
      </c>
      <c r="H540" t="s">
        <v>71</v>
      </c>
    </row>
    <row r="541" spans="1:8">
      <c r="A541">
        <v>10226</v>
      </c>
      <c r="B541" t="s">
        <v>746</v>
      </c>
      <c r="C541">
        <v>96818638</v>
      </c>
      <c r="D541" t="s">
        <v>747</v>
      </c>
      <c r="E541">
        <v>5379</v>
      </c>
      <c r="F541" t="s">
        <v>183</v>
      </c>
      <c r="G541" t="s">
        <v>70</v>
      </c>
      <c r="H541" t="s">
        <v>748</v>
      </c>
    </row>
    <row r="542" spans="1:8">
      <c r="A542">
        <v>10489</v>
      </c>
      <c r="B542" t="s">
        <v>1522</v>
      </c>
      <c r="C542">
        <v>64628350</v>
      </c>
      <c r="D542" t="s">
        <v>1523</v>
      </c>
      <c r="E542">
        <v>5355</v>
      </c>
      <c r="F542" t="s">
        <v>373</v>
      </c>
      <c r="G542" t="s">
        <v>70</v>
      </c>
      <c r="H542" t="s">
        <v>1524</v>
      </c>
    </row>
    <row r="543" spans="1:8">
      <c r="A543">
        <v>10646</v>
      </c>
      <c r="B543" t="s">
        <v>1979</v>
      </c>
      <c r="C543">
        <v>41227346</v>
      </c>
      <c r="D543" t="s">
        <v>1980</v>
      </c>
      <c r="E543">
        <v>5350</v>
      </c>
      <c r="F543" t="s">
        <v>94</v>
      </c>
      <c r="G543" t="s">
        <v>70</v>
      </c>
      <c r="H543" t="s">
        <v>1981</v>
      </c>
    </row>
    <row r="544" spans="1:8">
      <c r="A544">
        <v>11008</v>
      </c>
      <c r="B544" t="s">
        <v>3030</v>
      </c>
      <c r="C544">
        <v>72659277</v>
      </c>
      <c r="D544" t="s">
        <v>3031</v>
      </c>
      <c r="E544">
        <v>5360</v>
      </c>
      <c r="F544" t="s">
        <v>2410</v>
      </c>
      <c r="G544" t="s">
        <v>70</v>
      </c>
      <c r="H544" t="s">
        <v>3032</v>
      </c>
    </row>
    <row r="545" spans="1:8">
      <c r="A545">
        <v>10187</v>
      </c>
      <c r="B545" t="s">
        <v>631</v>
      </c>
      <c r="C545">
        <v>72903327</v>
      </c>
      <c r="D545" t="s">
        <v>632</v>
      </c>
      <c r="E545">
        <v>5379</v>
      </c>
      <c r="F545" t="s">
        <v>183</v>
      </c>
      <c r="G545" t="s">
        <v>70</v>
      </c>
      <c r="H545" t="s">
        <v>633</v>
      </c>
    </row>
    <row r="546" spans="1:8">
      <c r="A546">
        <v>10970</v>
      </c>
      <c r="B546" t="s">
        <v>2918</v>
      </c>
      <c r="C546">
        <v>59172471</v>
      </c>
      <c r="D546" t="s">
        <v>2919</v>
      </c>
      <c r="E546">
        <v>5357</v>
      </c>
      <c r="F546" t="s">
        <v>2417</v>
      </c>
      <c r="G546" t="s">
        <v>70</v>
      </c>
      <c r="H546" t="s">
        <v>2920</v>
      </c>
    </row>
    <row r="547" spans="1:8">
      <c r="A547">
        <v>11232</v>
      </c>
      <c r="B547" t="s">
        <v>3681</v>
      </c>
      <c r="C547">
        <v>42064960</v>
      </c>
      <c r="D547" t="s">
        <v>3682</v>
      </c>
      <c r="E547">
        <v>5337</v>
      </c>
      <c r="F547" t="s">
        <v>3319</v>
      </c>
      <c r="G547" t="s">
        <v>70</v>
      </c>
      <c r="H547" t="s">
        <v>3683</v>
      </c>
    </row>
    <row r="548" spans="1:8">
      <c r="A548">
        <v>11207</v>
      </c>
      <c r="B548" t="s">
        <v>3609</v>
      </c>
      <c r="C548">
        <v>77955424</v>
      </c>
      <c r="D548" t="s">
        <v>3610</v>
      </c>
      <c r="E548">
        <v>5337</v>
      </c>
      <c r="F548" t="s">
        <v>3319</v>
      </c>
      <c r="G548" t="s">
        <v>70</v>
      </c>
      <c r="H548" t="s">
        <v>3611</v>
      </c>
    </row>
    <row r="549" spans="1:8">
      <c r="A549">
        <v>10503</v>
      </c>
      <c r="B549" t="s">
        <v>1561</v>
      </c>
      <c r="C549">
        <v>83155672</v>
      </c>
      <c r="D549" t="s">
        <v>1562</v>
      </c>
      <c r="E549">
        <v>5177</v>
      </c>
      <c r="F549" t="s">
        <v>280</v>
      </c>
      <c r="G549" t="s">
        <v>70</v>
      </c>
      <c r="H549" t="s">
        <v>1563</v>
      </c>
    </row>
    <row r="550" spans="1:8">
      <c r="A550">
        <v>10405</v>
      </c>
      <c r="B550" t="s">
        <v>1273</v>
      </c>
      <c r="C550">
        <v>80601902</v>
      </c>
      <c r="D550" t="s">
        <v>1274</v>
      </c>
      <c r="E550">
        <v>5382</v>
      </c>
      <c r="F550" t="s">
        <v>80</v>
      </c>
      <c r="G550" t="s">
        <v>70</v>
      </c>
      <c r="H550" t="s">
        <v>1275</v>
      </c>
    </row>
    <row r="551" spans="1:8">
      <c r="A551">
        <v>10939</v>
      </c>
      <c r="B551" t="s">
        <v>2829</v>
      </c>
      <c r="C551">
        <v>95834945</v>
      </c>
      <c r="D551" t="s">
        <v>2830</v>
      </c>
      <c r="E551">
        <v>5360</v>
      </c>
      <c r="F551" t="s">
        <v>2410</v>
      </c>
      <c r="G551" t="s">
        <v>70</v>
      </c>
      <c r="H551" t="s">
        <v>2831</v>
      </c>
    </row>
    <row r="552" spans="1:8">
      <c r="A552">
        <v>10591</v>
      </c>
      <c r="B552" t="s">
        <v>1817</v>
      </c>
      <c r="C552">
        <v>72190255</v>
      </c>
      <c r="D552" t="s">
        <v>1818</v>
      </c>
      <c r="E552">
        <v>5350</v>
      </c>
      <c r="F552" t="s">
        <v>94</v>
      </c>
      <c r="G552" t="s">
        <v>70</v>
      </c>
      <c r="H552" t="s">
        <v>1819</v>
      </c>
    </row>
    <row r="553" spans="1:8">
      <c r="A553">
        <v>11085</v>
      </c>
      <c r="B553" t="s">
        <v>3250</v>
      </c>
      <c r="C553">
        <v>49770359</v>
      </c>
      <c r="D553" t="s">
        <v>3251</v>
      </c>
      <c r="E553">
        <v>5357</v>
      </c>
      <c r="F553" t="s">
        <v>2417</v>
      </c>
      <c r="G553" t="s">
        <v>70</v>
      </c>
      <c r="H553" t="s">
        <v>3252</v>
      </c>
    </row>
    <row r="554" spans="1:8">
      <c r="A554">
        <v>10420</v>
      </c>
      <c r="B554" t="s">
        <v>1318</v>
      </c>
      <c r="C554">
        <v>77888025</v>
      </c>
      <c r="D554" t="s">
        <v>1319</v>
      </c>
      <c r="E554">
        <v>5379</v>
      </c>
      <c r="F554" t="s">
        <v>183</v>
      </c>
      <c r="G554" t="s">
        <v>70</v>
      </c>
      <c r="H554" t="s">
        <v>1320</v>
      </c>
    </row>
    <row r="555" spans="1:8">
      <c r="A555">
        <v>11012</v>
      </c>
      <c r="B555" t="s">
        <v>3042</v>
      </c>
      <c r="C555">
        <v>72331387</v>
      </c>
      <c r="D555" t="s">
        <v>3043</v>
      </c>
      <c r="E555">
        <v>5357</v>
      </c>
      <c r="F555" t="s">
        <v>2417</v>
      </c>
      <c r="G555" t="s">
        <v>70</v>
      </c>
      <c r="H555" t="s">
        <v>2427</v>
      </c>
    </row>
    <row r="556" spans="1:8">
      <c r="A556">
        <v>10576</v>
      </c>
      <c r="B556" t="s">
        <v>1775</v>
      </c>
      <c r="C556">
        <v>65344348</v>
      </c>
      <c r="D556" t="s">
        <v>1776</v>
      </c>
      <c r="E556">
        <v>5177</v>
      </c>
      <c r="F556" t="s">
        <v>280</v>
      </c>
      <c r="G556" t="s">
        <v>70</v>
      </c>
      <c r="H556" t="s">
        <v>1777</v>
      </c>
    </row>
    <row r="557" spans="1:8">
      <c r="A557">
        <v>10375</v>
      </c>
      <c r="B557" t="s">
        <v>1183</v>
      </c>
      <c r="C557">
        <v>44848369</v>
      </c>
      <c r="D557" t="s">
        <v>1184</v>
      </c>
      <c r="E557">
        <v>5381</v>
      </c>
      <c r="F557" t="s">
        <v>536</v>
      </c>
      <c r="G557" t="s">
        <v>70</v>
      </c>
      <c r="H557" t="s">
        <v>1185</v>
      </c>
    </row>
    <row r="558" spans="1:8">
      <c r="A558">
        <v>10818</v>
      </c>
      <c r="B558" t="s">
        <v>2478</v>
      </c>
      <c r="C558">
        <v>50667613</v>
      </c>
      <c r="D558" t="s">
        <v>2479</v>
      </c>
      <c r="E558">
        <v>5357</v>
      </c>
      <c r="F558" t="s">
        <v>2417</v>
      </c>
      <c r="G558" t="s">
        <v>70</v>
      </c>
      <c r="H558" t="s">
        <v>2480</v>
      </c>
    </row>
    <row r="559" spans="1:8">
      <c r="A559">
        <v>10854</v>
      </c>
      <c r="B559" t="s">
        <v>2582</v>
      </c>
      <c r="C559">
        <v>65226364</v>
      </c>
      <c r="D559" t="s">
        <v>2583</v>
      </c>
      <c r="E559">
        <v>5357</v>
      </c>
      <c r="F559" t="s">
        <v>2417</v>
      </c>
      <c r="G559" t="s">
        <v>70</v>
      </c>
      <c r="H559" t="s">
        <v>2584</v>
      </c>
    </row>
    <row r="560" spans="1:8">
      <c r="A560">
        <v>11125</v>
      </c>
      <c r="B560" t="s">
        <v>3374</v>
      </c>
      <c r="C560">
        <v>68609828</v>
      </c>
      <c r="D560" t="s">
        <v>3375</v>
      </c>
      <c r="E560">
        <v>5337</v>
      </c>
      <c r="F560" t="s">
        <v>3319</v>
      </c>
      <c r="G560" t="s">
        <v>70</v>
      </c>
      <c r="H560" t="s">
        <v>3376</v>
      </c>
    </row>
    <row r="561" spans="1:8">
      <c r="A561">
        <v>10115</v>
      </c>
      <c r="B561" t="s">
        <v>414</v>
      </c>
      <c r="C561">
        <v>74863685</v>
      </c>
      <c r="D561" t="s">
        <v>415</v>
      </c>
      <c r="E561">
        <v>5382</v>
      </c>
      <c r="F561" t="s">
        <v>80</v>
      </c>
      <c r="G561" t="s">
        <v>70</v>
      </c>
      <c r="H561" t="s">
        <v>416</v>
      </c>
    </row>
    <row r="562" spans="1:8">
      <c r="A562">
        <v>10022</v>
      </c>
      <c r="B562" t="s">
        <v>134</v>
      </c>
      <c r="C562">
        <v>70547135</v>
      </c>
      <c r="D562" t="s">
        <v>135</v>
      </c>
      <c r="E562">
        <v>5350</v>
      </c>
      <c r="F562" t="s">
        <v>94</v>
      </c>
      <c r="G562" t="s">
        <v>70</v>
      </c>
      <c r="H562" t="s">
        <v>136</v>
      </c>
    </row>
    <row r="563" spans="1:8">
      <c r="A563">
        <v>11037</v>
      </c>
      <c r="B563" t="s">
        <v>3112</v>
      </c>
      <c r="C563">
        <v>54862462</v>
      </c>
      <c r="D563" t="s">
        <v>3113</v>
      </c>
      <c r="E563">
        <v>5360</v>
      </c>
      <c r="F563" t="s">
        <v>2410</v>
      </c>
      <c r="G563" t="s">
        <v>70</v>
      </c>
      <c r="H563" t="s">
        <v>2389</v>
      </c>
    </row>
    <row r="564" spans="1:8">
      <c r="A564">
        <v>10962</v>
      </c>
      <c r="B564" t="s">
        <v>2894</v>
      </c>
      <c r="C564">
        <v>80580861</v>
      </c>
      <c r="D564" t="s">
        <v>2895</v>
      </c>
      <c r="E564">
        <v>5357</v>
      </c>
      <c r="F564" t="s">
        <v>2417</v>
      </c>
      <c r="G564" t="s">
        <v>70</v>
      </c>
      <c r="H564" t="s">
        <v>2896</v>
      </c>
    </row>
    <row r="565" spans="1:8">
      <c r="A565">
        <v>10711</v>
      </c>
      <c r="B565" t="s">
        <v>2170</v>
      </c>
      <c r="C565">
        <v>68197403</v>
      </c>
      <c r="D565" t="s">
        <v>2171</v>
      </c>
      <c r="E565">
        <v>5354</v>
      </c>
      <c r="F565" t="s">
        <v>84</v>
      </c>
      <c r="G565" t="s">
        <v>70</v>
      </c>
      <c r="H565" t="s">
        <v>2172</v>
      </c>
    </row>
    <row r="566" spans="1:8">
      <c r="A566">
        <v>10365</v>
      </c>
      <c r="B566" t="s">
        <v>1154</v>
      </c>
      <c r="C566">
        <v>54488306</v>
      </c>
      <c r="D566" t="s">
        <v>1155</v>
      </c>
      <c r="E566">
        <v>5380</v>
      </c>
      <c r="F566" t="s">
        <v>69</v>
      </c>
      <c r="G566" t="s">
        <v>70</v>
      </c>
      <c r="H566" t="s">
        <v>1156</v>
      </c>
    </row>
    <row r="567" spans="1:8">
      <c r="A567">
        <v>10448</v>
      </c>
      <c r="B567" t="s">
        <v>1401</v>
      </c>
      <c r="C567">
        <v>74910554</v>
      </c>
      <c r="D567" t="s">
        <v>1402</v>
      </c>
      <c r="E567">
        <v>5380</v>
      </c>
      <c r="F567" t="s">
        <v>69</v>
      </c>
      <c r="G567" t="s">
        <v>70</v>
      </c>
      <c r="H567" t="s">
        <v>1403</v>
      </c>
    </row>
    <row r="568" spans="1:8">
      <c r="A568">
        <v>10379</v>
      </c>
      <c r="B568" t="s">
        <v>1195</v>
      </c>
      <c r="C568">
        <v>79872067</v>
      </c>
      <c r="D568" t="s">
        <v>1196</v>
      </c>
      <c r="E568">
        <v>5379</v>
      </c>
      <c r="F568" t="s">
        <v>183</v>
      </c>
      <c r="G568" t="s">
        <v>70</v>
      </c>
      <c r="H568" t="s">
        <v>1197</v>
      </c>
    </row>
    <row r="569" spans="1:8">
      <c r="A569">
        <v>10548</v>
      </c>
      <c r="B569" t="s">
        <v>1694</v>
      </c>
      <c r="C569">
        <v>79720093</v>
      </c>
      <c r="D569" t="s">
        <v>1695</v>
      </c>
      <c r="E569">
        <v>5177</v>
      </c>
      <c r="F569" t="s">
        <v>280</v>
      </c>
      <c r="G569" t="s">
        <v>70</v>
      </c>
      <c r="H569" t="s">
        <v>1696</v>
      </c>
    </row>
    <row r="570" spans="1:8">
      <c r="A570">
        <v>10779</v>
      </c>
      <c r="B570" t="s">
        <v>2366</v>
      </c>
      <c r="C570">
        <v>80252646</v>
      </c>
      <c r="D570" t="s">
        <v>2367</v>
      </c>
      <c r="E570">
        <v>5177</v>
      </c>
      <c r="F570" t="s">
        <v>280</v>
      </c>
      <c r="G570" t="s">
        <v>70</v>
      </c>
      <c r="H570" t="s">
        <v>2368</v>
      </c>
    </row>
    <row r="571" spans="1:8">
      <c r="A571">
        <v>10496</v>
      </c>
      <c r="B571" t="s">
        <v>1541</v>
      </c>
      <c r="C571">
        <v>53978849</v>
      </c>
      <c r="D571" t="s">
        <v>1540</v>
      </c>
      <c r="E571">
        <v>5379</v>
      </c>
      <c r="F571" t="s">
        <v>183</v>
      </c>
      <c r="G571" t="s">
        <v>70</v>
      </c>
      <c r="H571" t="s">
        <v>1542</v>
      </c>
    </row>
    <row r="572" spans="1:8">
      <c r="A572">
        <v>11301</v>
      </c>
      <c r="B572" t="s">
        <v>3881</v>
      </c>
      <c r="C572">
        <v>76890213</v>
      </c>
      <c r="D572" t="s">
        <v>3882</v>
      </c>
      <c r="E572">
        <v>5337</v>
      </c>
      <c r="F572" t="s">
        <v>3319</v>
      </c>
      <c r="G572" t="s">
        <v>70</v>
      </c>
      <c r="H572" t="s">
        <v>3883</v>
      </c>
    </row>
    <row r="573" spans="1:8">
      <c r="A573">
        <v>10301</v>
      </c>
      <c r="B573" t="s">
        <v>966</v>
      </c>
      <c r="C573">
        <v>85873058</v>
      </c>
      <c r="D573" t="s">
        <v>967</v>
      </c>
      <c r="E573">
        <v>5177</v>
      </c>
      <c r="F573" t="s">
        <v>280</v>
      </c>
      <c r="G573" t="s">
        <v>70</v>
      </c>
      <c r="H573" t="s">
        <v>968</v>
      </c>
    </row>
    <row r="574" spans="1:8">
      <c r="A574">
        <v>11102</v>
      </c>
      <c r="B574" t="s">
        <v>3301</v>
      </c>
      <c r="C574">
        <v>97184640</v>
      </c>
      <c r="D574" t="s">
        <v>3302</v>
      </c>
      <c r="E574">
        <v>5357</v>
      </c>
      <c r="F574" t="s">
        <v>2417</v>
      </c>
      <c r="G574" t="s">
        <v>70</v>
      </c>
      <c r="H574" t="s">
        <v>3303</v>
      </c>
    </row>
    <row r="575" spans="1:8">
      <c r="A575">
        <v>10565</v>
      </c>
      <c r="B575" t="s">
        <v>1742</v>
      </c>
      <c r="C575">
        <v>81843097</v>
      </c>
      <c r="D575" t="s">
        <v>1743</v>
      </c>
      <c r="E575">
        <v>5379</v>
      </c>
      <c r="F575" t="s">
        <v>183</v>
      </c>
      <c r="G575" t="s">
        <v>70</v>
      </c>
      <c r="H575" t="s">
        <v>1744</v>
      </c>
    </row>
    <row r="576" spans="1:8">
      <c r="A576">
        <v>10799</v>
      </c>
      <c r="B576" t="s">
        <v>2425</v>
      </c>
      <c r="C576">
        <v>46091596</v>
      </c>
      <c r="D576" t="s">
        <v>2426</v>
      </c>
      <c r="E576">
        <v>5357</v>
      </c>
      <c r="F576" t="s">
        <v>2417</v>
      </c>
      <c r="G576" t="s">
        <v>70</v>
      </c>
      <c r="H576" t="s">
        <v>2427</v>
      </c>
    </row>
    <row r="577" spans="1:8">
      <c r="A577">
        <v>10315</v>
      </c>
      <c r="B577" t="s">
        <v>1007</v>
      </c>
      <c r="C577">
        <v>96207531</v>
      </c>
      <c r="D577" t="s">
        <v>1008</v>
      </c>
      <c r="E577">
        <v>5177</v>
      </c>
      <c r="F577" t="s">
        <v>280</v>
      </c>
      <c r="G577" t="s">
        <v>70</v>
      </c>
      <c r="H577" t="s">
        <v>1009</v>
      </c>
    </row>
    <row r="578" spans="1:8">
      <c r="A578">
        <v>10753</v>
      </c>
      <c r="B578" t="s">
        <v>2289</v>
      </c>
      <c r="C578">
        <v>80274065</v>
      </c>
      <c r="D578" t="s">
        <v>2290</v>
      </c>
      <c r="E578">
        <v>5379</v>
      </c>
      <c r="F578" t="s">
        <v>183</v>
      </c>
      <c r="G578" t="s">
        <v>70</v>
      </c>
      <c r="H578" t="s">
        <v>2291</v>
      </c>
    </row>
    <row r="579" spans="1:8">
      <c r="A579">
        <v>10858</v>
      </c>
      <c r="B579" t="s">
        <v>2594</v>
      </c>
      <c r="C579">
        <v>75663908</v>
      </c>
      <c r="D579" t="s">
        <v>2595</v>
      </c>
      <c r="E579">
        <v>5360</v>
      </c>
      <c r="F579" t="s">
        <v>2410</v>
      </c>
      <c r="G579" t="s">
        <v>70</v>
      </c>
      <c r="H579" t="s">
        <v>2596</v>
      </c>
    </row>
    <row r="580" spans="1:8">
      <c r="A580">
        <v>10460</v>
      </c>
      <c r="B580" t="s">
        <v>1437</v>
      </c>
      <c r="C580">
        <v>63977887</v>
      </c>
      <c r="D580" t="s">
        <v>1438</v>
      </c>
      <c r="E580">
        <v>5378</v>
      </c>
      <c r="F580" t="s">
        <v>349</v>
      </c>
      <c r="G580" t="s">
        <v>70</v>
      </c>
      <c r="H580" t="s">
        <v>334</v>
      </c>
    </row>
    <row r="581" spans="1:8">
      <c r="A581">
        <v>10050</v>
      </c>
      <c r="B581" t="s">
        <v>219</v>
      </c>
      <c r="C581">
        <v>99554948</v>
      </c>
      <c r="D581" t="s">
        <v>220</v>
      </c>
      <c r="E581">
        <v>5379</v>
      </c>
      <c r="F581" t="s">
        <v>183</v>
      </c>
      <c r="G581" t="s">
        <v>70</v>
      </c>
      <c r="H581" t="s">
        <v>221</v>
      </c>
    </row>
    <row r="582" spans="1:8">
      <c r="A582">
        <v>10868</v>
      </c>
      <c r="B582" t="s">
        <v>2623</v>
      </c>
      <c r="C582">
        <v>76460200</v>
      </c>
      <c r="D582" t="s">
        <v>2621</v>
      </c>
      <c r="E582">
        <v>5357</v>
      </c>
      <c r="F582" t="s">
        <v>2417</v>
      </c>
      <c r="G582" t="s">
        <v>70</v>
      </c>
      <c r="H582" t="s">
        <v>2624</v>
      </c>
    </row>
    <row r="583" spans="1:8">
      <c r="A583">
        <v>11256</v>
      </c>
      <c r="B583" t="s">
        <v>3752</v>
      </c>
      <c r="C583">
        <v>42228824</v>
      </c>
      <c r="D583" t="s">
        <v>3750</v>
      </c>
      <c r="E583">
        <v>5334</v>
      </c>
      <c r="F583" t="s">
        <v>3335</v>
      </c>
      <c r="G583" t="s">
        <v>70</v>
      </c>
      <c r="H583" t="s">
        <v>3753</v>
      </c>
    </row>
    <row r="584" spans="1:8">
      <c r="A584">
        <v>11151</v>
      </c>
      <c r="B584" t="s">
        <v>3449</v>
      </c>
      <c r="C584">
        <v>62567301</v>
      </c>
      <c r="D584" t="s">
        <v>3450</v>
      </c>
      <c r="E584">
        <v>5334</v>
      </c>
      <c r="F584" t="s">
        <v>3335</v>
      </c>
      <c r="G584" t="s">
        <v>70</v>
      </c>
      <c r="H584" t="s">
        <v>3451</v>
      </c>
    </row>
    <row r="585" spans="1:8">
      <c r="A585">
        <v>10665</v>
      </c>
      <c r="B585" t="s">
        <v>2034</v>
      </c>
      <c r="C585">
        <v>48082335</v>
      </c>
      <c r="D585" t="s">
        <v>2035</v>
      </c>
      <c r="E585">
        <v>5379</v>
      </c>
      <c r="F585" t="s">
        <v>183</v>
      </c>
      <c r="G585" t="s">
        <v>70</v>
      </c>
      <c r="H585" t="s">
        <v>2036</v>
      </c>
    </row>
    <row r="586" spans="1:8">
      <c r="A586">
        <v>10224</v>
      </c>
      <c r="B586" t="s">
        <v>740</v>
      </c>
      <c r="C586">
        <v>89778270</v>
      </c>
      <c r="D586" t="s">
        <v>741</v>
      </c>
      <c r="E586">
        <v>5381</v>
      </c>
      <c r="F586" t="s">
        <v>536</v>
      </c>
      <c r="G586" t="s">
        <v>70</v>
      </c>
      <c r="H586" t="s">
        <v>742</v>
      </c>
    </row>
    <row r="587" spans="1:8">
      <c r="A587">
        <v>10979</v>
      </c>
      <c r="B587" t="s">
        <v>2944</v>
      </c>
      <c r="C587">
        <v>61228399</v>
      </c>
      <c r="D587" t="s">
        <v>2945</v>
      </c>
      <c r="E587">
        <v>5360</v>
      </c>
      <c r="F587" t="s">
        <v>2410</v>
      </c>
      <c r="G587" t="s">
        <v>70</v>
      </c>
      <c r="H587" t="s">
        <v>2946</v>
      </c>
    </row>
    <row r="588" spans="1:8">
      <c r="A588">
        <v>10161</v>
      </c>
      <c r="B588" t="s">
        <v>553</v>
      </c>
      <c r="C588">
        <v>61229784</v>
      </c>
      <c r="D588" t="s">
        <v>554</v>
      </c>
      <c r="E588">
        <v>5350</v>
      </c>
      <c r="F588" t="s">
        <v>94</v>
      </c>
      <c r="G588" t="s">
        <v>70</v>
      </c>
      <c r="H588" t="s">
        <v>555</v>
      </c>
    </row>
    <row r="589" spans="1:8">
      <c r="A589">
        <v>10917</v>
      </c>
      <c r="B589" t="s">
        <v>2768</v>
      </c>
      <c r="C589">
        <v>69806885</v>
      </c>
      <c r="D589" t="s">
        <v>2769</v>
      </c>
      <c r="E589">
        <v>5357</v>
      </c>
      <c r="F589" t="s">
        <v>2417</v>
      </c>
      <c r="G589" t="s">
        <v>70</v>
      </c>
      <c r="H589" t="s">
        <v>2770</v>
      </c>
    </row>
    <row r="590" spans="1:8">
      <c r="A590">
        <v>10016</v>
      </c>
      <c r="B590" t="s">
        <v>117</v>
      </c>
      <c r="C590">
        <v>46601954</v>
      </c>
      <c r="D590" t="s">
        <v>118</v>
      </c>
      <c r="E590">
        <v>5353</v>
      </c>
      <c r="F590" t="s">
        <v>84</v>
      </c>
      <c r="G590" t="s">
        <v>70</v>
      </c>
      <c r="H590" t="s">
        <v>119</v>
      </c>
    </row>
    <row r="591" spans="1:8">
      <c r="A591">
        <v>10017</v>
      </c>
      <c r="B591" t="s">
        <v>120</v>
      </c>
      <c r="C591">
        <v>85810629</v>
      </c>
      <c r="D591" t="s">
        <v>118</v>
      </c>
      <c r="E591">
        <v>5353</v>
      </c>
      <c r="F591" t="s">
        <v>84</v>
      </c>
      <c r="G591" t="s">
        <v>70</v>
      </c>
      <c r="H591" t="s">
        <v>121</v>
      </c>
    </row>
    <row r="592" spans="1:8">
      <c r="A592">
        <v>10545</v>
      </c>
      <c r="B592" t="s">
        <v>1685</v>
      </c>
      <c r="C592">
        <v>96272552</v>
      </c>
      <c r="D592" t="s">
        <v>1686</v>
      </c>
      <c r="E592">
        <v>5177</v>
      </c>
      <c r="F592" t="s">
        <v>280</v>
      </c>
      <c r="G592" t="s">
        <v>70</v>
      </c>
      <c r="H592" t="s">
        <v>1687</v>
      </c>
    </row>
    <row r="593" spans="1:8">
      <c r="A593">
        <v>10541</v>
      </c>
      <c r="B593" t="s">
        <v>1673</v>
      </c>
      <c r="C593">
        <v>80572596</v>
      </c>
      <c r="D593" t="s">
        <v>1674</v>
      </c>
      <c r="E593">
        <v>5382</v>
      </c>
      <c r="F593" t="s">
        <v>80</v>
      </c>
      <c r="G593" t="s">
        <v>70</v>
      </c>
      <c r="H593" t="s">
        <v>1675</v>
      </c>
    </row>
    <row r="594" spans="1:8">
      <c r="A594">
        <v>10280</v>
      </c>
      <c r="B594" t="s">
        <v>905</v>
      </c>
      <c r="C594">
        <v>89339587</v>
      </c>
      <c r="D594" t="s">
        <v>906</v>
      </c>
      <c r="E594">
        <v>5379</v>
      </c>
      <c r="F594" t="s">
        <v>183</v>
      </c>
      <c r="G594" t="s">
        <v>70</v>
      </c>
      <c r="H594" t="s">
        <v>907</v>
      </c>
    </row>
    <row r="595" spans="1:8">
      <c r="A595">
        <v>10170</v>
      </c>
      <c r="B595" t="s">
        <v>580</v>
      </c>
      <c r="C595">
        <v>90136415</v>
      </c>
      <c r="D595" t="s">
        <v>581</v>
      </c>
      <c r="E595">
        <v>5177</v>
      </c>
      <c r="F595" t="s">
        <v>280</v>
      </c>
      <c r="G595" t="s">
        <v>70</v>
      </c>
      <c r="H595" t="s">
        <v>582</v>
      </c>
    </row>
    <row r="596" spans="1:8">
      <c r="A596">
        <v>11034</v>
      </c>
      <c r="B596" t="s">
        <v>3103</v>
      </c>
      <c r="C596">
        <v>98310657</v>
      </c>
      <c r="D596" t="s">
        <v>3104</v>
      </c>
      <c r="E596">
        <v>5357</v>
      </c>
      <c r="F596" t="s">
        <v>2417</v>
      </c>
      <c r="G596" t="s">
        <v>70</v>
      </c>
      <c r="H596" t="s">
        <v>3105</v>
      </c>
    </row>
    <row r="597" spans="1:8">
      <c r="A597">
        <v>10430</v>
      </c>
      <c r="B597" t="s">
        <v>1348</v>
      </c>
      <c r="C597">
        <v>48606298</v>
      </c>
      <c r="D597" t="s">
        <v>1349</v>
      </c>
      <c r="E597">
        <v>5379</v>
      </c>
      <c r="F597" t="s">
        <v>183</v>
      </c>
      <c r="G597" t="s">
        <v>70</v>
      </c>
      <c r="H597" t="s">
        <v>1350</v>
      </c>
    </row>
    <row r="598" spans="1:8">
      <c r="A598">
        <v>10986</v>
      </c>
      <c r="B598" t="s">
        <v>2965</v>
      </c>
      <c r="C598">
        <v>58946082</v>
      </c>
      <c r="D598" t="s">
        <v>2966</v>
      </c>
      <c r="E598">
        <v>5360</v>
      </c>
      <c r="F598" t="s">
        <v>2410</v>
      </c>
      <c r="G598" t="s">
        <v>70</v>
      </c>
      <c r="H598" t="s">
        <v>2967</v>
      </c>
    </row>
    <row r="599" spans="1:8">
      <c r="A599">
        <v>10527</v>
      </c>
      <c r="B599" t="s">
        <v>1633</v>
      </c>
      <c r="C599">
        <v>96309082</v>
      </c>
      <c r="D599" t="s">
        <v>1634</v>
      </c>
      <c r="E599">
        <v>5378</v>
      </c>
      <c r="F599" t="s">
        <v>349</v>
      </c>
      <c r="G599" t="s">
        <v>70</v>
      </c>
      <c r="H599" t="s">
        <v>1635</v>
      </c>
    </row>
    <row r="600" spans="1:8">
      <c r="A600">
        <v>10959</v>
      </c>
      <c r="B600" t="s">
        <v>2886</v>
      </c>
      <c r="C600">
        <v>69690719</v>
      </c>
      <c r="D600" t="s">
        <v>2887</v>
      </c>
      <c r="E600">
        <v>5360</v>
      </c>
      <c r="F600" t="s">
        <v>2410</v>
      </c>
      <c r="G600" t="s">
        <v>70</v>
      </c>
      <c r="H600" t="s">
        <v>2888</v>
      </c>
    </row>
    <row r="601" spans="1:8">
      <c r="A601">
        <v>10037</v>
      </c>
      <c r="B601" t="s">
        <v>178</v>
      </c>
      <c r="C601">
        <v>70802830</v>
      </c>
      <c r="D601" t="s">
        <v>179</v>
      </c>
      <c r="E601">
        <v>5380</v>
      </c>
      <c r="F601" t="s">
        <v>69</v>
      </c>
      <c r="G601" t="s">
        <v>70</v>
      </c>
      <c r="H601" t="s">
        <v>180</v>
      </c>
    </row>
    <row r="602" spans="1:8">
      <c r="A602">
        <v>10975</v>
      </c>
      <c r="B602" t="s">
        <v>2933</v>
      </c>
      <c r="C602">
        <v>70261011</v>
      </c>
      <c r="D602" t="s">
        <v>2934</v>
      </c>
      <c r="E602">
        <v>5360</v>
      </c>
      <c r="F602" t="s">
        <v>2410</v>
      </c>
      <c r="G602" t="s">
        <v>70</v>
      </c>
      <c r="H602" t="s">
        <v>2935</v>
      </c>
    </row>
    <row r="603" spans="1:8">
      <c r="A603">
        <v>10604</v>
      </c>
      <c r="B603" t="s">
        <v>1856</v>
      </c>
      <c r="C603">
        <v>83787292</v>
      </c>
      <c r="D603" t="s">
        <v>1857</v>
      </c>
      <c r="E603">
        <v>5382</v>
      </c>
      <c r="F603" t="s">
        <v>80</v>
      </c>
      <c r="G603" t="s">
        <v>70</v>
      </c>
      <c r="H603" t="s">
        <v>1858</v>
      </c>
    </row>
    <row r="604" spans="1:8">
      <c r="A604">
        <v>10804</v>
      </c>
      <c r="B604" t="s">
        <v>2438</v>
      </c>
      <c r="C604">
        <v>46403465</v>
      </c>
      <c r="D604" t="s">
        <v>2439</v>
      </c>
      <c r="E604">
        <v>5357</v>
      </c>
      <c r="F604" t="s">
        <v>2417</v>
      </c>
      <c r="G604" t="s">
        <v>70</v>
      </c>
      <c r="H604" t="s">
        <v>2440</v>
      </c>
    </row>
    <row r="605" spans="1:8">
      <c r="A605">
        <v>11117</v>
      </c>
      <c r="B605" t="s">
        <v>3350</v>
      </c>
      <c r="C605">
        <v>42693931</v>
      </c>
      <c r="D605" t="s">
        <v>3351</v>
      </c>
      <c r="E605">
        <v>5337</v>
      </c>
      <c r="F605" t="s">
        <v>3319</v>
      </c>
      <c r="G605" t="s">
        <v>70</v>
      </c>
      <c r="H605" t="s">
        <v>3352</v>
      </c>
    </row>
    <row r="606" spans="1:8">
      <c r="A606">
        <v>11124</v>
      </c>
      <c r="B606" t="s">
        <v>3371</v>
      </c>
      <c r="C606">
        <v>77450649</v>
      </c>
      <c r="D606" t="s">
        <v>3372</v>
      </c>
      <c r="E606">
        <v>5337</v>
      </c>
      <c r="F606" t="s">
        <v>3319</v>
      </c>
      <c r="G606" t="s">
        <v>70</v>
      </c>
      <c r="H606" t="s">
        <v>3373</v>
      </c>
    </row>
    <row r="607" spans="1:8">
      <c r="A607">
        <v>10390</v>
      </c>
      <c r="B607" t="s">
        <v>1228</v>
      </c>
      <c r="C607">
        <v>53266871</v>
      </c>
      <c r="D607" t="s">
        <v>1229</v>
      </c>
      <c r="E607">
        <v>5350</v>
      </c>
      <c r="F607" t="s">
        <v>94</v>
      </c>
      <c r="G607" t="s">
        <v>70</v>
      </c>
      <c r="H607" t="s">
        <v>1230</v>
      </c>
    </row>
    <row r="608" spans="1:8">
      <c r="A608">
        <v>11109</v>
      </c>
      <c r="B608" t="s">
        <v>3324</v>
      </c>
      <c r="C608">
        <v>71983443</v>
      </c>
      <c r="D608" t="s">
        <v>3325</v>
      </c>
      <c r="E608">
        <v>5337</v>
      </c>
      <c r="F608" t="s">
        <v>3319</v>
      </c>
      <c r="G608" t="s">
        <v>70</v>
      </c>
      <c r="H608" t="s">
        <v>3326</v>
      </c>
    </row>
    <row r="609" spans="1:8">
      <c r="A609">
        <v>10728</v>
      </c>
      <c r="B609" t="s">
        <v>2219</v>
      </c>
      <c r="C609">
        <v>65238830</v>
      </c>
      <c r="D609" t="s">
        <v>2220</v>
      </c>
      <c r="E609">
        <v>5177</v>
      </c>
      <c r="F609" t="s">
        <v>280</v>
      </c>
      <c r="G609" t="s">
        <v>70</v>
      </c>
      <c r="H609" t="s">
        <v>2221</v>
      </c>
    </row>
    <row r="610" spans="1:8">
      <c r="A610">
        <v>10929</v>
      </c>
      <c r="B610" t="s">
        <v>2802</v>
      </c>
      <c r="C610">
        <v>82136167</v>
      </c>
      <c r="D610" t="s">
        <v>2803</v>
      </c>
      <c r="E610">
        <v>5360</v>
      </c>
      <c r="F610" t="s">
        <v>2410</v>
      </c>
      <c r="G610" t="s">
        <v>70</v>
      </c>
      <c r="H610" t="s">
        <v>2804</v>
      </c>
    </row>
    <row r="611" spans="1:8">
      <c r="A611">
        <v>10729</v>
      </c>
      <c r="B611" t="s">
        <v>2222</v>
      </c>
      <c r="C611">
        <v>59558265</v>
      </c>
      <c r="D611" t="s">
        <v>2223</v>
      </c>
      <c r="E611">
        <v>5177</v>
      </c>
      <c r="F611" t="s">
        <v>280</v>
      </c>
      <c r="G611" t="s">
        <v>70</v>
      </c>
      <c r="H611" t="s">
        <v>2224</v>
      </c>
    </row>
    <row r="612" spans="1:8">
      <c r="A612">
        <v>10553</v>
      </c>
      <c r="B612" t="s">
        <v>1709</v>
      </c>
      <c r="C612">
        <v>69606041</v>
      </c>
      <c r="D612" t="s">
        <v>1710</v>
      </c>
      <c r="E612">
        <v>5350</v>
      </c>
      <c r="F612" t="s">
        <v>94</v>
      </c>
      <c r="G612" t="s">
        <v>70</v>
      </c>
      <c r="H612" t="s">
        <v>1711</v>
      </c>
    </row>
    <row r="613" spans="1:8">
      <c r="A613">
        <v>10311</v>
      </c>
      <c r="B613" t="s">
        <v>995</v>
      </c>
      <c r="C613">
        <v>50254625</v>
      </c>
      <c r="D613" t="s">
        <v>996</v>
      </c>
      <c r="E613">
        <v>5382</v>
      </c>
      <c r="F613" t="s">
        <v>80</v>
      </c>
      <c r="G613" t="s">
        <v>70</v>
      </c>
      <c r="H613" t="s">
        <v>997</v>
      </c>
    </row>
    <row r="614" spans="1:8">
      <c r="A614">
        <v>10549</v>
      </c>
      <c r="B614" t="s">
        <v>1697</v>
      </c>
      <c r="C614">
        <v>79972409</v>
      </c>
      <c r="D614" t="s">
        <v>1698</v>
      </c>
      <c r="E614">
        <v>5354</v>
      </c>
      <c r="F614" t="s">
        <v>84</v>
      </c>
      <c r="G614" t="s">
        <v>70</v>
      </c>
      <c r="H614" t="s">
        <v>1699</v>
      </c>
    </row>
    <row r="615" spans="1:8">
      <c r="A615">
        <v>10160</v>
      </c>
      <c r="B615" t="s">
        <v>550</v>
      </c>
      <c r="C615">
        <v>41109368</v>
      </c>
      <c r="D615" t="s">
        <v>551</v>
      </c>
      <c r="E615">
        <v>5350</v>
      </c>
      <c r="F615" t="s">
        <v>94</v>
      </c>
      <c r="G615" t="s">
        <v>70</v>
      </c>
      <c r="H615" t="s">
        <v>552</v>
      </c>
    </row>
    <row r="616" spans="1:8">
      <c r="A616">
        <v>11280</v>
      </c>
      <c r="B616" t="s">
        <v>3822</v>
      </c>
      <c r="C616">
        <v>97010141</v>
      </c>
      <c r="D616" t="s">
        <v>3823</v>
      </c>
      <c r="E616">
        <v>5365</v>
      </c>
      <c r="F616" t="s">
        <v>3387</v>
      </c>
      <c r="G616" t="s">
        <v>70</v>
      </c>
      <c r="H616" t="s">
        <v>3824</v>
      </c>
    </row>
    <row r="617" spans="1:8">
      <c r="A617">
        <v>10372</v>
      </c>
      <c r="B617" t="s">
        <v>1174</v>
      </c>
      <c r="C617">
        <v>56776589</v>
      </c>
      <c r="D617" t="s">
        <v>1175</v>
      </c>
      <c r="E617">
        <v>5378</v>
      </c>
      <c r="F617" t="s">
        <v>349</v>
      </c>
      <c r="G617" t="s">
        <v>70</v>
      </c>
      <c r="H617" t="s">
        <v>1176</v>
      </c>
    </row>
    <row r="618" spans="1:8">
      <c r="A618">
        <v>10316</v>
      </c>
      <c r="B618" t="s">
        <v>1010</v>
      </c>
      <c r="C618">
        <v>72622371</v>
      </c>
      <c r="D618" t="s">
        <v>1011</v>
      </c>
      <c r="E618">
        <v>5177</v>
      </c>
      <c r="F618" t="s">
        <v>280</v>
      </c>
      <c r="G618" t="s">
        <v>70</v>
      </c>
      <c r="H618" t="s">
        <v>1012</v>
      </c>
    </row>
    <row r="619" spans="1:8">
      <c r="A619">
        <v>10289</v>
      </c>
      <c r="B619" t="s">
        <v>932</v>
      </c>
      <c r="C619">
        <v>59103600</v>
      </c>
      <c r="D619" t="s">
        <v>933</v>
      </c>
      <c r="E619">
        <v>5353</v>
      </c>
      <c r="F619" t="s">
        <v>84</v>
      </c>
      <c r="G619" t="s">
        <v>70</v>
      </c>
      <c r="H619" t="s">
        <v>934</v>
      </c>
    </row>
    <row r="620" spans="1:8">
      <c r="A620">
        <v>10928</v>
      </c>
      <c r="B620" t="s">
        <v>2799</v>
      </c>
      <c r="C620">
        <v>95259174</v>
      </c>
      <c r="D620" t="s">
        <v>2800</v>
      </c>
      <c r="E620">
        <v>5357</v>
      </c>
      <c r="F620" t="s">
        <v>2417</v>
      </c>
      <c r="G620" t="s">
        <v>70</v>
      </c>
      <c r="H620" t="s">
        <v>2801</v>
      </c>
    </row>
    <row r="621" spans="1:8">
      <c r="A621">
        <v>10688</v>
      </c>
      <c r="B621" t="s">
        <v>2103</v>
      </c>
      <c r="C621">
        <v>47440447</v>
      </c>
      <c r="D621" t="s">
        <v>2104</v>
      </c>
      <c r="E621">
        <v>5380</v>
      </c>
      <c r="F621" t="s">
        <v>69</v>
      </c>
      <c r="G621" t="s">
        <v>70</v>
      </c>
      <c r="H621" t="s">
        <v>2105</v>
      </c>
    </row>
    <row r="622" spans="1:8">
      <c r="A622">
        <v>10937</v>
      </c>
      <c r="B622" t="s">
        <v>2823</v>
      </c>
      <c r="C622">
        <v>96472678</v>
      </c>
      <c r="D622" t="s">
        <v>2824</v>
      </c>
      <c r="E622">
        <v>5360</v>
      </c>
      <c r="F622" t="s">
        <v>2410</v>
      </c>
      <c r="G622" t="s">
        <v>70</v>
      </c>
      <c r="H622" t="s">
        <v>2825</v>
      </c>
    </row>
    <row r="623" spans="1:8">
      <c r="A623">
        <v>11177</v>
      </c>
      <c r="B623" t="s">
        <v>3524</v>
      </c>
      <c r="C623">
        <v>61220011</v>
      </c>
      <c r="D623" t="s">
        <v>3525</v>
      </c>
      <c r="E623">
        <v>5337</v>
      </c>
      <c r="F623" t="s">
        <v>3319</v>
      </c>
      <c r="G623" t="s">
        <v>70</v>
      </c>
      <c r="H623" t="s">
        <v>3526</v>
      </c>
    </row>
    <row r="624" spans="1:8">
      <c r="A624">
        <v>10958</v>
      </c>
      <c r="B624" t="s">
        <v>2883</v>
      </c>
      <c r="C624">
        <v>45934220</v>
      </c>
      <c r="D624" t="s">
        <v>2884</v>
      </c>
      <c r="E624">
        <v>5360</v>
      </c>
      <c r="F624" t="s">
        <v>2410</v>
      </c>
      <c r="G624" t="s">
        <v>70</v>
      </c>
      <c r="H624" t="s">
        <v>2885</v>
      </c>
    </row>
    <row r="625" spans="1:8">
      <c r="A625">
        <v>11137</v>
      </c>
      <c r="B625" t="s">
        <v>3410</v>
      </c>
      <c r="C625">
        <v>55790163</v>
      </c>
      <c r="D625" t="s">
        <v>3411</v>
      </c>
      <c r="E625">
        <v>5365</v>
      </c>
      <c r="F625" t="s">
        <v>3387</v>
      </c>
      <c r="G625" t="s">
        <v>70</v>
      </c>
      <c r="H625" t="s">
        <v>3412</v>
      </c>
    </row>
    <row r="626" spans="1:8">
      <c r="A626">
        <v>10639</v>
      </c>
      <c r="B626" t="s">
        <v>1959</v>
      </c>
      <c r="C626">
        <v>97304751</v>
      </c>
      <c r="D626" t="s">
        <v>1960</v>
      </c>
      <c r="E626">
        <v>5380</v>
      </c>
      <c r="F626" t="s">
        <v>69</v>
      </c>
      <c r="G626" t="s">
        <v>70</v>
      </c>
      <c r="H626" t="s">
        <v>934</v>
      </c>
    </row>
    <row r="627" spans="1:8">
      <c r="A627">
        <v>11075</v>
      </c>
      <c r="B627" t="s">
        <v>3220</v>
      </c>
      <c r="C627">
        <v>90148806</v>
      </c>
      <c r="D627" t="s">
        <v>3221</v>
      </c>
      <c r="E627">
        <v>5357</v>
      </c>
      <c r="F627" t="s">
        <v>2417</v>
      </c>
      <c r="G627" t="s">
        <v>70</v>
      </c>
      <c r="H627" t="s">
        <v>3222</v>
      </c>
    </row>
    <row r="628" spans="1:8">
      <c r="A628">
        <v>10949</v>
      </c>
      <c r="B628" t="s">
        <v>2857</v>
      </c>
      <c r="C628">
        <v>85530407</v>
      </c>
      <c r="D628" t="s">
        <v>2858</v>
      </c>
      <c r="E628">
        <v>5360</v>
      </c>
      <c r="F628" t="s">
        <v>2410</v>
      </c>
      <c r="G628" t="s">
        <v>70</v>
      </c>
      <c r="H628" t="s">
        <v>555</v>
      </c>
    </row>
    <row r="629" spans="1:8">
      <c r="A629">
        <v>10617</v>
      </c>
      <c r="B629" t="s">
        <v>1894</v>
      </c>
      <c r="C629">
        <v>80394890</v>
      </c>
      <c r="D629" t="s">
        <v>1895</v>
      </c>
      <c r="E629">
        <v>5353</v>
      </c>
      <c r="F629" t="s">
        <v>84</v>
      </c>
      <c r="G629" t="s">
        <v>70</v>
      </c>
      <c r="H629" t="s">
        <v>1896</v>
      </c>
    </row>
    <row r="630" spans="1:8">
      <c r="A630">
        <v>10380</v>
      </c>
      <c r="B630" t="s">
        <v>1198</v>
      </c>
      <c r="C630">
        <v>55909403</v>
      </c>
      <c r="D630" t="s">
        <v>1199</v>
      </c>
      <c r="E630">
        <v>5353</v>
      </c>
      <c r="F630" t="s">
        <v>84</v>
      </c>
      <c r="G630" t="s">
        <v>70</v>
      </c>
      <c r="H630" t="s">
        <v>1200</v>
      </c>
    </row>
    <row r="631" spans="1:8">
      <c r="A631">
        <v>10991</v>
      </c>
      <c r="B631" t="s">
        <v>2980</v>
      </c>
      <c r="C631">
        <v>74873316</v>
      </c>
      <c r="D631" t="s">
        <v>2981</v>
      </c>
      <c r="E631">
        <v>5360</v>
      </c>
      <c r="F631" t="s">
        <v>2410</v>
      </c>
      <c r="G631" t="s">
        <v>70</v>
      </c>
      <c r="H631" t="s">
        <v>2982</v>
      </c>
    </row>
    <row r="632" spans="1:8">
      <c r="A632">
        <v>10125</v>
      </c>
      <c r="B632" t="s">
        <v>444</v>
      </c>
      <c r="C632">
        <v>63853777</v>
      </c>
      <c r="D632" t="s">
        <v>445</v>
      </c>
      <c r="E632">
        <v>5380</v>
      </c>
      <c r="F632" t="s">
        <v>69</v>
      </c>
      <c r="G632" t="s">
        <v>70</v>
      </c>
      <c r="H632" t="s">
        <v>446</v>
      </c>
    </row>
    <row r="633" spans="1:8">
      <c r="A633">
        <v>11004</v>
      </c>
      <c r="B633" t="s">
        <v>3018</v>
      </c>
      <c r="C633">
        <v>99167014</v>
      </c>
      <c r="D633" t="s">
        <v>3019</v>
      </c>
      <c r="E633">
        <v>5357</v>
      </c>
      <c r="F633" t="s">
        <v>2417</v>
      </c>
      <c r="G633" t="s">
        <v>70</v>
      </c>
      <c r="H633" t="s">
        <v>3020</v>
      </c>
    </row>
    <row r="634" spans="1:8">
      <c r="A634">
        <v>10875</v>
      </c>
      <c r="B634" t="s">
        <v>2643</v>
      </c>
      <c r="C634">
        <v>80017417</v>
      </c>
      <c r="D634" t="s">
        <v>2644</v>
      </c>
      <c r="E634">
        <v>5360</v>
      </c>
      <c r="F634" t="s">
        <v>2410</v>
      </c>
      <c r="G634" t="s">
        <v>70</v>
      </c>
      <c r="H634" t="s">
        <v>2645</v>
      </c>
    </row>
    <row r="635" spans="1:8">
      <c r="A635">
        <v>11192</v>
      </c>
      <c r="B635" t="s">
        <v>3568</v>
      </c>
      <c r="C635">
        <v>56771338</v>
      </c>
      <c r="D635" t="s">
        <v>3569</v>
      </c>
      <c r="E635">
        <v>5337</v>
      </c>
      <c r="F635" t="s">
        <v>3319</v>
      </c>
      <c r="G635" t="s">
        <v>70</v>
      </c>
      <c r="H635" t="s">
        <v>3570</v>
      </c>
    </row>
    <row r="636" spans="1:8">
      <c r="A636">
        <v>10656</v>
      </c>
      <c r="B636" t="s">
        <v>2008</v>
      </c>
      <c r="C636">
        <v>68589715</v>
      </c>
      <c r="D636" t="s">
        <v>2009</v>
      </c>
      <c r="E636">
        <v>5379</v>
      </c>
      <c r="F636" t="s">
        <v>183</v>
      </c>
      <c r="G636" t="s">
        <v>70</v>
      </c>
      <c r="H636" t="s">
        <v>2010</v>
      </c>
    </row>
    <row r="637" spans="1:8">
      <c r="A637">
        <v>11064</v>
      </c>
      <c r="B637" t="s">
        <v>3189</v>
      </c>
      <c r="C637">
        <v>69900016</v>
      </c>
      <c r="D637" t="s">
        <v>3190</v>
      </c>
      <c r="E637">
        <v>5360</v>
      </c>
      <c r="F637" t="s">
        <v>2410</v>
      </c>
      <c r="G637" t="s">
        <v>70</v>
      </c>
      <c r="H637" t="s">
        <v>3191</v>
      </c>
    </row>
    <row r="638" spans="1:8">
      <c r="A638">
        <v>10912</v>
      </c>
      <c r="B638" t="s">
        <v>2753</v>
      </c>
      <c r="C638">
        <v>90835454</v>
      </c>
      <c r="D638" t="s">
        <v>2754</v>
      </c>
      <c r="E638">
        <v>5357</v>
      </c>
      <c r="F638" t="s">
        <v>2417</v>
      </c>
      <c r="G638" t="s">
        <v>70</v>
      </c>
      <c r="H638" t="s">
        <v>2755</v>
      </c>
    </row>
    <row r="639" spans="1:8">
      <c r="A639">
        <v>10120</v>
      </c>
      <c r="B639" t="s">
        <v>429</v>
      </c>
      <c r="C639">
        <v>51855234</v>
      </c>
      <c r="D639" t="s">
        <v>430</v>
      </c>
      <c r="E639">
        <v>5378</v>
      </c>
      <c r="F639" t="s">
        <v>349</v>
      </c>
      <c r="G639" t="s">
        <v>70</v>
      </c>
      <c r="H639" t="s">
        <v>431</v>
      </c>
    </row>
    <row r="640" spans="1:8">
      <c r="A640">
        <v>10165</v>
      </c>
      <c r="B640" t="s">
        <v>565</v>
      </c>
      <c r="C640">
        <v>72838635</v>
      </c>
      <c r="D640" t="s">
        <v>566</v>
      </c>
      <c r="E640">
        <v>5177</v>
      </c>
      <c r="F640" t="s">
        <v>280</v>
      </c>
      <c r="G640" t="s">
        <v>70</v>
      </c>
      <c r="H640" t="s">
        <v>567</v>
      </c>
    </row>
    <row r="641" spans="1:8">
      <c r="A641">
        <v>10235</v>
      </c>
      <c r="B641" t="s">
        <v>772</v>
      </c>
      <c r="C641">
        <v>71143015</v>
      </c>
      <c r="D641" t="s">
        <v>773</v>
      </c>
      <c r="E641">
        <v>5353</v>
      </c>
      <c r="F641" t="s">
        <v>84</v>
      </c>
      <c r="G641" t="s">
        <v>70</v>
      </c>
      <c r="H641" t="s">
        <v>774</v>
      </c>
    </row>
    <row r="642" spans="1:8">
      <c r="A642">
        <v>11139</v>
      </c>
      <c r="B642" t="s">
        <v>3416</v>
      </c>
      <c r="C642">
        <v>58280622</v>
      </c>
      <c r="D642" t="s">
        <v>3414</v>
      </c>
      <c r="E642">
        <v>5365</v>
      </c>
      <c r="F642" t="s">
        <v>3387</v>
      </c>
      <c r="G642" t="s">
        <v>70</v>
      </c>
      <c r="H642" t="s">
        <v>3417</v>
      </c>
    </row>
    <row r="643" spans="1:8">
      <c r="A643">
        <v>10721</v>
      </c>
      <c r="B643" t="s">
        <v>2198</v>
      </c>
      <c r="C643">
        <v>71211556</v>
      </c>
      <c r="D643" t="s">
        <v>2199</v>
      </c>
      <c r="E643">
        <v>5379</v>
      </c>
      <c r="F643" t="s">
        <v>183</v>
      </c>
      <c r="G643" t="s">
        <v>70</v>
      </c>
      <c r="H643" t="s">
        <v>2200</v>
      </c>
    </row>
    <row r="644" spans="1:8">
      <c r="A644">
        <v>10823</v>
      </c>
      <c r="B644" t="s">
        <v>2493</v>
      </c>
      <c r="C644">
        <v>48651400</v>
      </c>
      <c r="D644" t="s">
        <v>2494</v>
      </c>
      <c r="E644">
        <v>5357</v>
      </c>
      <c r="F644" t="s">
        <v>2417</v>
      </c>
      <c r="G644" t="s">
        <v>70</v>
      </c>
      <c r="H644" t="s">
        <v>2495</v>
      </c>
    </row>
    <row r="645" spans="1:8">
      <c r="A645">
        <v>11068</v>
      </c>
      <c r="B645" t="s">
        <v>3200</v>
      </c>
      <c r="C645">
        <v>66096143</v>
      </c>
      <c r="D645" t="s">
        <v>3201</v>
      </c>
      <c r="E645">
        <v>5357</v>
      </c>
      <c r="F645" t="s">
        <v>2417</v>
      </c>
      <c r="G645" t="s">
        <v>70</v>
      </c>
      <c r="H645" t="s">
        <v>3202</v>
      </c>
    </row>
    <row r="646" spans="1:8">
      <c r="A646">
        <v>10806</v>
      </c>
      <c r="B646" t="s">
        <v>2444</v>
      </c>
      <c r="C646">
        <v>75550400</v>
      </c>
      <c r="D646" t="s">
        <v>2445</v>
      </c>
      <c r="E646">
        <v>5357</v>
      </c>
      <c r="F646" t="s">
        <v>2417</v>
      </c>
      <c r="G646" t="s">
        <v>70</v>
      </c>
      <c r="H646" t="s">
        <v>2446</v>
      </c>
    </row>
    <row r="647" spans="1:8">
      <c r="A647">
        <v>11026</v>
      </c>
      <c r="B647" t="s">
        <v>3080</v>
      </c>
      <c r="C647">
        <v>78460056</v>
      </c>
      <c r="D647" t="s">
        <v>3081</v>
      </c>
      <c r="E647">
        <v>5360</v>
      </c>
      <c r="F647" t="s">
        <v>2410</v>
      </c>
      <c r="G647" t="s">
        <v>70</v>
      </c>
      <c r="H647" t="s">
        <v>943</v>
      </c>
    </row>
    <row r="648" spans="1:8">
      <c r="A648">
        <v>11118</v>
      </c>
      <c r="B648" t="s">
        <v>3353</v>
      </c>
      <c r="C648">
        <v>91363885</v>
      </c>
      <c r="D648" t="s">
        <v>3354</v>
      </c>
      <c r="E648">
        <v>5337</v>
      </c>
      <c r="F648" t="s">
        <v>3319</v>
      </c>
      <c r="G648" t="s">
        <v>70</v>
      </c>
      <c r="H648" t="s">
        <v>3355</v>
      </c>
    </row>
    <row r="649" spans="1:8">
      <c r="A649">
        <v>10676</v>
      </c>
      <c r="B649" t="s">
        <v>2067</v>
      </c>
      <c r="C649">
        <v>91536549</v>
      </c>
      <c r="D649" t="s">
        <v>2068</v>
      </c>
      <c r="E649">
        <v>5379</v>
      </c>
      <c r="F649" t="s">
        <v>183</v>
      </c>
      <c r="G649" t="s">
        <v>70</v>
      </c>
      <c r="H649" t="s">
        <v>2069</v>
      </c>
    </row>
    <row r="650" spans="1:8">
      <c r="A650">
        <v>10910</v>
      </c>
      <c r="B650" t="s">
        <v>2747</v>
      </c>
      <c r="C650">
        <v>85963366</v>
      </c>
      <c r="D650" t="s">
        <v>2748</v>
      </c>
      <c r="E650">
        <v>5357</v>
      </c>
      <c r="F650" t="s">
        <v>2417</v>
      </c>
      <c r="G650" t="s">
        <v>70</v>
      </c>
      <c r="H650" t="s">
        <v>2749</v>
      </c>
    </row>
    <row r="651" spans="1:8">
      <c r="A651">
        <v>10828</v>
      </c>
      <c r="B651" t="s">
        <v>2507</v>
      </c>
      <c r="C651">
        <v>41899476</v>
      </c>
      <c r="D651" t="s">
        <v>2508</v>
      </c>
      <c r="E651">
        <v>5357</v>
      </c>
      <c r="F651" t="s">
        <v>2417</v>
      </c>
      <c r="G651" t="s">
        <v>70</v>
      </c>
      <c r="H651" t="s">
        <v>1444</v>
      </c>
    </row>
    <row r="652" spans="1:8">
      <c r="A652">
        <v>10790</v>
      </c>
      <c r="B652" t="s">
        <v>2397</v>
      </c>
      <c r="C652">
        <v>44119708</v>
      </c>
      <c r="D652" t="s">
        <v>2398</v>
      </c>
      <c r="E652">
        <v>5380</v>
      </c>
      <c r="F652" t="s">
        <v>69</v>
      </c>
      <c r="G652" t="s">
        <v>70</v>
      </c>
      <c r="H652" t="s">
        <v>2399</v>
      </c>
    </row>
    <row r="653" spans="1:8">
      <c r="A653">
        <v>10899</v>
      </c>
      <c r="B653" t="s">
        <v>2714</v>
      </c>
      <c r="C653">
        <v>52609784</v>
      </c>
      <c r="D653" t="s">
        <v>2715</v>
      </c>
      <c r="E653">
        <v>5357</v>
      </c>
      <c r="F653" t="s">
        <v>2417</v>
      </c>
      <c r="G653" t="s">
        <v>70</v>
      </c>
      <c r="H653" t="s">
        <v>2716</v>
      </c>
    </row>
    <row r="654" spans="1:8">
      <c r="A654">
        <v>10872</v>
      </c>
      <c r="B654" t="s">
        <v>2634</v>
      </c>
      <c r="C654">
        <v>99995127</v>
      </c>
      <c r="D654" t="s">
        <v>2635</v>
      </c>
      <c r="E654">
        <v>5360</v>
      </c>
      <c r="F654" t="s">
        <v>2410</v>
      </c>
      <c r="G654" t="s">
        <v>70</v>
      </c>
      <c r="H654" t="s">
        <v>2636</v>
      </c>
    </row>
    <row r="655" spans="1:8">
      <c r="A655">
        <v>11054</v>
      </c>
      <c r="B655" t="s">
        <v>3160</v>
      </c>
      <c r="C655">
        <v>99391345</v>
      </c>
      <c r="D655" t="s">
        <v>3161</v>
      </c>
      <c r="E655">
        <v>5360</v>
      </c>
      <c r="F655" t="s">
        <v>2410</v>
      </c>
      <c r="G655" t="s">
        <v>70</v>
      </c>
      <c r="H655" t="s">
        <v>3162</v>
      </c>
    </row>
    <row r="656" spans="1:8">
      <c r="A656">
        <v>10103</v>
      </c>
      <c r="B656" t="s">
        <v>378</v>
      </c>
      <c r="C656">
        <v>64764634</v>
      </c>
      <c r="D656" t="s">
        <v>379</v>
      </c>
      <c r="E656">
        <v>5353</v>
      </c>
      <c r="F656" t="s">
        <v>84</v>
      </c>
      <c r="G656" t="s">
        <v>70</v>
      </c>
      <c r="H656" t="s">
        <v>380</v>
      </c>
    </row>
    <row r="657" spans="1:8">
      <c r="A657">
        <v>11226</v>
      </c>
      <c r="B657" t="s">
        <v>3663</v>
      </c>
      <c r="C657">
        <v>67706795</v>
      </c>
      <c r="D657" t="s">
        <v>3664</v>
      </c>
      <c r="E657">
        <v>5335</v>
      </c>
      <c r="F657" t="s">
        <v>3583</v>
      </c>
      <c r="G657" t="s">
        <v>70</v>
      </c>
      <c r="H657" t="s">
        <v>3665</v>
      </c>
    </row>
    <row r="658" spans="1:8">
      <c r="A658">
        <v>11172</v>
      </c>
      <c r="B658" t="s">
        <v>3509</v>
      </c>
      <c r="C658">
        <v>50497632</v>
      </c>
      <c r="D658" t="s">
        <v>3510</v>
      </c>
      <c r="E658">
        <v>5337</v>
      </c>
      <c r="F658" t="s">
        <v>3319</v>
      </c>
      <c r="G658" t="s">
        <v>70</v>
      </c>
      <c r="H658" t="s">
        <v>3511</v>
      </c>
    </row>
    <row r="659" spans="1:8">
      <c r="A659">
        <v>10446</v>
      </c>
      <c r="B659" t="s">
        <v>1395</v>
      </c>
      <c r="C659">
        <v>65237169</v>
      </c>
      <c r="D659" t="s">
        <v>1396</v>
      </c>
      <c r="E659">
        <v>5380</v>
      </c>
      <c r="F659" t="s">
        <v>69</v>
      </c>
      <c r="G659" t="s">
        <v>70</v>
      </c>
      <c r="H659" t="s">
        <v>1397</v>
      </c>
    </row>
    <row r="660" spans="1:8">
      <c r="A660">
        <v>10100</v>
      </c>
      <c r="B660" t="s">
        <v>368</v>
      </c>
      <c r="C660">
        <v>66336491</v>
      </c>
      <c r="D660" t="s">
        <v>369</v>
      </c>
      <c r="E660">
        <v>5354</v>
      </c>
      <c r="F660" t="s">
        <v>84</v>
      </c>
      <c r="G660" t="s">
        <v>70</v>
      </c>
      <c r="H660" t="s">
        <v>370</v>
      </c>
    </row>
    <row r="661" spans="1:8">
      <c r="A661">
        <v>10509</v>
      </c>
      <c r="B661" t="s">
        <v>1579</v>
      </c>
      <c r="C661">
        <v>73191149</v>
      </c>
      <c r="D661" t="s">
        <v>1580</v>
      </c>
      <c r="E661">
        <v>5355</v>
      </c>
      <c r="F661" t="s">
        <v>373</v>
      </c>
      <c r="G661" t="s">
        <v>70</v>
      </c>
      <c r="H661" t="s">
        <v>1581</v>
      </c>
    </row>
    <row r="662" spans="1:8">
      <c r="A662">
        <v>11149</v>
      </c>
      <c r="B662" t="s">
        <v>3443</v>
      </c>
      <c r="C662">
        <v>80651065</v>
      </c>
      <c r="D662" t="s">
        <v>3444</v>
      </c>
      <c r="E662">
        <v>5334</v>
      </c>
      <c r="F662" t="s">
        <v>3335</v>
      </c>
      <c r="G662" t="s">
        <v>70</v>
      </c>
      <c r="H662" t="s">
        <v>3445</v>
      </c>
    </row>
    <row r="663" spans="1:8">
      <c r="A663">
        <v>10261</v>
      </c>
      <c r="B663" t="s">
        <v>850</v>
      </c>
      <c r="C663">
        <v>56316372</v>
      </c>
      <c r="D663" t="s">
        <v>851</v>
      </c>
      <c r="E663">
        <v>5382</v>
      </c>
      <c r="F663" t="s">
        <v>80</v>
      </c>
      <c r="G663" t="s">
        <v>70</v>
      </c>
      <c r="H663" t="s">
        <v>852</v>
      </c>
    </row>
    <row r="664" spans="1:8">
      <c r="A664">
        <v>10511</v>
      </c>
      <c r="B664" t="s">
        <v>1585</v>
      </c>
      <c r="C664">
        <v>64961574</v>
      </c>
      <c r="D664" t="s">
        <v>1586</v>
      </c>
      <c r="E664">
        <v>5355</v>
      </c>
      <c r="F664" t="s">
        <v>373</v>
      </c>
      <c r="G664" t="s">
        <v>70</v>
      </c>
      <c r="H664" t="s">
        <v>1587</v>
      </c>
    </row>
    <row r="665" spans="1:8">
      <c r="A665">
        <v>10432</v>
      </c>
      <c r="B665" t="s">
        <v>1354</v>
      </c>
      <c r="C665">
        <v>65744978</v>
      </c>
      <c r="D665" t="s">
        <v>1355</v>
      </c>
      <c r="E665">
        <v>5379</v>
      </c>
      <c r="F665" t="s">
        <v>183</v>
      </c>
      <c r="G665" t="s">
        <v>70</v>
      </c>
      <c r="H665" t="s">
        <v>1356</v>
      </c>
    </row>
    <row r="666" spans="1:8">
      <c r="A666">
        <v>10860</v>
      </c>
      <c r="B666" t="s">
        <v>2600</v>
      </c>
      <c r="C666">
        <v>90625320</v>
      </c>
      <c r="D666" t="s">
        <v>2601</v>
      </c>
      <c r="E666">
        <v>5357</v>
      </c>
      <c r="F666" t="s">
        <v>2417</v>
      </c>
      <c r="G666" t="s">
        <v>70</v>
      </c>
      <c r="H666" t="s">
        <v>2602</v>
      </c>
    </row>
    <row r="667" spans="1:8">
      <c r="A667">
        <v>10036</v>
      </c>
      <c r="B667" t="s">
        <v>175</v>
      </c>
      <c r="C667">
        <v>81039879</v>
      </c>
      <c r="D667" t="s">
        <v>176</v>
      </c>
      <c r="E667">
        <v>5380</v>
      </c>
      <c r="F667" t="s">
        <v>69</v>
      </c>
      <c r="G667" t="s">
        <v>70</v>
      </c>
      <c r="H667" t="s">
        <v>177</v>
      </c>
    </row>
    <row r="668" spans="1:8">
      <c r="A668">
        <v>10292</v>
      </c>
      <c r="B668" t="s">
        <v>941</v>
      </c>
      <c r="C668">
        <v>41322574</v>
      </c>
      <c r="D668" t="s">
        <v>942</v>
      </c>
      <c r="E668">
        <v>5177</v>
      </c>
      <c r="F668" t="s">
        <v>280</v>
      </c>
      <c r="G668" t="s">
        <v>70</v>
      </c>
      <c r="H668" t="s">
        <v>943</v>
      </c>
    </row>
    <row r="669" spans="1:8">
      <c r="A669">
        <v>10637</v>
      </c>
      <c r="B669" t="s">
        <v>1953</v>
      </c>
      <c r="C669">
        <v>52452700</v>
      </c>
      <c r="D669" t="s">
        <v>1954</v>
      </c>
      <c r="E669">
        <v>5354</v>
      </c>
      <c r="F669" t="s">
        <v>84</v>
      </c>
      <c r="G669" t="s">
        <v>70</v>
      </c>
      <c r="H669" t="s">
        <v>1955</v>
      </c>
    </row>
    <row r="670" spans="1:8">
      <c r="A670">
        <v>10459</v>
      </c>
      <c r="B670" t="s">
        <v>1434</v>
      </c>
      <c r="C670">
        <v>97570675</v>
      </c>
      <c r="D670" t="s">
        <v>1435</v>
      </c>
      <c r="E670">
        <v>5379</v>
      </c>
      <c r="F670" t="s">
        <v>183</v>
      </c>
      <c r="G670" t="s">
        <v>70</v>
      </c>
      <c r="H670" t="s">
        <v>1436</v>
      </c>
    </row>
    <row r="671" spans="1:8">
      <c r="A671">
        <v>11204</v>
      </c>
      <c r="B671" t="s">
        <v>3601</v>
      </c>
      <c r="C671">
        <v>85246340</v>
      </c>
      <c r="D671" t="s">
        <v>3602</v>
      </c>
      <c r="E671">
        <v>5336</v>
      </c>
      <c r="F671" t="s">
        <v>3315</v>
      </c>
      <c r="G671" t="s">
        <v>70</v>
      </c>
      <c r="H671" t="s">
        <v>3603</v>
      </c>
    </row>
    <row r="672" spans="1:8">
      <c r="A672">
        <v>11147</v>
      </c>
      <c r="B672" t="s">
        <v>3437</v>
      </c>
      <c r="C672">
        <v>56252176</v>
      </c>
      <c r="D672" t="s">
        <v>3438</v>
      </c>
      <c r="E672">
        <v>5334</v>
      </c>
      <c r="F672" t="s">
        <v>3335</v>
      </c>
      <c r="G672" t="s">
        <v>70</v>
      </c>
      <c r="H672" t="s">
        <v>3439</v>
      </c>
    </row>
    <row r="673" spans="1:8">
      <c r="A673">
        <v>10661</v>
      </c>
      <c r="B673" t="s">
        <v>2023</v>
      </c>
      <c r="C673">
        <v>52516959</v>
      </c>
      <c r="D673" t="s">
        <v>2024</v>
      </c>
      <c r="E673">
        <v>5350</v>
      </c>
      <c r="F673" t="s">
        <v>94</v>
      </c>
      <c r="G673" t="s">
        <v>70</v>
      </c>
      <c r="H673" t="s">
        <v>2025</v>
      </c>
    </row>
    <row r="674" spans="1:8">
      <c r="A674">
        <v>10201</v>
      </c>
      <c r="B674" t="s">
        <v>673</v>
      </c>
      <c r="C674">
        <v>84600213</v>
      </c>
      <c r="D674" t="s">
        <v>674</v>
      </c>
      <c r="E674">
        <v>5379</v>
      </c>
      <c r="F674" t="s">
        <v>183</v>
      </c>
      <c r="G674" t="s">
        <v>70</v>
      </c>
      <c r="H674" t="s">
        <v>675</v>
      </c>
    </row>
    <row r="675" spans="1:8">
      <c r="A675">
        <v>11252</v>
      </c>
      <c r="B675" t="s">
        <v>3740</v>
      </c>
      <c r="C675">
        <v>97779844</v>
      </c>
      <c r="D675" t="s">
        <v>3741</v>
      </c>
      <c r="E675">
        <v>5334</v>
      </c>
      <c r="F675" t="s">
        <v>3335</v>
      </c>
      <c r="G675" t="s">
        <v>70</v>
      </c>
      <c r="H675" t="s">
        <v>3742</v>
      </c>
    </row>
    <row r="676" spans="1:8">
      <c r="A676">
        <v>11221</v>
      </c>
      <c r="B676" t="s">
        <v>3649</v>
      </c>
      <c r="C676">
        <v>66939010</v>
      </c>
      <c r="D676" t="s">
        <v>3650</v>
      </c>
      <c r="E676">
        <v>5337</v>
      </c>
      <c r="F676" t="s">
        <v>3319</v>
      </c>
      <c r="G676" t="s">
        <v>70</v>
      </c>
      <c r="H676" t="s">
        <v>3651</v>
      </c>
    </row>
    <row r="677" spans="1:8">
      <c r="A677">
        <v>11120</v>
      </c>
      <c r="B677" t="s">
        <v>3359</v>
      </c>
      <c r="C677">
        <v>43634703</v>
      </c>
      <c r="D677" t="s">
        <v>3360</v>
      </c>
      <c r="E677">
        <v>5337</v>
      </c>
      <c r="F677" t="s">
        <v>3319</v>
      </c>
      <c r="G677" t="s">
        <v>70</v>
      </c>
      <c r="H677" t="s">
        <v>3361</v>
      </c>
    </row>
    <row r="678" spans="1:8">
      <c r="A678">
        <v>10462</v>
      </c>
      <c r="B678" t="s">
        <v>1442</v>
      </c>
      <c r="C678">
        <v>51453283</v>
      </c>
      <c r="D678" t="s">
        <v>1443</v>
      </c>
      <c r="E678">
        <v>5350</v>
      </c>
      <c r="F678" t="s">
        <v>94</v>
      </c>
      <c r="G678" t="s">
        <v>70</v>
      </c>
      <c r="H678" t="s">
        <v>1444</v>
      </c>
    </row>
    <row r="679" spans="1:8">
      <c r="A679">
        <v>10993</v>
      </c>
      <c r="B679" t="s">
        <v>2986</v>
      </c>
      <c r="C679">
        <v>65737277</v>
      </c>
      <c r="D679" t="s">
        <v>2987</v>
      </c>
      <c r="E679">
        <v>5360</v>
      </c>
      <c r="F679" t="s">
        <v>2410</v>
      </c>
      <c r="G679" t="s">
        <v>70</v>
      </c>
      <c r="H679" t="s">
        <v>2988</v>
      </c>
    </row>
    <row r="680" spans="1:8">
      <c r="A680">
        <v>10842</v>
      </c>
      <c r="B680" t="s">
        <v>2547</v>
      </c>
      <c r="C680">
        <v>42282181</v>
      </c>
      <c r="D680" t="s">
        <v>2548</v>
      </c>
      <c r="E680">
        <v>5360</v>
      </c>
      <c r="F680" t="s">
        <v>2410</v>
      </c>
      <c r="G680" t="s">
        <v>70</v>
      </c>
      <c r="H680" t="s">
        <v>2549</v>
      </c>
    </row>
    <row r="681" spans="1:8">
      <c r="A681">
        <v>10204</v>
      </c>
      <c r="B681" t="s">
        <v>682</v>
      </c>
      <c r="C681">
        <v>71257322</v>
      </c>
      <c r="D681" t="s">
        <v>683</v>
      </c>
      <c r="E681">
        <v>5177</v>
      </c>
      <c r="F681" t="s">
        <v>280</v>
      </c>
      <c r="G681" t="s">
        <v>70</v>
      </c>
      <c r="H681" t="s">
        <v>684</v>
      </c>
    </row>
    <row r="682" spans="1:8">
      <c r="A682">
        <v>10950</v>
      </c>
      <c r="B682" t="s">
        <v>2859</v>
      </c>
      <c r="C682">
        <v>69971313</v>
      </c>
      <c r="D682" t="s">
        <v>2860</v>
      </c>
      <c r="E682">
        <v>5360</v>
      </c>
      <c r="F682" t="s">
        <v>2410</v>
      </c>
      <c r="G682" t="s">
        <v>70</v>
      </c>
      <c r="H682" t="s">
        <v>2861</v>
      </c>
    </row>
    <row r="683" spans="1:8">
      <c r="A683">
        <v>11033</v>
      </c>
      <c r="B683" t="s">
        <v>3100</v>
      </c>
      <c r="C683">
        <v>89243628</v>
      </c>
      <c r="D683" t="s">
        <v>3101</v>
      </c>
      <c r="E683">
        <v>5360</v>
      </c>
      <c r="F683" t="s">
        <v>2410</v>
      </c>
      <c r="G683" t="s">
        <v>70</v>
      </c>
      <c r="H683" t="s">
        <v>3102</v>
      </c>
    </row>
    <row r="684" spans="1:8">
      <c r="A684">
        <v>10919</v>
      </c>
      <c r="B684" t="s">
        <v>2774</v>
      </c>
      <c r="C684">
        <v>58808370</v>
      </c>
      <c r="D684" t="s">
        <v>2775</v>
      </c>
      <c r="E684">
        <v>5357</v>
      </c>
      <c r="F684" t="s">
        <v>2417</v>
      </c>
      <c r="G684" t="s">
        <v>70</v>
      </c>
      <c r="H684" t="s">
        <v>2776</v>
      </c>
    </row>
    <row r="685" spans="1:8">
      <c r="A685">
        <v>10658</v>
      </c>
      <c r="B685" t="s">
        <v>2014</v>
      </c>
      <c r="C685">
        <v>47464667</v>
      </c>
      <c r="D685" t="s">
        <v>2015</v>
      </c>
      <c r="E685">
        <v>5350</v>
      </c>
      <c r="F685" t="s">
        <v>94</v>
      </c>
      <c r="G685" t="s">
        <v>70</v>
      </c>
      <c r="H685" t="s">
        <v>2016</v>
      </c>
    </row>
    <row r="686" spans="1:8">
      <c r="A686">
        <v>11213</v>
      </c>
      <c r="B686" t="s">
        <v>3627</v>
      </c>
      <c r="C686">
        <v>71030907</v>
      </c>
      <c r="D686" t="s">
        <v>3628</v>
      </c>
      <c r="E686">
        <v>5336</v>
      </c>
      <c r="F686" t="s">
        <v>3315</v>
      </c>
      <c r="G686" t="s">
        <v>70</v>
      </c>
      <c r="H686" t="s">
        <v>3629</v>
      </c>
    </row>
    <row r="687" spans="1:8">
      <c r="A687">
        <v>10859</v>
      </c>
      <c r="B687" t="s">
        <v>2597</v>
      </c>
      <c r="C687">
        <v>59865165</v>
      </c>
      <c r="D687" t="s">
        <v>2598</v>
      </c>
      <c r="E687">
        <v>5357</v>
      </c>
      <c r="F687" t="s">
        <v>2417</v>
      </c>
      <c r="G687" t="s">
        <v>70</v>
      </c>
      <c r="H687" t="s">
        <v>2599</v>
      </c>
    </row>
    <row r="688" spans="1:8">
      <c r="A688">
        <v>10758</v>
      </c>
      <c r="B688" t="s">
        <v>2304</v>
      </c>
      <c r="C688">
        <v>77337558</v>
      </c>
      <c r="D688" t="s">
        <v>2305</v>
      </c>
      <c r="E688">
        <v>5177</v>
      </c>
      <c r="F688" t="s">
        <v>280</v>
      </c>
      <c r="G688" t="s">
        <v>70</v>
      </c>
      <c r="H688" t="s">
        <v>2306</v>
      </c>
    </row>
    <row r="689" spans="1:8">
      <c r="A689">
        <v>11023</v>
      </c>
      <c r="B689" t="s">
        <v>3071</v>
      </c>
      <c r="C689">
        <v>56014597</v>
      </c>
      <c r="D689" t="s">
        <v>3072</v>
      </c>
      <c r="E689">
        <v>5360</v>
      </c>
      <c r="F689" t="s">
        <v>2410</v>
      </c>
      <c r="G689" t="s">
        <v>70</v>
      </c>
      <c r="H689" t="s">
        <v>3073</v>
      </c>
    </row>
    <row r="690" spans="1:8">
      <c r="A690">
        <v>10955</v>
      </c>
      <c r="B690" t="s">
        <v>2874</v>
      </c>
      <c r="C690">
        <v>42265569</v>
      </c>
      <c r="D690" t="s">
        <v>2875</v>
      </c>
      <c r="E690">
        <v>5360</v>
      </c>
      <c r="F690" t="s">
        <v>2410</v>
      </c>
      <c r="G690" t="s">
        <v>70</v>
      </c>
      <c r="H690" t="s">
        <v>2876</v>
      </c>
    </row>
    <row r="691" spans="1:8">
      <c r="A691">
        <v>11032</v>
      </c>
      <c r="B691" t="s">
        <v>3097</v>
      </c>
      <c r="C691">
        <v>65102626</v>
      </c>
      <c r="D691" t="s">
        <v>3098</v>
      </c>
      <c r="E691">
        <v>5360</v>
      </c>
      <c r="F691" t="s">
        <v>2410</v>
      </c>
      <c r="G691" t="s">
        <v>70</v>
      </c>
      <c r="H691" t="s">
        <v>3099</v>
      </c>
    </row>
    <row r="692" spans="1:8">
      <c r="A692">
        <v>10123</v>
      </c>
      <c r="B692" t="s">
        <v>438</v>
      </c>
      <c r="C692">
        <v>52954519</v>
      </c>
      <c r="D692" t="s">
        <v>439</v>
      </c>
      <c r="E692">
        <v>5380</v>
      </c>
      <c r="F692" t="s">
        <v>69</v>
      </c>
      <c r="G692" t="s">
        <v>70</v>
      </c>
      <c r="H692" t="s">
        <v>440</v>
      </c>
    </row>
    <row r="693" spans="1:8">
      <c r="A693">
        <v>10625</v>
      </c>
      <c r="B693" t="s">
        <v>1918</v>
      </c>
      <c r="C693">
        <v>99179244</v>
      </c>
      <c r="D693" t="s">
        <v>1919</v>
      </c>
      <c r="E693">
        <v>5354</v>
      </c>
      <c r="F693" t="s">
        <v>84</v>
      </c>
      <c r="G693" t="s">
        <v>70</v>
      </c>
      <c r="H693" t="s">
        <v>1920</v>
      </c>
    </row>
    <row r="694" spans="1:8">
      <c r="A694">
        <v>11181</v>
      </c>
      <c r="B694" t="s">
        <v>3536</v>
      </c>
      <c r="C694">
        <v>87926965</v>
      </c>
      <c r="D694" t="s">
        <v>3537</v>
      </c>
      <c r="E694">
        <v>5337</v>
      </c>
      <c r="F694" t="s">
        <v>3319</v>
      </c>
      <c r="G694" t="s">
        <v>70</v>
      </c>
      <c r="H694" t="s">
        <v>3538</v>
      </c>
    </row>
    <row r="695" spans="1:8">
      <c r="A695">
        <v>11114</v>
      </c>
      <c r="B695" t="s">
        <v>3340</v>
      </c>
      <c r="C695">
        <v>77130554</v>
      </c>
      <c r="D695" t="s">
        <v>3341</v>
      </c>
      <c r="E695">
        <v>5347</v>
      </c>
      <c r="F695" t="s">
        <v>3342</v>
      </c>
      <c r="G695" t="s">
        <v>70</v>
      </c>
      <c r="H695" t="s">
        <v>3343</v>
      </c>
    </row>
    <row r="696" spans="1:8">
      <c r="A696">
        <v>10855</v>
      </c>
      <c r="B696" t="s">
        <v>2585</v>
      </c>
      <c r="C696">
        <v>85810527</v>
      </c>
      <c r="D696" t="s">
        <v>2586</v>
      </c>
      <c r="E696">
        <v>5357</v>
      </c>
      <c r="F696" t="s">
        <v>2417</v>
      </c>
      <c r="G696" t="s">
        <v>70</v>
      </c>
      <c r="H696" t="s">
        <v>2587</v>
      </c>
    </row>
    <row r="697" spans="1:8">
      <c r="A697">
        <v>10685</v>
      </c>
      <c r="B697" t="s">
        <v>2094</v>
      </c>
      <c r="C697">
        <v>98285747</v>
      </c>
      <c r="D697" t="s">
        <v>2095</v>
      </c>
      <c r="E697">
        <v>5380</v>
      </c>
      <c r="F697" t="s">
        <v>69</v>
      </c>
      <c r="G697" t="s">
        <v>70</v>
      </c>
      <c r="H697" t="s">
        <v>2096</v>
      </c>
    </row>
    <row r="698" spans="1:8">
      <c r="A698">
        <v>10006</v>
      </c>
      <c r="B698" t="s">
        <v>86</v>
      </c>
      <c r="C698">
        <v>62499164</v>
      </c>
      <c r="D698" t="s">
        <v>87</v>
      </c>
      <c r="E698">
        <v>5354</v>
      </c>
      <c r="F698" t="s">
        <v>84</v>
      </c>
      <c r="G698" t="s">
        <v>70</v>
      </c>
      <c r="H698" t="s">
        <v>88</v>
      </c>
    </row>
    <row r="699" spans="1:8">
      <c r="A699">
        <v>11031</v>
      </c>
      <c r="B699" t="s">
        <v>3094</v>
      </c>
      <c r="C699">
        <v>56513779</v>
      </c>
      <c r="D699" t="s">
        <v>3095</v>
      </c>
      <c r="E699">
        <v>5357</v>
      </c>
      <c r="F699" t="s">
        <v>2417</v>
      </c>
      <c r="G699" t="s">
        <v>70</v>
      </c>
      <c r="H699" t="s">
        <v>3096</v>
      </c>
    </row>
    <row r="700" spans="1:8">
      <c r="A700">
        <v>10111</v>
      </c>
      <c r="B700" t="s">
        <v>402</v>
      </c>
      <c r="C700">
        <v>70153624</v>
      </c>
      <c r="D700" t="s">
        <v>403</v>
      </c>
      <c r="E700">
        <v>5380</v>
      </c>
      <c r="F700" t="s">
        <v>69</v>
      </c>
      <c r="G700" t="s">
        <v>70</v>
      </c>
      <c r="H700" t="s">
        <v>404</v>
      </c>
    </row>
    <row r="701" spans="1:8">
      <c r="A701">
        <v>10848</v>
      </c>
      <c r="B701" t="s">
        <v>2565</v>
      </c>
      <c r="C701">
        <v>42230512</v>
      </c>
      <c r="D701" t="s">
        <v>2566</v>
      </c>
      <c r="E701">
        <v>5357</v>
      </c>
      <c r="F701" t="s">
        <v>2417</v>
      </c>
      <c r="G701" t="s">
        <v>70</v>
      </c>
      <c r="H701" t="s">
        <v>1890</v>
      </c>
    </row>
    <row r="702" spans="1:8">
      <c r="A702">
        <v>10513</v>
      </c>
      <c r="B702" t="s">
        <v>1591</v>
      </c>
      <c r="C702">
        <v>77324679</v>
      </c>
      <c r="D702" t="s">
        <v>1592</v>
      </c>
      <c r="E702">
        <v>5355</v>
      </c>
      <c r="F702" t="s">
        <v>373</v>
      </c>
      <c r="G702" t="s">
        <v>70</v>
      </c>
      <c r="H702" t="s">
        <v>1593</v>
      </c>
    </row>
    <row r="703" spans="1:8">
      <c r="A703">
        <v>11261</v>
      </c>
      <c r="B703" t="s">
        <v>3766</v>
      </c>
      <c r="C703">
        <v>85223250</v>
      </c>
      <c r="D703" t="s">
        <v>3767</v>
      </c>
      <c r="E703">
        <v>5337</v>
      </c>
      <c r="F703" t="s">
        <v>3319</v>
      </c>
      <c r="G703" t="s">
        <v>70</v>
      </c>
      <c r="H703" t="s">
        <v>3768</v>
      </c>
    </row>
    <row r="704" spans="1:8">
      <c r="A704">
        <v>10555</v>
      </c>
      <c r="B704" t="s">
        <v>1713</v>
      </c>
      <c r="C704">
        <v>65106217</v>
      </c>
      <c r="D704" t="s">
        <v>1714</v>
      </c>
      <c r="E704">
        <v>5350</v>
      </c>
      <c r="F704" t="s">
        <v>94</v>
      </c>
      <c r="G704" t="s">
        <v>70</v>
      </c>
      <c r="H704" t="s">
        <v>1715</v>
      </c>
    </row>
    <row r="705" spans="1:8">
      <c r="A705">
        <v>10651</v>
      </c>
      <c r="B705" t="s">
        <v>1994</v>
      </c>
      <c r="C705">
        <v>71779189</v>
      </c>
      <c r="D705" t="s">
        <v>1995</v>
      </c>
      <c r="E705">
        <v>5354</v>
      </c>
      <c r="F705" t="s">
        <v>84</v>
      </c>
      <c r="G705" t="s">
        <v>70</v>
      </c>
      <c r="H705" t="s">
        <v>1996</v>
      </c>
    </row>
    <row r="706" spans="1:8">
      <c r="A706">
        <v>10350</v>
      </c>
      <c r="B706" t="s">
        <v>1109</v>
      </c>
      <c r="C706">
        <v>58328148</v>
      </c>
      <c r="D706" t="s">
        <v>1110</v>
      </c>
      <c r="E706">
        <v>5354</v>
      </c>
      <c r="F706" t="s">
        <v>84</v>
      </c>
      <c r="G706" t="s">
        <v>70</v>
      </c>
      <c r="H706" t="s">
        <v>1111</v>
      </c>
    </row>
    <row r="707" spans="1:8">
      <c r="A707">
        <v>10275</v>
      </c>
      <c r="B707" t="s">
        <v>890</v>
      </c>
      <c r="C707">
        <v>42926288</v>
      </c>
      <c r="D707" t="s">
        <v>891</v>
      </c>
      <c r="E707">
        <v>5177</v>
      </c>
      <c r="F707" t="s">
        <v>280</v>
      </c>
      <c r="G707" t="s">
        <v>70</v>
      </c>
      <c r="H707" t="s">
        <v>892</v>
      </c>
    </row>
    <row r="708" spans="1:8">
      <c r="A708">
        <v>10727</v>
      </c>
      <c r="B708" t="s">
        <v>2216</v>
      </c>
      <c r="C708">
        <v>72996902</v>
      </c>
      <c r="D708" t="s">
        <v>2217</v>
      </c>
      <c r="E708">
        <v>5177</v>
      </c>
      <c r="F708" t="s">
        <v>280</v>
      </c>
      <c r="G708" t="s">
        <v>70</v>
      </c>
      <c r="H708" t="s">
        <v>2218</v>
      </c>
    </row>
    <row r="709" spans="1:8">
      <c r="A709">
        <v>10811</v>
      </c>
      <c r="B709" t="s">
        <v>2459</v>
      </c>
      <c r="C709">
        <v>87529745</v>
      </c>
      <c r="D709" t="s">
        <v>2460</v>
      </c>
      <c r="E709">
        <v>5360</v>
      </c>
      <c r="F709" t="s">
        <v>2410</v>
      </c>
      <c r="G709" t="s">
        <v>70</v>
      </c>
      <c r="H709" t="s">
        <v>2174</v>
      </c>
    </row>
    <row r="710" spans="1:8">
      <c r="A710">
        <v>11284</v>
      </c>
      <c r="B710" t="s">
        <v>3833</v>
      </c>
      <c r="C710">
        <v>81519142</v>
      </c>
      <c r="D710" t="s">
        <v>3834</v>
      </c>
      <c r="E710">
        <v>5334</v>
      </c>
      <c r="F710" t="s">
        <v>3335</v>
      </c>
      <c r="G710" t="s">
        <v>70</v>
      </c>
      <c r="H710" t="s">
        <v>3835</v>
      </c>
    </row>
    <row r="711" spans="1:8">
      <c r="A711">
        <v>10712</v>
      </c>
      <c r="B711" t="s">
        <v>2173</v>
      </c>
      <c r="C711">
        <v>67817589</v>
      </c>
      <c r="D711" t="s">
        <v>2171</v>
      </c>
      <c r="E711">
        <v>5354</v>
      </c>
      <c r="F711" t="s">
        <v>84</v>
      </c>
      <c r="G711" t="s">
        <v>70</v>
      </c>
      <c r="H711" t="s">
        <v>2174</v>
      </c>
    </row>
    <row r="712" spans="1:8">
      <c r="A712">
        <v>10900</v>
      </c>
      <c r="B712" t="s">
        <v>2717</v>
      </c>
      <c r="C712">
        <v>74218332</v>
      </c>
      <c r="D712" t="s">
        <v>2718</v>
      </c>
      <c r="E712">
        <v>5360</v>
      </c>
      <c r="F712" t="s">
        <v>2410</v>
      </c>
      <c r="G712" t="s">
        <v>70</v>
      </c>
      <c r="H712" t="s">
        <v>2719</v>
      </c>
    </row>
    <row r="713" spans="1:8">
      <c r="A713">
        <v>10025</v>
      </c>
      <c r="B713" t="s">
        <v>143</v>
      </c>
      <c r="C713">
        <v>79632062</v>
      </c>
      <c r="D713" t="s">
        <v>144</v>
      </c>
      <c r="E713">
        <v>5350</v>
      </c>
      <c r="F713" t="s">
        <v>94</v>
      </c>
      <c r="G713" t="s">
        <v>70</v>
      </c>
      <c r="H713" t="s">
        <v>145</v>
      </c>
    </row>
    <row r="714" spans="1:8">
      <c r="A714">
        <v>10206</v>
      </c>
      <c r="B714" t="s">
        <v>688</v>
      </c>
      <c r="C714">
        <v>60345150</v>
      </c>
      <c r="D714" t="s">
        <v>689</v>
      </c>
      <c r="E714">
        <v>5177</v>
      </c>
      <c r="F714" t="s">
        <v>280</v>
      </c>
      <c r="G714" t="s">
        <v>70</v>
      </c>
      <c r="H714" t="s">
        <v>690</v>
      </c>
    </row>
    <row r="715" spans="1:8">
      <c r="A715">
        <v>11141</v>
      </c>
      <c r="B715" t="s">
        <v>3421</v>
      </c>
      <c r="C715">
        <v>88874005</v>
      </c>
      <c r="D715" t="s">
        <v>3422</v>
      </c>
      <c r="E715">
        <v>5365</v>
      </c>
      <c r="F715" t="s">
        <v>3387</v>
      </c>
      <c r="G715" t="s">
        <v>70</v>
      </c>
      <c r="H715" t="s">
        <v>3423</v>
      </c>
    </row>
    <row r="716" spans="1:8">
      <c r="A716">
        <v>10508</v>
      </c>
      <c r="B716" t="s">
        <v>1576</v>
      </c>
      <c r="C716">
        <v>86335361</v>
      </c>
      <c r="D716" t="s">
        <v>1577</v>
      </c>
      <c r="E716">
        <v>5379</v>
      </c>
      <c r="F716" t="s">
        <v>183</v>
      </c>
      <c r="G716" t="s">
        <v>70</v>
      </c>
      <c r="H716" t="s">
        <v>1578</v>
      </c>
    </row>
    <row r="717" spans="1:8">
      <c r="A717">
        <v>10425</v>
      </c>
      <c r="B717" t="s">
        <v>1333</v>
      </c>
      <c r="C717">
        <v>51375290</v>
      </c>
      <c r="D717" t="s">
        <v>1334</v>
      </c>
      <c r="E717">
        <v>5381</v>
      </c>
      <c r="F717" t="s">
        <v>536</v>
      </c>
      <c r="G717" t="s">
        <v>70</v>
      </c>
      <c r="H717" t="s">
        <v>1335</v>
      </c>
    </row>
    <row r="718" spans="1:8">
      <c r="A718">
        <v>10474</v>
      </c>
      <c r="B718" t="s">
        <v>1477</v>
      </c>
      <c r="C718">
        <v>52049151</v>
      </c>
      <c r="D718" t="s">
        <v>1478</v>
      </c>
      <c r="E718">
        <v>5354</v>
      </c>
      <c r="F718" t="s">
        <v>84</v>
      </c>
      <c r="G718" t="s">
        <v>70</v>
      </c>
      <c r="H718" t="s">
        <v>1479</v>
      </c>
    </row>
    <row r="719" spans="1:8">
      <c r="A719">
        <v>11294</v>
      </c>
      <c r="B719" t="s">
        <v>3860</v>
      </c>
      <c r="C719">
        <v>97819646</v>
      </c>
      <c r="D719" t="s">
        <v>3861</v>
      </c>
      <c r="E719">
        <v>5337</v>
      </c>
      <c r="F719" t="s">
        <v>3319</v>
      </c>
      <c r="G719" t="s">
        <v>70</v>
      </c>
      <c r="H719" t="s">
        <v>3862</v>
      </c>
    </row>
    <row r="720" spans="1:8">
      <c r="A720">
        <v>10615</v>
      </c>
      <c r="B720" t="s">
        <v>1888</v>
      </c>
      <c r="C720">
        <v>46791452</v>
      </c>
      <c r="D720" t="s">
        <v>1889</v>
      </c>
      <c r="E720">
        <v>5381</v>
      </c>
      <c r="F720" t="s">
        <v>536</v>
      </c>
      <c r="G720" t="s">
        <v>70</v>
      </c>
      <c r="H720" t="s">
        <v>1890</v>
      </c>
    </row>
    <row r="721" spans="1:8">
      <c r="A721">
        <v>10398</v>
      </c>
      <c r="B721" t="s">
        <v>1252</v>
      </c>
      <c r="C721">
        <v>42108678</v>
      </c>
      <c r="D721" t="s">
        <v>1253</v>
      </c>
      <c r="E721">
        <v>5380</v>
      </c>
      <c r="F721" t="s">
        <v>69</v>
      </c>
      <c r="G721" t="s">
        <v>70</v>
      </c>
      <c r="H721" t="s">
        <v>1254</v>
      </c>
    </row>
    <row r="722" spans="1:8">
      <c r="A722">
        <v>10667</v>
      </c>
      <c r="B722" t="s">
        <v>2040</v>
      </c>
      <c r="C722">
        <v>95584097</v>
      </c>
      <c r="D722" t="s">
        <v>2041</v>
      </c>
      <c r="E722">
        <v>5379</v>
      </c>
      <c r="F722" t="s">
        <v>183</v>
      </c>
      <c r="G722" t="s">
        <v>70</v>
      </c>
      <c r="H722" t="s">
        <v>2042</v>
      </c>
    </row>
    <row r="723" spans="1:8">
      <c r="A723">
        <v>10189</v>
      </c>
      <c r="B723" t="s">
        <v>637</v>
      </c>
      <c r="C723">
        <v>74241072</v>
      </c>
      <c r="D723" t="s">
        <v>638</v>
      </c>
      <c r="E723">
        <v>5379</v>
      </c>
      <c r="F723" t="s">
        <v>183</v>
      </c>
      <c r="G723" t="s">
        <v>70</v>
      </c>
      <c r="H723" t="s">
        <v>639</v>
      </c>
    </row>
    <row r="724" spans="1:8">
      <c r="A724">
        <v>10374</v>
      </c>
      <c r="B724" t="s">
        <v>1180</v>
      </c>
      <c r="C724">
        <v>81957209</v>
      </c>
      <c r="D724" t="s">
        <v>1181</v>
      </c>
      <c r="E724">
        <v>5378</v>
      </c>
      <c r="F724" t="s">
        <v>349</v>
      </c>
      <c r="G724" t="s">
        <v>70</v>
      </c>
      <c r="H724" t="s">
        <v>1182</v>
      </c>
    </row>
    <row r="725" spans="1:8">
      <c r="A725">
        <v>10210</v>
      </c>
      <c r="B725" t="s">
        <v>699</v>
      </c>
      <c r="C725">
        <v>73560694</v>
      </c>
      <c r="D725" t="s">
        <v>700</v>
      </c>
      <c r="E725">
        <v>5353</v>
      </c>
      <c r="F725" t="s">
        <v>84</v>
      </c>
      <c r="G725" t="s">
        <v>70</v>
      </c>
      <c r="H725" t="s">
        <v>701</v>
      </c>
    </row>
    <row r="726" spans="1:8">
      <c r="A726">
        <v>10361</v>
      </c>
      <c r="B726" t="s">
        <v>1142</v>
      </c>
      <c r="C726">
        <v>97737755</v>
      </c>
      <c r="D726" t="s">
        <v>1143</v>
      </c>
      <c r="E726">
        <v>5379</v>
      </c>
      <c r="F726" t="s">
        <v>183</v>
      </c>
      <c r="G726" t="s">
        <v>70</v>
      </c>
      <c r="H726" t="s">
        <v>1144</v>
      </c>
    </row>
    <row r="727" spans="1:8">
      <c r="A727">
        <v>10877</v>
      </c>
      <c r="B727" t="s">
        <v>2649</v>
      </c>
      <c r="C727">
        <v>90756658</v>
      </c>
      <c r="D727" t="s">
        <v>2650</v>
      </c>
      <c r="E727">
        <v>5357</v>
      </c>
      <c r="F727" t="s">
        <v>2417</v>
      </c>
      <c r="G727" t="s">
        <v>70</v>
      </c>
      <c r="H727" t="s">
        <v>2651</v>
      </c>
    </row>
    <row r="728" spans="1:8">
      <c r="A728">
        <v>10255</v>
      </c>
      <c r="B728" t="s">
        <v>832</v>
      </c>
      <c r="C728">
        <v>52619134</v>
      </c>
      <c r="D728" t="s">
        <v>833</v>
      </c>
      <c r="E728">
        <v>5177</v>
      </c>
      <c r="F728" t="s">
        <v>280</v>
      </c>
      <c r="G728" t="s">
        <v>70</v>
      </c>
      <c r="H728" t="s">
        <v>834</v>
      </c>
    </row>
    <row r="729" spans="1:8">
      <c r="A729">
        <v>11243</v>
      </c>
      <c r="B729" t="s">
        <v>3713</v>
      </c>
      <c r="C729">
        <v>93405245</v>
      </c>
      <c r="D729" t="s">
        <v>3714</v>
      </c>
      <c r="E729">
        <v>5336</v>
      </c>
      <c r="F729" t="s">
        <v>3315</v>
      </c>
      <c r="G729" t="s">
        <v>70</v>
      </c>
      <c r="H729" t="s">
        <v>3715</v>
      </c>
    </row>
    <row r="730" spans="1:8">
      <c r="A730">
        <v>10252</v>
      </c>
      <c r="B730" t="s">
        <v>823</v>
      </c>
      <c r="C730">
        <v>59342021</v>
      </c>
      <c r="D730" t="s">
        <v>824</v>
      </c>
      <c r="E730">
        <v>5381</v>
      </c>
      <c r="F730" t="s">
        <v>536</v>
      </c>
      <c r="G730" t="s">
        <v>70</v>
      </c>
      <c r="H730" t="s">
        <v>825</v>
      </c>
    </row>
    <row r="731" spans="1:8">
      <c r="A731">
        <v>10706</v>
      </c>
      <c r="B731" t="s">
        <v>2155</v>
      </c>
      <c r="C731">
        <v>64385635</v>
      </c>
      <c r="D731" t="s">
        <v>2156</v>
      </c>
      <c r="E731">
        <v>5379</v>
      </c>
      <c r="F731" t="s">
        <v>183</v>
      </c>
      <c r="G731" t="s">
        <v>70</v>
      </c>
      <c r="H731" t="s">
        <v>2157</v>
      </c>
    </row>
    <row r="732" spans="1:8">
      <c r="A732">
        <v>10058</v>
      </c>
      <c r="B732" t="s">
        <v>242</v>
      </c>
      <c r="C732">
        <v>88483318</v>
      </c>
      <c r="D732" t="s">
        <v>243</v>
      </c>
      <c r="E732">
        <v>5379</v>
      </c>
      <c r="F732" t="s">
        <v>183</v>
      </c>
      <c r="G732" t="s">
        <v>70</v>
      </c>
      <c r="H732" t="s">
        <v>244</v>
      </c>
    </row>
    <row r="733" spans="1:8">
      <c r="A733">
        <v>11254</v>
      </c>
      <c r="B733" t="s">
        <v>3746</v>
      </c>
      <c r="C733">
        <v>63776615</v>
      </c>
      <c r="D733" t="s">
        <v>3747</v>
      </c>
      <c r="E733">
        <v>5334</v>
      </c>
      <c r="F733" t="s">
        <v>3335</v>
      </c>
      <c r="G733" t="s">
        <v>70</v>
      </c>
      <c r="H733" t="s">
        <v>3748</v>
      </c>
    </row>
    <row r="734" spans="1:8">
      <c r="A734">
        <v>11156</v>
      </c>
      <c r="B734" t="s">
        <v>3462</v>
      </c>
      <c r="C734">
        <v>79946429</v>
      </c>
      <c r="D734" t="s">
        <v>3463</v>
      </c>
      <c r="E734">
        <v>5337</v>
      </c>
      <c r="F734" t="s">
        <v>3319</v>
      </c>
      <c r="G734" t="s">
        <v>70</v>
      </c>
      <c r="H734" t="s">
        <v>3464</v>
      </c>
    </row>
    <row r="735" spans="1:8">
      <c r="A735">
        <v>10825</v>
      </c>
      <c r="B735" t="s">
        <v>2499</v>
      </c>
      <c r="C735">
        <v>68563656</v>
      </c>
      <c r="D735" t="s">
        <v>2500</v>
      </c>
      <c r="E735">
        <v>5357</v>
      </c>
      <c r="F735" t="s">
        <v>2417</v>
      </c>
      <c r="G735" t="s">
        <v>70</v>
      </c>
      <c r="H735" t="s">
        <v>2501</v>
      </c>
    </row>
    <row r="736" spans="1:8">
      <c r="A736">
        <v>10260</v>
      </c>
      <c r="B736" t="s">
        <v>847</v>
      </c>
      <c r="C736">
        <v>86026012</v>
      </c>
      <c r="D736" t="s">
        <v>848</v>
      </c>
      <c r="E736">
        <v>5382</v>
      </c>
      <c r="F736" t="s">
        <v>80</v>
      </c>
      <c r="G736" t="s">
        <v>70</v>
      </c>
      <c r="H736" t="s">
        <v>849</v>
      </c>
    </row>
    <row r="737" spans="1:8">
      <c r="A737">
        <v>10208</v>
      </c>
      <c r="B737" t="s">
        <v>694</v>
      </c>
      <c r="C737">
        <v>66237355</v>
      </c>
      <c r="D737" t="s">
        <v>692</v>
      </c>
      <c r="E737">
        <v>5177</v>
      </c>
      <c r="F737" t="s">
        <v>280</v>
      </c>
      <c r="G737" t="s">
        <v>70</v>
      </c>
      <c r="H737" t="s">
        <v>695</v>
      </c>
    </row>
    <row r="738" spans="1:8">
      <c r="A738">
        <v>11202</v>
      </c>
      <c r="B738" t="s">
        <v>3595</v>
      </c>
      <c r="C738">
        <v>88840273</v>
      </c>
      <c r="D738" t="s">
        <v>3596</v>
      </c>
      <c r="E738">
        <v>5337</v>
      </c>
      <c r="F738" t="s">
        <v>3319</v>
      </c>
      <c r="G738" t="s">
        <v>70</v>
      </c>
      <c r="H738" t="s">
        <v>3597</v>
      </c>
    </row>
    <row r="739" spans="1:8">
      <c r="A739">
        <v>10990</v>
      </c>
      <c r="B739" t="s">
        <v>2977</v>
      </c>
      <c r="C739">
        <v>69503538</v>
      </c>
      <c r="D739" t="s">
        <v>2978</v>
      </c>
      <c r="E739">
        <v>5357</v>
      </c>
      <c r="F739" t="s">
        <v>2417</v>
      </c>
      <c r="G739" t="s">
        <v>70</v>
      </c>
      <c r="H739" t="s">
        <v>2979</v>
      </c>
    </row>
    <row r="740" spans="1:8">
      <c r="A740">
        <v>10278</v>
      </c>
      <c r="B740" t="s">
        <v>899</v>
      </c>
      <c r="C740">
        <v>75103903</v>
      </c>
      <c r="D740" t="s">
        <v>900</v>
      </c>
      <c r="E740">
        <v>5353</v>
      </c>
      <c r="F740" t="s">
        <v>84</v>
      </c>
      <c r="G740" t="s">
        <v>70</v>
      </c>
      <c r="H740" t="s">
        <v>901</v>
      </c>
    </row>
    <row r="741" spans="1:8">
      <c r="A741">
        <v>10740</v>
      </c>
      <c r="B741" t="s">
        <v>2253</v>
      </c>
      <c r="C741">
        <v>80770900</v>
      </c>
      <c r="D741" t="s">
        <v>2254</v>
      </c>
      <c r="E741">
        <v>5355</v>
      </c>
      <c r="F741" t="s">
        <v>373</v>
      </c>
      <c r="G741" t="s">
        <v>70</v>
      </c>
      <c r="H741" t="s">
        <v>2255</v>
      </c>
    </row>
    <row r="742" spans="1:8">
      <c r="A742">
        <v>10304</v>
      </c>
      <c r="B742" t="s">
        <v>975</v>
      </c>
      <c r="C742">
        <v>78941118</v>
      </c>
      <c r="D742" t="s">
        <v>976</v>
      </c>
      <c r="E742">
        <v>5177</v>
      </c>
      <c r="F742" t="s">
        <v>280</v>
      </c>
      <c r="G742" t="s">
        <v>70</v>
      </c>
      <c r="H742" t="s">
        <v>977</v>
      </c>
    </row>
    <row r="743" spans="1:8">
      <c r="A743">
        <v>10971</v>
      </c>
      <c r="B743" t="s">
        <v>2921</v>
      </c>
      <c r="C743">
        <v>91882064</v>
      </c>
      <c r="D743" t="s">
        <v>2922</v>
      </c>
      <c r="E743">
        <v>5360</v>
      </c>
      <c r="F743" t="s">
        <v>2410</v>
      </c>
      <c r="G743" t="s">
        <v>70</v>
      </c>
      <c r="H743" t="s">
        <v>2923</v>
      </c>
    </row>
    <row r="744" spans="1:8">
      <c r="A744">
        <v>10330</v>
      </c>
      <c r="B744" t="s">
        <v>1050</v>
      </c>
      <c r="C744">
        <v>72567691</v>
      </c>
      <c r="D744" t="s">
        <v>1051</v>
      </c>
      <c r="E744">
        <v>5177</v>
      </c>
      <c r="F744" t="s">
        <v>280</v>
      </c>
      <c r="G744" t="s">
        <v>70</v>
      </c>
      <c r="H744" t="s">
        <v>1052</v>
      </c>
    </row>
    <row r="745" spans="1:8">
      <c r="A745">
        <v>10699</v>
      </c>
      <c r="B745" t="s">
        <v>2134</v>
      </c>
      <c r="C745">
        <v>74909092</v>
      </c>
      <c r="D745" t="s">
        <v>2135</v>
      </c>
      <c r="E745">
        <v>5379</v>
      </c>
      <c r="F745" t="s">
        <v>183</v>
      </c>
      <c r="G745" t="s">
        <v>70</v>
      </c>
      <c r="H745" t="s">
        <v>2136</v>
      </c>
    </row>
    <row r="746" spans="1:8">
      <c r="A746">
        <v>11080</v>
      </c>
      <c r="B746" t="s">
        <v>3235</v>
      </c>
      <c r="C746">
        <v>93912295</v>
      </c>
      <c r="D746" t="s">
        <v>3236</v>
      </c>
      <c r="E746">
        <v>5357</v>
      </c>
      <c r="F746" t="s">
        <v>2417</v>
      </c>
      <c r="G746" t="s">
        <v>70</v>
      </c>
      <c r="H746" t="s">
        <v>3237</v>
      </c>
    </row>
    <row r="747" spans="1:8">
      <c r="A747">
        <v>11154</v>
      </c>
      <c r="B747" t="s">
        <v>3458</v>
      </c>
      <c r="C747">
        <v>47635516</v>
      </c>
      <c r="D747" t="s">
        <v>3459</v>
      </c>
      <c r="E747">
        <v>5334</v>
      </c>
      <c r="F747" t="s">
        <v>3335</v>
      </c>
      <c r="G747" t="s">
        <v>70</v>
      </c>
      <c r="H747" t="s">
        <v>2988</v>
      </c>
    </row>
    <row r="748" spans="1:8">
      <c r="A748">
        <v>10817</v>
      </c>
      <c r="B748" t="s">
        <v>2475</v>
      </c>
      <c r="C748">
        <v>75929838</v>
      </c>
      <c r="D748" t="s">
        <v>2476</v>
      </c>
      <c r="E748">
        <v>5357</v>
      </c>
      <c r="F748" t="s">
        <v>2417</v>
      </c>
      <c r="G748" t="s">
        <v>70</v>
      </c>
      <c r="H748" t="s">
        <v>2477</v>
      </c>
    </row>
    <row r="749" spans="1:8">
      <c r="A749">
        <v>10413</v>
      </c>
      <c r="B749" t="s">
        <v>1297</v>
      </c>
      <c r="C749">
        <v>59137122</v>
      </c>
      <c r="D749" t="s">
        <v>1298</v>
      </c>
      <c r="E749">
        <v>5354</v>
      </c>
      <c r="F749" t="s">
        <v>84</v>
      </c>
      <c r="G749" t="s">
        <v>70</v>
      </c>
      <c r="H749" t="s">
        <v>1299</v>
      </c>
    </row>
    <row r="750" spans="1:8">
      <c r="A750">
        <v>10813</v>
      </c>
      <c r="B750" t="s">
        <v>2464</v>
      </c>
      <c r="C750">
        <v>44380981</v>
      </c>
      <c r="D750" t="s">
        <v>2465</v>
      </c>
      <c r="E750">
        <v>5357</v>
      </c>
      <c r="F750" t="s">
        <v>2417</v>
      </c>
      <c r="G750" t="s">
        <v>70</v>
      </c>
      <c r="H750" t="s">
        <v>2466</v>
      </c>
    </row>
    <row r="751" spans="1:8">
      <c r="A751">
        <v>10250</v>
      </c>
      <c r="B751" t="s">
        <v>817</v>
      </c>
      <c r="C751">
        <v>90978733</v>
      </c>
      <c r="D751" t="s">
        <v>818</v>
      </c>
      <c r="E751">
        <v>5350</v>
      </c>
      <c r="F751" t="s">
        <v>94</v>
      </c>
      <c r="G751" t="s">
        <v>70</v>
      </c>
      <c r="H751" t="s">
        <v>819</v>
      </c>
    </row>
    <row r="752" spans="1:8">
      <c r="A752">
        <v>10623</v>
      </c>
      <c r="B752" t="s">
        <v>1912</v>
      </c>
      <c r="C752">
        <v>62612528</v>
      </c>
      <c r="D752" t="s">
        <v>1913</v>
      </c>
      <c r="E752">
        <v>5350</v>
      </c>
      <c r="F752" t="s">
        <v>94</v>
      </c>
      <c r="G752" t="s">
        <v>70</v>
      </c>
      <c r="H752" t="s">
        <v>1914</v>
      </c>
    </row>
    <row r="753" spans="1:8">
      <c r="A753">
        <v>10233</v>
      </c>
      <c r="B753" t="s">
        <v>766</v>
      </c>
      <c r="C753">
        <v>55521934</v>
      </c>
      <c r="D753" t="s">
        <v>767</v>
      </c>
      <c r="E753">
        <v>5380</v>
      </c>
      <c r="F753" t="s">
        <v>69</v>
      </c>
      <c r="G753" t="s">
        <v>70</v>
      </c>
      <c r="H753" t="s">
        <v>768</v>
      </c>
    </row>
    <row r="754" spans="1:8">
      <c r="A754">
        <v>10561</v>
      </c>
      <c r="B754" t="s">
        <v>1730</v>
      </c>
      <c r="C754">
        <v>68135788</v>
      </c>
      <c r="D754" t="s">
        <v>1731</v>
      </c>
      <c r="E754">
        <v>5350</v>
      </c>
      <c r="F754" t="s">
        <v>94</v>
      </c>
      <c r="G754" t="s">
        <v>70</v>
      </c>
      <c r="H754" t="s">
        <v>1732</v>
      </c>
    </row>
    <row r="755" spans="1:8">
      <c r="A755">
        <v>10089</v>
      </c>
      <c r="B755" t="s">
        <v>335</v>
      </c>
      <c r="C755">
        <v>70269951</v>
      </c>
      <c r="D755" t="s">
        <v>336</v>
      </c>
      <c r="E755">
        <v>5177</v>
      </c>
      <c r="F755" t="s">
        <v>280</v>
      </c>
      <c r="G755" t="s">
        <v>70</v>
      </c>
      <c r="H755" t="s">
        <v>337</v>
      </c>
    </row>
    <row r="756" spans="1:8">
      <c r="A756">
        <v>10399</v>
      </c>
      <c r="B756" t="s">
        <v>1255</v>
      </c>
      <c r="C756">
        <v>75938312</v>
      </c>
      <c r="D756" t="s">
        <v>1256</v>
      </c>
      <c r="E756">
        <v>5380</v>
      </c>
      <c r="F756" t="s">
        <v>69</v>
      </c>
      <c r="G756" t="s">
        <v>70</v>
      </c>
      <c r="H756" t="s">
        <v>1257</v>
      </c>
    </row>
    <row r="757" spans="1:8">
      <c r="A757">
        <v>10417</v>
      </c>
      <c r="B757" t="s">
        <v>1309</v>
      </c>
      <c r="C757">
        <v>82631333</v>
      </c>
      <c r="D757" t="s">
        <v>1310</v>
      </c>
      <c r="E757">
        <v>5380</v>
      </c>
      <c r="F757" t="s">
        <v>69</v>
      </c>
      <c r="G757" t="s">
        <v>70</v>
      </c>
      <c r="H757" t="s">
        <v>1311</v>
      </c>
    </row>
    <row r="758" spans="1:8">
      <c r="A758">
        <v>10689</v>
      </c>
      <c r="B758" t="s">
        <v>2106</v>
      </c>
      <c r="C758">
        <v>84717607</v>
      </c>
      <c r="D758" t="s">
        <v>2107</v>
      </c>
      <c r="E758">
        <v>5380</v>
      </c>
      <c r="F758" t="s">
        <v>69</v>
      </c>
      <c r="G758" t="s">
        <v>70</v>
      </c>
      <c r="H758" t="s">
        <v>2108</v>
      </c>
    </row>
    <row r="759" spans="1:8">
      <c r="A759">
        <v>10853</v>
      </c>
      <c r="B759" t="s">
        <v>2579</v>
      </c>
      <c r="C759">
        <v>41874583</v>
      </c>
      <c r="D759" t="s">
        <v>2580</v>
      </c>
      <c r="E759">
        <v>5360</v>
      </c>
      <c r="F759" t="s">
        <v>2410</v>
      </c>
      <c r="G759" t="s">
        <v>70</v>
      </c>
      <c r="H759" t="s">
        <v>2581</v>
      </c>
    </row>
    <row r="760" spans="1:8">
      <c r="A760">
        <v>10331</v>
      </c>
      <c r="B760" t="s">
        <v>1053</v>
      </c>
      <c r="C760">
        <v>86987033</v>
      </c>
      <c r="D760" t="s">
        <v>1054</v>
      </c>
      <c r="E760">
        <v>5177</v>
      </c>
      <c r="F760" t="s">
        <v>280</v>
      </c>
      <c r="G760" t="s">
        <v>70</v>
      </c>
      <c r="H760" t="s">
        <v>1055</v>
      </c>
    </row>
    <row r="761" spans="1:8">
      <c r="A761">
        <v>11062</v>
      </c>
      <c r="B761" t="s">
        <v>3183</v>
      </c>
      <c r="C761">
        <v>47850829</v>
      </c>
      <c r="D761" t="s">
        <v>3184</v>
      </c>
      <c r="E761">
        <v>5357</v>
      </c>
      <c r="F761" t="s">
        <v>2417</v>
      </c>
      <c r="G761" t="s">
        <v>70</v>
      </c>
      <c r="H761" t="s">
        <v>3185</v>
      </c>
    </row>
    <row r="762" spans="1:8">
      <c r="A762">
        <v>10495</v>
      </c>
      <c r="B762" t="s">
        <v>1539</v>
      </c>
      <c r="C762">
        <v>71080494</v>
      </c>
      <c r="D762" t="s">
        <v>1540</v>
      </c>
      <c r="E762">
        <v>5379</v>
      </c>
      <c r="F762" t="s">
        <v>183</v>
      </c>
      <c r="G762" t="s">
        <v>70</v>
      </c>
      <c r="H762" t="s">
        <v>994</v>
      </c>
    </row>
    <row r="763" spans="1:8">
      <c r="A763">
        <v>10816</v>
      </c>
      <c r="B763" t="s">
        <v>2472</v>
      </c>
      <c r="C763">
        <v>72722367</v>
      </c>
      <c r="D763" t="s">
        <v>2473</v>
      </c>
      <c r="E763">
        <v>5357</v>
      </c>
      <c r="F763" t="s">
        <v>2417</v>
      </c>
      <c r="G763" t="s">
        <v>70</v>
      </c>
      <c r="H763" t="s">
        <v>2474</v>
      </c>
    </row>
    <row r="764" spans="1:8">
      <c r="A764">
        <v>10198</v>
      </c>
      <c r="B764" t="s">
        <v>664</v>
      </c>
      <c r="C764">
        <v>43060006</v>
      </c>
      <c r="D764" t="s">
        <v>665</v>
      </c>
      <c r="E764">
        <v>5378</v>
      </c>
      <c r="F764" t="s">
        <v>349</v>
      </c>
      <c r="G764" t="s">
        <v>70</v>
      </c>
      <c r="H764" t="s">
        <v>666</v>
      </c>
    </row>
    <row r="765" spans="1:8">
      <c r="A765">
        <v>11231</v>
      </c>
      <c r="B765" t="s">
        <v>3678</v>
      </c>
      <c r="C765">
        <v>62057273</v>
      </c>
      <c r="D765" t="s">
        <v>3679</v>
      </c>
      <c r="E765">
        <v>5337</v>
      </c>
      <c r="F765" t="s">
        <v>3319</v>
      </c>
      <c r="G765" t="s">
        <v>70</v>
      </c>
      <c r="H765" t="s">
        <v>3680</v>
      </c>
    </row>
    <row r="766" spans="1:8">
      <c r="A766">
        <v>10395</v>
      </c>
      <c r="B766" t="s">
        <v>1243</v>
      </c>
      <c r="C766">
        <v>51505531</v>
      </c>
      <c r="D766" t="s">
        <v>1244</v>
      </c>
      <c r="E766">
        <v>5380</v>
      </c>
      <c r="F766" t="s">
        <v>69</v>
      </c>
      <c r="G766" t="s">
        <v>70</v>
      </c>
      <c r="H766" t="s">
        <v>1245</v>
      </c>
    </row>
    <row r="767" spans="1:8">
      <c r="A767">
        <v>10747</v>
      </c>
      <c r="B767" t="s">
        <v>2273</v>
      </c>
      <c r="C767">
        <v>48493749</v>
      </c>
      <c r="D767" t="s">
        <v>2274</v>
      </c>
      <c r="E767">
        <v>5355</v>
      </c>
      <c r="F767" t="s">
        <v>373</v>
      </c>
      <c r="G767" t="s">
        <v>70</v>
      </c>
      <c r="H767" t="s">
        <v>2275</v>
      </c>
    </row>
    <row r="768" spans="1:8">
      <c r="A768">
        <v>10329</v>
      </c>
      <c r="B768" t="s">
        <v>1048</v>
      </c>
      <c r="C768">
        <v>97084053</v>
      </c>
      <c r="D768" t="s">
        <v>1046</v>
      </c>
      <c r="E768">
        <v>5355</v>
      </c>
      <c r="F768" t="s">
        <v>373</v>
      </c>
      <c r="G768" t="s">
        <v>70</v>
      </c>
      <c r="H768" t="s">
        <v>1049</v>
      </c>
    </row>
    <row r="769" spans="1:8">
      <c r="A769">
        <v>10486</v>
      </c>
      <c r="B769" t="s">
        <v>1513</v>
      </c>
      <c r="C769">
        <v>87506629</v>
      </c>
      <c r="D769" t="s">
        <v>1514</v>
      </c>
      <c r="E769">
        <v>5350</v>
      </c>
      <c r="F769" t="s">
        <v>94</v>
      </c>
      <c r="G769" t="s">
        <v>70</v>
      </c>
      <c r="H769" t="s">
        <v>1515</v>
      </c>
    </row>
    <row r="770" spans="1:8">
      <c r="A770">
        <v>10792</v>
      </c>
      <c r="B770" t="s">
        <v>2403</v>
      </c>
      <c r="C770">
        <v>96349507</v>
      </c>
      <c r="D770" t="s">
        <v>2404</v>
      </c>
      <c r="E770">
        <v>5354</v>
      </c>
      <c r="F770" t="s">
        <v>84</v>
      </c>
      <c r="G770" t="s">
        <v>70</v>
      </c>
      <c r="H770" t="s">
        <v>2405</v>
      </c>
    </row>
    <row r="771" spans="1:8">
      <c r="A771">
        <v>10923</v>
      </c>
      <c r="B771" t="s">
        <v>2786</v>
      </c>
      <c r="C771">
        <v>60076623</v>
      </c>
      <c r="D771" t="s">
        <v>2787</v>
      </c>
      <c r="E771">
        <v>5360</v>
      </c>
      <c r="F771" t="s">
        <v>2410</v>
      </c>
      <c r="G771" t="s">
        <v>70</v>
      </c>
      <c r="H771" t="s">
        <v>1091</v>
      </c>
    </row>
    <row r="772" spans="1:8">
      <c r="A772">
        <v>10122</v>
      </c>
      <c r="B772" t="s">
        <v>435</v>
      </c>
      <c r="C772">
        <v>68363022</v>
      </c>
      <c r="D772" t="s">
        <v>436</v>
      </c>
      <c r="E772">
        <v>5379</v>
      </c>
      <c r="F772" t="s">
        <v>183</v>
      </c>
      <c r="G772" t="s">
        <v>70</v>
      </c>
      <c r="H772" t="s">
        <v>437</v>
      </c>
    </row>
    <row r="773" spans="1:8">
      <c r="A773">
        <v>10231</v>
      </c>
      <c r="B773" t="s">
        <v>761</v>
      </c>
      <c r="C773">
        <v>58212874</v>
      </c>
      <c r="D773" t="s">
        <v>759</v>
      </c>
      <c r="E773">
        <v>5380</v>
      </c>
      <c r="F773" t="s">
        <v>69</v>
      </c>
      <c r="G773" t="s">
        <v>70</v>
      </c>
      <c r="H773" t="s">
        <v>762</v>
      </c>
    </row>
    <row r="774" spans="1:8">
      <c r="A774">
        <v>10930</v>
      </c>
      <c r="B774" t="s">
        <v>2805</v>
      </c>
      <c r="C774">
        <v>67683241</v>
      </c>
      <c r="D774" t="s">
        <v>2806</v>
      </c>
      <c r="E774">
        <v>5360</v>
      </c>
      <c r="F774" t="s">
        <v>2410</v>
      </c>
      <c r="G774" t="s">
        <v>70</v>
      </c>
      <c r="H774" t="s">
        <v>1266</v>
      </c>
    </row>
    <row r="775" spans="1:8">
      <c r="A775">
        <v>10453</v>
      </c>
      <c r="B775" t="s">
        <v>1416</v>
      </c>
      <c r="C775">
        <v>50571990</v>
      </c>
      <c r="D775" t="s">
        <v>1417</v>
      </c>
      <c r="E775">
        <v>5380</v>
      </c>
      <c r="F775" t="s">
        <v>69</v>
      </c>
      <c r="G775" t="s">
        <v>70</v>
      </c>
      <c r="H775" t="s">
        <v>1418</v>
      </c>
    </row>
    <row r="776" spans="1:8">
      <c r="A776">
        <v>10248</v>
      </c>
      <c r="B776" t="s">
        <v>811</v>
      </c>
      <c r="C776">
        <v>98255741</v>
      </c>
      <c r="D776" t="s">
        <v>812</v>
      </c>
      <c r="E776">
        <v>5354</v>
      </c>
      <c r="F776" t="s">
        <v>84</v>
      </c>
      <c r="G776" t="s">
        <v>70</v>
      </c>
      <c r="H776" t="s">
        <v>813</v>
      </c>
    </row>
    <row r="777" spans="1:8">
      <c r="A777">
        <v>10219</v>
      </c>
      <c r="B777" t="s">
        <v>725</v>
      </c>
      <c r="C777">
        <v>89102993</v>
      </c>
      <c r="D777" t="s">
        <v>726</v>
      </c>
      <c r="E777">
        <v>5382</v>
      </c>
      <c r="F777" t="s">
        <v>80</v>
      </c>
      <c r="G777" t="s">
        <v>70</v>
      </c>
      <c r="H777" t="s">
        <v>727</v>
      </c>
    </row>
    <row r="778" spans="1:8">
      <c r="A778">
        <v>10300</v>
      </c>
      <c r="B778" t="s">
        <v>963</v>
      </c>
      <c r="C778">
        <v>44922725</v>
      </c>
      <c r="D778" t="s">
        <v>964</v>
      </c>
      <c r="E778">
        <v>5177</v>
      </c>
      <c r="F778" t="s">
        <v>280</v>
      </c>
      <c r="G778" t="s">
        <v>70</v>
      </c>
      <c r="H778" t="s">
        <v>965</v>
      </c>
    </row>
    <row r="779" spans="1:8">
      <c r="A779">
        <v>10342</v>
      </c>
      <c r="B779" t="s">
        <v>1086</v>
      </c>
      <c r="C779">
        <v>92382271</v>
      </c>
      <c r="D779" t="s">
        <v>1087</v>
      </c>
      <c r="E779">
        <v>5380</v>
      </c>
      <c r="F779" t="s">
        <v>69</v>
      </c>
      <c r="G779" t="s">
        <v>70</v>
      </c>
      <c r="H779" t="s">
        <v>1088</v>
      </c>
    </row>
    <row r="780" spans="1:8">
      <c r="A780">
        <v>11052</v>
      </c>
      <c r="B780" t="s">
        <v>3154</v>
      </c>
      <c r="C780">
        <v>46727717</v>
      </c>
      <c r="D780" t="s">
        <v>3155</v>
      </c>
      <c r="E780">
        <v>5360</v>
      </c>
      <c r="F780" t="s">
        <v>2410</v>
      </c>
      <c r="G780" t="s">
        <v>70</v>
      </c>
      <c r="H780" t="s">
        <v>3156</v>
      </c>
    </row>
    <row r="781" spans="1:8">
      <c r="A781">
        <v>10282</v>
      </c>
      <c r="B781" t="s">
        <v>911</v>
      </c>
      <c r="C781">
        <v>54455049</v>
      </c>
      <c r="D781" t="s">
        <v>912</v>
      </c>
      <c r="E781">
        <v>5380</v>
      </c>
      <c r="F781" t="s">
        <v>69</v>
      </c>
      <c r="G781" t="s">
        <v>70</v>
      </c>
      <c r="H781" t="s">
        <v>913</v>
      </c>
    </row>
    <row r="782" spans="1:8">
      <c r="A782">
        <v>10478</v>
      </c>
      <c r="B782" t="s">
        <v>1489</v>
      </c>
      <c r="C782">
        <v>73252786</v>
      </c>
      <c r="D782" t="s">
        <v>1490</v>
      </c>
      <c r="E782">
        <v>5380</v>
      </c>
      <c r="F782" t="s">
        <v>69</v>
      </c>
      <c r="G782" t="s">
        <v>70</v>
      </c>
      <c r="H782" t="s">
        <v>1491</v>
      </c>
    </row>
    <row r="783" spans="1:8">
      <c r="A783">
        <v>10603</v>
      </c>
      <c r="B783" t="s">
        <v>1853</v>
      </c>
      <c r="C783">
        <v>72429515</v>
      </c>
      <c r="D783" t="s">
        <v>1854</v>
      </c>
      <c r="E783">
        <v>5382</v>
      </c>
      <c r="F783" t="s">
        <v>80</v>
      </c>
      <c r="G783" t="s">
        <v>70</v>
      </c>
      <c r="H783" t="s">
        <v>1855</v>
      </c>
    </row>
    <row r="784" spans="1:8">
      <c r="A784">
        <v>10631</v>
      </c>
      <c r="B784" t="s">
        <v>1936</v>
      </c>
      <c r="C784">
        <v>47743467</v>
      </c>
      <c r="D784" t="s">
        <v>1937</v>
      </c>
      <c r="E784">
        <v>5379</v>
      </c>
      <c r="F784" t="s">
        <v>183</v>
      </c>
      <c r="G784" t="s">
        <v>70</v>
      </c>
      <c r="H784" t="s">
        <v>1938</v>
      </c>
    </row>
    <row r="785" spans="1:8">
      <c r="A785">
        <v>10557</v>
      </c>
      <c r="B785" t="s">
        <v>1719</v>
      </c>
      <c r="C785">
        <v>56651408</v>
      </c>
      <c r="D785" t="s">
        <v>1720</v>
      </c>
      <c r="E785">
        <v>5350</v>
      </c>
      <c r="F785" t="s">
        <v>94</v>
      </c>
      <c r="G785" t="s">
        <v>70</v>
      </c>
      <c r="H785" t="s">
        <v>1091</v>
      </c>
    </row>
    <row r="786" spans="1:8">
      <c r="A786">
        <v>10898</v>
      </c>
      <c r="B786" t="s">
        <v>2711</v>
      </c>
      <c r="C786">
        <v>56616961</v>
      </c>
      <c r="D786" t="s">
        <v>2712</v>
      </c>
      <c r="E786">
        <v>5360</v>
      </c>
      <c r="F786" t="s">
        <v>2410</v>
      </c>
      <c r="G786" t="s">
        <v>70</v>
      </c>
      <c r="H786" t="s">
        <v>2713</v>
      </c>
    </row>
    <row r="787" spans="1:8">
      <c r="A787">
        <v>10850</v>
      </c>
      <c r="B787" t="s">
        <v>2570</v>
      </c>
      <c r="C787">
        <v>81420940</v>
      </c>
      <c r="D787" t="s">
        <v>2571</v>
      </c>
      <c r="E787">
        <v>5357</v>
      </c>
      <c r="F787" t="s">
        <v>2417</v>
      </c>
      <c r="G787" t="s">
        <v>70</v>
      </c>
      <c r="H787" t="s">
        <v>2572</v>
      </c>
    </row>
    <row r="788" spans="1:8">
      <c r="A788">
        <v>11087</v>
      </c>
      <c r="B788" t="s">
        <v>3256</v>
      </c>
      <c r="C788">
        <v>65419627</v>
      </c>
      <c r="D788" t="s">
        <v>3257</v>
      </c>
      <c r="E788">
        <v>5357</v>
      </c>
      <c r="F788" t="s">
        <v>2417</v>
      </c>
      <c r="G788" t="s">
        <v>70</v>
      </c>
      <c r="H788" t="s">
        <v>3258</v>
      </c>
    </row>
    <row r="789" spans="1:8">
      <c r="A789">
        <v>11289</v>
      </c>
      <c r="B789" t="s">
        <v>3847</v>
      </c>
      <c r="C789">
        <v>99642469</v>
      </c>
      <c r="D789" t="s">
        <v>3848</v>
      </c>
      <c r="E789">
        <v>5334</v>
      </c>
      <c r="F789" t="s">
        <v>3335</v>
      </c>
      <c r="G789" t="s">
        <v>70</v>
      </c>
      <c r="H789" t="s">
        <v>1138</v>
      </c>
    </row>
    <row r="790" spans="1:8">
      <c r="A790">
        <v>10785</v>
      </c>
      <c r="B790" t="s">
        <v>2384</v>
      </c>
      <c r="C790">
        <v>74690652</v>
      </c>
      <c r="D790" t="s">
        <v>2385</v>
      </c>
      <c r="E790">
        <v>5380</v>
      </c>
      <c r="F790" t="s">
        <v>69</v>
      </c>
      <c r="G790" t="s">
        <v>70</v>
      </c>
      <c r="H790" t="s">
        <v>2386</v>
      </c>
    </row>
    <row r="791" spans="1:8">
      <c r="A791">
        <v>10852</v>
      </c>
      <c r="B791" t="s">
        <v>2576</v>
      </c>
      <c r="C791">
        <v>89596264</v>
      </c>
      <c r="D791" t="s">
        <v>2577</v>
      </c>
      <c r="E791">
        <v>5357</v>
      </c>
      <c r="F791" t="s">
        <v>2417</v>
      </c>
      <c r="G791" t="s">
        <v>70</v>
      </c>
      <c r="H791" t="s">
        <v>2578</v>
      </c>
    </row>
    <row r="792" spans="1:8">
      <c r="A792">
        <v>10310</v>
      </c>
      <c r="B792" t="s">
        <v>992</v>
      </c>
      <c r="C792">
        <v>89924516</v>
      </c>
      <c r="D792" t="s">
        <v>993</v>
      </c>
      <c r="E792">
        <v>5379</v>
      </c>
      <c r="F792" t="s">
        <v>183</v>
      </c>
      <c r="G792" t="s">
        <v>70</v>
      </c>
      <c r="H792" t="s">
        <v>994</v>
      </c>
    </row>
    <row r="793" spans="1:8">
      <c r="A793">
        <v>10866</v>
      </c>
      <c r="B793" t="s">
        <v>2617</v>
      </c>
      <c r="C793">
        <v>45356069</v>
      </c>
      <c r="D793" t="s">
        <v>2618</v>
      </c>
      <c r="E793">
        <v>5357</v>
      </c>
      <c r="F793" t="s">
        <v>2417</v>
      </c>
      <c r="G793" t="s">
        <v>70</v>
      </c>
      <c r="H793" t="s">
        <v>2619</v>
      </c>
    </row>
    <row r="794" spans="1:8">
      <c r="A794">
        <v>10136</v>
      </c>
      <c r="B794" t="s">
        <v>477</v>
      </c>
      <c r="C794">
        <v>55496645</v>
      </c>
      <c r="D794" t="s">
        <v>478</v>
      </c>
      <c r="E794">
        <v>5350</v>
      </c>
      <c r="F794" t="s">
        <v>94</v>
      </c>
      <c r="G794" t="s">
        <v>70</v>
      </c>
      <c r="H794" t="s">
        <v>479</v>
      </c>
    </row>
    <row r="795" spans="1:8">
      <c r="A795">
        <v>10177</v>
      </c>
      <c r="B795" t="s">
        <v>601</v>
      </c>
      <c r="C795">
        <v>85019431</v>
      </c>
      <c r="D795" t="s">
        <v>602</v>
      </c>
      <c r="E795">
        <v>5177</v>
      </c>
      <c r="F795" t="s">
        <v>280</v>
      </c>
      <c r="G795" t="s">
        <v>70</v>
      </c>
      <c r="H795" t="s">
        <v>603</v>
      </c>
    </row>
    <row r="796" spans="1:8">
      <c r="A796">
        <v>11049</v>
      </c>
      <c r="B796" t="s">
        <v>3147</v>
      </c>
      <c r="C796">
        <v>72231039</v>
      </c>
      <c r="D796" t="s">
        <v>3148</v>
      </c>
      <c r="E796">
        <v>5360</v>
      </c>
      <c r="F796" t="s">
        <v>2410</v>
      </c>
      <c r="G796" t="s">
        <v>70</v>
      </c>
      <c r="H796" t="s">
        <v>3149</v>
      </c>
    </row>
    <row r="797" spans="1:8">
      <c r="A797">
        <v>10236</v>
      </c>
      <c r="B797" t="s">
        <v>775</v>
      </c>
      <c r="C797">
        <v>64607546</v>
      </c>
      <c r="D797" t="s">
        <v>776</v>
      </c>
      <c r="E797">
        <v>5382</v>
      </c>
      <c r="F797" t="s">
        <v>80</v>
      </c>
      <c r="G797" t="s">
        <v>70</v>
      </c>
      <c r="H797" t="s">
        <v>777</v>
      </c>
    </row>
    <row r="798" spans="1:8">
      <c r="A798">
        <v>10709</v>
      </c>
      <c r="B798" t="s">
        <v>2164</v>
      </c>
      <c r="C798">
        <v>57636316</v>
      </c>
      <c r="D798" t="s">
        <v>2165</v>
      </c>
      <c r="E798">
        <v>5379</v>
      </c>
      <c r="F798" t="s">
        <v>183</v>
      </c>
      <c r="G798" t="s">
        <v>70</v>
      </c>
      <c r="H798" t="s">
        <v>2166</v>
      </c>
    </row>
    <row r="799" spans="1:8">
      <c r="A799">
        <v>11205</v>
      </c>
      <c r="B799" t="s">
        <v>3604</v>
      </c>
      <c r="C799">
        <v>93145777</v>
      </c>
      <c r="D799" t="s">
        <v>3605</v>
      </c>
      <c r="E799">
        <v>5336</v>
      </c>
      <c r="F799" t="s">
        <v>3315</v>
      </c>
      <c r="G799" t="s">
        <v>70</v>
      </c>
      <c r="H799" t="s">
        <v>3606</v>
      </c>
    </row>
    <row r="800" spans="1:8">
      <c r="A800">
        <v>10314</v>
      </c>
      <c r="B800" t="s">
        <v>1004</v>
      </c>
      <c r="C800">
        <v>50418368</v>
      </c>
      <c r="D800" t="s">
        <v>1005</v>
      </c>
      <c r="E800">
        <v>5177</v>
      </c>
      <c r="F800" t="s">
        <v>280</v>
      </c>
      <c r="G800" t="s">
        <v>70</v>
      </c>
      <c r="H800" t="s">
        <v>1006</v>
      </c>
    </row>
    <row r="801" spans="1:8">
      <c r="A801">
        <v>11129</v>
      </c>
      <c r="B801" t="s">
        <v>3386</v>
      </c>
      <c r="C801">
        <v>70282041</v>
      </c>
      <c r="D801" t="s">
        <v>433</v>
      </c>
      <c r="E801">
        <v>5365</v>
      </c>
      <c r="F801" t="s">
        <v>3387</v>
      </c>
      <c r="G801" t="s">
        <v>70</v>
      </c>
      <c r="H801" t="s">
        <v>3388</v>
      </c>
    </row>
    <row r="802" spans="1:8">
      <c r="A802">
        <v>10270</v>
      </c>
      <c r="B802" t="s">
        <v>875</v>
      </c>
      <c r="C802">
        <v>48162892</v>
      </c>
      <c r="D802" t="s">
        <v>876</v>
      </c>
      <c r="E802">
        <v>5379</v>
      </c>
      <c r="F802" t="s">
        <v>183</v>
      </c>
      <c r="G802" t="s">
        <v>70</v>
      </c>
      <c r="H802" t="s">
        <v>877</v>
      </c>
    </row>
    <row r="803" spans="1:8">
      <c r="A803">
        <v>10263</v>
      </c>
      <c r="B803" t="s">
        <v>856</v>
      </c>
      <c r="C803">
        <v>94730294</v>
      </c>
      <c r="D803" t="s">
        <v>857</v>
      </c>
      <c r="E803">
        <v>5355</v>
      </c>
      <c r="F803" t="s">
        <v>373</v>
      </c>
      <c r="G803" t="s">
        <v>70</v>
      </c>
      <c r="H803" t="s">
        <v>858</v>
      </c>
    </row>
    <row r="804" spans="1:8">
      <c r="A804">
        <v>10543</v>
      </c>
      <c r="B804" t="s">
        <v>1679</v>
      </c>
      <c r="C804">
        <v>46674080</v>
      </c>
      <c r="D804" t="s">
        <v>1680</v>
      </c>
      <c r="E804">
        <v>5354</v>
      </c>
      <c r="F804" t="s">
        <v>84</v>
      </c>
      <c r="G804" t="s">
        <v>70</v>
      </c>
      <c r="H804" t="s">
        <v>1681</v>
      </c>
    </row>
    <row r="805" spans="1:8">
      <c r="A805">
        <v>10650</v>
      </c>
      <c r="B805" t="s">
        <v>1991</v>
      </c>
      <c r="C805">
        <v>88555911</v>
      </c>
      <c r="D805" t="s">
        <v>1992</v>
      </c>
      <c r="E805">
        <v>5350</v>
      </c>
      <c r="F805" t="s">
        <v>94</v>
      </c>
      <c r="G805" t="s">
        <v>70</v>
      </c>
      <c r="H805" t="s">
        <v>1993</v>
      </c>
    </row>
    <row r="806" spans="1:8">
      <c r="A806">
        <v>10988</v>
      </c>
      <c r="B806" t="s">
        <v>2971</v>
      </c>
      <c r="C806">
        <v>76188833</v>
      </c>
      <c r="D806" t="s">
        <v>2972</v>
      </c>
      <c r="E806">
        <v>5357</v>
      </c>
      <c r="F806" t="s">
        <v>2417</v>
      </c>
      <c r="G806" t="s">
        <v>70</v>
      </c>
      <c r="H806" t="s">
        <v>2973</v>
      </c>
    </row>
    <row r="807" spans="1:8">
      <c r="A807">
        <v>10303</v>
      </c>
      <c r="B807" t="s">
        <v>972</v>
      </c>
      <c r="C807">
        <v>48113905</v>
      </c>
      <c r="D807" t="s">
        <v>973</v>
      </c>
      <c r="E807">
        <v>5177</v>
      </c>
      <c r="F807" t="s">
        <v>280</v>
      </c>
      <c r="G807" t="s">
        <v>70</v>
      </c>
      <c r="H807" t="s">
        <v>974</v>
      </c>
    </row>
    <row r="808" spans="1:8">
      <c r="A808">
        <v>10041</v>
      </c>
      <c r="B808" t="s">
        <v>191</v>
      </c>
      <c r="C808">
        <v>56746820</v>
      </c>
      <c r="D808" t="s">
        <v>192</v>
      </c>
      <c r="E808">
        <v>5379</v>
      </c>
      <c r="F808" t="s">
        <v>183</v>
      </c>
      <c r="G808" t="s">
        <v>70</v>
      </c>
      <c r="H808" t="s">
        <v>193</v>
      </c>
    </row>
    <row r="809" spans="1:8">
      <c r="A809">
        <v>10844</v>
      </c>
      <c r="B809" t="s">
        <v>2553</v>
      </c>
      <c r="C809">
        <v>68557515</v>
      </c>
      <c r="D809" t="s">
        <v>2554</v>
      </c>
      <c r="E809">
        <v>5360</v>
      </c>
      <c r="F809" t="s">
        <v>2410</v>
      </c>
      <c r="G809" t="s">
        <v>70</v>
      </c>
      <c r="H809" t="s">
        <v>2555</v>
      </c>
    </row>
    <row r="810" spans="1:8">
      <c r="A810">
        <v>10359</v>
      </c>
      <c r="B810" t="s">
        <v>1136</v>
      </c>
      <c r="C810">
        <v>80796028</v>
      </c>
      <c r="D810" t="s">
        <v>1137</v>
      </c>
      <c r="E810">
        <v>5379</v>
      </c>
      <c r="F810" t="s">
        <v>183</v>
      </c>
      <c r="G810" t="s">
        <v>70</v>
      </c>
      <c r="H810" t="s">
        <v>1138</v>
      </c>
    </row>
    <row r="811" spans="1:8">
      <c r="A811">
        <v>10003</v>
      </c>
      <c r="B811" t="s">
        <v>75</v>
      </c>
      <c r="C811">
        <v>65705207</v>
      </c>
      <c r="D811" t="s">
        <v>76</v>
      </c>
      <c r="E811">
        <v>5380</v>
      </c>
      <c r="F811" t="s">
        <v>69</v>
      </c>
      <c r="G811" t="s">
        <v>70</v>
      </c>
      <c r="H811" t="s">
        <v>77</v>
      </c>
    </row>
    <row r="812" spans="1:8">
      <c r="A812">
        <v>10893</v>
      </c>
      <c r="B812" t="s">
        <v>2696</v>
      </c>
      <c r="C812">
        <v>87129970</v>
      </c>
      <c r="D812" t="s">
        <v>2697</v>
      </c>
      <c r="E812">
        <v>5357</v>
      </c>
      <c r="F812" t="s">
        <v>2417</v>
      </c>
      <c r="G812" t="s">
        <v>70</v>
      </c>
      <c r="H812" t="s">
        <v>2698</v>
      </c>
    </row>
    <row r="813" spans="1:8">
      <c r="A813">
        <v>10421</v>
      </c>
      <c r="B813" t="s">
        <v>1321</v>
      </c>
      <c r="C813">
        <v>49357099</v>
      </c>
      <c r="D813" t="s">
        <v>1322</v>
      </c>
      <c r="E813">
        <v>5355</v>
      </c>
      <c r="F813" t="s">
        <v>373</v>
      </c>
      <c r="G813" t="s">
        <v>70</v>
      </c>
      <c r="H813" t="s">
        <v>1323</v>
      </c>
    </row>
    <row r="814" spans="1:8">
      <c r="A814">
        <v>10029</v>
      </c>
      <c r="B814" t="s">
        <v>155</v>
      </c>
      <c r="C814">
        <v>61884837</v>
      </c>
      <c r="D814" t="s">
        <v>156</v>
      </c>
      <c r="E814">
        <v>5350</v>
      </c>
      <c r="F814" t="s">
        <v>94</v>
      </c>
      <c r="G814" t="s">
        <v>70</v>
      </c>
      <c r="H814" t="s">
        <v>157</v>
      </c>
    </row>
    <row r="815" spans="1:8">
      <c r="A815">
        <v>11304</v>
      </c>
      <c r="B815" t="s">
        <v>3890</v>
      </c>
      <c r="C815">
        <v>99633507</v>
      </c>
      <c r="D815" t="s">
        <v>3891</v>
      </c>
      <c r="E815">
        <v>5337</v>
      </c>
      <c r="F815" t="s">
        <v>3319</v>
      </c>
      <c r="G815" t="s">
        <v>70</v>
      </c>
      <c r="H815" t="s">
        <v>3892</v>
      </c>
    </row>
    <row r="816" spans="1:8">
      <c r="A816">
        <v>10805</v>
      </c>
      <c r="B816" t="s">
        <v>2441</v>
      </c>
      <c r="C816">
        <v>52948845</v>
      </c>
      <c r="D816" t="s">
        <v>2442</v>
      </c>
      <c r="E816">
        <v>5357</v>
      </c>
      <c r="F816" t="s">
        <v>2417</v>
      </c>
      <c r="G816" t="s">
        <v>70</v>
      </c>
      <c r="H816" t="s">
        <v>2443</v>
      </c>
    </row>
    <row r="817" spans="1:8">
      <c r="A817">
        <v>10140</v>
      </c>
      <c r="B817" t="s">
        <v>489</v>
      </c>
      <c r="C817">
        <v>90097101</v>
      </c>
      <c r="D817" t="s">
        <v>490</v>
      </c>
      <c r="E817">
        <v>5350</v>
      </c>
      <c r="F817" t="s">
        <v>94</v>
      </c>
      <c r="G817" t="s">
        <v>70</v>
      </c>
      <c r="H817" t="s">
        <v>491</v>
      </c>
    </row>
    <row r="818" spans="1:8">
      <c r="A818">
        <v>10326</v>
      </c>
      <c r="B818" t="s">
        <v>1039</v>
      </c>
      <c r="C818">
        <v>73150596</v>
      </c>
      <c r="D818" t="s">
        <v>1040</v>
      </c>
      <c r="E818">
        <v>5378</v>
      </c>
      <c r="F818" t="s">
        <v>349</v>
      </c>
      <c r="G818" t="s">
        <v>70</v>
      </c>
      <c r="H818" t="s">
        <v>1041</v>
      </c>
    </row>
    <row r="819" spans="1:8">
      <c r="A819">
        <v>10343</v>
      </c>
      <c r="B819" t="s">
        <v>1089</v>
      </c>
      <c r="C819">
        <v>62381150</v>
      </c>
      <c r="D819" t="s">
        <v>1090</v>
      </c>
      <c r="E819">
        <v>5378</v>
      </c>
      <c r="F819" t="s">
        <v>349</v>
      </c>
      <c r="G819" t="s">
        <v>70</v>
      </c>
      <c r="H819" t="s">
        <v>1091</v>
      </c>
    </row>
    <row r="820" spans="1:8">
      <c r="A820">
        <v>10609</v>
      </c>
      <c r="B820" t="s">
        <v>1871</v>
      </c>
      <c r="C820">
        <v>92102562</v>
      </c>
      <c r="D820" t="s">
        <v>1872</v>
      </c>
      <c r="E820">
        <v>5379</v>
      </c>
      <c r="F820" t="s">
        <v>183</v>
      </c>
      <c r="G820" t="s">
        <v>70</v>
      </c>
      <c r="H820" t="s">
        <v>1873</v>
      </c>
    </row>
    <row r="821" spans="1:8">
      <c r="A821">
        <v>10402</v>
      </c>
      <c r="B821" t="s">
        <v>1264</v>
      </c>
      <c r="C821">
        <v>73881767</v>
      </c>
      <c r="D821" t="s">
        <v>1265</v>
      </c>
      <c r="E821">
        <v>5354</v>
      </c>
      <c r="F821" t="s">
        <v>84</v>
      </c>
      <c r="G821" t="s">
        <v>70</v>
      </c>
      <c r="H821" t="s">
        <v>1266</v>
      </c>
    </row>
    <row r="822" spans="1:8">
      <c r="A822">
        <v>11251</v>
      </c>
      <c r="B822" t="s">
        <v>3737</v>
      </c>
      <c r="C822">
        <v>67172646</v>
      </c>
      <c r="D822" t="s">
        <v>3738</v>
      </c>
      <c r="E822">
        <v>5337</v>
      </c>
      <c r="F822" t="s">
        <v>3319</v>
      </c>
      <c r="G822" t="s">
        <v>70</v>
      </c>
      <c r="H822" t="s">
        <v>3739</v>
      </c>
    </row>
    <row r="823" spans="1:8">
      <c r="A823">
        <v>10064</v>
      </c>
      <c r="B823" t="s">
        <v>260</v>
      </c>
      <c r="C823">
        <v>65352344</v>
      </c>
      <c r="D823" t="s">
        <v>261</v>
      </c>
      <c r="E823">
        <v>5379</v>
      </c>
      <c r="F823" t="s">
        <v>183</v>
      </c>
      <c r="G823" t="s">
        <v>70</v>
      </c>
      <c r="H823" t="s">
        <v>262</v>
      </c>
    </row>
    <row r="824" spans="1:8">
      <c r="A824">
        <v>10525</v>
      </c>
      <c r="B824" t="s">
        <v>1627</v>
      </c>
      <c r="C824">
        <v>67760140</v>
      </c>
      <c r="D824" t="s">
        <v>1628</v>
      </c>
      <c r="E824">
        <v>5382</v>
      </c>
      <c r="F824" t="s">
        <v>80</v>
      </c>
      <c r="G824" t="s">
        <v>70</v>
      </c>
      <c r="H824" t="s">
        <v>1629</v>
      </c>
    </row>
    <row r="825" spans="1:8">
      <c r="A825">
        <v>10004</v>
      </c>
      <c r="B825" t="s">
        <v>78</v>
      </c>
      <c r="C825">
        <v>85058572</v>
      </c>
      <c r="D825" t="s">
        <v>79</v>
      </c>
      <c r="E825">
        <v>5382</v>
      </c>
      <c r="F825" t="s">
        <v>80</v>
      </c>
      <c r="G825" t="s">
        <v>70</v>
      </c>
      <c r="H825" t="s">
        <v>81</v>
      </c>
    </row>
    <row r="826" spans="1:8">
      <c r="A826">
        <v>10429</v>
      </c>
      <c r="B826" t="s">
        <v>1345</v>
      </c>
      <c r="C826">
        <v>80837603</v>
      </c>
      <c r="D826" t="s">
        <v>1346</v>
      </c>
      <c r="E826">
        <v>5379</v>
      </c>
      <c r="F826" t="s">
        <v>183</v>
      </c>
      <c r="G826" t="s">
        <v>70</v>
      </c>
      <c r="H826" t="s">
        <v>1347</v>
      </c>
    </row>
    <row r="827" spans="1:8">
      <c r="A827">
        <v>10229</v>
      </c>
      <c r="B827" t="s">
        <v>755</v>
      </c>
      <c r="C827">
        <v>76586248</v>
      </c>
      <c r="D827" t="s">
        <v>756</v>
      </c>
      <c r="E827">
        <v>5380</v>
      </c>
      <c r="F827" t="s">
        <v>69</v>
      </c>
      <c r="G827" t="s">
        <v>70</v>
      </c>
      <c r="H827" t="s">
        <v>757</v>
      </c>
    </row>
    <row r="828" spans="1:8">
      <c r="A828">
        <v>10921</v>
      </c>
      <c r="B828" t="s">
        <v>2780</v>
      </c>
      <c r="C828">
        <v>92032042</v>
      </c>
      <c r="D828" t="s">
        <v>2781</v>
      </c>
      <c r="E828">
        <v>5360</v>
      </c>
      <c r="F828" t="s">
        <v>2410</v>
      </c>
      <c r="G828" t="s">
        <v>70</v>
      </c>
      <c r="H828" t="s">
        <v>2782</v>
      </c>
    </row>
    <row r="829" spans="1:8">
      <c r="A829">
        <v>10042</v>
      </c>
      <c r="B829" t="s">
        <v>194</v>
      </c>
      <c r="C829">
        <v>88007747</v>
      </c>
      <c r="D829" t="s">
        <v>195</v>
      </c>
      <c r="E829">
        <v>5354</v>
      </c>
      <c r="F829" t="s">
        <v>84</v>
      </c>
      <c r="G829" t="s">
        <v>70</v>
      </c>
      <c r="H829" t="s">
        <v>196</v>
      </c>
    </row>
    <row r="830" spans="1:8">
      <c r="A830">
        <v>10784</v>
      </c>
      <c r="B830" t="s">
        <v>2381</v>
      </c>
      <c r="C830">
        <v>77603381</v>
      </c>
      <c r="D830" t="s">
        <v>2382</v>
      </c>
      <c r="E830">
        <v>5380</v>
      </c>
      <c r="F830" t="s">
        <v>69</v>
      </c>
      <c r="G830" t="s">
        <v>70</v>
      </c>
      <c r="H830" t="s">
        <v>2383</v>
      </c>
    </row>
    <row r="831" spans="1:8">
      <c r="A831">
        <v>10610</v>
      </c>
      <c r="B831" t="s">
        <v>1874</v>
      </c>
      <c r="C831">
        <v>69094050</v>
      </c>
      <c r="D831" t="s">
        <v>1875</v>
      </c>
      <c r="E831">
        <v>5379</v>
      </c>
      <c r="F831" t="s">
        <v>183</v>
      </c>
      <c r="G831" t="s">
        <v>70</v>
      </c>
      <c r="H831" t="s">
        <v>1876</v>
      </c>
    </row>
    <row r="832" spans="1:8">
      <c r="A832">
        <v>10748</v>
      </c>
      <c r="B832" t="s">
        <v>2276</v>
      </c>
      <c r="C832">
        <v>88202019</v>
      </c>
      <c r="D832" t="s">
        <v>2277</v>
      </c>
      <c r="E832">
        <v>5355</v>
      </c>
      <c r="F832" t="s">
        <v>373</v>
      </c>
      <c r="G832" t="s">
        <v>70</v>
      </c>
      <c r="H832" t="s">
        <v>2278</v>
      </c>
    </row>
    <row r="833" spans="1:8">
      <c r="A833">
        <v>10493</v>
      </c>
      <c r="B833" t="s">
        <v>1534</v>
      </c>
      <c r="C833">
        <v>93943255</v>
      </c>
      <c r="D833" t="s">
        <v>1535</v>
      </c>
      <c r="E833">
        <v>5379</v>
      </c>
      <c r="F833" t="s">
        <v>183</v>
      </c>
      <c r="G833" t="s">
        <v>70</v>
      </c>
      <c r="H833" t="s">
        <v>1536</v>
      </c>
    </row>
    <row r="834" spans="1:8">
      <c r="A834">
        <v>10291</v>
      </c>
      <c r="B834" t="s">
        <v>938</v>
      </c>
      <c r="C834">
        <v>89205688</v>
      </c>
      <c r="D834" t="s">
        <v>939</v>
      </c>
      <c r="E834">
        <v>5177</v>
      </c>
      <c r="F834" t="s">
        <v>280</v>
      </c>
      <c r="G834" t="s">
        <v>70</v>
      </c>
      <c r="H834" t="s">
        <v>940</v>
      </c>
    </row>
    <row r="835" spans="1:8">
      <c r="A835">
        <v>11303</v>
      </c>
      <c r="B835" t="s">
        <v>3887</v>
      </c>
      <c r="C835">
        <v>65062595</v>
      </c>
      <c r="D835" t="s">
        <v>3888</v>
      </c>
      <c r="E835">
        <v>5337</v>
      </c>
      <c r="F835" t="s">
        <v>3319</v>
      </c>
      <c r="G835" t="s">
        <v>70</v>
      </c>
      <c r="H835" t="s">
        <v>3889</v>
      </c>
    </row>
    <row r="836" spans="1:8">
      <c r="A836">
        <v>11186</v>
      </c>
      <c r="B836" t="s">
        <v>3551</v>
      </c>
      <c r="C836">
        <v>88284809</v>
      </c>
      <c r="D836" t="s">
        <v>3552</v>
      </c>
      <c r="E836">
        <v>5365</v>
      </c>
      <c r="F836" t="s">
        <v>3387</v>
      </c>
      <c r="G836" t="s">
        <v>70</v>
      </c>
      <c r="H836" t="s">
        <v>3553</v>
      </c>
    </row>
    <row r="837" spans="1:8">
      <c r="A837">
        <v>10881</v>
      </c>
      <c r="B837" t="s">
        <v>2660</v>
      </c>
      <c r="C837">
        <v>98783241</v>
      </c>
      <c r="D837" t="s">
        <v>2661</v>
      </c>
      <c r="E837">
        <v>5360</v>
      </c>
      <c r="F837" t="s">
        <v>2410</v>
      </c>
      <c r="G837" t="s">
        <v>70</v>
      </c>
      <c r="H837" t="s">
        <v>2662</v>
      </c>
    </row>
    <row r="838" spans="1:8">
      <c r="A838">
        <v>11198</v>
      </c>
      <c r="B838" t="s">
        <v>3584</v>
      </c>
      <c r="C838">
        <v>67103797</v>
      </c>
      <c r="D838" t="s">
        <v>3585</v>
      </c>
      <c r="E838">
        <v>5337</v>
      </c>
      <c r="F838" t="s">
        <v>3319</v>
      </c>
      <c r="G838" t="s">
        <v>70</v>
      </c>
      <c r="H838" t="s">
        <v>271</v>
      </c>
    </row>
    <row r="839" spans="1:8">
      <c r="A839">
        <v>11199</v>
      </c>
      <c r="B839" t="s">
        <v>3586</v>
      </c>
      <c r="C839">
        <v>93982878</v>
      </c>
      <c r="D839" t="s">
        <v>3587</v>
      </c>
      <c r="E839">
        <v>5365</v>
      </c>
      <c r="F839" t="s">
        <v>3387</v>
      </c>
      <c r="G839" t="s">
        <v>70</v>
      </c>
      <c r="H839" t="s">
        <v>3588</v>
      </c>
    </row>
    <row r="840" spans="1:8">
      <c r="A840">
        <v>10999</v>
      </c>
      <c r="B840" t="s">
        <v>3004</v>
      </c>
      <c r="C840">
        <v>44821272</v>
      </c>
      <c r="D840" t="s">
        <v>3005</v>
      </c>
      <c r="E840">
        <v>5357</v>
      </c>
      <c r="F840" t="s">
        <v>2417</v>
      </c>
      <c r="G840" t="s">
        <v>70</v>
      </c>
      <c r="H840" t="s">
        <v>1129</v>
      </c>
    </row>
    <row r="841" spans="1:8">
      <c r="A841">
        <v>11063</v>
      </c>
      <c r="B841" t="s">
        <v>3186</v>
      </c>
      <c r="C841">
        <v>64225319</v>
      </c>
      <c r="D841" t="s">
        <v>3187</v>
      </c>
      <c r="E841">
        <v>5360</v>
      </c>
      <c r="F841" t="s">
        <v>2410</v>
      </c>
      <c r="G841" t="s">
        <v>70</v>
      </c>
      <c r="H841" t="s">
        <v>3188</v>
      </c>
    </row>
    <row r="842" spans="1:8">
      <c r="A842">
        <v>10221</v>
      </c>
      <c r="B842" t="s">
        <v>731</v>
      </c>
      <c r="C842">
        <v>72021198</v>
      </c>
      <c r="D842" t="s">
        <v>732</v>
      </c>
      <c r="E842">
        <v>5353</v>
      </c>
      <c r="F842" t="s">
        <v>84</v>
      </c>
      <c r="G842" t="s">
        <v>70</v>
      </c>
      <c r="H842" t="s">
        <v>733</v>
      </c>
    </row>
    <row r="843" spans="1:8">
      <c r="A843">
        <v>10227</v>
      </c>
      <c r="B843" t="s">
        <v>749</v>
      </c>
      <c r="C843">
        <v>97465550</v>
      </c>
      <c r="D843" t="s">
        <v>750</v>
      </c>
      <c r="E843">
        <v>5379</v>
      </c>
      <c r="F843" t="s">
        <v>183</v>
      </c>
      <c r="G843" t="s">
        <v>70</v>
      </c>
      <c r="H843" t="s">
        <v>751</v>
      </c>
    </row>
    <row r="844" spans="1:8">
      <c r="A844">
        <v>10605</v>
      </c>
      <c r="B844" t="s">
        <v>1859</v>
      </c>
      <c r="C844">
        <v>52271699</v>
      </c>
      <c r="D844" t="s">
        <v>1860</v>
      </c>
      <c r="E844">
        <v>5382</v>
      </c>
      <c r="F844" t="s">
        <v>80</v>
      </c>
      <c r="G844" t="s">
        <v>70</v>
      </c>
      <c r="H844" t="s">
        <v>1861</v>
      </c>
    </row>
    <row r="845" spans="1:8">
      <c r="A845">
        <v>11290</v>
      </c>
      <c r="B845" t="s">
        <v>3849</v>
      </c>
      <c r="C845">
        <v>83179261</v>
      </c>
      <c r="D845" t="s">
        <v>3850</v>
      </c>
      <c r="E845">
        <v>5334</v>
      </c>
      <c r="F845" t="s">
        <v>3335</v>
      </c>
      <c r="G845" t="s">
        <v>70</v>
      </c>
      <c r="H845" t="s">
        <v>3851</v>
      </c>
    </row>
    <row r="846" spans="1:8">
      <c r="A846">
        <v>10601</v>
      </c>
      <c r="B846" t="s">
        <v>1847</v>
      </c>
      <c r="C846">
        <v>78940214</v>
      </c>
      <c r="D846" t="s">
        <v>1848</v>
      </c>
      <c r="E846">
        <v>5379</v>
      </c>
      <c r="F846" t="s">
        <v>183</v>
      </c>
      <c r="G846" t="s">
        <v>70</v>
      </c>
      <c r="H846" t="s">
        <v>1849</v>
      </c>
    </row>
    <row r="847" spans="1:8">
      <c r="A847">
        <v>10635</v>
      </c>
      <c r="B847" t="s">
        <v>1947</v>
      </c>
      <c r="C847">
        <v>71220139</v>
      </c>
      <c r="D847" t="s">
        <v>1948</v>
      </c>
      <c r="E847">
        <v>5354</v>
      </c>
      <c r="F847" t="s">
        <v>84</v>
      </c>
      <c r="G847" t="s">
        <v>70</v>
      </c>
      <c r="H847" t="s">
        <v>1949</v>
      </c>
    </row>
    <row r="848" spans="1:8">
      <c r="A848">
        <v>10010</v>
      </c>
      <c r="B848" t="s">
        <v>99</v>
      </c>
      <c r="C848">
        <v>62235002</v>
      </c>
      <c r="D848" t="s">
        <v>100</v>
      </c>
      <c r="E848">
        <v>5350</v>
      </c>
      <c r="F848" t="s">
        <v>94</v>
      </c>
      <c r="G848" t="s">
        <v>70</v>
      </c>
      <c r="H848" t="s">
        <v>101</v>
      </c>
    </row>
    <row r="849" spans="1:8">
      <c r="A849">
        <v>11019</v>
      </c>
      <c r="B849" t="s">
        <v>3060</v>
      </c>
      <c r="C849">
        <v>66024822</v>
      </c>
      <c r="D849" t="s">
        <v>3061</v>
      </c>
      <c r="E849">
        <v>5357</v>
      </c>
      <c r="F849" t="s">
        <v>2417</v>
      </c>
      <c r="G849" t="s">
        <v>70</v>
      </c>
      <c r="H849" t="s">
        <v>3008</v>
      </c>
    </row>
    <row r="850" spans="1:8">
      <c r="A850">
        <v>11000</v>
      </c>
      <c r="B850" t="s">
        <v>3006</v>
      </c>
      <c r="C850">
        <v>68531207</v>
      </c>
      <c r="D850" t="s">
        <v>3007</v>
      </c>
      <c r="E850">
        <v>5357</v>
      </c>
      <c r="F850" t="s">
        <v>2417</v>
      </c>
      <c r="G850" t="s">
        <v>70</v>
      </c>
      <c r="H850" t="s">
        <v>3008</v>
      </c>
    </row>
    <row r="851" spans="1:8">
      <c r="A851">
        <v>10410</v>
      </c>
      <c r="B851" t="s">
        <v>1288</v>
      </c>
      <c r="C851">
        <v>56309451</v>
      </c>
      <c r="D851" t="s">
        <v>1289</v>
      </c>
      <c r="E851">
        <v>5379</v>
      </c>
      <c r="F851" t="s">
        <v>183</v>
      </c>
      <c r="G851" t="s">
        <v>70</v>
      </c>
      <c r="H851" t="s">
        <v>1290</v>
      </c>
    </row>
    <row r="852" spans="1:8">
      <c r="A852">
        <v>10346</v>
      </c>
      <c r="B852" t="s">
        <v>1098</v>
      </c>
      <c r="C852">
        <v>79643013</v>
      </c>
      <c r="D852" t="s">
        <v>1099</v>
      </c>
      <c r="E852">
        <v>5379</v>
      </c>
      <c r="F852" t="s">
        <v>183</v>
      </c>
      <c r="G852" t="s">
        <v>70</v>
      </c>
      <c r="H852" t="s">
        <v>1100</v>
      </c>
    </row>
    <row r="853" spans="1:8">
      <c r="A853">
        <v>10726</v>
      </c>
      <c r="B853" t="s">
        <v>2213</v>
      </c>
      <c r="C853">
        <v>80640261</v>
      </c>
      <c r="D853" t="s">
        <v>2214</v>
      </c>
      <c r="E853">
        <v>5177</v>
      </c>
      <c r="F853" t="s">
        <v>280</v>
      </c>
      <c r="G853" t="s">
        <v>70</v>
      </c>
      <c r="H853" t="s">
        <v>2215</v>
      </c>
    </row>
    <row r="854" spans="1:8">
      <c r="A854">
        <v>10925</v>
      </c>
      <c r="B854" t="s">
        <v>2791</v>
      </c>
      <c r="C854">
        <v>68433275</v>
      </c>
      <c r="D854" t="s">
        <v>2792</v>
      </c>
      <c r="E854">
        <v>5357</v>
      </c>
      <c r="F854" t="s">
        <v>2417</v>
      </c>
      <c r="G854" t="s">
        <v>70</v>
      </c>
      <c r="H854" t="s">
        <v>2793</v>
      </c>
    </row>
    <row r="855" spans="1:8">
      <c r="A855">
        <v>10327</v>
      </c>
      <c r="B855" t="s">
        <v>1042</v>
      </c>
      <c r="C855">
        <v>50032324</v>
      </c>
      <c r="D855" t="s">
        <v>1043</v>
      </c>
      <c r="E855">
        <v>5378</v>
      </c>
      <c r="F855" t="s">
        <v>349</v>
      </c>
      <c r="G855" t="s">
        <v>70</v>
      </c>
      <c r="H855" t="s">
        <v>1044</v>
      </c>
    </row>
    <row r="856" spans="1:8">
      <c r="A856">
        <v>10583</v>
      </c>
      <c r="B856" t="s">
        <v>1795</v>
      </c>
      <c r="C856">
        <v>99307708</v>
      </c>
      <c r="D856" t="s">
        <v>1796</v>
      </c>
      <c r="E856">
        <v>5350</v>
      </c>
      <c r="F856" t="s">
        <v>94</v>
      </c>
      <c r="G856" t="s">
        <v>70</v>
      </c>
      <c r="H856" t="s">
        <v>1797</v>
      </c>
    </row>
    <row r="857" spans="1:8">
      <c r="A857">
        <v>10752</v>
      </c>
      <c r="B857" t="s">
        <v>2287</v>
      </c>
      <c r="C857">
        <v>60733702</v>
      </c>
      <c r="D857" t="s">
        <v>2288</v>
      </c>
      <c r="E857">
        <v>5379</v>
      </c>
      <c r="F857" t="s">
        <v>183</v>
      </c>
      <c r="G857" t="s">
        <v>70</v>
      </c>
      <c r="H857" t="s">
        <v>1797</v>
      </c>
    </row>
    <row r="858" spans="1:8">
      <c r="A858">
        <v>11059</v>
      </c>
      <c r="B858" t="s">
        <v>3175</v>
      </c>
      <c r="C858">
        <v>49116613</v>
      </c>
      <c r="D858" t="s">
        <v>3176</v>
      </c>
      <c r="E858">
        <v>5357</v>
      </c>
      <c r="F858" t="s">
        <v>2417</v>
      </c>
      <c r="G858" t="s">
        <v>70</v>
      </c>
      <c r="H858" t="s">
        <v>1797</v>
      </c>
    </row>
    <row r="859" spans="1:8">
      <c r="A859">
        <v>10269</v>
      </c>
      <c r="B859" t="s">
        <v>872</v>
      </c>
      <c r="C859">
        <v>62693790</v>
      </c>
      <c r="D859" t="s">
        <v>873</v>
      </c>
      <c r="E859">
        <v>5379</v>
      </c>
      <c r="F859" t="s">
        <v>183</v>
      </c>
      <c r="G859" t="s">
        <v>70</v>
      </c>
      <c r="H859" t="s">
        <v>874</v>
      </c>
    </row>
    <row r="860" spans="1:8">
      <c r="A860">
        <v>10692</v>
      </c>
      <c r="B860" t="s">
        <v>2114</v>
      </c>
      <c r="C860">
        <v>66473345</v>
      </c>
      <c r="D860" t="s">
        <v>2115</v>
      </c>
      <c r="E860">
        <v>5380</v>
      </c>
      <c r="F860" t="s">
        <v>69</v>
      </c>
      <c r="G860" t="s">
        <v>70</v>
      </c>
      <c r="H860" t="s">
        <v>2116</v>
      </c>
    </row>
    <row r="861" spans="1:8">
      <c r="A861">
        <v>10803</v>
      </c>
      <c r="B861" t="s">
        <v>2435</v>
      </c>
      <c r="C861">
        <v>64041402</v>
      </c>
      <c r="D861" t="s">
        <v>2436</v>
      </c>
      <c r="E861">
        <v>5357</v>
      </c>
      <c r="F861" t="s">
        <v>2417</v>
      </c>
      <c r="G861" t="s">
        <v>70</v>
      </c>
      <c r="H861" t="s">
        <v>2437</v>
      </c>
    </row>
    <row r="862" spans="1:8">
      <c r="A862">
        <v>11086</v>
      </c>
      <c r="B862" t="s">
        <v>3253</v>
      </c>
      <c r="C862">
        <v>83613600</v>
      </c>
      <c r="D862" t="s">
        <v>3254</v>
      </c>
      <c r="E862">
        <v>5357</v>
      </c>
      <c r="F862" t="s">
        <v>2417</v>
      </c>
      <c r="G862" t="s">
        <v>70</v>
      </c>
      <c r="H862" t="s">
        <v>3255</v>
      </c>
    </row>
    <row r="863" spans="1:8">
      <c r="A863">
        <v>10481</v>
      </c>
      <c r="B863" t="s">
        <v>1498</v>
      </c>
      <c r="C863">
        <v>88533955</v>
      </c>
      <c r="D863" t="s">
        <v>1499</v>
      </c>
      <c r="E863">
        <v>5380</v>
      </c>
      <c r="F863" t="s">
        <v>69</v>
      </c>
      <c r="G863" t="s">
        <v>70</v>
      </c>
      <c r="H863" t="s">
        <v>1500</v>
      </c>
    </row>
    <row r="864" spans="1:8">
      <c r="A864">
        <v>10067</v>
      </c>
      <c r="B864" t="s">
        <v>269</v>
      </c>
      <c r="C864">
        <v>81537652</v>
      </c>
      <c r="D864" t="s">
        <v>270</v>
      </c>
      <c r="E864">
        <v>5379</v>
      </c>
      <c r="F864" t="s">
        <v>183</v>
      </c>
      <c r="G864" t="s">
        <v>70</v>
      </c>
      <c r="H864" t="s">
        <v>271</v>
      </c>
    </row>
    <row r="865" spans="1:8">
      <c r="A865">
        <v>10895</v>
      </c>
      <c r="B865" t="s">
        <v>2702</v>
      </c>
      <c r="C865">
        <v>73861079</v>
      </c>
      <c r="D865" t="s">
        <v>2703</v>
      </c>
      <c r="E865">
        <v>5357</v>
      </c>
      <c r="F865" t="s">
        <v>2417</v>
      </c>
      <c r="G865" t="s">
        <v>70</v>
      </c>
      <c r="H865" t="s">
        <v>2704</v>
      </c>
    </row>
    <row r="866" spans="1:8">
      <c r="A866">
        <v>10585</v>
      </c>
      <c r="B866" t="s">
        <v>1801</v>
      </c>
      <c r="C866">
        <v>79111257</v>
      </c>
      <c r="D866" t="s">
        <v>1802</v>
      </c>
      <c r="E866">
        <v>5350</v>
      </c>
      <c r="F866" t="s">
        <v>94</v>
      </c>
      <c r="G866" t="s">
        <v>70</v>
      </c>
      <c r="H866" t="s">
        <v>1803</v>
      </c>
    </row>
    <row r="867" spans="1:8">
      <c r="A867">
        <v>11206</v>
      </c>
      <c r="B867" t="s">
        <v>3607</v>
      </c>
      <c r="C867">
        <v>59688973</v>
      </c>
      <c r="D867" t="s">
        <v>3608</v>
      </c>
      <c r="E867">
        <v>5336</v>
      </c>
      <c r="F867" t="s">
        <v>3315</v>
      </c>
      <c r="G867" t="s">
        <v>70</v>
      </c>
      <c r="H867" t="s">
        <v>3588</v>
      </c>
    </row>
    <row r="868" spans="1:8">
      <c r="A868">
        <v>11002</v>
      </c>
      <c r="B868" t="s">
        <v>3012</v>
      </c>
      <c r="C868">
        <v>42392863</v>
      </c>
      <c r="D868" t="s">
        <v>3013</v>
      </c>
      <c r="E868">
        <v>5360</v>
      </c>
      <c r="F868" t="s">
        <v>2410</v>
      </c>
      <c r="G868" t="s">
        <v>70</v>
      </c>
      <c r="H868" t="s">
        <v>3014</v>
      </c>
    </row>
    <row r="869" spans="1:8">
      <c r="A869">
        <v>10356</v>
      </c>
      <c r="B869" t="s">
        <v>1127</v>
      </c>
      <c r="C869">
        <v>46484471</v>
      </c>
      <c r="D869" t="s">
        <v>1128</v>
      </c>
      <c r="E869">
        <v>5354</v>
      </c>
      <c r="F869" t="s">
        <v>84</v>
      </c>
      <c r="G869" t="s">
        <v>70</v>
      </c>
      <c r="H869" t="s">
        <v>1129</v>
      </c>
    </row>
    <row r="870" spans="1:8">
      <c r="A870">
        <v>10245</v>
      </c>
      <c r="B870" t="s">
        <v>802</v>
      </c>
      <c r="C870">
        <v>45940886</v>
      </c>
      <c r="D870" t="s">
        <v>803</v>
      </c>
      <c r="E870">
        <v>5354</v>
      </c>
      <c r="F870" t="s">
        <v>84</v>
      </c>
      <c r="G870" t="s">
        <v>70</v>
      </c>
      <c r="H870" t="s">
        <v>804</v>
      </c>
    </row>
    <row r="871" spans="1:8">
      <c r="A871">
        <v>10911</v>
      </c>
      <c r="B871" t="s">
        <v>2750</v>
      </c>
      <c r="C871">
        <v>97076280</v>
      </c>
      <c r="D871" t="s">
        <v>2751</v>
      </c>
      <c r="E871">
        <v>5357</v>
      </c>
      <c r="F871" t="s">
        <v>2417</v>
      </c>
      <c r="G871" t="s">
        <v>70</v>
      </c>
      <c r="H871" t="s">
        <v>2752</v>
      </c>
    </row>
    <row r="872" spans="1:8">
      <c r="A872">
        <v>10370</v>
      </c>
      <c r="B872" t="s">
        <v>1168</v>
      </c>
      <c r="C872">
        <v>98157958</v>
      </c>
      <c r="D872" t="s">
        <v>1169</v>
      </c>
      <c r="E872">
        <v>5382</v>
      </c>
      <c r="F872" t="s">
        <v>80</v>
      </c>
      <c r="G872" t="s">
        <v>70</v>
      </c>
      <c r="H872" t="s">
        <v>1170</v>
      </c>
    </row>
    <row r="873" spans="1:8">
      <c r="A873">
        <v>11176</v>
      </c>
      <c r="B873" t="s">
        <v>3521</v>
      </c>
      <c r="C873">
        <v>44452512</v>
      </c>
      <c r="D873" t="s">
        <v>3522</v>
      </c>
      <c r="E873">
        <v>5337</v>
      </c>
      <c r="F873" t="s">
        <v>3319</v>
      </c>
      <c r="G873" t="s">
        <v>70</v>
      </c>
      <c r="H873" t="s">
        <v>3523</v>
      </c>
    </row>
    <row r="874" spans="1:8">
      <c r="A874">
        <v>11152</v>
      </c>
      <c r="B874" t="s">
        <v>3452</v>
      </c>
      <c r="C874">
        <v>69665605</v>
      </c>
      <c r="D874" t="s">
        <v>3453</v>
      </c>
      <c r="E874">
        <v>5334</v>
      </c>
      <c r="F874" t="s">
        <v>3335</v>
      </c>
      <c r="G874" t="s">
        <v>70</v>
      </c>
      <c r="H874" t="s">
        <v>3454</v>
      </c>
    </row>
    <row r="875" spans="1:8">
      <c r="A875">
        <v>10677</v>
      </c>
      <c r="B875" t="s">
        <v>2070</v>
      </c>
      <c r="C875">
        <v>98952609</v>
      </c>
      <c r="D875" t="s">
        <v>2071</v>
      </c>
      <c r="E875">
        <v>5379</v>
      </c>
      <c r="F875" t="s">
        <v>183</v>
      </c>
      <c r="G875" t="s">
        <v>70</v>
      </c>
      <c r="H875" t="s">
        <v>2072</v>
      </c>
    </row>
    <row r="876" spans="1:8">
      <c r="A876">
        <v>11119</v>
      </c>
      <c r="B876" t="s">
        <v>3356</v>
      </c>
      <c r="C876">
        <v>46594565</v>
      </c>
      <c r="D876" t="s">
        <v>3357</v>
      </c>
      <c r="E876">
        <v>5337</v>
      </c>
      <c r="F876" t="s">
        <v>3319</v>
      </c>
      <c r="G876" t="s">
        <v>70</v>
      </c>
      <c r="H876" t="s">
        <v>3358</v>
      </c>
    </row>
    <row r="877" spans="1:8">
      <c r="A877">
        <v>10590</v>
      </c>
      <c r="B877" t="s">
        <v>1814</v>
      </c>
      <c r="C877">
        <v>78256556</v>
      </c>
      <c r="D877" t="s">
        <v>1815</v>
      </c>
      <c r="E877">
        <v>5350</v>
      </c>
      <c r="F877" t="s">
        <v>94</v>
      </c>
      <c r="G877" t="s">
        <v>70</v>
      </c>
      <c r="H877" t="s">
        <v>1816</v>
      </c>
    </row>
    <row r="878" spans="1:8">
      <c r="A878">
        <v>11171</v>
      </c>
      <c r="B878" t="s">
        <v>3506</v>
      </c>
      <c r="C878">
        <v>85147137</v>
      </c>
      <c r="D878" t="s">
        <v>3507</v>
      </c>
      <c r="E878">
        <v>5334</v>
      </c>
      <c r="F878" t="s">
        <v>3335</v>
      </c>
      <c r="G878" t="s">
        <v>70</v>
      </c>
      <c r="H878" t="s">
        <v>3508</v>
      </c>
    </row>
    <row r="879" spans="1:8">
      <c r="A879">
        <v>10518</v>
      </c>
      <c r="B879" t="s">
        <v>1606</v>
      </c>
      <c r="C879">
        <v>89943857</v>
      </c>
      <c r="D879" t="s">
        <v>1607</v>
      </c>
      <c r="E879">
        <v>5379</v>
      </c>
      <c r="F879" t="s">
        <v>183</v>
      </c>
      <c r="G879" t="s">
        <v>70</v>
      </c>
      <c r="H879" t="s">
        <v>1608</v>
      </c>
    </row>
    <row r="880" spans="1:8">
      <c r="A880">
        <v>10172</v>
      </c>
      <c r="B880" t="s">
        <v>586</v>
      </c>
      <c r="C880">
        <v>83195540</v>
      </c>
      <c r="D880" t="s">
        <v>587</v>
      </c>
      <c r="E880">
        <v>5177</v>
      </c>
      <c r="F880" t="s">
        <v>280</v>
      </c>
      <c r="G880" t="s">
        <v>70</v>
      </c>
      <c r="H880" t="s">
        <v>588</v>
      </c>
    </row>
    <row r="881" spans="1:8">
      <c r="A881">
        <v>10560</v>
      </c>
      <c r="B881" t="s">
        <v>1727</v>
      </c>
      <c r="C881">
        <v>80858878</v>
      </c>
      <c r="D881" t="s">
        <v>1728</v>
      </c>
      <c r="E881">
        <v>5350</v>
      </c>
      <c r="F881" t="s">
        <v>94</v>
      </c>
      <c r="G881" t="s">
        <v>70</v>
      </c>
      <c r="H881" t="s">
        <v>1729</v>
      </c>
    </row>
    <row r="882" spans="1:8">
      <c r="A882">
        <v>10119</v>
      </c>
      <c r="B882" t="s">
        <v>426</v>
      </c>
      <c r="C882">
        <v>73779143</v>
      </c>
      <c r="D882" t="s">
        <v>427</v>
      </c>
      <c r="E882">
        <v>5353</v>
      </c>
      <c r="F882" t="s">
        <v>84</v>
      </c>
      <c r="G882" t="s">
        <v>70</v>
      </c>
      <c r="H882" t="s">
        <v>428</v>
      </c>
    </row>
    <row r="883" spans="1:8">
      <c r="A883">
        <v>10884</v>
      </c>
      <c r="B883" t="s">
        <v>2669</v>
      </c>
      <c r="C883">
        <v>73797341</v>
      </c>
      <c r="D883" t="s">
        <v>2670</v>
      </c>
      <c r="E883">
        <v>5357</v>
      </c>
      <c r="F883" t="s">
        <v>2417</v>
      </c>
      <c r="G883" t="s">
        <v>70</v>
      </c>
      <c r="H883" t="s">
        <v>2671</v>
      </c>
    </row>
    <row r="884" spans="1:8">
      <c r="A884">
        <v>10788</v>
      </c>
      <c r="B884" t="s">
        <v>2392</v>
      </c>
      <c r="C884">
        <v>50850932</v>
      </c>
      <c r="D884" t="s">
        <v>2388</v>
      </c>
      <c r="E884">
        <v>5380</v>
      </c>
      <c r="F884" t="s">
        <v>69</v>
      </c>
      <c r="G884" t="s">
        <v>70</v>
      </c>
      <c r="H884" t="s">
        <v>2393</v>
      </c>
    </row>
    <row r="885" spans="1:8">
      <c r="A885">
        <v>10670</v>
      </c>
      <c r="B885" t="s">
        <v>2049</v>
      </c>
      <c r="C885">
        <v>51795038</v>
      </c>
      <c r="D885" t="s">
        <v>2050</v>
      </c>
      <c r="E885">
        <v>5382</v>
      </c>
      <c r="F885" t="s">
        <v>80</v>
      </c>
      <c r="G885" t="s">
        <v>70</v>
      </c>
      <c r="H885" t="s">
        <v>2051</v>
      </c>
    </row>
    <row r="886" spans="1:8">
      <c r="A886">
        <v>10046</v>
      </c>
      <c r="B886" t="s">
        <v>207</v>
      </c>
      <c r="C886">
        <v>67517575</v>
      </c>
      <c r="D886" t="s">
        <v>208</v>
      </c>
      <c r="E886">
        <v>5354</v>
      </c>
      <c r="F886" t="s">
        <v>84</v>
      </c>
      <c r="G886" t="s">
        <v>70</v>
      </c>
      <c r="H886" t="s">
        <v>209</v>
      </c>
    </row>
    <row r="887" spans="1:8">
      <c r="A887">
        <v>10357</v>
      </c>
      <c r="B887" t="s">
        <v>1130</v>
      </c>
      <c r="C887">
        <v>48026101</v>
      </c>
      <c r="D887" t="s">
        <v>1131</v>
      </c>
      <c r="E887">
        <v>5354</v>
      </c>
      <c r="F887" t="s">
        <v>84</v>
      </c>
      <c r="G887" t="s">
        <v>70</v>
      </c>
      <c r="H887" t="s">
        <v>1132</v>
      </c>
    </row>
    <row r="888" spans="1:8">
      <c r="A888">
        <v>10238</v>
      </c>
      <c r="B888" t="s">
        <v>781</v>
      </c>
      <c r="C888">
        <v>42407298</v>
      </c>
      <c r="D888" t="s">
        <v>782</v>
      </c>
      <c r="E888">
        <v>5382</v>
      </c>
      <c r="F888" t="s">
        <v>80</v>
      </c>
      <c r="G888" t="s">
        <v>70</v>
      </c>
      <c r="H888" t="s">
        <v>783</v>
      </c>
    </row>
    <row r="889" spans="1:8">
      <c r="A889">
        <v>10497</v>
      </c>
      <c r="B889" t="s">
        <v>1543</v>
      </c>
      <c r="C889">
        <v>93767401</v>
      </c>
      <c r="D889" t="s">
        <v>1544</v>
      </c>
      <c r="E889">
        <v>5379</v>
      </c>
      <c r="F889" t="s">
        <v>183</v>
      </c>
      <c r="G889" t="s">
        <v>70</v>
      </c>
      <c r="H889" t="s">
        <v>1545</v>
      </c>
    </row>
    <row r="890" spans="1:8">
      <c r="A890">
        <v>10450</v>
      </c>
      <c r="B890" t="s">
        <v>1407</v>
      </c>
      <c r="C890">
        <v>98272169</v>
      </c>
      <c r="D890" t="s">
        <v>1408</v>
      </c>
      <c r="E890">
        <v>5380</v>
      </c>
      <c r="F890" t="s">
        <v>69</v>
      </c>
      <c r="G890" t="s">
        <v>70</v>
      </c>
      <c r="H890" t="s">
        <v>1409</v>
      </c>
    </row>
    <row r="891" spans="1:8">
      <c r="A891">
        <v>10551</v>
      </c>
      <c r="B891" t="s">
        <v>1703</v>
      </c>
      <c r="C891">
        <v>44103128</v>
      </c>
      <c r="D891" t="s">
        <v>1704</v>
      </c>
      <c r="E891">
        <v>5353</v>
      </c>
      <c r="F891" t="s">
        <v>84</v>
      </c>
      <c r="G891" t="s">
        <v>70</v>
      </c>
      <c r="H891" t="s">
        <v>1705</v>
      </c>
    </row>
    <row r="892" spans="1:8">
      <c r="A892">
        <v>11212</v>
      </c>
      <c r="B892" t="s">
        <v>3624</v>
      </c>
      <c r="C892">
        <v>71828795</v>
      </c>
      <c r="D892" t="s">
        <v>3625</v>
      </c>
      <c r="E892">
        <v>5337</v>
      </c>
      <c r="F892" t="s">
        <v>3319</v>
      </c>
      <c r="G892" t="s">
        <v>70</v>
      </c>
      <c r="H892" t="s">
        <v>3626</v>
      </c>
    </row>
    <row r="893" spans="1:8">
      <c r="A893">
        <v>10787</v>
      </c>
      <c r="B893" t="s">
        <v>2390</v>
      </c>
      <c r="C893">
        <v>77734020</v>
      </c>
      <c r="D893" t="s">
        <v>2388</v>
      </c>
      <c r="E893">
        <v>5380</v>
      </c>
      <c r="F893" t="s">
        <v>69</v>
      </c>
      <c r="G893" t="s">
        <v>70</v>
      </c>
      <c r="H893" t="s">
        <v>2391</v>
      </c>
    </row>
    <row r="894" spans="1:8">
      <c r="A894">
        <v>10059</v>
      </c>
      <c r="B894" t="s">
        <v>245</v>
      </c>
      <c r="C894">
        <v>81373779</v>
      </c>
      <c r="D894" t="s">
        <v>246</v>
      </c>
      <c r="E894">
        <v>5379</v>
      </c>
      <c r="F894" t="s">
        <v>183</v>
      </c>
      <c r="G894" t="s">
        <v>70</v>
      </c>
      <c r="H894" t="s">
        <v>247</v>
      </c>
    </row>
    <row r="895" spans="1:8">
      <c r="A895">
        <v>10309</v>
      </c>
      <c r="B895" t="s">
        <v>989</v>
      </c>
      <c r="C895">
        <v>81405211</v>
      </c>
      <c r="D895" t="s">
        <v>990</v>
      </c>
      <c r="E895">
        <v>5354</v>
      </c>
      <c r="F895" t="s">
        <v>84</v>
      </c>
      <c r="G895" t="s">
        <v>70</v>
      </c>
      <c r="H895" t="s">
        <v>991</v>
      </c>
    </row>
    <row r="896" spans="1:8">
      <c r="A896">
        <v>10843</v>
      </c>
      <c r="B896" t="s">
        <v>2550</v>
      </c>
      <c r="C896">
        <v>90060038</v>
      </c>
      <c r="D896" t="s">
        <v>2551</v>
      </c>
      <c r="E896">
        <v>5360</v>
      </c>
      <c r="F896" t="s">
        <v>2410</v>
      </c>
      <c r="G896" t="s">
        <v>70</v>
      </c>
      <c r="H896" t="s">
        <v>2552</v>
      </c>
    </row>
    <row r="897" spans="1:8">
      <c r="A897">
        <v>10826</v>
      </c>
      <c r="B897" t="s">
        <v>2502</v>
      </c>
      <c r="C897">
        <v>84793276</v>
      </c>
      <c r="D897" t="s">
        <v>2503</v>
      </c>
      <c r="E897">
        <v>5357</v>
      </c>
      <c r="F897" t="s">
        <v>2417</v>
      </c>
      <c r="G897" t="s">
        <v>70</v>
      </c>
      <c r="H897" t="s">
        <v>199</v>
      </c>
    </row>
    <row r="898" spans="1:8">
      <c r="A898">
        <v>10086</v>
      </c>
      <c r="B898" t="s">
        <v>327</v>
      </c>
      <c r="C898">
        <v>64558250</v>
      </c>
      <c r="D898" t="s">
        <v>328</v>
      </c>
      <c r="E898">
        <v>5177</v>
      </c>
      <c r="F898" t="s">
        <v>280</v>
      </c>
      <c r="G898" t="s">
        <v>70</v>
      </c>
      <c r="H898" t="s">
        <v>329</v>
      </c>
    </row>
    <row r="899" spans="1:8">
      <c r="A899">
        <v>11014</v>
      </c>
      <c r="B899" t="s">
        <v>3047</v>
      </c>
      <c r="C899">
        <v>55828074</v>
      </c>
      <c r="D899" t="s">
        <v>3048</v>
      </c>
      <c r="E899">
        <v>5357</v>
      </c>
      <c r="F899" t="s">
        <v>2417</v>
      </c>
      <c r="G899" t="s">
        <v>70</v>
      </c>
      <c r="H899" t="s">
        <v>3049</v>
      </c>
    </row>
    <row r="900" spans="1:8">
      <c r="A900">
        <v>11038</v>
      </c>
      <c r="B900" t="s">
        <v>3114</v>
      </c>
      <c r="C900">
        <v>91008595</v>
      </c>
      <c r="D900" t="s">
        <v>3115</v>
      </c>
      <c r="E900">
        <v>5360</v>
      </c>
      <c r="F900" t="s">
        <v>2410</v>
      </c>
      <c r="G900" t="s">
        <v>70</v>
      </c>
      <c r="H900" t="s">
        <v>3116</v>
      </c>
    </row>
    <row r="901" spans="1:8">
      <c r="A901">
        <v>10419</v>
      </c>
      <c r="B901" t="s">
        <v>1315</v>
      </c>
      <c r="C901">
        <v>47067421</v>
      </c>
      <c r="D901" t="s">
        <v>1316</v>
      </c>
      <c r="E901">
        <v>5379</v>
      </c>
      <c r="F901" t="s">
        <v>183</v>
      </c>
      <c r="G901" t="s">
        <v>70</v>
      </c>
      <c r="H901" t="s">
        <v>1317</v>
      </c>
    </row>
    <row r="902" spans="1:8">
      <c r="A902">
        <v>10761</v>
      </c>
      <c r="B902" t="s">
        <v>2313</v>
      </c>
      <c r="C902">
        <v>43081823</v>
      </c>
      <c r="D902" t="s">
        <v>2314</v>
      </c>
      <c r="E902">
        <v>5354</v>
      </c>
      <c r="F902" t="s">
        <v>84</v>
      </c>
      <c r="G902" t="s">
        <v>70</v>
      </c>
      <c r="H902" t="s">
        <v>2315</v>
      </c>
    </row>
    <row r="903" spans="1:8">
      <c r="A903">
        <v>10418</v>
      </c>
      <c r="B903" t="s">
        <v>1312</v>
      </c>
      <c r="C903">
        <v>90666359</v>
      </c>
      <c r="D903" t="s">
        <v>1313</v>
      </c>
      <c r="E903">
        <v>5379</v>
      </c>
      <c r="F903" t="s">
        <v>183</v>
      </c>
      <c r="G903" t="s">
        <v>70</v>
      </c>
      <c r="H903" t="s">
        <v>1314</v>
      </c>
    </row>
    <row r="904" spans="1:8">
      <c r="A904">
        <v>10633</v>
      </c>
      <c r="B904" t="s">
        <v>1941</v>
      </c>
      <c r="C904">
        <v>91739974</v>
      </c>
      <c r="D904" t="s">
        <v>1942</v>
      </c>
      <c r="E904">
        <v>5379</v>
      </c>
      <c r="F904" t="s">
        <v>183</v>
      </c>
      <c r="G904" t="s">
        <v>70</v>
      </c>
      <c r="H904" t="s">
        <v>1943</v>
      </c>
    </row>
    <row r="905" spans="1:8">
      <c r="A905">
        <v>10886</v>
      </c>
      <c r="B905" t="s">
        <v>2675</v>
      </c>
      <c r="C905">
        <v>82293881</v>
      </c>
      <c r="D905" t="s">
        <v>2676</v>
      </c>
      <c r="E905">
        <v>5357</v>
      </c>
      <c r="F905" t="s">
        <v>2417</v>
      </c>
      <c r="G905" t="s">
        <v>70</v>
      </c>
      <c r="H905" t="s">
        <v>2677</v>
      </c>
    </row>
    <row r="906" spans="1:8">
      <c r="A906">
        <v>10092</v>
      </c>
      <c r="B906" t="s">
        <v>344</v>
      </c>
      <c r="C906">
        <v>42041245</v>
      </c>
      <c r="D906" t="s">
        <v>345</v>
      </c>
      <c r="E906">
        <v>5177</v>
      </c>
      <c r="F906" t="s">
        <v>280</v>
      </c>
      <c r="G906" t="s">
        <v>70</v>
      </c>
      <c r="H906" t="s">
        <v>346</v>
      </c>
    </row>
    <row r="907" spans="1:8">
      <c r="A907">
        <v>10242</v>
      </c>
      <c r="B907" t="s">
        <v>793</v>
      </c>
      <c r="C907">
        <v>59427371</v>
      </c>
      <c r="D907" t="s">
        <v>794</v>
      </c>
      <c r="E907">
        <v>5378</v>
      </c>
      <c r="F907" t="s">
        <v>349</v>
      </c>
      <c r="G907" t="s">
        <v>70</v>
      </c>
      <c r="H907" t="s">
        <v>795</v>
      </c>
    </row>
    <row r="908" spans="1:8">
      <c r="A908">
        <v>10559</v>
      </c>
      <c r="B908" t="s">
        <v>1724</v>
      </c>
      <c r="C908">
        <v>53922065</v>
      </c>
      <c r="D908" t="s">
        <v>1725</v>
      </c>
      <c r="E908">
        <v>5382</v>
      </c>
      <c r="F908" t="s">
        <v>80</v>
      </c>
      <c r="G908" t="s">
        <v>70</v>
      </c>
      <c r="H908" t="s">
        <v>1726</v>
      </c>
    </row>
    <row r="909" spans="1:8">
      <c r="A909">
        <v>10407</v>
      </c>
      <c r="B909" t="s">
        <v>1279</v>
      </c>
      <c r="C909">
        <v>57914737</v>
      </c>
      <c r="D909" t="s">
        <v>1280</v>
      </c>
      <c r="E909">
        <v>5354</v>
      </c>
      <c r="F909" t="s">
        <v>84</v>
      </c>
      <c r="G909" t="s">
        <v>70</v>
      </c>
      <c r="H909" t="s">
        <v>1281</v>
      </c>
    </row>
    <row r="910" spans="1:8">
      <c r="A910">
        <v>10961</v>
      </c>
      <c r="B910" t="s">
        <v>2892</v>
      </c>
      <c r="C910">
        <v>98617884</v>
      </c>
      <c r="D910" t="s">
        <v>2890</v>
      </c>
      <c r="E910">
        <v>5357</v>
      </c>
      <c r="F910" t="s">
        <v>2417</v>
      </c>
      <c r="G910" t="s">
        <v>70</v>
      </c>
      <c r="H910" t="s">
        <v>2893</v>
      </c>
    </row>
    <row r="911" spans="1:8">
      <c r="A911">
        <v>10211</v>
      </c>
      <c r="B911" t="s">
        <v>702</v>
      </c>
      <c r="C911">
        <v>65830944</v>
      </c>
      <c r="D911" t="s">
        <v>703</v>
      </c>
      <c r="E911">
        <v>5353</v>
      </c>
      <c r="F911" t="s">
        <v>84</v>
      </c>
      <c r="G911" t="s">
        <v>70</v>
      </c>
      <c r="H911" t="s">
        <v>704</v>
      </c>
    </row>
    <row r="912" spans="1:8">
      <c r="A912">
        <v>10416</v>
      </c>
      <c r="B912" t="s">
        <v>1306</v>
      </c>
      <c r="C912">
        <v>85597615</v>
      </c>
      <c r="D912" t="s">
        <v>1307</v>
      </c>
      <c r="E912">
        <v>5382</v>
      </c>
      <c r="F912" t="s">
        <v>80</v>
      </c>
      <c r="G912" t="s">
        <v>70</v>
      </c>
      <c r="H912" t="s">
        <v>1308</v>
      </c>
    </row>
    <row r="913" spans="1:8">
      <c r="A913">
        <v>11264</v>
      </c>
      <c r="B913" t="s">
        <v>3774</v>
      </c>
      <c r="C913">
        <v>87508274</v>
      </c>
      <c r="D913" t="s">
        <v>3775</v>
      </c>
      <c r="E913">
        <v>5334</v>
      </c>
      <c r="F913" t="s">
        <v>3335</v>
      </c>
      <c r="G913" t="s">
        <v>70</v>
      </c>
      <c r="H913" t="s">
        <v>3776</v>
      </c>
    </row>
    <row r="914" spans="1:8">
      <c r="A914">
        <v>10534</v>
      </c>
      <c r="B914" t="s">
        <v>1654</v>
      </c>
      <c r="C914">
        <v>44333693</v>
      </c>
      <c r="D914" t="s">
        <v>1652</v>
      </c>
      <c r="E914">
        <v>5382</v>
      </c>
      <c r="F914" t="s">
        <v>80</v>
      </c>
      <c r="G914" t="s">
        <v>70</v>
      </c>
      <c r="H914" t="s">
        <v>1655</v>
      </c>
    </row>
    <row r="915" spans="1:8">
      <c r="A915">
        <v>11158</v>
      </c>
      <c r="B915" t="s">
        <v>3468</v>
      </c>
      <c r="C915">
        <v>97189780</v>
      </c>
      <c r="D915" t="s">
        <v>3469</v>
      </c>
      <c r="E915">
        <v>5337</v>
      </c>
      <c r="F915" t="s">
        <v>3319</v>
      </c>
      <c r="G915" t="s">
        <v>70</v>
      </c>
      <c r="H915" t="s">
        <v>3470</v>
      </c>
    </row>
    <row r="916" spans="1:8">
      <c r="A916">
        <v>10307</v>
      </c>
      <c r="B916" t="s">
        <v>983</v>
      </c>
      <c r="C916">
        <v>83807221</v>
      </c>
      <c r="D916" t="s">
        <v>984</v>
      </c>
      <c r="E916">
        <v>5354</v>
      </c>
      <c r="F916" t="s">
        <v>84</v>
      </c>
      <c r="G916" t="s">
        <v>70</v>
      </c>
      <c r="H916" t="s">
        <v>985</v>
      </c>
    </row>
    <row r="917" spans="1:8">
      <c r="A917">
        <v>10880</v>
      </c>
      <c r="B917" t="s">
        <v>2657</v>
      </c>
      <c r="C917">
        <v>56770897</v>
      </c>
      <c r="D917" t="s">
        <v>2658</v>
      </c>
      <c r="E917">
        <v>5360</v>
      </c>
      <c r="F917" t="s">
        <v>2410</v>
      </c>
      <c r="G917" t="s">
        <v>70</v>
      </c>
      <c r="H917" t="s">
        <v>2659</v>
      </c>
    </row>
    <row r="918" spans="1:8">
      <c r="A918">
        <v>10043</v>
      </c>
      <c r="B918" t="s">
        <v>197</v>
      </c>
      <c r="C918">
        <v>64470508</v>
      </c>
      <c r="D918" t="s">
        <v>198</v>
      </c>
      <c r="E918">
        <v>5354</v>
      </c>
      <c r="F918" t="s">
        <v>84</v>
      </c>
      <c r="G918" t="s">
        <v>70</v>
      </c>
      <c r="H918" t="s">
        <v>199</v>
      </c>
    </row>
    <row r="919" spans="1:8">
      <c r="A919">
        <v>10809</v>
      </c>
      <c r="B919" t="s">
        <v>2453</v>
      </c>
      <c r="C919">
        <v>81938067</v>
      </c>
      <c r="D919" t="s">
        <v>2454</v>
      </c>
      <c r="E919">
        <v>5360</v>
      </c>
      <c r="F919" t="s">
        <v>2410</v>
      </c>
      <c r="G919" t="s">
        <v>70</v>
      </c>
      <c r="H919" t="s">
        <v>2455</v>
      </c>
    </row>
    <row r="920" spans="1:8">
      <c r="A920">
        <v>10942</v>
      </c>
      <c r="B920" t="s">
        <v>2837</v>
      </c>
      <c r="C920">
        <v>67452302</v>
      </c>
      <c r="D920" t="s">
        <v>2838</v>
      </c>
      <c r="E920">
        <v>5357</v>
      </c>
      <c r="F920" t="s">
        <v>2417</v>
      </c>
      <c r="G920" t="s">
        <v>70</v>
      </c>
      <c r="H920" t="s">
        <v>2839</v>
      </c>
    </row>
    <row r="921" spans="1:8">
      <c r="A921">
        <v>10102</v>
      </c>
      <c r="B921" t="s">
        <v>375</v>
      </c>
      <c r="C921">
        <v>45944480</v>
      </c>
      <c r="D921" t="s">
        <v>376</v>
      </c>
      <c r="E921">
        <v>5382</v>
      </c>
      <c r="F921" t="s">
        <v>80</v>
      </c>
      <c r="G921" t="s">
        <v>70</v>
      </c>
      <c r="H921" t="s">
        <v>377</v>
      </c>
    </row>
    <row r="922" spans="1:8">
      <c r="A922">
        <v>10234</v>
      </c>
      <c r="B922" t="s">
        <v>769</v>
      </c>
      <c r="C922">
        <v>78927250</v>
      </c>
      <c r="D922" t="s">
        <v>770</v>
      </c>
      <c r="E922">
        <v>5380</v>
      </c>
      <c r="F922" t="s">
        <v>69</v>
      </c>
      <c r="G922" t="s">
        <v>70</v>
      </c>
      <c r="H922" t="s">
        <v>771</v>
      </c>
    </row>
    <row r="923" spans="1:8">
      <c r="A923">
        <v>10901</v>
      </c>
      <c r="B923" t="s">
        <v>2720</v>
      </c>
      <c r="C923">
        <v>90560198</v>
      </c>
      <c r="D923" t="s">
        <v>2721</v>
      </c>
      <c r="E923">
        <v>5360</v>
      </c>
      <c r="F923" t="s">
        <v>2410</v>
      </c>
      <c r="G923" t="s">
        <v>70</v>
      </c>
      <c r="H923" t="s">
        <v>2722</v>
      </c>
    </row>
    <row r="924" spans="1:8">
      <c r="A924">
        <v>10690</v>
      </c>
      <c r="B924" t="s">
        <v>2109</v>
      </c>
      <c r="C924">
        <v>50907032</v>
      </c>
      <c r="D924" t="s">
        <v>2107</v>
      </c>
      <c r="E924">
        <v>5380</v>
      </c>
      <c r="F924" t="s">
        <v>69</v>
      </c>
      <c r="G924" t="s">
        <v>70</v>
      </c>
      <c r="H924" t="s">
        <v>2110</v>
      </c>
    </row>
    <row r="925" spans="1:8">
      <c r="A925">
        <v>10345</v>
      </c>
      <c r="B925" t="s">
        <v>1095</v>
      </c>
      <c r="C925">
        <v>96221988</v>
      </c>
      <c r="D925" t="s">
        <v>1096</v>
      </c>
      <c r="E925">
        <v>5379</v>
      </c>
      <c r="F925" t="s">
        <v>183</v>
      </c>
      <c r="G925" t="s">
        <v>70</v>
      </c>
      <c r="H925" t="s">
        <v>1097</v>
      </c>
    </row>
    <row r="926" spans="1:8">
      <c r="A926">
        <v>11132</v>
      </c>
      <c r="B926" t="s">
        <v>3395</v>
      </c>
      <c r="C926">
        <v>56563933</v>
      </c>
      <c r="D926" t="s">
        <v>3396</v>
      </c>
      <c r="E926">
        <v>5365</v>
      </c>
      <c r="F926" t="s">
        <v>3387</v>
      </c>
      <c r="G926" t="s">
        <v>70</v>
      </c>
      <c r="H926" t="s">
        <v>3397</v>
      </c>
    </row>
    <row r="927" spans="1:8">
      <c r="A927">
        <v>11113</v>
      </c>
      <c r="B927" t="s">
        <v>3337</v>
      </c>
      <c r="C927">
        <v>81570299</v>
      </c>
      <c r="D927" t="s">
        <v>3338</v>
      </c>
      <c r="E927">
        <v>5337</v>
      </c>
      <c r="F927" t="s">
        <v>3319</v>
      </c>
      <c r="G927" t="s">
        <v>70</v>
      </c>
      <c r="H927" t="s">
        <v>3339</v>
      </c>
    </row>
    <row r="928" spans="1:8">
      <c r="A928">
        <v>10490</v>
      </c>
      <c r="B928" t="s">
        <v>1525</v>
      </c>
      <c r="C928">
        <v>94491616</v>
      </c>
      <c r="D928" t="s">
        <v>1526</v>
      </c>
      <c r="E928">
        <v>5355</v>
      </c>
      <c r="F928" t="s">
        <v>373</v>
      </c>
      <c r="G928" t="s">
        <v>70</v>
      </c>
      <c r="H928" t="s">
        <v>1527</v>
      </c>
    </row>
    <row r="929" spans="1:8">
      <c r="A929">
        <v>11216</v>
      </c>
      <c r="B929" t="s">
        <v>3636</v>
      </c>
      <c r="C929">
        <v>83709224</v>
      </c>
      <c r="D929" t="s">
        <v>3637</v>
      </c>
      <c r="E929">
        <v>5334</v>
      </c>
      <c r="F929" t="s">
        <v>3335</v>
      </c>
      <c r="G929" t="s">
        <v>70</v>
      </c>
      <c r="H929" t="s">
        <v>3638</v>
      </c>
    </row>
    <row r="930" spans="1:8">
      <c r="A930">
        <v>10552</v>
      </c>
      <c r="B930" t="s">
        <v>1706</v>
      </c>
      <c r="C930">
        <v>92411148</v>
      </c>
      <c r="D930" t="s">
        <v>1707</v>
      </c>
      <c r="E930">
        <v>5355</v>
      </c>
      <c r="F930" t="s">
        <v>373</v>
      </c>
      <c r="G930" t="s">
        <v>70</v>
      </c>
      <c r="H930" t="s">
        <v>1708</v>
      </c>
    </row>
    <row r="931" spans="1:8">
      <c r="A931">
        <v>10750</v>
      </c>
      <c r="B931" t="s">
        <v>2282</v>
      </c>
      <c r="C931">
        <v>43637429</v>
      </c>
      <c r="D931" t="s">
        <v>2283</v>
      </c>
      <c r="E931">
        <v>5355</v>
      </c>
      <c r="F931" t="s">
        <v>373</v>
      </c>
      <c r="G931" t="s">
        <v>70</v>
      </c>
      <c r="H931" t="s">
        <v>2284</v>
      </c>
    </row>
    <row r="932" spans="1:8">
      <c r="A932">
        <v>10240</v>
      </c>
      <c r="B932" t="s">
        <v>787</v>
      </c>
      <c r="C932">
        <v>99785829</v>
      </c>
      <c r="D932" t="s">
        <v>788</v>
      </c>
      <c r="E932">
        <v>5354</v>
      </c>
      <c r="F932" t="s">
        <v>84</v>
      </c>
      <c r="G932" t="s">
        <v>70</v>
      </c>
      <c r="H932" t="s">
        <v>789</v>
      </c>
    </row>
    <row r="933" spans="1:8">
      <c r="A933">
        <v>10524</v>
      </c>
      <c r="B933" t="s">
        <v>1624</v>
      </c>
      <c r="C933">
        <v>90459283</v>
      </c>
      <c r="D933" t="s">
        <v>1625</v>
      </c>
      <c r="E933">
        <v>5382</v>
      </c>
      <c r="F933" t="s">
        <v>80</v>
      </c>
      <c r="G933" t="s">
        <v>70</v>
      </c>
      <c r="H933" t="s">
        <v>1626</v>
      </c>
    </row>
    <row r="934" spans="1:8">
      <c r="A934">
        <v>10824</v>
      </c>
      <c r="B934" t="s">
        <v>2496</v>
      </c>
      <c r="C934">
        <v>82655684</v>
      </c>
      <c r="D934" t="s">
        <v>2497</v>
      </c>
      <c r="E934">
        <v>5360</v>
      </c>
      <c r="F934" t="s">
        <v>2410</v>
      </c>
      <c r="G934" t="s">
        <v>70</v>
      </c>
      <c r="H934" t="s">
        <v>2498</v>
      </c>
    </row>
    <row r="935" spans="1:8">
      <c r="A935">
        <v>10662</v>
      </c>
      <c r="B935" t="s">
        <v>2026</v>
      </c>
      <c r="C935">
        <v>73745427</v>
      </c>
      <c r="D935" t="s">
        <v>2027</v>
      </c>
      <c r="E935">
        <v>5350</v>
      </c>
      <c r="F935" t="s">
        <v>94</v>
      </c>
      <c r="G935" t="s">
        <v>70</v>
      </c>
      <c r="H935" t="s">
        <v>2028</v>
      </c>
    </row>
    <row r="936" spans="1:8">
      <c r="A936">
        <v>10540</v>
      </c>
      <c r="B936" t="s">
        <v>1670</v>
      </c>
      <c r="C936">
        <v>89606011</v>
      </c>
      <c r="D936" t="s">
        <v>1671</v>
      </c>
      <c r="E936">
        <v>5382</v>
      </c>
      <c r="F936" t="s">
        <v>80</v>
      </c>
      <c r="G936" t="s">
        <v>70</v>
      </c>
      <c r="H936" t="s">
        <v>1672</v>
      </c>
    </row>
    <row r="937" spans="1:8">
      <c r="A937">
        <v>10743</v>
      </c>
      <c r="B937" t="s">
        <v>2261</v>
      </c>
      <c r="C937">
        <v>88664289</v>
      </c>
      <c r="D937" t="s">
        <v>2262</v>
      </c>
      <c r="E937">
        <v>5355</v>
      </c>
      <c r="F937" t="s">
        <v>373</v>
      </c>
      <c r="G937" t="s">
        <v>70</v>
      </c>
      <c r="H937" t="s">
        <v>2263</v>
      </c>
    </row>
    <row r="938" spans="1:8">
      <c r="A938">
        <v>10951</v>
      </c>
      <c r="B938" t="s">
        <v>2862</v>
      </c>
      <c r="C938">
        <v>86506997</v>
      </c>
      <c r="D938" t="s">
        <v>2863</v>
      </c>
      <c r="E938">
        <v>5357</v>
      </c>
      <c r="F938" t="s">
        <v>2417</v>
      </c>
      <c r="G938" t="s">
        <v>70</v>
      </c>
      <c r="H938" t="s">
        <v>2864</v>
      </c>
    </row>
    <row r="939" spans="1:8">
      <c r="A939">
        <v>11029</v>
      </c>
      <c r="B939" t="s">
        <v>3088</v>
      </c>
      <c r="C939">
        <v>56718022</v>
      </c>
      <c r="D939" t="s">
        <v>3089</v>
      </c>
      <c r="E939">
        <v>5360</v>
      </c>
      <c r="F939" t="s">
        <v>2410</v>
      </c>
      <c r="G939" t="s">
        <v>70</v>
      </c>
      <c r="H939" t="s">
        <v>3090</v>
      </c>
    </row>
    <row r="940" spans="1:8">
      <c r="A940">
        <v>11048</v>
      </c>
      <c r="B940" t="s">
        <v>3144</v>
      </c>
      <c r="C940">
        <v>78257271</v>
      </c>
      <c r="D940" t="s">
        <v>3145</v>
      </c>
      <c r="E940">
        <v>5360</v>
      </c>
      <c r="F940" t="s">
        <v>2410</v>
      </c>
      <c r="G940" t="s">
        <v>70</v>
      </c>
      <c r="H940" t="s">
        <v>3146</v>
      </c>
    </row>
    <row r="941" spans="1:8">
      <c r="A941">
        <v>11071</v>
      </c>
      <c r="B941" t="s">
        <v>3209</v>
      </c>
      <c r="C941">
        <v>82218104</v>
      </c>
      <c r="D941" t="s">
        <v>3210</v>
      </c>
      <c r="E941">
        <v>5360</v>
      </c>
      <c r="F941" t="s">
        <v>2410</v>
      </c>
      <c r="G941" t="s">
        <v>70</v>
      </c>
      <c r="H941" t="s">
        <v>3211</v>
      </c>
    </row>
    <row r="942" spans="1:8">
      <c r="A942">
        <v>10153</v>
      </c>
      <c r="B942" t="s">
        <v>528</v>
      </c>
      <c r="C942">
        <v>60034969</v>
      </c>
      <c r="D942" t="s">
        <v>529</v>
      </c>
      <c r="E942">
        <v>5378</v>
      </c>
      <c r="F942" t="s">
        <v>349</v>
      </c>
      <c r="G942" t="s">
        <v>70</v>
      </c>
      <c r="H942" t="s">
        <v>530</v>
      </c>
    </row>
    <row r="943" spans="1:8">
      <c r="A943">
        <v>10906</v>
      </c>
      <c r="B943" t="s">
        <v>2735</v>
      </c>
      <c r="C943">
        <v>89543328</v>
      </c>
      <c r="D943" t="s">
        <v>2736</v>
      </c>
      <c r="E943">
        <v>5357</v>
      </c>
      <c r="F943" t="s">
        <v>2417</v>
      </c>
      <c r="G943" t="s">
        <v>70</v>
      </c>
      <c r="H943" t="s">
        <v>2737</v>
      </c>
    </row>
    <row r="944" spans="1:8">
      <c r="A944">
        <v>11260</v>
      </c>
      <c r="B944" t="s">
        <v>3763</v>
      </c>
      <c r="C944">
        <v>89744054</v>
      </c>
      <c r="D944" t="s">
        <v>3764</v>
      </c>
      <c r="E944">
        <v>5334</v>
      </c>
      <c r="F944" t="s">
        <v>3335</v>
      </c>
      <c r="G944" t="s">
        <v>70</v>
      </c>
      <c r="H944" t="s">
        <v>3765</v>
      </c>
    </row>
    <row r="945" spans="1:8">
      <c r="A945">
        <v>10336</v>
      </c>
      <c r="B945" t="s">
        <v>1068</v>
      </c>
      <c r="C945">
        <v>47725813</v>
      </c>
      <c r="D945" t="s">
        <v>1069</v>
      </c>
      <c r="E945">
        <v>5350</v>
      </c>
      <c r="F945" t="s">
        <v>94</v>
      </c>
      <c r="G945" t="s">
        <v>70</v>
      </c>
      <c r="H945" t="s">
        <v>1070</v>
      </c>
    </row>
    <row r="946" spans="1:8">
      <c r="A946">
        <v>10863</v>
      </c>
      <c r="B946" t="s">
        <v>2609</v>
      </c>
      <c r="C946">
        <v>91384210</v>
      </c>
      <c r="D946" t="s">
        <v>2610</v>
      </c>
      <c r="E946">
        <v>5357</v>
      </c>
      <c r="F946" t="s">
        <v>2417</v>
      </c>
      <c r="G946" t="s">
        <v>70</v>
      </c>
      <c r="H946" t="s">
        <v>2611</v>
      </c>
    </row>
    <row r="947" spans="1:8">
      <c r="A947">
        <v>10952</v>
      </c>
      <c r="B947" t="s">
        <v>2865</v>
      </c>
      <c r="C947">
        <v>99167900</v>
      </c>
      <c r="D947" t="s">
        <v>2866</v>
      </c>
      <c r="E947">
        <v>5360</v>
      </c>
      <c r="F947" t="s">
        <v>2410</v>
      </c>
      <c r="G947" t="s">
        <v>70</v>
      </c>
      <c r="H947" t="s">
        <v>2867</v>
      </c>
    </row>
    <row r="948" spans="1:8">
      <c r="A948">
        <v>11089</v>
      </c>
      <c r="B948" t="s">
        <v>3262</v>
      </c>
      <c r="C948">
        <v>56262732</v>
      </c>
      <c r="D948" t="s">
        <v>3263</v>
      </c>
      <c r="E948">
        <v>5357</v>
      </c>
      <c r="F948" t="s">
        <v>2417</v>
      </c>
      <c r="G948" t="s">
        <v>70</v>
      </c>
      <c r="H948" t="s">
        <v>3264</v>
      </c>
    </row>
    <row r="949" spans="1:8">
      <c r="A949">
        <v>11128</v>
      </c>
      <c r="B949" t="s">
        <v>3383</v>
      </c>
      <c r="C949">
        <v>61788501</v>
      </c>
      <c r="D949" t="s">
        <v>3384</v>
      </c>
      <c r="E949">
        <v>5337</v>
      </c>
      <c r="F949" t="s">
        <v>3319</v>
      </c>
      <c r="G949" t="s">
        <v>70</v>
      </c>
      <c r="H949" t="s">
        <v>3385</v>
      </c>
    </row>
    <row r="950" spans="1:8">
      <c r="A950">
        <v>10659</v>
      </c>
      <c r="B950" t="s">
        <v>2017</v>
      </c>
      <c r="C950">
        <v>56745382</v>
      </c>
      <c r="D950" t="s">
        <v>2018</v>
      </c>
      <c r="E950">
        <v>5350</v>
      </c>
      <c r="F950" t="s">
        <v>94</v>
      </c>
      <c r="G950" t="s">
        <v>70</v>
      </c>
      <c r="H950" t="s">
        <v>2019</v>
      </c>
    </row>
    <row r="951" spans="1:8">
      <c r="A951">
        <v>10754</v>
      </c>
      <c r="B951" t="s">
        <v>2292</v>
      </c>
      <c r="C951">
        <v>65489388</v>
      </c>
      <c r="D951" t="s">
        <v>2293</v>
      </c>
      <c r="E951">
        <v>5379</v>
      </c>
      <c r="F951" t="s">
        <v>183</v>
      </c>
      <c r="G951" t="s">
        <v>70</v>
      </c>
      <c r="H951" t="s">
        <v>2294</v>
      </c>
    </row>
    <row r="952" spans="1:8">
      <c r="A952">
        <v>10960</v>
      </c>
      <c r="B952" t="s">
        <v>2889</v>
      </c>
      <c r="C952">
        <v>47559623</v>
      </c>
      <c r="D952" t="s">
        <v>2890</v>
      </c>
      <c r="E952">
        <v>5357</v>
      </c>
      <c r="F952" t="s">
        <v>2417</v>
      </c>
      <c r="G952" t="s">
        <v>70</v>
      </c>
      <c r="H952" t="s">
        <v>2891</v>
      </c>
    </row>
    <row r="953" spans="1:8">
      <c r="A953">
        <v>10384</v>
      </c>
      <c r="B953" t="s">
        <v>1210</v>
      </c>
      <c r="C953">
        <v>58156461</v>
      </c>
      <c r="D953" t="s">
        <v>1211</v>
      </c>
      <c r="E953">
        <v>5379</v>
      </c>
      <c r="F953" t="s">
        <v>183</v>
      </c>
      <c r="G953" t="s">
        <v>70</v>
      </c>
      <c r="H953" t="s">
        <v>1212</v>
      </c>
    </row>
    <row r="954" spans="1:8">
      <c r="A954">
        <v>10196</v>
      </c>
      <c r="B954" t="s">
        <v>658</v>
      </c>
      <c r="C954">
        <v>64058363</v>
      </c>
      <c r="D954" t="s">
        <v>659</v>
      </c>
      <c r="E954">
        <v>5378</v>
      </c>
      <c r="F954" t="s">
        <v>349</v>
      </c>
      <c r="G954" t="s">
        <v>70</v>
      </c>
      <c r="H954" t="s">
        <v>660</v>
      </c>
    </row>
    <row r="955" spans="1:8">
      <c r="A955">
        <v>10388</v>
      </c>
      <c r="B955" t="s">
        <v>1222</v>
      </c>
      <c r="C955">
        <v>61727545</v>
      </c>
      <c r="D955" t="s">
        <v>1223</v>
      </c>
      <c r="E955">
        <v>5350</v>
      </c>
      <c r="F955" t="s">
        <v>94</v>
      </c>
      <c r="G955" t="s">
        <v>70</v>
      </c>
      <c r="H955" t="s">
        <v>1224</v>
      </c>
    </row>
    <row r="956" spans="1:8">
      <c r="A956">
        <v>10655</v>
      </c>
      <c r="B956" t="s">
        <v>2005</v>
      </c>
      <c r="C956">
        <v>67698160</v>
      </c>
      <c r="D956" t="s">
        <v>2006</v>
      </c>
      <c r="E956">
        <v>5354</v>
      </c>
      <c r="F956" t="s">
        <v>84</v>
      </c>
      <c r="G956" t="s">
        <v>70</v>
      </c>
      <c r="H956" t="s">
        <v>2007</v>
      </c>
    </row>
    <row r="957" spans="1:8">
      <c r="A957">
        <v>10973</v>
      </c>
      <c r="B957" t="s">
        <v>2927</v>
      </c>
      <c r="C957">
        <v>85822392</v>
      </c>
      <c r="D957" t="s">
        <v>2928</v>
      </c>
      <c r="E957">
        <v>5360</v>
      </c>
      <c r="F957" t="s">
        <v>2410</v>
      </c>
      <c r="G957" t="s">
        <v>70</v>
      </c>
      <c r="H957" t="s">
        <v>2929</v>
      </c>
    </row>
    <row r="958" spans="1:8">
      <c r="A958">
        <v>10045</v>
      </c>
      <c r="B958" t="s">
        <v>204</v>
      </c>
      <c r="C958">
        <v>91247715</v>
      </c>
      <c r="D958" t="s">
        <v>205</v>
      </c>
      <c r="E958">
        <v>5354</v>
      </c>
      <c r="F958" t="s">
        <v>84</v>
      </c>
      <c r="G958" t="s">
        <v>70</v>
      </c>
      <c r="H958" t="s">
        <v>206</v>
      </c>
    </row>
    <row r="959" spans="1:8">
      <c r="A959">
        <v>10077</v>
      </c>
      <c r="B959" t="s">
        <v>300</v>
      </c>
      <c r="C959">
        <v>76340725</v>
      </c>
      <c r="D959" t="s">
        <v>301</v>
      </c>
      <c r="E959">
        <v>5177</v>
      </c>
      <c r="F959" t="s">
        <v>280</v>
      </c>
      <c r="G959" t="s">
        <v>70</v>
      </c>
      <c r="H959" t="s">
        <v>302</v>
      </c>
    </row>
    <row r="960" spans="1:8">
      <c r="A960">
        <v>11027</v>
      </c>
      <c r="B960" t="s">
        <v>3082</v>
      </c>
      <c r="C960">
        <v>97527418</v>
      </c>
      <c r="D960" t="s">
        <v>3083</v>
      </c>
      <c r="E960">
        <v>5357</v>
      </c>
      <c r="F960" t="s">
        <v>2417</v>
      </c>
      <c r="G960" t="s">
        <v>70</v>
      </c>
      <c r="H960" t="s">
        <v>3084</v>
      </c>
    </row>
    <row r="961" spans="1:8">
      <c r="A961">
        <v>10946</v>
      </c>
      <c r="B961" t="s">
        <v>2848</v>
      </c>
      <c r="C961">
        <v>44308895</v>
      </c>
      <c r="D961" t="s">
        <v>2849</v>
      </c>
      <c r="E961">
        <v>5357</v>
      </c>
      <c r="F961" t="s">
        <v>2417</v>
      </c>
      <c r="G961" t="s">
        <v>70</v>
      </c>
      <c r="H961" t="s">
        <v>2850</v>
      </c>
    </row>
    <row r="962" spans="1:8">
      <c r="A962">
        <v>10533</v>
      </c>
      <c r="B962" t="s">
        <v>1651</v>
      </c>
      <c r="C962">
        <v>69206455</v>
      </c>
      <c r="D962" t="s">
        <v>1652</v>
      </c>
      <c r="E962">
        <v>5382</v>
      </c>
      <c r="F962" t="s">
        <v>80</v>
      </c>
      <c r="G962" t="s">
        <v>70</v>
      </c>
      <c r="H962" t="s">
        <v>1653</v>
      </c>
    </row>
    <row r="963" spans="1:8">
      <c r="A963">
        <v>11043</v>
      </c>
      <c r="B963" t="s">
        <v>3129</v>
      </c>
      <c r="C963">
        <v>72747912</v>
      </c>
      <c r="D963" t="s">
        <v>3130</v>
      </c>
      <c r="E963">
        <v>5357</v>
      </c>
      <c r="F963" t="s">
        <v>2417</v>
      </c>
      <c r="G963" t="s">
        <v>70</v>
      </c>
      <c r="H963" t="s">
        <v>3131</v>
      </c>
    </row>
    <row r="964" spans="1:8">
      <c r="A964">
        <v>11170</v>
      </c>
      <c r="B964" t="s">
        <v>3503</v>
      </c>
      <c r="C964">
        <v>85785089</v>
      </c>
      <c r="D964" t="s">
        <v>3504</v>
      </c>
      <c r="E964">
        <v>5334</v>
      </c>
      <c r="F964" t="s">
        <v>3335</v>
      </c>
      <c r="G964" t="s">
        <v>70</v>
      </c>
      <c r="H964" t="s">
        <v>3505</v>
      </c>
    </row>
    <row r="965" spans="1:8">
      <c r="A965">
        <v>11051</v>
      </c>
      <c r="B965" t="s">
        <v>3152</v>
      </c>
      <c r="C965">
        <v>43070564</v>
      </c>
      <c r="D965" t="s">
        <v>3153</v>
      </c>
      <c r="E965">
        <v>5360</v>
      </c>
      <c r="F965" t="s">
        <v>2410</v>
      </c>
      <c r="G965" t="s">
        <v>70</v>
      </c>
      <c r="H965" t="s">
        <v>2263</v>
      </c>
    </row>
    <row r="966" spans="1:8">
      <c r="A966">
        <v>10902</v>
      </c>
      <c r="B966" t="s">
        <v>2723</v>
      </c>
      <c r="C966">
        <v>61787529</v>
      </c>
      <c r="D966" t="s">
        <v>2724</v>
      </c>
      <c r="E966">
        <v>5360</v>
      </c>
      <c r="F966" t="s">
        <v>2410</v>
      </c>
      <c r="G966" t="s">
        <v>70</v>
      </c>
      <c r="H966" t="s">
        <v>2725</v>
      </c>
    </row>
    <row r="967" spans="1:8">
      <c r="A967">
        <v>10574</v>
      </c>
      <c r="B967" t="s">
        <v>1769</v>
      </c>
      <c r="C967">
        <v>75432394</v>
      </c>
      <c r="D967" t="s">
        <v>1770</v>
      </c>
      <c r="E967">
        <v>5382</v>
      </c>
      <c r="F967" t="s">
        <v>80</v>
      </c>
      <c r="G967" t="s">
        <v>70</v>
      </c>
      <c r="H967" t="s">
        <v>1771</v>
      </c>
    </row>
    <row r="968" spans="1:8">
      <c r="A968">
        <v>10607</v>
      </c>
      <c r="B968" t="s">
        <v>1865</v>
      </c>
      <c r="C968">
        <v>79424478</v>
      </c>
      <c r="D968" t="s">
        <v>1866</v>
      </c>
      <c r="E968">
        <v>5379</v>
      </c>
      <c r="F968" t="s">
        <v>183</v>
      </c>
      <c r="G968" t="s">
        <v>70</v>
      </c>
      <c r="H968" t="s">
        <v>1867</v>
      </c>
    </row>
    <row r="969" spans="1:8">
      <c r="A969">
        <v>10891</v>
      </c>
      <c r="B969" t="s">
        <v>2690</v>
      </c>
      <c r="C969">
        <v>87292586</v>
      </c>
      <c r="D969" t="s">
        <v>2691</v>
      </c>
      <c r="E969">
        <v>5357</v>
      </c>
      <c r="F969" t="s">
        <v>2417</v>
      </c>
      <c r="G969" t="s">
        <v>70</v>
      </c>
      <c r="H969" t="s">
        <v>2692</v>
      </c>
    </row>
    <row r="970" spans="1:8">
      <c r="A970">
        <v>10068</v>
      </c>
      <c r="B970" t="s">
        <v>272</v>
      </c>
      <c r="C970">
        <v>76331558</v>
      </c>
      <c r="D970" t="s">
        <v>273</v>
      </c>
      <c r="E970">
        <v>5353</v>
      </c>
      <c r="F970" t="s">
        <v>84</v>
      </c>
      <c r="G970" t="s">
        <v>70</v>
      </c>
      <c r="H970" t="s">
        <v>274</v>
      </c>
    </row>
    <row r="971" spans="1:8">
      <c r="A971">
        <v>10285</v>
      </c>
      <c r="B971" t="s">
        <v>920</v>
      </c>
      <c r="C971">
        <v>43870768</v>
      </c>
      <c r="D971" t="s">
        <v>921</v>
      </c>
      <c r="E971">
        <v>5379</v>
      </c>
      <c r="F971" t="s">
        <v>183</v>
      </c>
      <c r="G971" t="s">
        <v>70</v>
      </c>
      <c r="H971" t="s">
        <v>922</v>
      </c>
    </row>
    <row r="972" spans="1:8">
      <c r="A972">
        <v>10776</v>
      </c>
      <c r="B972" t="s">
        <v>2357</v>
      </c>
      <c r="C972">
        <v>45945648</v>
      </c>
      <c r="D972" t="s">
        <v>2358</v>
      </c>
      <c r="E972">
        <v>5177</v>
      </c>
      <c r="F972" t="s">
        <v>280</v>
      </c>
      <c r="G972" t="s">
        <v>70</v>
      </c>
      <c r="H972" t="s">
        <v>2359</v>
      </c>
    </row>
    <row r="973" spans="1:8">
      <c r="A973">
        <v>10133</v>
      </c>
      <c r="B973" t="s">
        <v>468</v>
      </c>
      <c r="C973">
        <v>70623934</v>
      </c>
      <c r="D973" t="s">
        <v>469</v>
      </c>
      <c r="E973">
        <v>5379</v>
      </c>
      <c r="F973" t="s">
        <v>183</v>
      </c>
      <c r="G973" t="s">
        <v>70</v>
      </c>
      <c r="H973" t="s">
        <v>470</v>
      </c>
    </row>
    <row r="974" spans="1:8">
      <c r="A974">
        <v>10378</v>
      </c>
      <c r="B974" t="s">
        <v>1192</v>
      </c>
      <c r="C974">
        <v>47558483</v>
      </c>
      <c r="D974" t="s">
        <v>1193</v>
      </c>
      <c r="E974">
        <v>5379</v>
      </c>
      <c r="F974" t="s">
        <v>183</v>
      </c>
      <c r="G974" t="s">
        <v>70</v>
      </c>
      <c r="H974" t="s">
        <v>1194</v>
      </c>
    </row>
    <row r="975" spans="1:8">
      <c r="A975">
        <v>10864</v>
      </c>
      <c r="B975" t="s">
        <v>2612</v>
      </c>
      <c r="C975">
        <v>93126439</v>
      </c>
      <c r="D975" t="s">
        <v>2613</v>
      </c>
      <c r="E975">
        <v>5357</v>
      </c>
      <c r="F975" t="s">
        <v>2417</v>
      </c>
      <c r="G975" t="s">
        <v>70</v>
      </c>
      <c r="H975" t="s">
        <v>2614</v>
      </c>
    </row>
    <row r="976" spans="1:8">
      <c r="A976">
        <v>11240</v>
      </c>
      <c r="B976" t="s">
        <v>3705</v>
      </c>
      <c r="C976">
        <v>49986052</v>
      </c>
      <c r="D976" t="s">
        <v>3706</v>
      </c>
      <c r="E976">
        <v>5337</v>
      </c>
      <c r="F976" t="s">
        <v>3319</v>
      </c>
      <c r="G976" t="s">
        <v>70</v>
      </c>
      <c r="H976" t="s">
        <v>3146</v>
      </c>
    </row>
    <row r="977" spans="1:8">
      <c r="A977">
        <v>11121</v>
      </c>
      <c r="B977" t="s">
        <v>3362</v>
      </c>
      <c r="C977">
        <v>61190885</v>
      </c>
      <c r="D977" t="s">
        <v>3363</v>
      </c>
      <c r="E977">
        <v>5337</v>
      </c>
      <c r="F977" t="s">
        <v>3319</v>
      </c>
      <c r="G977" t="s">
        <v>70</v>
      </c>
      <c r="H977" t="s">
        <v>3364</v>
      </c>
    </row>
    <row r="978" spans="1:8">
      <c r="A978">
        <v>11159</v>
      </c>
      <c r="B978" t="s">
        <v>3471</v>
      </c>
      <c r="C978">
        <v>61829575</v>
      </c>
      <c r="D978" t="s">
        <v>3472</v>
      </c>
      <c r="E978">
        <v>5365</v>
      </c>
      <c r="F978" t="s">
        <v>3387</v>
      </c>
      <c r="G978" t="s">
        <v>70</v>
      </c>
      <c r="H978" t="s">
        <v>2614</v>
      </c>
    </row>
    <row r="979" spans="1:8">
      <c r="A979">
        <v>10244</v>
      </c>
      <c r="B979" t="s">
        <v>799</v>
      </c>
      <c r="C979">
        <v>73719078</v>
      </c>
      <c r="D979" t="s">
        <v>800</v>
      </c>
      <c r="E979">
        <v>5382</v>
      </c>
      <c r="F979" t="s">
        <v>80</v>
      </c>
      <c r="G979" t="s">
        <v>70</v>
      </c>
      <c r="H979" t="s">
        <v>801</v>
      </c>
    </row>
    <row r="980" spans="1:8">
      <c r="A980">
        <v>10600</v>
      </c>
      <c r="B980" t="s">
        <v>1844</v>
      </c>
      <c r="C980">
        <v>62978241</v>
      </c>
      <c r="D980" t="s">
        <v>1845</v>
      </c>
      <c r="E980">
        <v>5379</v>
      </c>
      <c r="F980" t="s">
        <v>183</v>
      </c>
      <c r="G980" t="s">
        <v>70</v>
      </c>
      <c r="H980" t="s">
        <v>1846</v>
      </c>
    </row>
    <row r="981" spans="1:8">
      <c r="A981">
        <v>10573</v>
      </c>
      <c r="B981" t="s">
        <v>1766</v>
      </c>
      <c r="C981">
        <v>62246224</v>
      </c>
      <c r="D981" t="s">
        <v>1767</v>
      </c>
      <c r="E981">
        <v>5382</v>
      </c>
      <c r="F981" t="s">
        <v>80</v>
      </c>
      <c r="G981" t="s">
        <v>70</v>
      </c>
      <c r="H981" t="s">
        <v>1768</v>
      </c>
    </row>
    <row r="982" spans="1:8">
      <c r="A982">
        <v>10751</v>
      </c>
      <c r="B982" t="s">
        <v>1766</v>
      </c>
      <c r="C982">
        <v>72722956</v>
      </c>
      <c r="D982" t="s">
        <v>2285</v>
      </c>
      <c r="E982">
        <v>5381</v>
      </c>
      <c r="F982" t="s">
        <v>536</v>
      </c>
      <c r="G982" t="s">
        <v>70</v>
      </c>
      <c r="H982" t="s">
        <v>2286</v>
      </c>
    </row>
    <row r="983" spans="1:8">
      <c r="A983">
        <v>10174</v>
      </c>
      <c r="B983" t="s">
        <v>592</v>
      </c>
      <c r="C983">
        <v>65444013</v>
      </c>
      <c r="D983" t="s">
        <v>593</v>
      </c>
      <c r="E983">
        <v>5177</v>
      </c>
      <c r="F983" t="s">
        <v>280</v>
      </c>
      <c r="G983" t="s">
        <v>70</v>
      </c>
      <c r="H983" t="s">
        <v>594</v>
      </c>
    </row>
    <row r="984" spans="1:8">
      <c r="A984">
        <v>10011</v>
      </c>
      <c r="B984" t="s">
        <v>102</v>
      </c>
      <c r="C984">
        <v>56441136</v>
      </c>
      <c r="D984" t="s">
        <v>103</v>
      </c>
      <c r="E984">
        <v>5350</v>
      </c>
      <c r="F984" t="s">
        <v>94</v>
      </c>
      <c r="G984" t="s">
        <v>70</v>
      </c>
      <c r="H984" t="s">
        <v>104</v>
      </c>
    </row>
    <row r="985" spans="1:8">
      <c r="A985">
        <v>10494</v>
      </c>
      <c r="B985" t="s">
        <v>1537</v>
      </c>
      <c r="C985">
        <v>57877689</v>
      </c>
      <c r="D985" t="s">
        <v>1538</v>
      </c>
      <c r="E985">
        <v>5379</v>
      </c>
      <c r="F985" t="s">
        <v>183</v>
      </c>
      <c r="G985" t="s">
        <v>70</v>
      </c>
      <c r="H985" t="s">
        <v>530</v>
      </c>
    </row>
    <row r="986" spans="1:8">
      <c r="A986">
        <v>10697</v>
      </c>
      <c r="B986" t="s">
        <v>2128</v>
      </c>
      <c r="C986">
        <v>91544965</v>
      </c>
      <c r="D986" t="s">
        <v>2129</v>
      </c>
      <c r="E986">
        <v>5379</v>
      </c>
      <c r="F986" t="s">
        <v>183</v>
      </c>
      <c r="G986" t="s">
        <v>70</v>
      </c>
      <c r="H986" t="s">
        <v>2130</v>
      </c>
    </row>
    <row r="987" spans="1:8">
      <c r="A987">
        <v>11138</v>
      </c>
      <c r="B987" t="s">
        <v>3413</v>
      </c>
      <c r="C987">
        <v>57453306</v>
      </c>
      <c r="D987" t="s">
        <v>3414</v>
      </c>
      <c r="E987">
        <v>5365</v>
      </c>
      <c r="F987" t="s">
        <v>3387</v>
      </c>
      <c r="G987" t="s">
        <v>70</v>
      </c>
      <c r="H987" t="s">
        <v>3415</v>
      </c>
    </row>
    <row r="988" spans="1:8">
      <c r="A988">
        <v>11224</v>
      </c>
      <c r="B988" t="s">
        <v>3657</v>
      </c>
      <c r="C988">
        <v>56164344</v>
      </c>
      <c r="D988" t="s">
        <v>3658</v>
      </c>
      <c r="E988">
        <v>5337</v>
      </c>
      <c r="F988" t="s">
        <v>3319</v>
      </c>
      <c r="G988" t="s">
        <v>70</v>
      </c>
      <c r="H988" t="s">
        <v>3659</v>
      </c>
    </row>
    <row r="989" spans="1:8">
      <c r="A989">
        <v>10536</v>
      </c>
      <c r="B989" t="s">
        <v>1659</v>
      </c>
      <c r="C989">
        <v>68249794</v>
      </c>
      <c r="D989" t="s">
        <v>1660</v>
      </c>
      <c r="E989">
        <v>5355</v>
      </c>
      <c r="F989" t="s">
        <v>373</v>
      </c>
      <c r="G989" t="s">
        <v>70</v>
      </c>
      <c r="H989" t="s">
        <v>1661</v>
      </c>
    </row>
    <row r="990" spans="1:8">
      <c r="A990">
        <v>10622</v>
      </c>
      <c r="B990" t="s">
        <v>1909</v>
      </c>
      <c r="C990">
        <v>93035853</v>
      </c>
      <c r="D990" t="s">
        <v>1910</v>
      </c>
      <c r="E990">
        <v>5350</v>
      </c>
      <c r="F990" t="s">
        <v>94</v>
      </c>
      <c r="G990" t="s">
        <v>70</v>
      </c>
      <c r="H990" t="s">
        <v>1911</v>
      </c>
    </row>
    <row r="991" spans="1:8">
      <c r="A991">
        <v>11010</v>
      </c>
      <c r="B991" t="s">
        <v>3036</v>
      </c>
      <c r="C991">
        <v>67212686</v>
      </c>
      <c r="D991" t="s">
        <v>3037</v>
      </c>
      <c r="E991">
        <v>5357</v>
      </c>
      <c r="F991" t="s">
        <v>2417</v>
      </c>
      <c r="G991" t="s">
        <v>70</v>
      </c>
      <c r="H991" t="s">
        <v>3038</v>
      </c>
    </row>
    <row r="992" spans="1:8">
      <c r="A992">
        <v>10005</v>
      </c>
      <c r="B992" t="s">
        <v>82</v>
      </c>
      <c r="C992">
        <v>90009138</v>
      </c>
      <c r="D992" t="s">
        <v>83</v>
      </c>
      <c r="E992">
        <v>5354</v>
      </c>
      <c r="F992" t="s">
        <v>84</v>
      </c>
      <c r="G992" t="s">
        <v>70</v>
      </c>
      <c r="H992" t="s">
        <v>85</v>
      </c>
    </row>
    <row r="993" spans="1:8">
      <c r="A993">
        <v>10626</v>
      </c>
      <c r="B993" t="s">
        <v>1921</v>
      </c>
      <c r="C993">
        <v>97574835</v>
      </c>
      <c r="D993" t="s">
        <v>1922</v>
      </c>
      <c r="E993">
        <v>5355</v>
      </c>
      <c r="F993" t="s">
        <v>373</v>
      </c>
      <c r="G993" t="s">
        <v>70</v>
      </c>
      <c r="H993" t="s">
        <v>1923</v>
      </c>
    </row>
    <row r="994" spans="1:8">
      <c r="A994">
        <v>10404</v>
      </c>
      <c r="B994" t="s">
        <v>1270</v>
      </c>
      <c r="C994">
        <v>49188219</v>
      </c>
      <c r="D994" t="s">
        <v>1271</v>
      </c>
      <c r="E994">
        <v>5382</v>
      </c>
      <c r="F994" t="s">
        <v>80</v>
      </c>
      <c r="G994" t="s">
        <v>70</v>
      </c>
      <c r="H994" t="s">
        <v>1272</v>
      </c>
    </row>
    <row r="995" spans="1:8">
      <c r="A995">
        <v>10437</v>
      </c>
      <c r="B995" t="s">
        <v>1368</v>
      </c>
      <c r="C995">
        <v>60585636</v>
      </c>
      <c r="D995" t="s">
        <v>1369</v>
      </c>
      <c r="E995">
        <v>5177</v>
      </c>
      <c r="F995" t="s">
        <v>280</v>
      </c>
      <c r="G995" t="s">
        <v>70</v>
      </c>
      <c r="H995" t="s">
        <v>1370</v>
      </c>
    </row>
    <row r="996" spans="1:8">
      <c r="A996">
        <v>10024</v>
      </c>
      <c r="B996" t="s">
        <v>140</v>
      </c>
      <c r="C996">
        <v>76779707</v>
      </c>
      <c r="D996" t="s">
        <v>141</v>
      </c>
      <c r="E996">
        <v>5350</v>
      </c>
      <c r="F996" t="s">
        <v>94</v>
      </c>
      <c r="G996" t="s">
        <v>70</v>
      </c>
      <c r="H996" t="s">
        <v>142</v>
      </c>
    </row>
    <row r="997" spans="1:8">
      <c r="A997">
        <v>11053</v>
      </c>
      <c r="B997" t="s">
        <v>3157</v>
      </c>
      <c r="C997">
        <v>76379580</v>
      </c>
      <c r="D997" t="s">
        <v>3158</v>
      </c>
      <c r="E997">
        <v>5360</v>
      </c>
      <c r="F997" t="s">
        <v>2410</v>
      </c>
      <c r="G997" t="s">
        <v>70</v>
      </c>
      <c r="H997" t="s">
        <v>3159</v>
      </c>
    </row>
    <row r="998" spans="1:8">
      <c r="A998">
        <v>10537</v>
      </c>
      <c r="B998" t="s">
        <v>1662</v>
      </c>
      <c r="C998">
        <v>63135978</v>
      </c>
      <c r="D998" t="s">
        <v>1663</v>
      </c>
      <c r="E998">
        <v>5355</v>
      </c>
      <c r="F998" t="s">
        <v>373</v>
      </c>
      <c r="G998" t="s">
        <v>70</v>
      </c>
      <c r="H998" t="s">
        <v>1664</v>
      </c>
    </row>
    <row r="999" spans="1:8">
      <c r="A999">
        <v>11233</v>
      </c>
      <c r="B999" t="s">
        <v>3684</v>
      </c>
      <c r="C999">
        <v>70208153</v>
      </c>
      <c r="D999" t="s">
        <v>3685</v>
      </c>
      <c r="E999">
        <v>5337</v>
      </c>
      <c r="F999" t="s">
        <v>3319</v>
      </c>
      <c r="G999" t="s">
        <v>70</v>
      </c>
      <c r="H999" t="s">
        <v>3686</v>
      </c>
    </row>
    <row r="1000" spans="1:8">
      <c r="A1000">
        <v>10800</v>
      </c>
      <c r="B1000" t="s">
        <v>2428</v>
      </c>
      <c r="C1000">
        <v>52146457</v>
      </c>
      <c r="D1000" t="s">
        <v>2429</v>
      </c>
      <c r="E1000">
        <v>5357</v>
      </c>
      <c r="F1000" t="s">
        <v>2417</v>
      </c>
      <c r="G1000" t="s">
        <v>70</v>
      </c>
      <c r="H1000" t="s">
        <v>1923</v>
      </c>
    </row>
    <row r="1001" spans="1:8">
      <c r="A1001">
        <v>10894</v>
      </c>
      <c r="B1001" t="s">
        <v>2699</v>
      </c>
      <c r="C1001">
        <v>63493838</v>
      </c>
      <c r="D1001" t="s">
        <v>2700</v>
      </c>
      <c r="E1001">
        <v>5357</v>
      </c>
      <c r="F1001" t="s">
        <v>2417</v>
      </c>
      <c r="G1001" t="s">
        <v>70</v>
      </c>
      <c r="H1001" t="s">
        <v>2701</v>
      </c>
    </row>
    <row r="1002" spans="1:8">
      <c r="A1002">
        <v>10209</v>
      </c>
      <c r="B1002" t="s">
        <v>696</v>
      </c>
      <c r="C1002">
        <v>92225427</v>
      </c>
      <c r="D1002" t="s">
        <v>697</v>
      </c>
      <c r="E1002">
        <v>5353</v>
      </c>
      <c r="F1002" t="s">
        <v>84</v>
      </c>
      <c r="G1002" t="s">
        <v>70</v>
      </c>
      <c r="H1002" t="s">
        <v>698</v>
      </c>
    </row>
    <row r="1003" spans="1:8">
      <c r="A1003">
        <v>10575</v>
      </c>
      <c r="B1003" t="s">
        <v>1772</v>
      </c>
      <c r="C1003">
        <v>42644087</v>
      </c>
      <c r="D1003" t="s">
        <v>1773</v>
      </c>
      <c r="E1003">
        <v>5177</v>
      </c>
      <c r="F1003" t="s">
        <v>280</v>
      </c>
      <c r="G1003" t="s">
        <v>70</v>
      </c>
      <c r="H1003" t="s">
        <v>1774</v>
      </c>
    </row>
    <row r="1004" spans="1:8">
      <c r="A1004">
        <v>10135</v>
      </c>
      <c r="B1004" t="s">
        <v>474</v>
      </c>
      <c r="C1004">
        <v>44265047</v>
      </c>
      <c r="D1004" t="s">
        <v>475</v>
      </c>
      <c r="E1004">
        <v>5350</v>
      </c>
      <c r="F1004" t="s">
        <v>94</v>
      </c>
      <c r="G1004" t="s">
        <v>70</v>
      </c>
      <c r="H1004" t="s">
        <v>476</v>
      </c>
    </row>
    <row r="1005" spans="1:8">
      <c r="A1005">
        <v>10628</v>
      </c>
      <c r="B1005" t="s">
        <v>1927</v>
      </c>
      <c r="C1005">
        <v>59131862</v>
      </c>
      <c r="D1005" t="s">
        <v>1928</v>
      </c>
      <c r="E1005">
        <v>5382</v>
      </c>
      <c r="F1005" t="s">
        <v>80</v>
      </c>
      <c r="G1005" t="s">
        <v>70</v>
      </c>
      <c r="H1005" t="s">
        <v>1929</v>
      </c>
    </row>
    <row r="1006" spans="1:8">
      <c r="A1006">
        <v>10191</v>
      </c>
      <c r="B1006" t="s">
        <v>643</v>
      </c>
      <c r="C1006">
        <v>72155955</v>
      </c>
      <c r="D1006" t="s">
        <v>644</v>
      </c>
      <c r="E1006">
        <v>5378</v>
      </c>
      <c r="F1006" t="s">
        <v>349</v>
      </c>
      <c r="G1006" t="s">
        <v>70</v>
      </c>
      <c r="H1006" t="s">
        <v>645</v>
      </c>
    </row>
    <row r="1007" spans="1:8">
      <c r="A1007">
        <v>10393</v>
      </c>
      <c r="B1007" t="s">
        <v>1237</v>
      </c>
      <c r="C1007">
        <v>67019687</v>
      </c>
      <c r="D1007" t="s">
        <v>1238</v>
      </c>
      <c r="E1007">
        <v>5380</v>
      </c>
      <c r="F1007" t="s">
        <v>69</v>
      </c>
      <c r="G1007" t="s">
        <v>70</v>
      </c>
      <c r="H1007" t="s">
        <v>1239</v>
      </c>
    </row>
    <row r="1008" spans="1:8">
      <c r="A1008">
        <v>10981</v>
      </c>
      <c r="B1008" t="s">
        <v>2950</v>
      </c>
      <c r="C1008">
        <v>59209185</v>
      </c>
      <c r="D1008" t="s">
        <v>2951</v>
      </c>
      <c r="E1008">
        <v>5360</v>
      </c>
      <c r="F1008" t="s">
        <v>2410</v>
      </c>
      <c r="G1008" t="s">
        <v>70</v>
      </c>
      <c r="H1008" t="s">
        <v>2952</v>
      </c>
    </row>
    <row r="1009" spans="1:8">
      <c r="A1009">
        <v>10071</v>
      </c>
      <c r="B1009" t="s">
        <v>282</v>
      </c>
      <c r="C1009">
        <v>45728688</v>
      </c>
      <c r="D1009" t="s">
        <v>283</v>
      </c>
      <c r="E1009">
        <v>5177</v>
      </c>
      <c r="F1009" t="s">
        <v>280</v>
      </c>
      <c r="G1009" t="s">
        <v>70</v>
      </c>
      <c r="H1009" t="s">
        <v>284</v>
      </c>
    </row>
    <row r="1010" spans="1:8">
      <c r="A1010">
        <v>10963</v>
      </c>
      <c r="B1010" t="s">
        <v>2897</v>
      </c>
      <c r="C1010">
        <v>41337779</v>
      </c>
      <c r="D1010" t="s">
        <v>2898</v>
      </c>
      <c r="E1010">
        <v>5357</v>
      </c>
      <c r="F1010" t="s">
        <v>2417</v>
      </c>
      <c r="G1010" t="s">
        <v>70</v>
      </c>
      <c r="H1010" t="s">
        <v>2899</v>
      </c>
    </row>
    <row r="1011" spans="1:8">
      <c r="A1011">
        <v>10377</v>
      </c>
      <c r="B1011" t="s">
        <v>1189</v>
      </c>
      <c r="C1011">
        <v>90305283</v>
      </c>
      <c r="D1011" t="s">
        <v>1190</v>
      </c>
      <c r="E1011">
        <v>5378</v>
      </c>
      <c r="F1011" t="s">
        <v>349</v>
      </c>
      <c r="G1011" t="s">
        <v>70</v>
      </c>
      <c r="H1011" t="s">
        <v>1191</v>
      </c>
    </row>
    <row r="1012" spans="1:8">
      <c r="A1012">
        <v>10744</v>
      </c>
      <c r="B1012" t="s">
        <v>2264</v>
      </c>
      <c r="C1012">
        <v>55729054</v>
      </c>
      <c r="D1012" t="s">
        <v>2265</v>
      </c>
      <c r="E1012">
        <v>5355</v>
      </c>
      <c r="F1012" t="s">
        <v>373</v>
      </c>
      <c r="G1012" t="s">
        <v>70</v>
      </c>
      <c r="H1012" t="s">
        <v>2266</v>
      </c>
    </row>
    <row r="1013" spans="1:8">
      <c r="A1013">
        <v>11123</v>
      </c>
      <c r="B1013" t="s">
        <v>3368</v>
      </c>
      <c r="C1013">
        <v>54473961</v>
      </c>
      <c r="D1013" t="s">
        <v>3369</v>
      </c>
      <c r="E1013">
        <v>5337</v>
      </c>
      <c r="F1013" t="s">
        <v>3319</v>
      </c>
      <c r="G1013" t="s">
        <v>70</v>
      </c>
      <c r="H1013" t="s">
        <v>3370</v>
      </c>
    </row>
    <row r="1014" spans="1:8">
      <c r="A1014">
        <v>10730</v>
      </c>
      <c r="B1014" t="s">
        <v>2225</v>
      </c>
      <c r="C1014">
        <v>68956795</v>
      </c>
      <c r="D1014" t="s">
        <v>2226</v>
      </c>
      <c r="E1014">
        <v>5177</v>
      </c>
      <c r="F1014" t="s">
        <v>280</v>
      </c>
      <c r="G1014" t="s">
        <v>70</v>
      </c>
      <c r="H1014" t="s">
        <v>2227</v>
      </c>
    </row>
    <row r="1015" spans="1:8">
      <c r="A1015">
        <v>10352</v>
      </c>
      <c r="B1015" t="s">
        <v>1115</v>
      </c>
      <c r="C1015">
        <v>82627550</v>
      </c>
      <c r="D1015" t="s">
        <v>1116</v>
      </c>
      <c r="E1015">
        <v>5382</v>
      </c>
      <c r="F1015" t="s">
        <v>80</v>
      </c>
      <c r="G1015" t="s">
        <v>70</v>
      </c>
      <c r="H1015" t="s">
        <v>1117</v>
      </c>
    </row>
    <row r="1016" spans="1:8">
      <c r="A1016">
        <v>10190</v>
      </c>
      <c r="B1016" t="s">
        <v>640</v>
      </c>
      <c r="C1016">
        <v>70113196</v>
      </c>
      <c r="D1016" t="s">
        <v>641</v>
      </c>
      <c r="E1016">
        <v>5379</v>
      </c>
      <c r="F1016" t="s">
        <v>183</v>
      </c>
      <c r="G1016" t="s">
        <v>70</v>
      </c>
      <c r="H1016" t="s">
        <v>642</v>
      </c>
    </row>
    <row r="1017" spans="1:8">
      <c r="A1017">
        <v>10683</v>
      </c>
      <c r="B1017" t="s">
        <v>2088</v>
      </c>
      <c r="C1017">
        <v>41055757</v>
      </c>
      <c r="D1017" t="s">
        <v>2089</v>
      </c>
      <c r="E1017">
        <v>5380</v>
      </c>
      <c r="F1017" t="s">
        <v>69</v>
      </c>
      <c r="G1017" t="s">
        <v>70</v>
      </c>
      <c r="H1017" t="s">
        <v>2090</v>
      </c>
    </row>
    <row r="1018" spans="1:8">
      <c r="A1018">
        <v>11013</v>
      </c>
      <c r="B1018" t="s">
        <v>3044</v>
      </c>
      <c r="C1018">
        <v>94719159</v>
      </c>
      <c r="D1018" t="s">
        <v>3045</v>
      </c>
      <c r="E1018">
        <v>5357</v>
      </c>
      <c r="F1018" t="s">
        <v>2417</v>
      </c>
      <c r="G1018" t="s">
        <v>70</v>
      </c>
      <c r="H1018" t="s">
        <v>3046</v>
      </c>
    </row>
    <row r="1019" spans="1:8">
      <c r="A1019">
        <v>10392</v>
      </c>
      <c r="B1019" t="s">
        <v>1234</v>
      </c>
      <c r="C1019">
        <v>56496686</v>
      </c>
      <c r="D1019" t="s">
        <v>1235</v>
      </c>
      <c r="E1019">
        <v>5350</v>
      </c>
      <c r="F1019" t="s">
        <v>94</v>
      </c>
      <c r="G1019" t="s">
        <v>70</v>
      </c>
      <c r="H1019" t="s">
        <v>1236</v>
      </c>
    </row>
    <row r="1020" spans="1:8">
      <c r="A1020">
        <v>10249</v>
      </c>
      <c r="B1020" t="s">
        <v>814</v>
      </c>
      <c r="C1020">
        <v>56906174</v>
      </c>
      <c r="D1020" t="s">
        <v>815</v>
      </c>
      <c r="E1020">
        <v>5353</v>
      </c>
      <c r="F1020" t="s">
        <v>84</v>
      </c>
      <c r="G1020" t="s">
        <v>70</v>
      </c>
      <c r="H1020" t="s">
        <v>816</v>
      </c>
    </row>
    <row r="1021" spans="1:8">
      <c r="A1021">
        <v>11061</v>
      </c>
      <c r="B1021" t="s">
        <v>3180</v>
      </c>
      <c r="C1021">
        <v>53705655</v>
      </c>
      <c r="D1021" t="s">
        <v>3181</v>
      </c>
      <c r="E1021">
        <v>5357</v>
      </c>
      <c r="F1021" t="s">
        <v>2417</v>
      </c>
      <c r="G1021" t="s">
        <v>70</v>
      </c>
      <c r="H1021" t="s">
        <v>3182</v>
      </c>
    </row>
    <row r="1022" spans="1:8">
      <c r="A1022">
        <v>10339</v>
      </c>
      <c r="B1022" t="s">
        <v>1077</v>
      </c>
      <c r="C1022">
        <v>99710683</v>
      </c>
      <c r="D1022" t="s">
        <v>1078</v>
      </c>
      <c r="E1022">
        <v>5350</v>
      </c>
      <c r="F1022" t="s">
        <v>94</v>
      </c>
      <c r="G1022" t="s">
        <v>70</v>
      </c>
      <c r="H1022" t="s">
        <v>1079</v>
      </c>
    </row>
    <row r="1023" spans="1:8">
      <c r="A1023">
        <v>10142</v>
      </c>
      <c r="B1023" t="s">
        <v>495</v>
      </c>
      <c r="C1023">
        <v>87302623</v>
      </c>
      <c r="D1023" t="s">
        <v>496</v>
      </c>
      <c r="E1023">
        <v>5350</v>
      </c>
      <c r="F1023" t="s">
        <v>94</v>
      </c>
      <c r="G1023" t="s">
        <v>70</v>
      </c>
      <c r="H1023" t="s">
        <v>497</v>
      </c>
    </row>
    <row r="1024" spans="1:8">
      <c r="A1024">
        <v>10562</v>
      </c>
      <c r="B1024" t="s">
        <v>1733</v>
      </c>
      <c r="C1024">
        <v>59785122</v>
      </c>
      <c r="D1024" t="s">
        <v>1734</v>
      </c>
      <c r="E1024">
        <v>5350</v>
      </c>
      <c r="F1024" t="s">
        <v>94</v>
      </c>
      <c r="G1024" t="s">
        <v>70</v>
      </c>
      <c r="H1024" t="s">
        <v>1735</v>
      </c>
    </row>
    <row r="1025" spans="1:8">
      <c r="A1025">
        <v>10654</v>
      </c>
      <c r="B1025" t="s">
        <v>2002</v>
      </c>
      <c r="C1025">
        <v>45503704</v>
      </c>
      <c r="D1025" t="s">
        <v>2003</v>
      </c>
      <c r="E1025">
        <v>5354</v>
      </c>
      <c r="F1025" t="s">
        <v>84</v>
      </c>
      <c r="G1025" t="s">
        <v>70</v>
      </c>
      <c r="H1025" t="s">
        <v>2004</v>
      </c>
    </row>
    <row r="1026" spans="1:8">
      <c r="A1026">
        <v>10680</v>
      </c>
      <c r="B1026" t="s">
        <v>2079</v>
      </c>
      <c r="C1026">
        <v>82620443</v>
      </c>
      <c r="D1026" t="s">
        <v>2080</v>
      </c>
      <c r="E1026">
        <v>5380</v>
      </c>
      <c r="F1026" t="s">
        <v>69</v>
      </c>
      <c r="G1026" t="s">
        <v>70</v>
      </c>
      <c r="H1026" t="s">
        <v>2081</v>
      </c>
    </row>
    <row r="1027" spans="1:8">
      <c r="A1027">
        <v>10060</v>
      </c>
      <c r="B1027" t="s">
        <v>248</v>
      </c>
      <c r="C1027">
        <v>94857062</v>
      </c>
      <c r="D1027" t="s">
        <v>249</v>
      </c>
      <c r="E1027">
        <v>5379</v>
      </c>
      <c r="F1027" t="s">
        <v>183</v>
      </c>
      <c r="G1027" t="s">
        <v>70</v>
      </c>
      <c r="H1027" t="s">
        <v>250</v>
      </c>
    </row>
    <row r="1028" spans="1:8">
      <c r="A1028">
        <v>10251</v>
      </c>
      <c r="B1028" t="s">
        <v>820</v>
      </c>
      <c r="C1028">
        <v>49565726</v>
      </c>
      <c r="D1028" t="s">
        <v>821</v>
      </c>
      <c r="E1028">
        <v>5350</v>
      </c>
      <c r="F1028" t="s">
        <v>94</v>
      </c>
      <c r="G1028" t="s">
        <v>70</v>
      </c>
      <c r="H1028" t="s">
        <v>822</v>
      </c>
    </row>
    <row r="1029" spans="1:8">
      <c r="A1029">
        <v>10169</v>
      </c>
      <c r="B1029" t="s">
        <v>577</v>
      </c>
      <c r="C1029">
        <v>95184768</v>
      </c>
      <c r="D1029" t="s">
        <v>578</v>
      </c>
      <c r="E1029">
        <v>5177</v>
      </c>
      <c r="F1029" t="s">
        <v>280</v>
      </c>
      <c r="G1029" t="s">
        <v>70</v>
      </c>
      <c r="H1029" t="s">
        <v>579</v>
      </c>
    </row>
    <row r="1030" spans="1:8">
      <c r="A1030">
        <v>10948</v>
      </c>
      <c r="B1030" t="s">
        <v>2854</v>
      </c>
      <c r="C1030">
        <v>68171843</v>
      </c>
      <c r="D1030" t="s">
        <v>2855</v>
      </c>
      <c r="E1030">
        <v>5357</v>
      </c>
      <c r="F1030" t="s">
        <v>2417</v>
      </c>
      <c r="G1030" t="s">
        <v>70</v>
      </c>
      <c r="H1030" t="s">
        <v>2856</v>
      </c>
    </row>
    <row r="1031" spans="1:8">
      <c r="A1031">
        <v>10144</v>
      </c>
      <c r="B1031" t="s">
        <v>501</v>
      </c>
      <c r="C1031">
        <v>84051183</v>
      </c>
      <c r="D1031" t="s">
        <v>502</v>
      </c>
      <c r="E1031">
        <v>5350</v>
      </c>
      <c r="F1031" t="s">
        <v>94</v>
      </c>
      <c r="G1031" t="s">
        <v>70</v>
      </c>
      <c r="H1031" t="s">
        <v>503</v>
      </c>
    </row>
    <row r="1032" spans="1:8">
      <c r="A1032">
        <v>11200</v>
      </c>
      <c r="B1032" t="s">
        <v>3589</v>
      </c>
      <c r="C1032">
        <v>84877371</v>
      </c>
      <c r="D1032" t="s">
        <v>3590</v>
      </c>
      <c r="E1032">
        <v>5365</v>
      </c>
      <c r="F1032" t="s">
        <v>3387</v>
      </c>
      <c r="G1032" t="s">
        <v>70</v>
      </c>
      <c r="H1032" t="s">
        <v>3591</v>
      </c>
    </row>
    <row r="1033" spans="1:8">
      <c r="A1033">
        <v>10636</v>
      </c>
      <c r="B1033" t="s">
        <v>1950</v>
      </c>
      <c r="C1033">
        <v>67244078</v>
      </c>
      <c r="D1033" t="s">
        <v>1951</v>
      </c>
      <c r="E1033">
        <v>5354</v>
      </c>
      <c r="F1033" t="s">
        <v>84</v>
      </c>
      <c r="G1033" t="s">
        <v>70</v>
      </c>
      <c r="H1033" t="s">
        <v>1952</v>
      </c>
    </row>
    <row r="1034" spans="1:8">
      <c r="A1034">
        <v>11241</v>
      </c>
      <c r="B1034" t="s">
        <v>3707</v>
      </c>
      <c r="C1034">
        <v>81336893</v>
      </c>
      <c r="D1034" t="s">
        <v>3708</v>
      </c>
      <c r="E1034">
        <v>5334</v>
      </c>
      <c r="F1034" t="s">
        <v>3335</v>
      </c>
      <c r="G1034" t="s">
        <v>70</v>
      </c>
      <c r="H1034" t="s">
        <v>3709</v>
      </c>
    </row>
    <row r="1035" spans="1:8">
      <c r="A1035">
        <v>10976</v>
      </c>
      <c r="B1035" t="s">
        <v>2936</v>
      </c>
      <c r="C1035">
        <v>76978853</v>
      </c>
      <c r="D1035" t="s">
        <v>2934</v>
      </c>
      <c r="E1035">
        <v>5360</v>
      </c>
      <c r="F1035" t="s">
        <v>2410</v>
      </c>
      <c r="G1035" t="s">
        <v>70</v>
      </c>
      <c r="H1035" t="s">
        <v>2937</v>
      </c>
    </row>
    <row r="1036" spans="1:8">
      <c r="A1036">
        <v>11242</v>
      </c>
      <c r="B1036" t="s">
        <v>3710</v>
      </c>
      <c r="C1036">
        <v>75432459</v>
      </c>
      <c r="D1036" t="s">
        <v>3711</v>
      </c>
      <c r="E1036">
        <v>5334</v>
      </c>
      <c r="F1036" t="s">
        <v>3335</v>
      </c>
      <c r="G1036" t="s">
        <v>70</v>
      </c>
      <c r="H1036" t="s">
        <v>3712</v>
      </c>
    </row>
    <row r="1037" spans="1:8">
      <c r="A1037">
        <v>11180</v>
      </c>
      <c r="B1037" t="s">
        <v>3533</v>
      </c>
      <c r="C1037">
        <v>86732655</v>
      </c>
      <c r="D1037" t="s">
        <v>3534</v>
      </c>
      <c r="E1037">
        <v>5337</v>
      </c>
      <c r="F1037" t="s">
        <v>3319</v>
      </c>
      <c r="G1037" t="s">
        <v>70</v>
      </c>
      <c r="H1037" t="s">
        <v>3535</v>
      </c>
    </row>
    <row r="1038" spans="1:8">
      <c r="A1038">
        <v>10014</v>
      </c>
      <c r="B1038" t="s">
        <v>111</v>
      </c>
      <c r="C1038">
        <v>59822571</v>
      </c>
      <c r="D1038" t="s">
        <v>112</v>
      </c>
      <c r="E1038">
        <v>5350</v>
      </c>
      <c r="F1038" t="s">
        <v>94</v>
      </c>
      <c r="G1038" t="s">
        <v>70</v>
      </c>
      <c r="H1038" t="s">
        <v>113</v>
      </c>
    </row>
    <row r="1039" spans="1:8">
      <c r="A1039">
        <v>11076</v>
      </c>
      <c r="B1039" t="s">
        <v>3223</v>
      </c>
      <c r="C1039">
        <v>54856792</v>
      </c>
      <c r="D1039" t="s">
        <v>3224</v>
      </c>
      <c r="E1039">
        <v>5357</v>
      </c>
      <c r="F1039" t="s">
        <v>2417</v>
      </c>
      <c r="G1039" t="s">
        <v>70</v>
      </c>
      <c r="H1039" t="s">
        <v>3225</v>
      </c>
    </row>
    <row r="1040" spans="1:8">
      <c r="A1040">
        <v>10705</v>
      </c>
      <c r="B1040" t="s">
        <v>2152</v>
      </c>
      <c r="C1040">
        <v>74696801</v>
      </c>
      <c r="D1040" t="s">
        <v>2153</v>
      </c>
      <c r="E1040">
        <v>5379</v>
      </c>
      <c r="F1040" t="s">
        <v>183</v>
      </c>
      <c r="G1040" t="s">
        <v>70</v>
      </c>
      <c r="H1040" t="s">
        <v>2154</v>
      </c>
    </row>
    <row r="1041" spans="1:8">
      <c r="A1041">
        <v>10550</v>
      </c>
      <c r="B1041" t="s">
        <v>1700</v>
      </c>
      <c r="C1041">
        <v>95226603</v>
      </c>
      <c r="D1041" t="s">
        <v>1701</v>
      </c>
      <c r="E1041">
        <v>5354</v>
      </c>
      <c r="F1041" t="s">
        <v>84</v>
      </c>
      <c r="G1041" t="s">
        <v>70</v>
      </c>
      <c r="H1041" t="s">
        <v>1702</v>
      </c>
    </row>
    <row r="1042" spans="1:8">
      <c r="A1042">
        <v>10334</v>
      </c>
      <c r="B1042" t="s">
        <v>1062</v>
      </c>
      <c r="C1042">
        <v>50460841</v>
      </c>
      <c r="D1042" t="s">
        <v>1063</v>
      </c>
      <c r="E1042">
        <v>5353</v>
      </c>
      <c r="F1042" t="s">
        <v>84</v>
      </c>
      <c r="G1042" t="s">
        <v>70</v>
      </c>
      <c r="H1042" t="s">
        <v>1064</v>
      </c>
    </row>
    <row r="1043" spans="1:8">
      <c r="A1043">
        <v>11167</v>
      </c>
      <c r="B1043" t="s">
        <v>3494</v>
      </c>
      <c r="C1043">
        <v>86085180</v>
      </c>
      <c r="D1043" t="s">
        <v>3495</v>
      </c>
      <c r="E1043">
        <v>5365</v>
      </c>
      <c r="F1043" t="s">
        <v>3387</v>
      </c>
      <c r="G1043" t="s">
        <v>70</v>
      </c>
      <c r="H1043" t="s">
        <v>3496</v>
      </c>
    </row>
    <row r="1044" spans="1:8">
      <c r="A1044">
        <v>11266</v>
      </c>
      <c r="B1044" t="s">
        <v>3780</v>
      </c>
      <c r="C1044">
        <v>52233165</v>
      </c>
      <c r="D1044" t="s">
        <v>3781</v>
      </c>
      <c r="E1044">
        <v>5337</v>
      </c>
      <c r="F1044" t="s">
        <v>3319</v>
      </c>
      <c r="G1044" t="s">
        <v>70</v>
      </c>
      <c r="H1044" t="s">
        <v>3782</v>
      </c>
    </row>
    <row r="1045" spans="1:8">
      <c r="A1045">
        <v>10660</v>
      </c>
      <c r="B1045" t="s">
        <v>2020</v>
      </c>
      <c r="C1045">
        <v>61808031</v>
      </c>
      <c r="D1045" t="s">
        <v>2021</v>
      </c>
      <c r="E1045">
        <v>5350</v>
      </c>
      <c r="F1045" t="s">
        <v>94</v>
      </c>
      <c r="G1045" t="s">
        <v>70</v>
      </c>
      <c r="H1045" t="s">
        <v>2022</v>
      </c>
    </row>
    <row r="1046" spans="1:8">
      <c r="A1046">
        <v>10821</v>
      </c>
      <c r="B1046" t="s">
        <v>2487</v>
      </c>
      <c r="C1046">
        <v>61983971</v>
      </c>
      <c r="D1046" t="s">
        <v>2488</v>
      </c>
      <c r="E1046">
        <v>5360</v>
      </c>
      <c r="F1046" t="s">
        <v>2410</v>
      </c>
      <c r="G1046" t="s">
        <v>70</v>
      </c>
      <c r="H1046" t="s">
        <v>2489</v>
      </c>
    </row>
    <row r="1047" spans="1:8">
      <c r="A1047">
        <v>10467</v>
      </c>
      <c r="B1047" t="s">
        <v>1456</v>
      </c>
      <c r="C1047">
        <v>65519263</v>
      </c>
      <c r="D1047" t="s">
        <v>1457</v>
      </c>
      <c r="E1047">
        <v>5350</v>
      </c>
      <c r="F1047" t="s">
        <v>94</v>
      </c>
      <c r="G1047" t="s">
        <v>70</v>
      </c>
      <c r="H1047" t="s">
        <v>1458</v>
      </c>
    </row>
    <row r="1048" spans="1:8">
      <c r="A1048">
        <v>10500</v>
      </c>
      <c r="B1048" t="s">
        <v>1552</v>
      </c>
      <c r="C1048">
        <v>93790423</v>
      </c>
      <c r="D1048" t="s">
        <v>1553</v>
      </c>
      <c r="E1048">
        <v>5177</v>
      </c>
      <c r="F1048" t="s">
        <v>280</v>
      </c>
      <c r="G1048" t="s">
        <v>70</v>
      </c>
      <c r="H1048" t="s">
        <v>1554</v>
      </c>
    </row>
    <row r="1049" spans="1:8">
      <c r="A1049">
        <v>10897</v>
      </c>
      <c r="B1049" t="s">
        <v>2708</v>
      </c>
      <c r="C1049">
        <v>98882836</v>
      </c>
      <c r="D1049" t="s">
        <v>2709</v>
      </c>
      <c r="E1049">
        <v>5360</v>
      </c>
      <c r="F1049" t="s">
        <v>2410</v>
      </c>
      <c r="G1049" t="s">
        <v>70</v>
      </c>
      <c r="H1049" t="s">
        <v>2710</v>
      </c>
    </row>
    <row r="1050" spans="1:8">
      <c r="A1050">
        <v>10653</v>
      </c>
      <c r="B1050" t="s">
        <v>1999</v>
      </c>
      <c r="C1050">
        <v>76312847</v>
      </c>
      <c r="D1050" t="s">
        <v>2000</v>
      </c>
      <c r="E1050">
        <v>5354</v>
      </c>
      <c r="F1050" t="s">
        <v>84</v>
      </c>
      <c r="G1050" t="s">
        <v>70</v>
      </c>
      <c r="H1050" t="s">
        <v>2001</v>
      </c>
    </row>
    <row r="1051" spans="1:8">
      <c r="A1051">
        <v>10440</v>
      </c>
      <c r="B1051" t="s">
        <v>1377</v>
      </c>
      <c r="C1051">
        <v>70763195</v>
      </c>
      <c r="D1051" t="s">
        <v>1378</v>
      </c>
      <c r="E1051">
        <v>5177</v>
      </c>
      <c r="F1051" t="s">
        <v>280</v>
      </c>
      <c r="G1051" t="s">
        <v>70</v>
      </c>
      <c r="H1051" t="s">
        <v>1379</v>
      </c>
    </row>
    <row r="1052" spans="1:8">
      <c r="A1052">
        <v>10630</v>
      </c>
      <c r="B1052" t="s">
        <v>1933</v>
      </c>
      <c r="C1052">
        <v>46775283</v>
      </c>
      <c r="D1052" t="s">
        <v>1934</v>
      </c>
      <c r="E1052">
        <v>5354</v>
      </c>
      <c r="F1052" t="s">
        <v>84</v>
      </c>
      <c r="G1052" t="s">
        <v>70</v>
      </c>
      <c r="H1052" t="s">
        <v>1935</v>
      </c>
    </row>
    <row r="1053" spans="1:8">
      <c r="A1053">
        <v>10155</v>
      </c>
      <c r="B1053" t="s">
        <v>534</v>
      </c>
      <c r="C1053">
        <v>50591168</v>
      </c>
      <c r="D1053" t="s">
        <v>535</v>
      </c>
      <c r="E1053">
        <v>5381</v>
      </c>
      <c r="F1053" t="s">
        <v>536</v>
      </c>
      <c r="G1053" t="s">
        <v>70</v>
      </c>
      <c r="H1053" t="s">
        <v>537</v>
      </c>
    </row>
    <row r="1054" spans="1:8">
      <c r="A1054">
        <v>10323</v>
      </c>
      <c r="B1054" t="s">
        <v>1030</v>
      </c>
      <c r="C1054">
        <v>66409601</v>
      </c>
      <c r="D1054" t="s">
        <v>1031</v>
      </c>
      <c r="E1054">
        <v>5350</v>
      </c>
      <c r="F1054" t="s">
        <v>94</v>
      </c>
      <c r="G1054" t="s">
        <v>70</v>
      </c>
      <c r="H1054" t="s">
        <v>1032</v>
      </c>
    </row>
    <row r="1055" spans="1:8">
      <c r="A1055">
        <v>10428</v>
      </c>
      <c r="B1055" t="s">
        <v>1342</v>
      </c>
      <c r="C1055">
        <v>88478241</v>
      </c>
      <c r="D1055" t="s">
        <v>1343</v>
      </c>
      <c r="E1055">
        <v>5379</v>
      </c>
      <c r="F1055" t="s">
        <v>183</v>
      </c>
      <c r="G1055" t="s">
        <v>70</v>
      </c>
      <c r="H1055" t="s">
        <v>1344</v>
      </c>
    </row>
    <row r="1056" spans="1:8">
      <c r="A1056">
        <v>10267</v>
      </c>
      <c r="B1056" t="s">
        <v>868</v>
      </c>
      <c r="C1056">
        <v>55632887</v>
      </c>
      <c r="D1056" t="s">
        <v>869</v>
      </c>
      <c r="E1056">
        <v>5381</v>
      </c>
      <c r="F1056" t="s">
        <v>536</v>
      </c>
      <c r="G1056" t="s">
        <v>70</v>
      </c>
      <c r="H1056" t="s">
        <v>870</v>
      </c>
    </row>
    <row r="1057" spans="1:8">
      <c r="A1057">
        <v>10856</v>
      </c>
      <c r="B1057" t="s">
        <v>2588</v>
      </c>
      <c r="C1057">
        <v>96544597</v>
      </c>
      <c r="D1057" t="s">
        <v>2589</v>
      </c>
      <c r="E1057">
        <v>5357</v>
      </c>
      <c r="F1057" t="s">
        <v>2417</v>
      </c>
      <c r="G1057" t="s">
        <v>70</v>
      </c>
      <c r="H1057" t="s">
        <v>2590</v>
      </c>
    </row>
    <row r="1058" spans="1:8">
      <c r="A1058">
        <v>10920</v>
      </c>
      <c r="B1058" t="s">
        <v>2777</v>
      </c>
      <c r="C1058">
        <v>53830328</v>
      </c>
      <c r="D1058" t="s">
        <v>2778</v>
      </c>
      <c r="E1058">
        <v>5357</v>
      </c>
      <c r="F1058" t="s">
        <v>2417</v>
      </c>
      <c r="G1058" t="s">
        <v>70</v>
      </c>
      <c r="H1058" t="s">
        <v>2779</v>
      </c>
    </row>
    <row r="1059" spans="1:8">
      <c r="A1059">
        <v>11208</v>
      </c>
      <c r="B1059" t="s">
        <v>3612</v>
      </c>
      <c r="C1059">
        <v>71156165</v>
      </c>
      <c r="D1059" t="s">
        <v>3613</v>
      </c>
      <c r="E1059">
        <v>5336</v>
      </c>
      <c r="F1059" t="s">
        <v>3315</v>
      </c>
      <c r="G1059" t="s">
        <v>70</v>
      </c>
      <c r="H1059" t="s">
        <v>3614</v>
      </c>
    </row>
    <row r="1060" spans="1:8">
      <c r="A1060">
        <v>10223</v>
      </c>
      <c r="B1060" t="s">
        <v>737</v>
      </c>
      <c r="C1060">
        <v>87749341</v>
      </c>
      <c r="D1060" t="s">
        <v>738</v>
      </c>
      <c r="E1060">
        <v>5382</v>
      </c>
      <c r="F1060" t="s">
        <v>80</v>
      </c>
      <c r="G1060" t="s">
        <v>70</v>
      </c>
      <c r="H1060" t="s">
        <v>739</v>
      </c>
    </row>
    <row r="1061" spans="1:8">
      <c r="A1061">
        <v>10009</v>
      </c>
      <c r="B1061" t="s">
        <v>96</v>
      </c>
      <c r="C1061">
        <v>61971303</v>
      </c>
      <c r="D1061" t="s">
        <v>97</v>
      </c>
      <c r="E1061">
        <v>5350</v>
      </c>
      <c r="F1061" t="s">
        <v>94</v>
      </c>
      <c r="G1061" t="s">
        <v>70</v>
      </c>
      <c r="H1061" t="s">
        <v>98</v>
      </c>
    </row>
    <row r="1062" spans="1:8">
      <c r="A1062">
        <v>10916</v>
      </c>
      <c r="B1062" t="s">
        <v>2765</v>
      </c>
      <c r="C1062">
        <v>76665431</v>
      </c>
      <c r="D1062" t="s">
        <v>2766</v>
      </c>
      <c r="E1062">
        <v>5360</v>
      </c>
      <c r="F1062" t="s">
        <v>2410</v>
      </c>
      <c r="G1062" t="s">
        <v>70</v>
      </c>
      <c r="H1062" t="s">
        <v>2767</v>
      </c>
    </row>
    <row r="1063" spans="1:8">
      <c r="A1063">
        <v>11222</v>
      </c>
      <c r="B1063" t="s">
        <v>3652</v>
      </c>
      <c r="C1063">
        <v>48401645</v>
      </c>
      <c r="D1063" t="s">
        <v>3653</v>
      </c>
      <c r="E1063">
        <v>5337</v>
      </c>
      <c r="F1063" t="s">
        <v>3319</v>
      </c>
      <c r="G1063" t="s">
        <v>70</v>
      </c>
      <c r="H1063" t="s">
        <v>3654</v>
      </c>
    </row>
    <row r="1064" spans="1:8">
      <c r="A1064">
        <v>11244</v>
      </c>
      <c r="B1064" t="s">
        <v>3716</v>
      </c>
      <c r="C1064">
        <v>49037624</v>
      </c>
      <c r="D1064" t="s">
        <v>3717</v>
      </c>
      <c r="E1064">
        <v>5347</v>
      </c>
      <c r="F1064" t="s">
        <v>3342</v>
      </c>
      <c r="G1064" t="s">
        <v>70</v>
      </c>
      <c r="H1064" t="s">
        <v>3718</v>
      </c>
    </row>
    <row r="1065" spans="1:8">
      <c r="A1065">
        <v>10447</v>
      </c>
      <c r="B1065" t="s">
        <v>1398</v>
      </c>
      <c r="C1065">
        <v>63678820</v>
      </c>
      <c r="D1065" t="s">
        <v>1399</v>
      </c>
      <c r="E1065">
        <v>5380</v>
      </c>
      <c r="F1065" t="s">
        <v>69</v>
      </c>
      <c r="G1065" t="s">
        <v>70</v>
      </c>
      <c r="H1065" t="s">
        <v>1400</v>
      </c>
    </row>
    <row r="1066" spans="1:8">
      <c r="A1066">
        <v>11162</v>
      </c>
      <c r="B1066" t="s">
        <v>3479</v>
      </c>
      <c r="C1066">
        <v>80402983</v>
      </c>
      <c r="D1066" t="s">
        <v>3480</v>
      </c>
      <c r="E1066">
        <v>5366</v>
      </c>
      <c r="F1066" t="s">
        <v>3481</v>
      </c>
      <c r="G1066" t="s">
        <v>70</v>
      </c>
      <c r="H1066" t="s">
        <v>3482</v>
      </c>
    </row>
    <row r="1067" spans="1:8">
      <c r="A1067">
        <v>10935</v>
      </c>
      <c r="B1067" t="s">
        <v>2818</v>
      </c>
      <c r="C1067">
        <v>77223075</v>
      </c>
      <c r="D1067" t="s">
        <v>2819</v>
      </c>
      <c r="E1067">
        <v>5360</v>
      </c>
      <c r="F1067" t="s">
        <v>2410</v>
      </c>
      <c r="G1067" t="s">
        <v>70</v>
      </c>
      <c r="H1067" t="s">
        <v>2820</v>
      </c>
    </row>
    <row r="1068" spans="1:8">
      <c r="A1068">
        <v>10691</v>
      </c>
      <c r="B1068" t="s">
        <v>2111</v>
      </c>
      <c r="C1068">
        <v>95566365</v>
      </c>
      <c r="D1068" t="s">
        <v>2112</v>
      </c>
      <c r="E1068">
        <v>5380</v>
      </c>
      <c r="F1068" t="s">
        <v>69</v>
      </c>
      <c r="G1068" t="s">
        <v>70</v>
      </c>
      <c r="H1068" t="s">
        <v>2113</v>
      </c>
    </row>
    <row r="1069" spans="1:8">
      <c r="A1069">
        <v>11270</v>
      </c>
      <c r="B1069" t="s">
        <v>3792</v>
      </c>
      <c r="C1069">
        <v>73588174</v>
      </c>
      <c r="D1069" t="s">
        <v>3793</v>
      </c>
      <c r="E1069">
        <v>5334</v>
      </c>
      <c r="F1069" t="s">
        <v>3335</v>
      </c>
      <c r="G1069" t="s">
        <v>70</v>
      </c>
      <c r="H1069" t="s">
        <v>3794</v>
      </c>
    </row>
    <row r="1070" spans="1:8">
      <c r="A1070">
        <v>10720</v>
      </c>
      <c r="B1070" t="s">
        <v>2195</v>
      </c>
      <c r="C1070">
        <v>89626120</v>
      </c>
      <c r="D1070" t="s">
        <v>2196</v>
      </c>
      <c r="E1070">
        <v>5382</v>
      </c>
      <c r="F1070" t="s">
        <v>80</v>
      </c>
      <c r="G1070" t="s">
        <v>70</v>
      </c>
      <c r="H1070" t="s">
        <v>2197</v>
      </c>
    </row>
    <row r="1071" spans="1:8">
      <c r="A1071">
        <v>11045</v>
      </c>
      <c r="B1071" t="s">
        <v>3135</v>
      </c>
      <c r="C1071">
        <v>97253238</v>
      </c>
      <c r="D1071" t="s">
        <v>3136</v>
      </c>
      <c r="E1071">
        <v>5357</v>
      </c>
      <c r="F1071" t="s">
        <v>2417</v>
      </c>
      <c r="G1071" t="s">
        <v>70</v>
      </c>
      <c r="H1071" t="s">
        <v>3137</v>
      </c>
    </row>
    <row r="1072" spans="1:8">
      <c r="A1072">
        <v>10764</v>
      </c>
      <c r="B1072" t="s">
        <v>2322</v>
      </c>
      <c r="C1072">
        <v>78650067</v>
      </c>
      <c r="D1072" t="s">
        <v>2323</v>
      </c>
      <c r="E1072">
        <v>5380</v>
      </c>
      <c r="F1072" t="s">
        <v>69</v>
      </c>
      <c r="G1072" t="s">
        <v>70</v>
      </c>
      <c r="H1072" t="s">
        <v>2324</v>
      </c>
    </row>
    <row r="1073" spans="1:8">
      <c r="A1073">
        <v>10230</v>
      </c>
      <c r="B1073" t="s">
        <v>758</v>
      </c>
      <c r="C1073">
        <v>96306511</v>
      </c>
      <c r="D1073" t="s">
        <v>759</v>
      </c>
      <c r="E1073">
        <v>5380</v>
      </c>
      <c r="F1073" t="s">
        <v>69</v>
      </c>
      <c r="G1073" t="s">
        <v>70</v>
      </c>
      <c r="H1073" t="s">
        <v>760</v>
      </c>
    </row>
    <row r="1074" spans="1:8">
      <c r="A1074">
        <v>10851</v>
      </c>
      <c r="B1074" t="s">
        <v>2573</v>
      </c>
      <c r="C1074">
        <v>71795781</v>
      </c>
      <c r="D1074" t="s">
        <v>2574</v>
      </c>
      <c r="E1074">
        <v>5357</v>
      </c>
      <c r="F1074" t="s">
        <v>2417</v>
      </c>
      <c r="G1074" t="s">
        <v>70</v>
      </c>
      <c r="H1074" t="s">
        <v>2575</v>
      </c>
    </row>
    <row r="1075" spans="1:8">
      <c r="A1075">
        <v>10387</v>
      </c>
      <c r="B1075" t="s">
        <v>1219</v>
      </c>
      <c r="C1075">
        <v>80188927</v>
      </c>
      <c r="D1075" t="s">
        <v>1220</v>
      </c>
      <c r="E1075">
        <v>5350</v>
      </c>
      <c r="F1075" t="s">
        <v>94</v>
      </c>
      <c r="G1075" t="s">
        <v>70</v>
      </c>
      <c r="H1075" t="s">
        <v>1221</v>
      </c>
    </row>
    <row r="1076" spans="1:8">
      <c r="A1076">
        <v>10874</v>
      </c>
      <c r="B1076" t="s">
        <v>2640</v>
      </c>
      <c r="C1076">
        <v>90110180</v>
      </c>
      <c r="D1076" t="s">
        <v>2641</v>
      </c>
      <c r="E1076">
        <v>5360</v>
      </c>
      <c r="F1076" t="s">
        <v>2410</v>
      </c>
      <c r="G1076" t="s">
        <v>70</v>
      </c>
      <c r="H1076" t="s">
        <v>2642</v>
      </c>
    </row>
    <row r="1077" spans="1:8">
      <c r="A1077">
        <v>11001</v>
      </c>
      <c r="B1077" t="s">
        <v>3009</v>
      </c>
      <c r="C1077">
        <v>56411135</v>
      </c>
      <c r="D1077" t="s">
        <v>3010</v>
      </c>
      <c r="E1077">
        <v>5357</v>
      </c>
      <c r="F1077" t="s">
        <v>2417</v>
      </c>
      <c r="G1077" t="s">
        <v>70</v>
      </c>
      <c r="H1077" t="s">
        <v>3011</v>
      </c>
    </row>
    <row r="1078" spans="1:8">
      <c r="A1078">
        <v>10132</v>
      </c>
      <c r="B1078" t="s">
        <v>465</v>
      </c>
      <c r="C1078">
        <v>52474439</v>
      </c>
      <c r="D1078" t="s">
        <v>466</v>
      </c>
      <c r="E1078">
        <v>5379</v>
      </c>
      <c r="F1078" t="s">
        <v>183</v>
      </c>
      <c r="G1078" t="s">
        <v>70</v>
      </c>
      <c r="H1078" t="s">
        <v>467</v>
      </c>
    </row>
    <row r="1079" spans="1:8">
      <c r="A1079">
        <v>10373</v>
      </c>
      <c r="B1079" t="s">
        <v>1177</v>
      </c>
      <c r="C1079">
        <v>60451364</v>
      </c>
      <c r="D1079" t="s">
        <v>1178</v>
      </c>
      <c r="E1079">
        <v>5378</v>
      </c>
      <c r="F1079" t="s">
        <v>349</v>
      </c>
      <c r="G1079" t="s">
        <v>70</v>
      </c>
      <c r="H1079" t="s">
        <v>1179</v>
      </c>
    </row>
    <row r="1080" spans="1:8">
      <c r="A1080">
        <v>10084</v>
      </c>
      <c r="B1080" t="s">
        <v>321</v>
      </c>
      <c r="C1080">
        <v>61541506</v>
      </c>
      <c r="D1080" t="s">
        <v>322</v>
      </c>
      <c r="E1080">
        <v>5177</v>
      </c>
      <c r="F1080" t="s">
        <v>280</v>
      </c>
      <c r="G1080" t="s">
        <v>70</v>
      </c>
      <c r="H1080" t="s">
        <v>323</v>
      </c>
    </row>
    <row r="1081" spans="1:8">
      <c r="A1081">
        <v>10396</v>
      </c>
      <c r="B1081" t="s">
        <v>1246</v>
      </c>
      <c r="C1081">
        <v>46250701</v>
      </c>
      <c r="D1081" t="s">
        <v>1247</v>
      </c>
      <c r="E1081">
        <v>5380</v>
      </c>
      <c r="F1081" t="s">
        <v>69</v>
      </c>
      <c r="G1081" t="s">
        <v>70</v>
      </c>
      <c r="H1081" t="s">
        <v>1248</v>
      </c>
    </row>
    <row r="1082" spans="1:8">
      <c r="A1082">
        <v>11009</v>
      </c>
      <c r="B1082" t="s">
        <v>3033</v>
      </c>
      <c r="C1082">
        <v>48693955</v>
      </c>
      <c r="D1082" t="s">
        <v>3034</v>
      </c>
      <c r="E1082">
        <v>5357</v>
      </c>
      <c r="F1082" t="s">
        <v>2417</v>
      </c>
      <c r="G1082" t="s">
        <v>70</v>
      </c>
      <c r="H1082" t="s">
        <v>3035</v>
      </c>
    </row>
    <row r="1083" spans="1:8">
      <c r="A1083">
        <v>11072</v>
      </c>
      <c r="B1083" t="s">
        <v>3212</v>
      </c>
      <c r="C1083">
        <v>71453044</v>
      </c>
      <c r="D1083" t="s">
        <v>3213</v>
      </c>
      <c r="E1083">
        <v>5360</v>
      </c>
      <c r="F1083" t="s">
        <v>2410</v>
      </c>
      <c r="G1083" t="s">
        <v>70</v>
      </c>
      <c r="H1083" t="s">
        <v>1221</v>
      </c>
    </row>
    <row r="1084" spans="1:8">
      <c r="A1084">
        <v>11209</v>
      </c>
      <c r="B1084" t="s">
        <v>3615</v>
      </c>
      <c r="C1084">
        <v>44244869</v>
      </c>
      <c r="D1084" t="s">
        <v>3616</v>
      </c>
      <c r="E1084">
        <v>5337</v>
      </c>
      <c r="F1084" t="s">
        <v>3319</v>
      </c>
      <c r="G1084" t="s">
        <v>70</v>
      </c>
      <c r="H1084" t="s">
        <v>3617</v>
      </c>
    </row>
    <row r="1085" spans="1:8">
      <c r="A1085">
        <v>11083</v>
      </c>
      <c r="B1085" t="s">
        <v>3244</v>
      </c>
      <c r="C1085">
        <v>81045965</v>
      </c>
      <c r="D1085" t="s">
        <v>3245</v>
      </c>
      <c r="E1085">
        <v>5360</v>
      </c>
      <c r="F1085" t="s">
        <v>2410</v>
      </c>
      <c r="G1085" t="s">
        <v>70</v>
      </c>
      <c r="H1085" t="s">
        <v>3246</v>
      </c>
    </row>
    <row r="1086" spans="1:8">
      <c r="A1086">
        <v>11229</v>
      </c>
      <c r="B1086" t="s">
        <v>3672</v>
      </c>
      <c r="C1086">
        <v>45287577</v>
      </c>
      <c r="D1086" t="s">
        <v>3673</v>
      </c>
      <c r="E1086">
        <v>5334</v>
      </c>
      <c r="F1086" t="s">
        <v>3335</v>
      </c>
      <c r="G1086" t="s">
        <v>70</v>
      </c>
      <c r="H1086" t="s">
        <v>3674</v>
      </c>
    </row>
    <row r="1087" spans="1:8">
      <c r="A1087">
        <v>10171</v>
      </c>
      <c r="B1087" t="s">
        <v>583</v>
      </c>
      <c r="C1087">
        <v>99667148</v>
      </c>
      <c r="D1087" t="s">
        <v>584</v>
      </c>
      <c r="E1087">
        <v>5177</v>
      </c>
      <c r="F1087" t="s">
        <v>280</v>
      </c>
      <c r="G1087" t="s">
        <v>70</v>
      </c>
      <c r="H1087" t="s">
        <v>585</v>
      </c>
    </row>
    <row r="1088" spans="1:8">
      <c r="A1088">
        <v>10047</v>
      </c>
      <c r="B1088" t="s">
        <v>210</v>
      </c>
      <c r="C1088">
        <v>63814453</v>
      </c>
      <c r="D1088" t="s">
        <v>211</v>
      </c>
      <c r="E1088">
        <v>5354</v>
      </c>
      <c r="F1088" t="s">
        <v>84</v>
      </c>
      <c r="G1088" t="s">
        <v>70</v>
      </c>
      <c r="H1088" t="s">
        <v>212</v>
      </c>
    </row>
    <row r="1089" spans="1:8">
      <c r="A1089">
        <v>10116</v>
      </c>
      <c r="B1089" t="s">
        <v>417</v>
      </c>
      <c r="C1089">
        <v>77169294</v>
      </c>
      <c r="D1089" t="s">
        <v>418</v>
      </c>
      <c r="E1089">
        <v>5378</v>
      </c>
      <c r="F1089" t="s">
        <v>349</v>
      </c>
      <c r="G1089" t="s">
        <v>70</v>
      </c>
      <c r="H1089" t="s">
        <v>419</v>
      </c>
    </row>
    <row r="1090" spans="1:8">
      <c r="A1090">
        <v>11175</v>
      </c>
      <c r="B1090" t="s">
        <v>3518</v>
      </c>
      <c r="C1090">
        <v>93183631</v>
      </c>
      <c r="D1090" t="s">
        <v>3519</v>
      </c>
      <c r="E1090">
        <v>5334</v>
      </c>
      <c r="F1090" t="s">
        <v>3335</v>
      </c>
      <c r="G1090" t="s">
        <v>70</v>
      </c>
      <c r="H1090" t="s">
        <v>3520</v>
      </c>
    </row>
    <row r="1091" spans="1:8">
      <c r="A1091">
        <v>11017</v>
      </c>
      <c r="B1091" t="s">
        <v>3055</v>
      </c>
      <c r="C1091">
        <v>43047294</v>
      </c>
      <c r="D1091" t="s">
        <v>3056</v>
      </c>
      <c r="E1091">
        <v>5357</v>
      </c>
      <c r="F1091" t="s">
        <v>2417</v>
      </c>
      <c r="G1091" t="s">
        <v>70</v>
      </c>
      <c r="H1091" t="s">
        <v>2665</v>
      </c>
    </row>
    <row r="1092" spans="1:8">
      <c r="A1092">
        <v>10510</v>
      </c>
      <c r="B1092" t="s">
        <v>1582</v>
      </c>
      <c r="C1092">
        <v>66349507</v>
      </c>
      <c r="D1092" t="s">
        <v>1583</v>
      </c>
      <c r="E1092">
        <v>5378</v>
      </c>
      <c r="F1092" t="s">
        <v>349</v>
      </c>
      <c r="G1092" t="s">
        <v>70</v>
      </c>
      <c r="H1092" t="s">
        <v>1584</v>
      </c>
    </row>
    <row r="1093" spans="1:8">
      <c r="A1093">
        <v>11073</v>
      </c>
      <c r="B1093" t="s">
        <v>3214</v>
      </c>
      <c r="C1093">
        <v>88663062</v>
      </c>
      <c r="D1093" t="s">
        <v>3215</v>
      </c>
      <c r="E1093">
        <v>5357</v>
      </c>
      <c r="F1093" t="s">
        <v>2417</v>
      </c>
      <c r="G1093" t="s">
        <v>70</v>
      </c>
      <c r="H1093" t="s">
        <v>3216</v>
      </c>
    </row>
    <row r="1094" spans="1:8">
      <c r="A1094">
        <v>10822</v>
      </c>
      <c r="B1094" t="s">
        <v>2490</v>
      </c>
      <c r="C1094">
        <v>99170476</v>
      </c>
      <c r="D1094" t="s">
        <v>2491</v>
      </c>
      <c r="E1094">
        <v>5360</v>
      </c>
      <c r="F1094" t="s">
        <v>2410</v>
      </c>
      <c r="G1094" t="s">
        <v>70</v>
      </c>
      <c r="H1094" t="s">
        <v>2492</v>
      </c>
    </row>
    <row r="1095" spans="1:8">
      <c r="A1095">
        <v>10882</v>
      </c>
      <c r="B1095" t="s">
        <v>2663</v>
      </c>
      <c r="C1095">
        <v>53489041</v>
      </c>
      <c r="D1095" t="s">
        <v>2664</v>
      </c>
      <c r="E1095">
        <v>5357</v>
      </c>
      <c r="F1095" t="s">
        <v>2417</v>
      </c>
      <c r="G1095" t="s">
        <v>70</v>
      </c>
      <c r="H1095" t="s">
        <v>2665</v>
      </c>
    </row>
    <row r="1096" spans="1:8">
      <c r="A1096">
        <v>10714</v>
      </c>
      <c r="B1096" t="s">
        <v>2178</v>
      </c>
      <c r="C1096">
        <v>96169007</v>
      </c>
      <c r="D1096" t="s">
        <v>2179</v>
      </c>
      <c r="E1096">
        <v>5354</v>
      </c>
      <c r="F1096" t="s">
        <v>84</v>
      </c>
      <c r="G1096" t="s">
        <v>70</v>
      </c>
      <c r="H1096" t="s">
        <v>2180</v>
      </c>
    </row>
    <row r="1097" spans="1:8">
      <c r="A1097">
        <v>10663</v>
      </c>
      <c r="B1097" t="s">
        <v>2029</v>
      </c>
      <c r="C1097">
        <v>63594441</v>
      </c>
      <c r="D1097" t="s">
        <v>2030</v>
      </c>
      <c r="E1097">
        <v>5350</v>
      </c>
      <c r="F1097" t="s">
        <v>94</v>
      </c>
      <c r="G1097" t="s">
        <v>70</v>
      </c>
      <c r="H1097" t="s">
        <v>1221</v>
      </c>
    </row>
    <row r="1098" spans="1:8">
      <c r="A1098">
        <v>10857</v>
      </c>
      <c r="B1098" t="s">
        <v>2591</v>
      </c>
      <c r="C1098">
        <v>53669543</v>
      </c>
      <c r="D1098" t="s">
        <v>2592</v>
      </c>
      <c r="E1098">
        <v>5357</v>
      </c>
      <c r="F1098" t="s">
        <v>2417</v>
      </c>
      <c r="G1098" t="s">
        <v>70</v>
      </c>
      <c r="H1098" t="s">
        <v>2593</v>
      </c>
    </row>
    <row r="1099" spans="1:8">
      <c r="A1099">
        <v>10621</v>
      </c>
      <c r="B1099" t="s">
        <v>1906</v>
      </c>
      <c r="C1099">
        <v>68930195</v>
      </c>
      <c r="D1099" t="s">
        <v>1907</v>
      </c>
      <c r="E1099">
        <v>5350</v>
      </c>
      <c r="F1099" t="s">
        <v>94</v>
      </c>
      <c r="G1099" t="s">
        <v>70</v>
      </c>
      <c r="H1099" t="s">
        <v>1908</v>
      </c>
    </row>
    <row r="1100" spans="1:8">
      <c r="A1100">
        <v>11161</v>
      </c>
      <c r="B1100" t="s">
        <v>3476</v>
      </c>
      <c r="C1100">
        <v>95441589</v>
      </c>
      <c r="D1100" t="s">
        <v>3477</v>
      </c>
      <c r="E1100">
        <v>5365</v>
      </c>
      <c r="F1100" t="s">
        <v>3387</v>
      </c>
      <c r="G1100" t="s">
        <v>70</v>
      </c>
      <c r="H1100" t="s">
        <v>3478</v>
      </c>
    </row>
    <row r="1101" spans="1:8">
      <c r="A1101">
        <v>10152</v>
      </c>
      <c r="B1101" t="s">
        <v>525</v>
      </c>
      <c r="C1101">
        <v>89334860</v>
      </c>
      <c r="D1101" t="s">
        <v>526</v>
      </c>
      <c r="E1101">
        <v>5382</v>
      </c>
      <c r="F1101" t="s">
        <v>80</v>
      </c>
      <c r="G1101" t="s">
        <v>70</v>
      </c>
      <c r="H1101" t="s">
        <v>527</v>
      </c>
    </row>
    <row r="1102" spans="1:8">
      <c r="A1102">
        <v>11281</v>
      </c>
      <c r="B1102" t="s">
        <v>3825</v>
      </c>
      <c r="C1102">
        <v>85678827</v>
      </c>
      <c r="D1102" t="s">
        <v>3826</v>
      </c>
      <c r="E1102">
        <v>5365</v>
      </c>
      <c r="F1102" t="s">
        <v>3387</v>
      </c>
      <c r="G1102" t="s">
        <v>70</v>
      </c>
      <c r="H1102" t="s">
        <v>3827</v>
      </c>
    </row>
    <row r="1103" spans="1:8">
      <c r="A1103">
        <v>11246</v>
      </c>
      <c r="B1103" t="s">
        <v>3722</v>
      </c>
      <c r="C1103">
        <v>75652821</v>
      </c>
      <c r="D1103" t="s">
        <v>3723</v>
      </c>
      <c r="E1103">
        <v>5347</v>
      </c>
      <c r="F1103" t="s">
        <v>3342</v>
      </c>
      <c r="G1103" t="s">
        <v>70</v>
      </c>
      <c r="H1103" t="s">
        <v>3724</v>
      </c>
    </row>
    <row r="1104" spans="1:8">
      <c r="A1104">
        <v>10693</v>
      </c>
      <c r="B1104" t="s">
        <v>2117</v>
      </c>
      <c r="C1104">
        <v>62074532</v>
      </c>
      <c r="D1104" t="s">
        <v>2118</v>
      </c>
      <c r="E1104">
        <v>5355</v>
      </c>
      <c r="F1104" t="s">
        <v>373</v>
      </c>
      <c r="G1104" t="s">
        <v>70</v>
      </c>
      <c r="H1104" t="s">
        <v>2119</v>
      </c>
    </row>
    <row r="1105" spans="1:8">
      <c r="A1105">
        <v>10668</v>
      </c>
      <c r="B1105" t="s">
        <v>2043</v>
      </c>
      <c r="C1105">
        <v>79302410</v>
      </c>
      <c r="D1105" t="s">
        <v>2044</v>
      </c>
      <c r="E1105">
        <v>5350</v>
      </c>
      <c r="F1105" t="s">
        <v>94</v>
      </c>
      <c r="G1105" t="s">
        <v>70</v>
      </c>
      <c r="H1105" t="s">
        <v>2045</v>
      </c>
    </row>
    <row r="1106" spans="1:8">
      <c r="A1106">
        <v>10644</v>
      </c>
      <c r="B1106" t="s">
        <v>1973</v>
      </c>
      <c r="C1106">
        <v>78717807</v>
      </c>
      <c r="D1106" t="s">
        <v>1974</v>
      </c>
      <c r="E1106">
        <v>5353</v>
      </c>
      <c r="F1106" t="s">
        <v>84</v>
      </c>
      <c r="G1106" t="s">
        <v>70</v>
      </c>
      <c r="H1106" t="s">
        <v>1975</v>
      </c>
    </row>
    <row r="1107" spans="1:8">
      <c r="A1107">
        <v>10597</v>
      </c>
      <c r="B1107" t="s">
        <v>1835</v>
      </c>
      <c r="C1107">
        <v>55837903</v>
      </c>
      <c r="D1107" t="s">
        <v>1836</v>
      </c>
      <c r="E1107">
        <v>5382</v>
      </c>
      <c r="F1107" t="s">
        <v>80</v>
      </c>
      <c r="G1107" t="s">
        <v>70</v>
      </c>
      <c r="H1107" t="s">
        <v>1837</v>
      </c>
    </row>
    <row r="1108" spans="1:8">
      <c r="A1108">
        <v>10679</v>
      </c>
      <c r="B1108" t="s">
        <v>2076</v>
      </c>
      <c r="C1108">
        <v>91849326</v>
      </c>
      <c r="D1108" t="s">
        <v>2077</v>
      </c>
      <c r="E1108">
        <v>5380</v>
      </c>
      <c r="F1108" t="s">
        <v>69</v>
      </c>
      <c r="G1108" t="s">
        <v>70</v>
      </c>
      <c r="H1108" t="s">
        <v>2078</v>
      </c>
    </row>
    <row r="1109" spans="1:8">
      <c r="A1109">
        <v>10611</v>
      </c>
      <c r="B1109" t="s">
        <v>1877</v>
      </c>
      <c r="C1109">
        <v>69936039</v>
      </c>
      <c r="D1109" t="s">
        <v>1878</v>
      </c>
      <c r="E1109">
        <v>5379</v>
      </c>
      <c r="F1109" t="s">
        <v>183</v>
      </c>
      <c r="G1109" t="s">
        <v>70</v>
      </c>
      <c r="H1109" t="s">
        <v>1879</v>
      </c>
    </row>
    <row r="1110" spans="1:8">
      <c r="A1110">
        <v>10504</v>
      </c>
      <c r="B1110" t="s">
        <v>1564</v>
      </c>
      <c r="C1110">
        <v>82820737</v>
      </c>
      <c r="D1110" t="s">
        <v>1565</v>
      </c>
      <c r="E1110">
        <v>5177</v>
      </c>
      <c r="F1110" t="s">
        <v>280</v>
      </c>
      <c r="G1110" t="s">
        <v>70</v>
      </c>
      <c r="H1110" t="s">
        <v>1566</v>
      </c>
    </row>
    <row r="1111" spans="1:8">
      <c r="A1111">
        <v>10107</v>
      </c>
      <c r="B1111" t="s">
        <v>390</v>
      </c>
      <c r="C1111">
        <v>48478524</v>
      </c>
      <c r="D1111" t="s">
        <v>391</v>
      </c>
      <c r="E1111">
        <v>5382</v>
      </c>
      <c r="F1111" t="s">
        <v>80</v>
      </c>
      <c r="G1111" t="s">
        <v>70</v>
      </c>
      <c r="H1111" t="s">
        <v>392</v>
      </c>
    </row>
    <row r="1112" spans="1:8">
      <c r="A1112">
        <v>11160</v>
      </c>
      <c r="B1112" t="s">
        <v>3473</v>
      </c>
      <c r="C1112">
        <v>52736526</v>
      </c>
      <c r="D1112" t="s">
        <v>3474</v>
      </c>
      <c r="E1112">
        <v>5365</v>
      </c>
      <c r="F1112" t="s">
        <v>3387</v>
      </c>
      <c r="G1112" t="s">
        <v>70</v>
      </c>
      <c r="H1112" t="s">
        <v>3475</v>
      </c>
    </row>
    <row r="1113" spans="1:8">
      <c r="A1113">
        <v>11020</v>
      </c>
      <c r="B1113" t="s">
        <v>3062</v>
      </c>
      <c r="C1113">
        <v>80041992</v>
      </c>
      <c r="D1113" t="s">
        <v>3063</v>
      </c>
      <c r="E1113">
        <v>5360</v>
      </c>
      <c r="F1113" t="s">
        <v>2410</v>
      </c>
      <c r="G1113" t="s">
        <v>70</v>
      </c>
      <c r="H1113" t="s">
        <v>3064</v>
      </c>
    </row>
    <row r="1114" spans="1:8">
      <c r="A1114">
        <v>10129</v>
      </c>
      <c r="B1114" t="s">
        <v>456</v>
      </c>
      <c r="C1114">
        <v>96648130</v>
      </c>
      <c r="D1114" t="s">
        <v>457</v>
      </c>
      <c r="E1114">
        <v>5380</v>
      </c>
      <c r="F1114" t="s">
        <v>69</v>
      </c>
      <c r="G1114" t="s">
        <v>70</v>
      </c>
      <c r="H1114" t="s">
        <v>458</v>
      </c>
    </row>
    <row r="1115" spans="1:8">
      <c r="A1115">
        <v>10441</v>
      </c>
      <c r="B1115" t="s">
        <v>1380</v>
      </c>
      <c r="C1115">
        <v>64744071</v>
      </c>
      <c r="D1115" t="s">
        <v>1381</v>
      </c>
      <c r="E1115">
        <v>5380</v>
      </c>
      <c r="F1115" t="s">
        <v>69</v>
      </c>
      <c r="G1115" t="s">
        <v>70</v>
      </c>
      <c r="H1115" t="s">
        <v>1382</v>
      </c>
    </row>
    <row r="1116" spans="1:8">
      <c r="A1116">
        <v>11056</v>
      </c>
      <c r="B1116" t="s">
        <v>3166</v>
      </c>
      <c r="C1116">
        <v>42879380</v>
      </c>
      <c r="D1116" t="s">
        <v>3167</v>
      </c>
      <c r="E1116">
        <v>5360</v>
      </c>
      <c r="F1116" t="s">
        <v>2410</v>
      </c>
      <c r="G1116" t="s">
        <v>70</v>
      </c>
      <c r="H1116" t="s">
        <v>3168</v>
      </c>
    </row>
    <row r="1117" spans="1:8">
      <c r="A1117">
        <v>10073</v>
      </c>
      <c r="B1117" t="s">
        <v>288</v>
      </c>
      <c r="C1117">
        <v>76671815</v>
      </c>
      <c r="D1117" t="s">
        <v>289</v>
      </c>
      <c r="E1117">
        <v>5177</v>
      </c>
      <c r="F1117" t="s">
        <v>280</v>
      </c>
      <c r="G1117" t="s">
        <v>70</v>
      </c>
      <c r="H1117" t="s">
        <v>290</v>
      </c>
    </row>
    <row r="1118" spans="1:8">
      <c r="A1118">
        <v>10354</v>
      </c>
      <c r="B1118" t="s">
        <v>1121</v>
      </c>
      <c r="C1118">
        <v>78675550</v>
      </c>
      <c r="D1118" t="s">
        <v>1122</v>
      </c>
      <c r="E1118">
        <v>5355</v>
      </c>
      <c r="F1118" t="s">
        <v>373</v>
      </c>
      <c r="G1118" t="s">
        <v>70</v>
      </c>
      <c r="H1118" t="s">
        <v>1123</v>
      </c>
    </row>
    <row r="1119" spans="1:8">
      <c r="A1119">
        <v>10258</v>
      </c>
      <c r="B1119" t="s">
        <v>841</v>
      </c>
      <c r="C1119">
        <v>48147897</v>
      </c>
      <c r="D1119" t="s">
        <v>842</v>
      </c>
      <c r="E1119">
        <v>5177</v>
      </c>
      <c r="F1119" t="s">
        <v>280</v>
      </c>
      <c r="G1119" t="s">
        <v>70</v>
      </c>
      <c r="H1119" t="s">
        <v>843</v>
      </c>
    </row>
    <row r="1120" spans="1:8">
      <c r="A1120">
        <v>10138</v>
      </c>
      <c r="B1120" t="s">
        <v>483</v>
      </c>
      <c r="C1120">
        <v>68229733</v>
      </c>
      <c r="D1120" t="s">
        <v>484</v>
      </c>
      <c r="E1120">
        <v>5350</v>
      </c>
      <c r="F1120" t="s">
        <v>94</v>
      </c>
      <c r="G1120" t="s">
        <v>70</v>
      </c>
      <c r="H1120" t="s">
        <v>485</v>
      </c>
    </row>
    <row r="1121" spans="1:8">
      <c r="A1121">
        <v>11297</v>
      </c>
      <c r="B1121" t="s">
        <v>3869</v>
      </c>
      <c r="C1121">
        <v>95646409</v>
      </c>
      <c r="D1121" t="s">
        <v>3870</v>
      </c>
      <c r="E1121">
        <v>5334</v>
      </c>
      <c r="F1121" t="s">
        <v>3335</v>
      </c>
      <c r="G1121" t="s">
        <v>70</v>
      </c>
      <c r="H1121" t="s">
        <v>3871</v>
      </c>
    </row>
    <row r="1122" spans="1:8">
      <c r="A1122">
        <v>10362</v>
      </c>
      <c r="B1122" t="s">
        <v>1145</v>
      </c>
      <c r="C1122">
        <v>48786027</v>
      </c>
      <c r="D1122" t="s">
        <v>1146</v>
      </c>
      <c r="E1122">
        <v>5380</v>
      </c>
      <c r="F1122" t="s">
        <v>69</v>
      </c>
      <c r="G1122" t="s">
        <v>70</v>
      </c>
      <c r="H1122" t="s">
        <v>1147</v>
      </c>
    </row>
    <row r="1123" spans="1:8">
      <c r="A1123">
        <v>11223</v>
      </c>
      <c r="B1123" t="s">
        <v>3655</v>
      </c>
      <c r="C1123">
        <v>64206723</v>
      </c>
      <c r="D1123" t="s">
        <v>3656</v>
      </c>
      <c r="E1123">
        <v>5337</v>
      </c>
      <c r="F1123" t="s">
        <v>3319</v>
      </c>
      <c r="G1123" t="s">
        <v>70</v>
      </c>
      <c r="H1123" t="s">
        <v>1221</v>
      </c>
    </row>
    <row r="1124" spans="1:8">
      <c r="A1124">
        <v>10341</v>
      </c>
      <c r="B1124" t="s">
        <v>1083</v>
      </c>
      <c r="C1124">
        <v>67954525</v>
      </c>
      <c r="D1124" t="s">
        <v>1084</v>
      </c>
      <c r="E1124">
        <v>5382</v>
      </c>
      <c r="F1124" t="s">
        <v>80</v>
      </c>
      <c r="G1124" t="s">
        <v>70</v>
      </c>
      <c r="H1124" t="s">
        <v>1085</v>
      </c>
    </row>
    <row r="1125" spans="1:8">
      <c r="A1125">
        <v>10183</v>
      </c>
      <c r="B1125" t="s">
        <v>619</v>
      </c>
      <c r="C1125">
        <v>80912003</v>
      </c>
      <c r="D1125" t="s">
        <v>620</v>
      </c>
      <c r="E1125">
        <v>5354</v>
      </c>
      <c r="F1125" t="s">
        <v>84</v>
      </c>
      <c r="G1125" t="s">
        <v>70</v>
      </c>
      <c r="H1125" t="s">
        <v>621</v>
      </c>
    </row>
    <row r="1126" spans="1:8">
      <c r="A1126">
        <v>10456</v>
      </c>
      <c r="B1126" t="s">
        <v>1425</v>
      </c>
      <c r="C1126">
        <v>47689205</v>
      </c>
      <c r="D1126" t="s">
        <v>1426</v>
      </c>
      <c r="E1126">
        <v>5379</v>
      </c>
      <c r="F1126" t="s">
        <v>183</v>
      </c>
      <c r="G1126" t="s">
        <v>70</v>
      </c>
      <c r="H1126" t="s">
        <v>1427</v>
      </c>
    </row>
    <row r="1127" spans="1:8">
      <c r="A1127">
        <v>11028</v>
      </c>
      <c r="B1127" t="s">
        <v>3085</v>
      </c>
      <c r="C1127">
        <v>53446739</v>
      </c>
      <c r="D1127" t="s">
        <v>3086</v>
      </c>
      <c r="E1127">
        <v>5360</v>
      </c>
      <c r="F1127" t="s">
        <v>2410</v>
      </c>
      <c r="G1127" t="s">
        <v>70</v>
      </c>
      <c r="H1127" t="s">
        <v>3087</v>
      </c>
    </row>
    <row r="1128" spans="1:8">
      <c r="A1128">
        <v>11163</v>
      </c>
      <c r="B1128" t="s">
        <v>3483</v>
      </c>
      <c r="C1128">
        <v>73085264</v>
      </c>
      <c r="D1128" t="s">
        <v>3484</v>
      </c>
      <c r="E1128">
        <v>5365</v>
      </c>
      <c r="F1128" t="s">
        <v>3387</v>
      </c>
      <c r="G1128" t="s">
        <v>70</v>
      </c>
      <c r="H1128" t="s">
        <v>3485</v>
      </c>
    </row>
    <row r="1129" spans="1:8">
      <c r="A1129">
        <v>10907</v>
      </c>
      <c r="B1129" t="s">
        <v>2738</v>
      </c>
      <c r="C1129">
        <v>52131415</v>
      </c>
      <c r="D1129" t="s">
        <v>2739</v>
      </c>
      <c r="E1129">
        <v>5360</v>
      </c>
      <c r="F1129" t="s">
        <v>2410</v>
      </c>
      <c r="G1129" t="s">
        <v>70</v>
      </c>
      <c r="H1129" t="s">
        <v>2740</v>
      </c>
    </row>
    <row r="1130" spans="1:8">
      <c r="A1130">
        <v>10031</v>
      </c>
      <c r="B1130" t="s">
        <v>161</v>
      </c>
      <c r="C1130">
        <v>67559590</v>
      </c>
      <c r="D1130" t="s">
        <v>162</v>
      </c>
      <c r="E1130">
        <v>5380</v>
      </c>
      <c r="F1130" t="s">
        <v>69</v>
      </c>
      <c r="G1130" t="s">
        <v>70</v>
      </c>
      <c r="H1130" t="s">
        <v>163</v>
      </c>
    </row>
    <row r="1131" spans="1:8">
      <c r="A1131">
        <v>10645</v>
      </c>
      <c r="B1131" t="s">
        <v>1976</v>
      </c>
      <c r="C1131">
        <v>52776451</v>
      </c>
      <c r="D1131" t="s">
        <v>1977</v>
      </c>
      <c r="E1131">
        <v>5353</v>
      </c>
      <c r="F1131" t="s">
        <v>84</v>
      </c>
      <c r="G1131" t="s">
        <v>70</v>
      </c>
      <c r="H1131" t="s">
        <v>1978</v>
      </c>
    </row>
    <row r="1132" spans="1:8">
      <c r="A1132">
        <v>10173</v>
      </c>
      <c r="B1132" t="s">
        <v>589</v>
      </c>
      <c r="C1132">
        <v>76033272</v>
      </c>
      <c r="D1132" t="s">
        <v>590</v>
      </c>
      <c r="E1132">
        <v>5177</v>
      </c>
      <c r="F1132" t="s">
        <v>280</v>
      </c>
      <c r="G1132" t="s">
        <v>70</v>
      </c>
      <c r="H1132" t="s">
        <v>591</v>
      </c>
    </row>
    <row r="1133" spans="1:8">
      <c r="A1133">
        <v>10767</v>
      </c>
      <c r="B1133" t="s">
        <v>2331</v>
      </c>
      <c r="C1133">
        <v>56318275</v>
      </c>
      <c r="D1133" t="s">
        <v>2332</v>
      </c>
      <c r="E1133">
        <v>5380</v>
      </c>
      <c r="F1133" t="s">
        <v>69</v>
      </c>
      <c r="G1133" t="s">
        <v>70</v>
      </c>
      <c r="H1133" t="s">
        <v>2333</v>
      </c>
    </row>
    <row r="1134" spans="1:8">
      <c r="A1134">
        <v>10279</v>
      </c>
      <c r="B1134" t="s">
        <v>902</v>
      </c>
      <c r="C1134">
        <v>46680929</v>
      </c>
      <c r="D1134" t="s">
        <v>903</v>
      </c>
      <c r="E1134">
        <v>5379</v>
      </c>
      <c r="F1134" t="s">
        <v>183</v>
      </c>
      <c r="G1134" t="s">
        <v>70</v>
      </c>
      <c r="H1134" t="s">
        <v>904</v>
      </c>
    </row>
    <row r="1135" spans="1:8">
      <c r="A1135">
        <v>11074</v>
      </c>
      <c r="B1135" t="s">
        <v>3217</v>
      </c>
      <c r="C1135">
        <v>78885507</v>
      </c>
      <c r="D1135" t="s">
        <v>3218</v>
      </c>
      <c r="E1135">
        <v>5360</v>
      </c>
      <c r="F1135" t="s">
        <v>2410</v>
      </c>
      <c r="G1135" t="s">
        <v>70</v>
      </c>
      <c r="H1135" t="s">
        <v>3219</v>
      </c>
    </row>
    <row r="1136" spans="1:8">
      <c r="A1136">
        <v>10499</v>
      </c>
      <c r="B1136" t="s">
        <v>1549</v>
      </c>
      <c r="C1136">
        <v>54279254</v>
      </c>
      <c r="D1136" t="s">
        <v>1550</v>
      </c>
      <c r="E1136">
        <v>5379</v>
      </c>
      <c r="F1136" t="s">
        <v>183</v>
      </c>
      <c r="G1136" t="s">
        <v>70</v>
      </c>
      <c r="H1136" t="s">
        <v>1551</v>
      </c>
    </row>
    <row r="1137" spans="1:8">
      <c r="A1137">
        <v>10846</v>
      </c>
      <c r="B1137" t="s">
        <v>2559</v>
      </c>
      <c r="C1137">
        <v>77018980</v>
      </c>
      <c r="D1137" t="s">
        <v>2560</v>
      </c>
      <c r="E1137">
        <v>5360</v>
      </c>
      <c r="F1137" t="s">
        <v>2410</v>
      </c>
      <c r="G1137" t="s">
        <v>70</v>
      </c>
      <c r="H1137" t="s">
        <v>2561</v>
      </c>
    </row>
    <row r="1138" spans="1:8">
      <c r="A1138">
        <v>10464</v>
      </c>
      <c r="B1138" t="s">
        <v>1448</v>
      </c>
      <c r="C1138">
        <v>65911365</v>
      </c>
      <c r="D1138" t="s">
        <v>1449</v>
      </c>
      <c r="E1138">
        <v>5350</v>
      </c>
      <c r="F1138" t="s">
        <v>94</v>
      </c>
      <c r="G1138" t="s">
        <v>70</v>
      </c>
      <c r="H1138" t="s">
        <v>1450</v>
      </c>
    </row>
    <row r="1139" spans="1:8">
      <c r="A1139">
        <v>10771</v>
      </c>
      <c r="B1139" t="s">
        <v>2343</v>
      </c>
      <c r="C1139">
        <v>66407229</v>
      </c>
      <c r="D1139" t="s">
        <v>2344</v>
      </c>
      <c r="E1139">
        <v>5354</v>
      </c>
      <c r="F1139" t="s">
        <v>84</v>
      </c>
      <c r="G1139" t="s">
        <v>70</v>
      </c>
      <c r="H1139" t="s">
        <v>2345</v>
      </c>
    </row>
    <row r="1140" spans="1:8">
      <c r="A1140">
        <v>10491</v>
      </c>
      <c r="B1140" t="s">
        <v>1528</v>
      </c>
      <c r="C1140">
        <v>68259959</v>
      </c>
      <c r="D1140" t="s">
        <v>1529</v>
      </c>
      <c r="E1140">
        <v>5379</v>
      </c>
      <c r="F1140" t="s">
        <v>183</v>
      </c>
      <c r="G1140" t="s">
        <v>70</v>
      </c>
      <c r="H1140" t="s">
        <v>1530</v>
      </c>
    </row>
    <row r="1141" spans="1:8">
      <c r="A1141">
        <v>10627</v>
      </c>
      <c r="B1141" t="s">
        <v>1924</v>
      </c>
      <c r="C1141">
        <v>93694084</v>
      </c>
      <c r="D1141" t="s">
        <v>1925</v>
      </c>
      <c r="E1141">
        <v>5355</v>
      </c>
      <c r="F1141" t="s">
        <v>373</v>
      </c>
      <c r="G1141" t="s">
        <v>70</v>
      </c>
      <c r="H1141" t="s">
        <v>1926</v>
      </c>
    </row>
    <row r="1142" spans="1:8">
      <c r="A1142">
        <v>10317</v>
      </c>
      <c r="B1142" t="s">
        <v>1013</v>
      </c>
      <c r="C1142">
        <v>99528017</v>
      </c>
      <c r="D1142" t="s">
        <v>1014</v>
      </c>
      <c r="E1142">
        <v>5350</v>
      </c>
      <c r="F1142" t="s">
        <v>94</v>
      </c>
      <c r="G1142" t="s">
        <v>70</v>
      </c>
      <c r="H1142" t="s">
        <v>1015</v>
      </c>
    </row>
    <row r="1143" spans="1:8">
      <c r="A1143">
        <v>11046</v>
      </c>
      <c r="B1143" t="s">
        <v>3138</v>
      </c>
      <c r="C1143">
        <v>87860150</v>
      </c>
      <c r="D1143" t="s">
        <v>3139</v>
      </c>
      <c r="E1143">
        <v>5360</v>
      </c>
      <c r="F1143" t="s">
        <v>2410</v>
      </c>
      <c r="G1143" t="s">
        <v>70</v>
      </c>
      <c r="H1143" t="s">
        <v>3140</v>
      </c>
    </row>
    <row r="1144" spans="1:8">
      <c r="A1144">
        <v>10749</v>
      </c>
      <c r="B1144" t="s">
        <v>2279</v>
      </c>
      <c r="C1144">
        <v>83144446</v>
      </c>
      <c r="D1144" t="s">
        <v>2280</v>
      </c>
      <c r="E1144">
        <v>5355</v>
      </c>
      <c r="F1144" t="s">
        <v>373</v>
      </c>
      <c r="G1144" t="s">
        <v>70</v>
      </c>
      <c r="H1144" t="s">
        <v>2281</v>
      </c>
    </row>
    <row r="1145" spans="1:8">
      <c r="A1145">
        <v>11165</v>
      </c>
      <c r="B1145" t="s">
        <v>3489</v>
      </c>
      <c r="C1145">
        <v>69870179</v>
      </c>
      <c r="D1145" t="s">
        <v>3490</v>
      </c>
      <c r="E1145">
        <v>5365</v>
      </c>
      <c r="F1145" t="s">
        <v>3387</v>
      </c>
      <c r="G1145" t="s">
        <v>70</v>
      </c>
      <c r="H1145" t="s">
        <v>2873</v>
      </c>
    </row>
    <row r="1146" spans="1:8">
      <c r="A1146">
        <v>10725</v>
      </c>
      <c r="B1146" t="s">
        <v>2210</v>
      </c>
      <c r="C1146">
        <v>96631606</v>
      </c>
      <c r="D1146" t="s">
        <v>2211</v>
      </c>
      <c r="E1146">
        <v>5177</v>
      </c>
      <c r="F1146" t="s">
        <v>280</v>
      </c>
      <c r="G1146" t="s">
        <v>70</v>
      </c>
      <c r="H1146" t="s">
        <v>2212</v>
      </c>
    </row>
    <row r="1147" spans="1:8">
      <c r="A1147">
        <v>10954</v>
      </c>
      <c r="B1147" t="s">
        <v>2871</v>
      </c>
      <c r="C1147">
        <v>73243628</v>
      </c>
      <c r="D1147" t="s">
        <v>2872</v>
      </c>
      <c r="E1147">
        <v>5360</v>
      </c>
      <c r="F1147" t="s">
        <v>2410</v>
      </c>
      <c r="G1147" t="s">
        <v>70</v>
      </c>
      <c r="H1147" t="s">
        <v>2873</v>
      </c>
    </row>
    <row r="1148" spans="1:8">
      <c r="A1148">
        <v>11283</v>
      </c>
      <c r="B1148" t="s">
        <v>3830</v>
      </c>
      <c r="C1148">
        <v>68967897</v>
      </c>
      <c r="D1148" t="s">
        <v>3831</v>
      </c>
      <c r="E1148">
        <v>5365</v>
      </c>
      <c r="F1148" t="s">
        <v>3387</v>
      </c>
      <c r="G1148" t="s">
        <v>70</v>
      </c>
      <c r="H1148" t="s">
        <v>3832</v>
      </c>
    </row>
    <row r="1149" spans="1:8">
      <c r="A1149">
        <v>10774</v>
      </c>
      <c r="B1149" t="s">
        <v>2352</v>
      </c>
      <c r="C1149">
        <v>45156515</v>
      </c>
      <c r="D1149" t="s">
        <v>2353</v>
      </c>
      <c r="E1149">
        <v>5379</v>
      </c>
      <c r="F1149" t="s">
        <v>183</v>
      </c>
      <c r="G1149" t="s">
        <v>70</v>
      </c>
      <c r="H1149" t="s">
        <v>2354</v>
      </c>
    </row>
    <row r="1150" spans="1:8">
      <c r="A1150">
        <v>10760</v>
      </c>
      <c r="B1150" t="s">
        <v>2310</v>
      </c>
      <c r="C1150">
        <v>79749583</v>
      </c>
      <c r="D1150" t="s">
        <v>2311</v>
      </c>
      <c r="E1150">
        <v>5354</v>
      </c>
      <c r="F1150" t="s">
        <v>84</v>
      </c>
      <c r="G1150" t="s">
        <v>70</v>
      </c>
      <c r="H1150" t="s">
        <v>2312</v>
      </c>
    </row>
    <row r="1151" spans="1:8">
      <c r="A1151">
        <v>10587</v>
      </c>
      <c r="B1151" t="s">
        <v>1806</v>
      </c>
      <c r="C1151">
        <v>59731258</v>
      </c>
      <c r="D1151" t="s">
        <v>1807</v>
      </c>
      <c r="E1151">
        <v>5350</v>
      </c>
      <c r="F1151" t="s">
        <v>94</v>
      </c>
      <c r="G1151" t="s">
        <v>70</v>
      </c>
      <c r="H1151" t="s">
        <v>1808</v>
      </c>
    </row>
    <row r="1152" spans="1:8">
      <c r="A1152">
        <v>10308</v>
      </c>
      <c r="B1152" t="s">
        <v>986</v>
      </c>
      <c r="C1152">
        <v>67763917</v>
      </c>
      <c r="D1152" t="s">
        <v>987</v>
      </c>
      <c r="E1152">
        <v>5354</v>
      </c>
      <c r="F1152" t="s">
        <v>84</v>
      </c>
      <c r="G1152" t="s">
        <v>70</v>
      </c>
      <c r="H1152" t="s">
        <v>988</v>
      </c>
    </row>
    <row r="1153" spans="1:8">
      <c r="A1153">
        <v>10983</v>
      </c>
      <c r="B1153" t="s">
        <v>2956</v>
      </c>
      <c r="C1153">
        <v>45266184</v>
      </c>
      <c r="D1153" t="s">
        <v>2957</v>
      </c>
      <c r="E1153">
        <v>5360</v>
      </c>
      <c r="F1153" t="s">
        <v>2410</v>
      </c>
      <c r="G1153" t="s">
        <v>70</v>
      </c>
      <c r="H1153" t="s">
        <v>2958</v>
      </c>
    </row>
    <row r="1154" spans="1:8">
      <c r="A1154">
        <v>11168</v>
      </c>
      <c r="B1154" t="s">
        <v>3497</v>
      </c>
      <c r="C1154">
        <v>72271535</v>
      </c>
      <c r="D1154" t="s">
        <v>3498</v>
      </c>
      <c r="E1154">
        <v>5365</v>
      </c>
      <c r="F1154" t="s">
        <v>3387</v>
      </c>
      <c r="G1154" t="s">
        <v>70</v>
      </c>
      <c r="H1154" t="s">
        <v>3499</v>
      </c>
    </row>
    <row r="1155" spans="1:8">
      <c r="A1155">
        <v>10913</v>
      </c>
      <c r="B1155" t="s">
        <v>2756</v>
      </c>
      <c r="C1155">
        <v>66694681</v>
      </c>
      <c r="D1155" t="s">
        <v>2757</v>
      </c>
      <c r="E1155">
        <v>5357</v>
      </c>
      <c r="F1155" t="s">
        <v>2417</v>
      </c>
      <c r="G1155" t="s">
        <v>70</v>
      </c>
      <c r="H1155" t="s">
        <v>2758</v>
      </c>
    </row>
    <row r="1156" spans="1:8">
      <c r="A1156">
        <v>10586</v>
      </c>
      <c r="B1156" t="s">
        <v>1804</v>
      </c>
      <c r="C1156">
        <v>64362909</v>
      </c>
      <c r="D1156" t="s">
        <v>1805</v>
      </c>
      <c r="E1156">
        <v>5350</v>
      </c>
      <c r="F1156" t="s">
        <v>94</v>
      </c>
      <c r="G1156" t="s">
        <v>70</v>
      </c>
      <c r="H1156" t="s">
        <v>443</v>
      </c>
    </row>
    <row r="1157" spans="1:8">
      <c r="A1157">
        <v>10703</v>
      </c>
      <c r="B1157" t="s">
        <v>2146</v>
      </c>
      <c r="C1157">
        <v>49813865</v>
      </c>
      <c r="D1157" t="s">
        <v>2147</v>
      </c>
      <c r="E1157">
        <v>5379</v>
      </c>
      <c r="F1157" t="s">
        <v>183</v>
      </c>
      <c r="G1157" t="s">
        <v>70</v>
      </c>
      <c r="H1157" t="s">
        <v>2148</v>
      </c>
    </row>
    <row r="1158" spans="1:8">
      <c r="A1158">
        <v>10048</v>
      </c>
      <c r="B1158" t="s">
        <v>213</v>
      </c>
      <c r="C1158">
        <v>97213847</v>
      </c>
      <c r="D1158" t="s">
        <v>214</v>
      </c>
      <c r="E1158">
        <v>5382</v>
      </c>
      <c r="F1158" t="s">
        <v>80</v>
      </c>
      <c r="G1158" t="s">
        <v>70</v>
      </c>
      <c r="H1158" t="s">
        <v>215</v>
      </c>
    </row>
    <row r="1159" spans="1:8">
      <c r="A1159">
        <v>10007</v>
      </c>
      <c r="B1159" t="s">
        <v>89</v>
      </c>
      <c r="C1159">
        <v>72868914</v>
      </c>
      <c r="D1159" t="s">
        <v>90</v>
      </c>
      <c r="E1159">
        <v>5354</v>
      </c>
      <c r="F1159" t="s">
        <v>84</v>
      </c>
      <c r="G1159" t="s">
        <v>70</v>
      </c>
      <c r="H1159" t="s">
        <v>91</v>
      </c>
    </row>
    <row r="1160" spans="1:8">
      <c r="A1160">
        <v>10810</v>
      </c>
      <c r="B1160" t="s">
        <v>2456</v>
      </c>
      <c r="C1160">
        <v>79059510</v>
      </c>
      <c r="D1160" t="s">
        <v>2457</v>
      </c>
      <c r="E1160">
        <v>5360</v>
      </c>
      <c r="F1160" t="s">
        <v>2410</v>
      </c>
      <c r="G1160" t="s">
        <v>70</v>
      </c>
      <c r="H1160" t="s">
        <v>2458</v>
      </c>
    </row>
    <row r="1161" spans="1:8">
      <c r="A1161">
        <v>10847</v>
      </c>
      <c r="B1161" t="s">
        <v>2562</v>
      </c>
      <c r="C1161">
        <v>48748977</v>
      </c>
      <c r="D1161" t="s">
        <v>2563</v>
      </c>
      <c r="E1161">
        <v>5357</v>
      </c>
      <c r="F1161" t="s">
        <v>2417</v>
      </c>
      <c r="G1161" t="s">
        <v>70</v>
      </c>
      <c r="H1161" t="s">
        <v>2564</v>
      </c>
    </row>
    <row r="1162" spans="1:8">
      <c r="A1162">
        <v>10034</v>
      </c>
      <c r="B1162" t="s">
        <v>169</v>
      </c>
      <c r="C1162">
        <v>53993964</v>
      </c>
      <c r="D1162" t="s">
        <v>170</v>
      </c>
      <c r="E1162">
        <v>5380</v>
      </c>
      <c r="F1162" t="s">
        <v>69</v>
      </c>
      <c r="G1162" t="s">
        <v>70</v>
      </c>
      <c r="H1162" t="s">
        <v>171</v>
      </c>
    </row>
    <row r="1163" spans="1:8">
      <c r="A1163">
        <v>10558</v>
      </c>
      <c r="B1163" t="s">
        <v>1721</v>
      </c>
      <c r="C1163">
        <v>41512240</v>
      </c>
      <c r="D1163" t="s">
        <v>1722</v>
      </c>
      <c r="E1163">
        <v>5350</v>
      </c>
      <c r="F1163" t="s">
        <v>94</v>
      </c>
      <c r="G1163" t="s">
        <v>70</v>
      </c>
      <c r="H1163" t="s">
        <v>1723</v>
      </c>
    </row>
    <row r="1164" spans="1:8">
      <c r="A1164">
        <v>10620</v>
      </c>
      <c r="B1164" t="s">
        <v>1903</v>
      </c>
      <c r="C1164">
        <v>61033736</v>
      </c>
      <c r="D1164" t="s">
        <v>1904</v>
      </c>
      <c r="E1164">
        <v>5350</v>
      </c>
      <c r="F1164" t="s">
        <v>94</v>
      </c>
      <c r="G1164" t="s">
        <v>70</v>
      </c>
      <c r="H1164" t="s">
        <v>1905</v>
      </c>
    </row>
    <row r="1165" spans="1:8">
      <c r="A1165">
        <v>11292</v>
      </c>
      <c r="B1165" t="s">
        <v>3855</v>
      </c>
      <c r="C1165">
        <v>72277863</v>
      </c>
      <c r="D1165" t="s">
        <v>3856</v>
      </c>
      <c r="E1165">
        <v>5365</v>
      </c>
      <c r="F1165" t="s">
        <v>3387</v>
      </c>
      <c r="G1165" t="s">
        <v>70</v>
      </c>
      <c r="H1165" t="s">
        <v>2882</v>
      </c>
    </row>
    <row r="1166" spans="1:8">
      <c r="A1166">
        <v>10915</v>
      </c>
      <c r="B1166" t="s">
        <v>2762</v>
      </c>
      <c r="C1166">
        <v>77537247</v>
      </c>
      <c r="D1166" t="s">
        <v>2763</v>
      </c>
      <c r="E1166">
        <v>5357</v>
      </c>
      <c r="F1166" t="s">
        <v>2417</v>
      </c>
      <c r="G1166" t="s">
        <v>70</v>
      </c>
      <c r="H1166" t="s">
        <v>2764</v>
      </c>
    </row>
    <row r="1167" spans="1:8">
      <c r="A1167">
        <v>11081</v>
      </c>
      <c r="B1167" t="s">
        <v>3238</v>
      </c>
      <c r="C1167">
        <v>90395455</v>
      </c>
      <c r="D1167" t="s">
        <v>3239</v>
      </c>
      <c r="E1167">
        <v>5360</v>
      </c>
      <c r="F1167" t="s">
        <v>2410</v>
      </c>
      <c r="G1167" t="s">
        <v>70</v>
      </c>
      <c r="H1167" t="s">
        <v>3240</v>
      </c>
    </row>
    <row r="1168" spans="1:8">
      <c r="A1168">
        <v>11018</v>
      </c>
      <c r="B1168" t="s">
        <v>3057</v>
      </c>
      <c r="C1168">
        <v>49824614</v>
      </c>
      <c r="D1168" t="s">
        <v>3058</v>
      </c>
      <c r="E1168">
        <v>5357</v>
      </c>
      <c r="F1168" t="s">
        <v>2417</v>
      </c>
      <c r="G1168" t="s">
        <v>70</v>
      </c>
      <c r="H1168" t="s">
        <v>3059</v>
      </c>
    </row>
    <row r="1169" spans="1:8">
      <c r="A1169">
        <v>11077</v>
      </c>
      <c r="B1169" t="s">
        <v>3226</v>
      </c>
      <c r="C1169">
        <v>60803164</v>
      </c>
      <c r="D1169" t="s">
        <v>3227</v>
      </c>
      <c r="E1169">
        <v>5357</v>
      </c>
      <c r="F1169" t="s">
        <v>2417</v>
      </c>
      <c r="G1169" t="s">
        <v>70</v>
      </c>
      <c r="H1169" t="s">
        <v>3228</v>
      </c>
    </row>
    <row r="1170" spans="1:8">
      <c r="A1170">
        <v>11104</v>
      </c>
      <c r="B1170" t="s">
        <v>3307</v>
      </c>
      <c r="C1170">
        <v>42409342</v>
      </c>
      <c r="D1170" t="s">
        <v>3308</v>
      </c>
      <c r="E1170">
        <v>5357</v>
      </c>
      <c r="F1170" t="s">
        <v>2417</v>
      </c>
      <c r="G1170" t="s">
        <v>70</v>
      </c>
      <c r="H1170" t="s">
        <v>3309</v>
      </c>
    </row>
    <row r="1171" spans="1:8">
      <c r="A1171">
        <v>10643</v>
      </c>
      <c r="B1171" t="s">
        <v>1970</v>
      </c>
      <c r="C1171">
        <v>78789957</v>
      </c>
      <c r="D1171" t="s">
        <v>1971</v>
      </c>
      <c r="E1171">
        <v>5379</v>
      </c>
      <c r="F1171" t="s">
        <v>183</v>
      </c>
      <c r="G1171" t="s">
        <v>70</v>
      </c>
      <c r="H1171" t="s">
        <v>1972</v>
      </c>
    </row>
    <row r="1172" spans="1:8">
      <c r="A1172">
        <v>11110</v>
      </c>
      <c r="B1172" t="s">
        <v>3327</v>
      </c>
      <c r="C1172">
        <v>78834797</v>
      </c>
      <c r="D1172" t="s">
        <v>3328</v>
      </c>
      <c r="E1172">
        <v>5337</v>
      </c>
      <c r="F1172" t="s">
        <v>3319</v>
      </c>
      <c r="G1172" t="s">
        <v>70</v>
      </c>
      <c r="H1172" t="s">
        <v>3329</v>
      </c>
    </row>
    <row r="1173" spans="1:8">
      <c r="A1173">
        <v>10580</v>
      </c>
      <c r="B1173" t="s">
        <v>1786</v>
      </c>
      <c r="C1173">
        <v>53328026</v>
      </c>
      <c r="D1173" t="s">
        <v>1787</v>
      </c>
      <c r="E1173">
        <v>5177</v>
      </c>
      <c r="F1173" t="s">
        <v>280</v>
      </c>
      <c r="G1173" t="s">
        <v>70</v>
      </c>
      <c r="H1173" t="s">
        <v>1788</v>
      </c>
    </row>
    <row r="1174" spans="1:8">
      <c r="A1174">
        <v>10162</v>
      </c>
      <c r="B1174" t="s">
        <v>556</v>
      </c>
      <c r="C1174">
        <v>55549002</v>
      </c>
      <c r="D1174" t="s">
        <v>557</v>
      </c>
      <c r="E1174">
        <v>5350</v>
      </c>
      <c r="F1174" t="s">
        <v>94</v>
      </c>
      <c r="G1174" t="s">
        <v>70</v>
      </c>
      <c r="H1174" t="s">
        <v>558</v>
      </c>
    </row>
    <row r="1175" spans="1:8">
      <c r="A1175">
        <v>10715</v>
      </c>
      <c r="B1175" t="s">
        <v>2181</v>
      </c>
      <c r="C1175">
        <v>93923360</v>
      </c>
      <c r="D1175" t="s">
        <v>2182</v>
      </c>
      <c r="E1175">
        <v>5382</v>
      </c>
      <c r="F1175" t="s">
        <v>80</v>
      </c>
      <c r="G1175" t="s">
        <v>70</v>
      </c>
      <c r="H1175" t="s">
        <v>2183</v>
      </c>
    </row>
    <row r="1176" spans="1:8">
      <c r="A1176">
        <v>10485</v>
      </c>
      <c r="B1176" t="s">
        <v>1510</v>
      </c>
      <c r="C1176">
        <v>58399066</v>
      </c>
      <c r="D1176" t="s">
        <v>1511</v>
      </c>
      <c r="E1176">
        <v>5350</v>
      </c>
      <c r="F1176" t="s">
        <v>94</v>
      </c>
      <c r="G1176" t="s">
        <v>70</v>
      </c>
      <c r="H1176" t="s">
        <v>1512</v>
      </c>
    </row>
    <row r="1177" spans="1:8">
      <c r="A1177">
        <v>10013</v>
      </c>
      <c r="B1177" t="s">
        <v>108</v>
      </c>
      <c r="C1177">
        <v>67840724</v>
      </c>
      <c r="D1177" t="s">
        <v>109</v>
      </c>
      <c r="E1177">
        <v>5350</v>
      </c>
      <c r="F1177" t="s">
        <v>94</v>
      </c>
      <c r="G1177" t="s">
        <v>70</v>
      </c>
      <c r="H1177" t="s">
        <v>110</v>
      </c>
    </row>
    <row r="1178" spans="1:8">
      <c r="A1178">
        <v>10694</v>
      </c>
      <c r="B1178" t="s">
        <v>2120</v>
      </c>
      <c r="C1178">
        <v>96623628</v>
      </c>
      <c r="D1178" t="s">
        <v>2121</v>
      </c>
      <c r="E1178">
        <v>5355</v>
      </c>
      <c r="F1178" t="s">
        <v>373</v>
      </c>
      <c r="G1178" t="s">
        <v>70</v>
      </c>
      <c r="H1178" t="s">
        <v>443</v>
      </c>
    </row>
    <row r="1179" spans="1:8">
      <c r="A1179">
        <v>11079</v>
      </c>
      <c r="B1179" t="s">
        <v>3232</v>
      </c>
      <c r="C1179">
        <v>71928686</v>
      </c>
      <c r="D1179" t="s">
        <v>3233</v>
      </c>
      <c r="E1179">
        <v>5357</v>
      </c>
      <c r="F1179" t="s">
        <v>2417</v>
      </c>
      <c r="G1179" t="s">
        <v>70</v>
      </c>
      <c r="H1179" t="s">
        <v>3234</v>
      </c>
    </row>
    <row r="1180" spans="1:8">
      <c r="A1180">
        <v>10012</v>
      </c>
      <c r="B1180" t="s">
        <v>105</v>
      </c>
      <c r="C1180">
        <v>44933320</v>
      </c>
      <c r="D1180" t="s">
        <v>106</v>
      </c>
      <c r="E1180">
        <v>5350</v>
      </c>
      <c r="F1180" t="s">
        <v>94</v>
      </c>
      <c r="G1180" t="s">
        <v>70</v>
      </c>
      <c r="H1180" t="s">
        <v>107</v>
      </c>
    </row>
    <row r="1181" spans="1:8">
      <c r="A1181">
        <v>10121</v>
      </c>
      <c r="B1181" t="s">
        <v>432</v>
      </c>
      <c r="C1181">
        <v>49820751</v>
      </c>
      <c r="D1181" t="s">
        <v>433</v>
      </c>
      <c r="E1181">
        <v>5379</v>
      </c>
      <c r="F1181" t="s">
        <v>183</v>
      </c>
      <c r="G1181" t="s">
        <v>70</v>
      </c>
      <c r="H1181" t="s">
        <v>434</v>
      </c>
    </row>
    <row r="1182" spans="1:8">
      <c r="A1182">
        <v>10281</v>
      </c>
      <c r="B1182" t="s">
        <v>908</v>
      </c>
      <c r="C1182">
        <v>42736357</v>
      </c>
      <c r="D1182" t="s">
        <v>909</v>
      </c>
      <c r="E1182">
        <v>5380</v>
      </c>
      <c r="F1182" t="s">
        <v>69</v>
      </c>
      <c r="G1182" t="s">
        <v>70</v>
      </c>
      <c r="H1182" t="s">
        <v>910</v>
      </c>
    </row>
    <row r="1183" spans="1:8">
      <c r="A1183">
        <v>10368</v>
      </c>
      <c r="B1183" t="s">
        <v>1162</v>
      </c>
      <c r="C1183">
        <v>47094344</v>
      </c>
      <c r="D1183" t="s">
        <v>1163</v>
      </c>
      <c r="E1183">
        <v>5380</v>
      </c>
      <c r="F1183" t="s">
        <v>69</v>
      </c>
      <c r="G1183" t="s">
        <v>70</v>
      </c>
      <c r="H1183" t="s">
        <v>1164</v>
      </c>
    </row>
    <row r="1184" spans="1:8">
      <c r="A1184">
        <v>10470</v>
      </c>
      <c r="B1184" t="s">
        <v>1465</v>
      </c>
      <c r="C1184">
        <v>53405632</v>
      </c>
      <c r="D1184" t="s">
        <v>1466</v>
      </c>
      <c r="E1184">
        <v>5350</v>
      </c>
      <c r="F1184" t="s">
        <v>94</v>
      </c>
      <c r="G1184" t="s">
        <v>70</v>
      </c>
      <c r="H1184" t="s">
        <v>1467</v>
      </c>
    </row>
    <row r="1185" spans="1:8">
      <c r="A1185">
        <v>10831</v>
      </c>
      <c r="B1185" t="s">
        <v>2515</v>
      </c>
      <c r="C1185">
        <v>82876055</v>
      </c>
      <c r="D1185" t="s">
        <v>2516</v>
      </c>
      <c r="E1185">
        <v>5360</v>
      </c>
      <c r="F1185" t="s">
        <v>2410</v>
      </c>
      <c r="G1185" t="s">
        <v>70</v>
      </c>
      <c r="H1185" t="s">
        <v>2517</v>
      </c>
    </row>
    <row r="1186" spans="1:8">
      <c r="A1186">
        <v>10608</v>
      </c>
      <c r="B1186" t="s">
        <v>1868</v>
      </c>
      <c r="C1186">
        <v>70722239</v>
      </c>
      <c r="D1186" t="s">
        <v>1869</v>
      </c>
      <c r="E1186">
        <v>5379</v>
      </c>
      <c r="F1186" t="s">
        <v>183</v>
      </c>
      <c r="G1186" t="s">
        <v>70</v>
      </c>
      <c r="H1186" t="s">
        <v>1870</v>
      </c>
    </row>
    <row r="1187" spans="1:8">
      <c r="A1187">
        <v>10076</v>
      </c>
      <c r="B1187" t="s">
        <v>297</v>
      </c>
      <c r="C1187">
        <v>96541502</v>
      </c>
      <c r="D1187" t="s">
        <v>298</v>
      </c>
      <c r="E1187">
        <v>5177</v>
      </c>
      <c r="F1187" t="s">
        <v>280</v>
      </c>
      <c r="G1187" t="s">
        <v>70</v>
      </c>
      <c r="H1187" t="s">
        <v>299</v>
      </c>
    </row>
    <row r="1188" spans="1:8">
      <c r="A1188">
        <v>10348</v>
      </c>
      <c r="B1188" t="s">
        <v>1104</v>
      </c>
      <c r="C1188">
        <v>85087269</v>
      </c>
      <c r="D1188" t="s">
        <v>1105</v>
      </c>
      <c r="E1188">
        <v>5354</v>
      </c>
      <c r="F1188" t="s">
        <v>84</v>
      </c>
      <c r="G1188" t="s">
        <v>70</v>
      </c>
      <c r="H1188" t="s">
        <v>107</v>
      </c>
    </row>
    <row r="1189" spans="1:8">
      <c r="A1189">
        <v>10869</v>
      </c>
      <c r="B1189" t="s">
        <v>2625</v>
      </c>
      <c r="C1189">
        <v>94059554</v>
      </c>
      <c r="D1189" t="s">
        <v>2626</v>
      </c>
      <c r="E1189">
        <v>5360</v>
      </c>
      <c r="F1189" t="s">
        <v>2410</v>
      </c>
      <c r="G1189" t="s">
        <v>70</v>
      </c>
      <c r="H1189" t="s">
        <v>2627</v>
      </c>
    </row>
    <row r="1190" spans="1:8">
      <c r="A1190">
        <v>10443</v>
      </c>
      <c r="B1190" t="s">
        <v>1386</v>
      </c>
      <c r="C1190">
        <v>69210565</v>
      </c>
      <c r="D1190" t="s">
        <v>1387</v>
      </c>
      <c r="E1190">
        <v>5380</v>
      </c>
      <c r="F1190" t="s">
        <v>69</v>
      </c>
      <c r="G1190" t="s">
        <v>70</v>
      </c>
      <c r="H1190" t="s">
        <v>1388</v>
      </c>
    </row>
    <row r="1191" spans="1:8">
      <c r="A1191">
        <v>10052</v>
      </c>
      <c r="B1191" t="s">
        <v>225</v>
      </c>
      <c r="C1191">
        <v>55114660</v>
      </c>
      <c r="D1191" t="s">
        <v>226</v>
      </c>
      <c r="E1191">
        <v>5379</v>
      </c>
      <c r="F1191" t="s">
        <v>183</v>
      </c>
      <c r="G1191" t="s">
        <v>70</v>
      </c>
      <c r="H1191" t="s">
        <v>227</v>
      </c>
    </row>
    <row r="1192" spans="1:8">
      <c r="A1192">
        <v>11214</v>
      </c>
      <c r="B1192" t="s">
        <v>3630</v>
      </c>
      <c r="C1192">
        <v>58058627</v>
      </c>
      <c r="D1192" t="s">
        <v>3631</v>
      </c>
      <c r="E1192">
        <v>5337</v>
      </c>
      <c r="F1192" t="s">
        <v>3319</v>
      </c>
      <c r="G1192" t="s">
        <v>70</v>
      </c>
      <c r="H1192" t="s">
        <v>3632</v>
      </c>
    </row>
    <row r="1193" spans="1:8">
      <c r="A1193">
        <v>10272</v>
      </c>
      <c r="B1193" t="s">
        <v>881</v>
      </c>
      <c r="C1193">
        <v>93337534</v>
      </c>
      <c r="D1193" t="s">
        <v>882</v>
      </c>
      <c r="E1193">
        <v>5177</v>
      </c>
      <c r="F1193" t="s">
        <v>280</v>
      </c>
      <c r="G1193" t="s">
        <v>70</v>
      </c>
      <c r="H1193" t="s">
        <v>883</v>
      </c>
    </row>
    <row r="1194" spans="1:8">
      <c r="A1194">
        <v>10934</v>
      </c>
      <c r="B1194" t="s">
        <v>2815</v>
      </c>
      <c r="C1194">
        <v>56764118</v>
      </c>
      <c r="D1194" t="s">
        <v>2816</v>
      </c>
      <c r="E1194">
        <v>5357</v>
      </c>
      <c r="F1194" t="s">
        <v>2417</v>
      </c>
      <c r="G1194" t="s">
        <v>70</v>
      </c>
      <c r="H1194" t="s">
        <v>2817</v>
      </c>
    </row>
    <row r="1195" spans="1:8">
      <c r="A1195">
        <v>10451</v>
      </c>
      <c r="B1195" t="s">
        <v>1410</v>
      </c>
      <c r="C1195">
        <v>96171033</v>
      </c>
      <c r="D1195" t="s">
        <v>1411</v>
      </c>
      <c r="E1195">
        <v>5380</v>
      </c>
      <c r="F1195" t="s">
        <v>69</v>
      </c>
      <c r="G1195" t="s">
        <v>70</v>
      </c>
      <c r="H1195" t="s">
        <v>1412</v>
      </c>
    </row>
    <row r="1196" spans="1:8">
      <c r="A1196">
        <v>10475</v>
      </c>
      <c r="B1196" t="s">
        <v>1480</v>
      </c>
      <c r="C1196">
        <v>66299007</v>
      </c>
      <c r="D1196" t="s">
        <v>1481</v>
      </c>
      <c r="E1196">
        <v>5354</v>
      </c>
      <c r="F1196" t="s">
        <v>84</v>
      </c>
      <c r="G1196" t="s">
        <v>70</v>
      </c>
      <c r="H1196" t="s">
        <v>1482</v>
      </c>
    </row>
    <row r="1197" spans="1:8">
      <c r="A1197">
        <v>10538</v>
      </c>
      <c r="B1197" t="s">
        <v>1665</v>
      </c>
      <c r="C1197">
        <v>55997291</v>
      </c>
      <c r="D1197" t="s">
        <v>1666</v>
      </c>
      <c r="E1197">
        <v>5355</v>
      </c>
      <c r="F1197" t="s">
        <v>373</v>
      </c>
      <c r="G1197" t="s">
        <v>70</v>
      </c>
      <c r="H1197" t="s">
        <v>443</v>
      </c>
    </row>
    <row r="1198" spans="1:8">
      <c r="A1198">
        <v>10669</v>
      </c>
      <c r="B1198" t="s">
        <v>2046</v>
      </c>
      <c r="C1198">
        <v>75667435</v>
      </c>
      <c r="D1198" t="s">
        <v>2047</v>
      </c>
      <c r="E1198">
        <v>5350</v>
      </c>
      <c r="F1198" t="s">
        <v>94</v>
      </c>
      <c r="G1198" t="s">
        <v>70</v>
      </c>
      <c r="H1198" t="s">
        <v>2048</v>
      </c>
    </row>
    <row r="1199" spans="1:8">
      <c r="A1199">
        <v>10156</v>
      </c>
      <c r="B1199" t="s">
        <v>538</v>
      </c>
      <c r="C1199">
        <v>59365461</v>
      </c>
      <c r="D1199" t="s">
        <v>539</v>
      </c>
      <c r="E1199">
        <v>5379</v>
      </c>
      <c r="F1199" t="s">
        <v>183</v>
      </c>
      <c r="G1199" t="s">
        <v>70</v>
      </c>
      <c r="H1199" t="s">
        <v>540</v>
      </c>
    </row>
    <row r="1200" spans="1:8">
      <c r="A1200">
        <v>10544</v>
      </c>
      <c r="B1200" t="s">
        <v>1682</v>
      </c>
      <c r="C1200">
        <v>92593823</v>
      </c>
      <c r="D1200" t="s">
        <v>1683</v>
      </c>
      <c r="E1200">
        <v>5354</v>
      </c>
      <c r="F1200" t="s">
        <v>84</v>
      </c>
      <c r="G1200" t="s">
        <v>70</v>
      </c>
      <c r="H1200" t="s">
        <v>1684</v>
      </c>
    </row>
    <row r="1201" spans="1:8">
      <c r="A1201">
        <v>10834</v>
      </c>
      <c r="B1201" t="s">
        <v>2524</v>
      </c>
      <c r="C1201">
        <v>68057686</v>
      </c>
      <c r="D1201" t="s">
        <v>2525</v>
      </c>
      <c r="E1201">
        <v>5360</v>
      </c>
      <c r="F1201" t="s">
        <v>2410</v>
      </c>
      <c r="G1201" t="s">
        <v>70</v>
      </c>
      <c r="H1201" t="s">
        <v>2526</v>
      </c>
    </row>
    <row r="1202" spans="1:8">
      <c r="A1202">
        <v>10385</v>
      </c>
      <c r="B1202" t="s">
        <v>1213</v>
      </c>
      <c r="C1202">
        <v>90332221</v>
      </c>
      <c r="D1202" t="s">
        <v>1214</v>
      </c>
      <c r="E1202">
        <v>5379</v>
      </c>
      <c r="F1202" t="s">
        <v>183</v>
      </c>
      <c r="G1202" t="s">
        <v>70</v>
      </c>
      <c r="H1202" t="s">
        <v>1215</v>
      </c>
    </row>
    <row r="1203" spans="1:8">
      <c r="A1203">
        <v>10018</v>
      </c>
      <c r="B1203" t="s">
        <v>122</v>
      </c>
      <c r="C1203">
        <v>76858514</v>
      </c>
      <c r="D1203" t="s">
        <v>123</v>
      </c>
      <c r="E1203">
        <v>5350</v>
      </c>
      <c r="F1203" t="s">
        <v>94</v>
      </c>
      <c r="G1203" t="s">
        <v>70</v>
      </c>
      <c r="H1203" t="s">
        <v>124</v>
      </c>
    </row>
    <row r="1204" spans="1:8">
      <c r="A1204">
        <v>10075</v>
      </c>
      <c r="B1204" t="s">
        <v>294</v>
      </c>
      <c r="C1204">
        <v>79485616</v>
      </c>
      <c r="D1204" t="s">
        <v>295</v>
      </c>
      <c r="E1204">
        <v>5177</v>
      </c>
      <c r="F1204" t="s">
        <v>280</v>
      </c>
      <c r="G1204" t="s">
        <v>70</v>
      </c>
      <c r="H1204" t="s">
        <v>296</v>
      </c>
    </row>
    <row r="1205" spans="1:8">
      <c r="A1205">
        <v>11191</v>
      </c>
      <c r="B1205" t="s">
        <v>3565</v>
      </c>
      <c r="C1205">
        <v>73867063</v>
      </c>
      <c r="D1205" t="s">
        <v>3566</v>
      </c>
      <c r="E1205">
        <v>5336</v>
      </c>
      <c r="F1205" t="s">
        <v>3315</v>
      </c>
      <c r="G1205" t="s">
        <v>70</v>
      </c>
      <c r="H1205" t="s">
        <v>3567</v>
      </c>
    </row>
    <row r="1206" spans="1:8">
      <c r="A1206">
        <v>10763</v>
      </c>
      <c r="B1206" t="s">
        <v>2319</v>
      </c>
      <c r="C1206">
        <v>61513044</v>
      </c>
      <c r="D1206" t="s">
        <v>2320</v>
      </c>
      <c r="E1206">
        <v>5382</v>
      </c>
      <c r="F1206" t="s">
        <v>80</v>
      </c>
      <c r="G1206" t="s">
        <v>70</v>
      </c>
      <c r="H1206" t="s">
        <v>2321</v>
      </c>
    </row>
    <row r="1207" spans="1:8">
      <c r="A1207">
        <v>10736</v>
      </c>
      <c r="B1207" t="s">
        <v>2242</v>
      </c>
      <c r="C1207">
        <v>48682821</v>
      </c>
      <c r="D1207" t="s">
        <v>2243</v>
      </c>
      <c r="E1207">
        <v>5355</v>
      </c>
      <c r="F1207" t="s">
        <v>373</v>
      </c>
      <c r="G1207" t="s">
        <v>70</v>
      </c>
      <c r="H1207" t="s">
        <v>2244</v>
      </c>
    </row>
    <row r="1208" spans="1:8">
      <c r="A1208">
        <v>11247</v>
      </c>
      <c r="B1208" t="s">
        <v>3725</v>
      </c>
      <c r="C1208">
        <v>95618614</v>
      </c>
      <c r="D1208" t="s">
        <v>3726</v>
      </c>
      <c r="E1208">
        <v>5337</v>
      </c>
      <c r="F1208" t="s">
        <v>3319</v>
      </c>
      <c r="G1208" t="s">
        <v>70</v>
      </c>
      <c r="H1208" t="s">
        <v>3727</v>
      </c>
    </row>
    <row r="1209" spans="1:8">
      <c r="A1209">
        <v>10797</v>
      </c>
      <c r="B1209" t="s">
        <v>2419</v>
      </c>
      <c r="C1209">
        <v>91859554</v>
      </c>
      <c r="D1209" t="s">
        <v>2420</v>
      </c>
      <c r="E1209">
        <v>5357</v>
      </c>
      <c r="F1209" t="s">
        <v>2417</v>
      </c>
      <c r="G1209" t="s">
        <v>70</v>
      </c>
      <c r="H1209" t="s">
        <v>2421</v>
      </c>
    </row>
    <row r="1210" spans="1:8">
      <c r="A1210">
        <v>11040</v>
      </c>
      <c r="B1210" t="s">
        <v>3120</v>
      </c>
      <c r="C1210">
        <v>85036714</v>
      </c>
      <c r="D1210" t="s">
        <v>3121</v>
      </c>
      <c r="E1210">
        <v>5357</v>
      </c>
      <c r="F1210" t="s">
        <v>2417</v>
      </c>
      <c r="G1210" t="s">
        <v>70</v>
      </c>
      <c r="H1210" t="s">
        <v>3122</v>
      </c>
    </row>
    <row r="1211" spans="1:8">
      <c r="A1211">
        <v>11194</v>
      </c>
      <c r="B1211" t="s">
        <v>3573</v>
      </c>
      <c r="C1211">
        <v>48890132</v>
      </c>
      <c r="D1211" t="s">
        <v>3574</v>
      </c>
      <c r="E1211">
        <v>5334</v>
      </c>
      <c r="F1211" t="s">
        <v>3335</v>
      </c>
      <c r="G1211" t="s">
        <v>70</v>
      </c>
      <c r="H1211" t="s">
        <v>3575</v>
      </c>
    </row>
    <row r="1212" spans="1:8">
      <c r="A1212">
        <v>11097</v>
      </c>
      <c r="B1212" t="s">
        <v>3286</v>
      </c>
      <c r="C1212">
        <v>91344211</v>
      </c>
      <c r="D1212" t="s">
        <v>3287</v>
      </c>
      <c r="E1212">
        <v>5357</v>
      </c>
      <c r="F1212" t="s">
        <v>2417</v>
      </c>
      <c r="G1212" t="s">
        <v>70</v>
      </c>
      <c r="H1212" t="s">
        <v>3288</v>
      </c>
    </row>
    <row r="1213" spans="1:8">
      <c r="A1213">
        <v>10772</v>
      </c>
      <c r="B1213" t="s">
        <v>2346</v>
      </c>
      <c r="C1213">
        <v>41074094</v>
      </c>
      <c r="D1213" t="s">
        <v>2347</v>
      </c>
      <c r="E1213">
        <v>5354</v>
      </c>
      <c r="F1213" t="s">
        <v>84</v>
      </c>
      <c r="G1213" t="s">
        <v>70</v>
      </c>
      <c r="H1213" t="s">
        <v>2348</v>
      </c>
    </row>
    <row r="1214" spans="1:8">
      <c r="A1214">
        <v>10517</v>
      </c>
      <c r="B1214" t="s">
        <v>1603</v>
      </c>
      <c r="C1214">
        <v>95475824</v>
      </c>
      <c r="D1214" t="s">
        <v>1604</v>
      </c>
      <c r="E1214">
        <v>5353</v>
      </c>
      <c r="F1214" t="s">
        <v>84</v>
      </c>
      <c r="G1214" t="s">
        <v>70</v>
      </c>
      <c r="H1214" t="s">
        <v>1605</v>
      </c>
    </row>
    <row r="1215" spans="1:8">
      <c r="A1215">
        <v>10035</v>
      </c>
      <c r="B1215" t="s">
        <v>172</v>
      </c>
      <c r="C1215">
        <v>91341169</v>
      </c>
      <c r="D1215" t="s">
        <v>173</v>
      </c>
      <c r="E1215">
        <v>5380</v>
      </c>
      <c r="F1215" t="s">
        <v>69</v>
      </c>
      <c r="G1215" t="s">
        <v>70</v>
      </c>
      <c r="H1215" t="s">
        <v>174</v>
      </c>
    </row>
    <row r="1216" spans="1:8">
      <c r="A1216">
        <v>10427</v>
      </c>
      <c r="B1216" t="s">
        <v>1339</v>
      </c>
      <c r="C1216">
        <v>42231567</v>
      </c>
      <c r="D1216" t="s">
        <v>1340</v>
      </c>
      <c r="E1216">
        <v>5379</v>
      </c>
      <c r="F1216" t="s">
        <v>183</v>
      </c>
      <c r="G1216" t="s">
        <v>70</v>
      </c>
      <c r="H1216" t="s">
        <v>1341</v>
      </c>
    </row>
    <row r="1217" spans="1:8">
      <c r="A1217">
        <v>10564</v>
      </c>
      <c r="B1217" t="s">
        <v>1739</v>
      </c>
      <c r="C1217">
        <v>46306520</v>
      </c>
      <c r="D1217" t="s">
        <v>1740</v>
      </c>
      <c r="E1217">
        <v>5350</v>
      </c>
      <c r="F1217" t="s">
        <v>94</v>
      </c>
      <c r="G1217" t="s">
        <v>70</v>
      </c>
      <c r="H1217" t="s">
        <v>1741</v>
      </c>
    </row>
    <row r="1218" spans="1:8">
      <c r="A1218">
        <v>10957</v>
      </c>
      <c r="B1218" t="s">
        <v>2880</v>
      </c>
      <c r="C1218">
        <v>87057752</v>
      </c>
      <c r="D1218" t="s">
        <v>2881</v>
      </c>
      <c r="E1218">
        <v>5360</v>
      </c>
      <c r="F1218" t="s">
        <v>2410</v>
      </c>
      <c r="G1218" t="s">
        <v>70</v>
      </c>
      <c r="H1218" t="s">
        <v>2882</v>
      </c>
    </row>
    <row r="1219" spans="1:8">
      <c r="A1219">
        <v>10926</v>
      </c>
      <c r="B1219" t="s">
        <v>2794</v>
      </c>
      <c r="C1219">
        <v>71030124</v>
      </c>
      <c r="D1219" t="s">
        <v>2795</v>
      </c>
      <c r="E1219">
        <v>5360</v>
      </c>
      <c r="F1219" t="s">
        <v>2410</v>
      </c>
      <c r="G1219" t="s">
        <v>70</v>
      </c>
      <c r="H1219" t="s">
        <v>2796</v>
      </c>
    </row>
    <row r="1220" spans="1:8">
      <c r="A1220">
        <v>10053</v>
      </c>
      <c r="B1220" t="s">
        <v>228</v>
      </c>
      <c r="C1220">
        <v>47444437</v>
      </c>
      <c r="D1220" t="s">
        <v>229</v>
      </c>
      <c r="E1220">
        <v>5379</v>
      </c>
      <c r="F1220" t="s">
        <v>183</v>
      </c>
      <c r="G1220" t="s">
        <v>70</v>
      </c>
      <c r="H1220" t="s">
        <v>230</v>
      </c>
    </row>
    <row r="1221" spans="1:8">
      <c r="A1221">
        <v>10768</v>
      </c>
      <c r="B1221" t="s">
        <v>2334</v>
      </c>
      <c r="C1221">
        <v>69143167</v>
      </c>
      <c r="D1221" t="s">
        <v>2335</v>
      </c>
      <c r="E1221">
        <v>5381</v>
      </c>
      <c r="F1221" t="s">
        <v>536</v>
      </c>
      <c r="G1221" t="s">
        <v>70</v>
      </c>
      <c r="H1221" t="s">
        <v>2336</v>
      </c>
    </row>
    <row r="1222" spans="1:8">
      <c r="A1222">
        <v>10696</v>
      </c>
      <c r="B1222" t="s">
        <v>2125</v>
      </c>
      <c r="C1222">
        <v>91036186</v>
      </c>
      <c r="D1222" t="s">
        <v>2126</v>
      </c>
      <c r="E1222">
        <v>5379</v>
      </c>
      <c r="F1222" t="s">
        <v>183</v>
      </c>
      <c r="G1222" t="s">
        <v>70</v>
      </c>
      <c r="H1222" t="s">
        <v>2127</v>
      </c>
    </row>
    <row r="1223" spans="1:8">
      <c r="A1223">
        <v>11271</v>
      </c>
      <c r="B1223" t="s">
        <v>3795</v>
      </c>
      <c r="C1223">
        <v>41194492</v>
      </c>
      <c r="D1223" t="s">
        <v>3796</v>
      </c>
      <c r="E1223">
        <v>5334</v>
      </c>
      <c r="F1223" t="s">
        <v>3335</v>
      </c>
      <c r="G1223" t="s">
        <v>70</v>
      </c>
      <c r="H1223" t="s">
        <v>3797</v>
      </c>
    </row>
    <row r="1224" spans="1:8">
      <c r="A1224">
        <v>10807</v>
      </c>
      <c r="B1224" t="s">
        <v>2447</v>
      </c>
      <c r="C1224">
        <v>70671839</v>
      </c>
      <c r="D1224" t="s">
        <v>2448</v>
      </c>
      <c r="E1224">
        <v>5357</v>
      </c>
      <c r="F1224" t="s">
        <v>2417</v>
      </c>
      <c r="G1224" t="s">
        <v>70</v>
      </c>
      <c r="H1224" t="s">
        <v>2449</v>
      </c>
    </row>
    <row r="1225" spans="1:8">
      <c r="A1225">
        <v>11108</v>
      </c>
      <c r="B1225" t="s">
        <v>3321</v>
      </c>
      <c r="C1225">
        <v>85533202</v>
      </c>
      <c r="D1225" t="s">
        <v>3322</v>
      </c>
      <c r="E1225">
        <v>5337</v>
      </c>
      <c r="F1225" t="s">
        <v>3319</v>
      </c>
      <c r="G1225" t="s">
        <v>70</v>
      </c>
      <c r="H1225" t="s">
        <v>3323</v>
      </c>
    </row>
    <row r="1226" spans="1:8">
      <c r="A1226">
        <v>10321</v>
      </c>
      <c r="B1226" t="s">
        <v>1024</v>
      </c>
      <c r="C1226">
        <v>83703292</v>
      </c>
      <c r="D1226" t="s">
        <v>1025</v>
      </c>
      <c r="E1226">
        <v>5350</v>
      </c>
      <c r="F1226" t="s">
        <v>94</v>
      </c>
      <c r="G1226" t="s">
        <v>70</v>
      </c>
      <c r="H1226" t="s">
        <v>1026</v>
      </c>
    </row>
    <row r="1227" spans="1:8">
      <c r="A1227">
        <v>11021</v>
      </c>
      <c r="B1227" t="s">
        <v>3065</v>
      </c>
      <c r="C1227">
        <v>56015037</v>
      </c>
      <c r="D1227" t="s">
        <v>3066</v>
      </c>
      <c r="E1227">
        <v>5360</v>
      </c>
      <c r="F1227" t="s">
        <v>2410</v>
      </c>
      <c r="G1227" t="s">
        <v>70</v>
      </c>
      <c r="H1227" t="s">
        <v>3067</v>
      </c>
    </row>
    <row r="1228" spans="1:8">
      <c r="A1228">
        <v>11274</v>
      </c>
      <c r="B1228" t="s">
        <v>3804</v>
      </c>
      <c r="C1228">
        <v>81090505</v>
      </c>
      <c r="D1228" t="s">
        <v>3805</v>
      </c>
      <c r="E1228">
        <v>5347</v>
      </c>
      <c r="F1228" t="s">
        <v>3342</v>
      </c>
      <c r="G1228" t="s">
        <v>70</v>
      </c>
      <c r="H1228" t="s">
        <v>3806</v>
      </c>
    </row>
    <row r="1229" spans="1:8">
      <c r="A1229">
        <v>11036</v>
      </c>
      <c r="B1229" t="s">
        <v>3109</v>
      </c>
      <c r="C1229">
        <v>75918161</v>
      </c>
      <c r="D1229" t="s">
        <v>3110</v>
      </c>
      <c r="E1229">
        <v>5360</v>
      </c>
      <c r="F1229" t="s">
        <v>2410</v>
      </c>
      <c r="G1229" t="s">
        <v>70</v>
      </c>
      <c r="H1229" t="s">
        <v>3111</v>
      </c>
    </row>
    <row r="1230" spans="1:8">
      <c r="A1230">
        <v>10066</v>
      </c>
      <c r="B1230" t="s">
        <v>266</v>
      </c>
      <c r="C1230">
        <v>81307319</v>
      </c>
      <c r="D1230" t="s">
        <v>267</v>
      </c>
      <c r="E1230">
        <v>5379</v>
      </c>
      <c r="F1230" t="s">
        <v>183</v>
      </c>
      <c r="G1230" t="s">
        <v>70</v>
      </c>
      <c r="H1230" t="s">
        <v>268</v>
      </c>
    </row>
    <row r="1231" spans="1:8">
      <c r="A1231">
        <v>11189</v>
      </c>
      <c r="B1231" t="s">
        <v>3560</v>
      </c>
      <c r="C1231">
        <v>81104647</v>
      </c>
      <c r="D1231" t="s">
        <v>3561</v>
      </c>
      <c r="E1231">
        <v>5337</v>
      </c>
      <c r="F1231" t="s">
        <v>3319</v>
      </c>
      <c r="G1231" t="s">
        <v>70</v>
      </c>
      <c r="H1231" t="s">
        <v>3562</v>
      </c>
    </row>
    <row r="1232" spans="1:8">
      <c r="A1232">
        <v>10353</v>
      </c>
      <c r="B1232" t="s">
        <v>1118</v>
      </c>
      <c r="C1232">
        <v>44292612</v>
      </c>
      <c r="D1232" t="s">
        <v>1119</v>
      </c>
      <c r="E1232">
        <v>5355</v>
      </c>
      <c r="F1232" t="s">
        <v>373</v>
      </c>
      <c r="G1232" t="s">
        <v>70</v>
      </c>
      <c r="H1232" t="s">
        <v>1120</v>
      </c>
    </row>
    <row r="1233" spans="1:8">
      <c r="A1233">
        <v>10164</v>
      </c>
      <c r="B1233" t="s">
        <v>562</v>
      </c>
      <c r="C1233">
        <v>46164006</v>
      </c>
      <c r="D1233" t="s">
        <v>563</v>
      </c>
      <c r="E1233">
        <v>5177</v>
      </c>
      <c r="F1233" t="s">
        <v>280</v>
      </c>
      <c r="G1233" t="s">
        <v>70</v>
      </c>
      <c r="H1233" t="s">
        <v>564</v>
      </c>
    </row>
    <row r="1234" spans="1:8">
      <c r="A1234">
        <v>10328</v>
      </c>
      <c r="B1234" t="s">
        <v>1045</v>
      </c>
      <c r="C1234">
        <v>45308326</v>
      </c>
      <c r="D1234" t="s">
        <v>1046</v>
      </c>
      <c r="E1234">
        <v>5355</v>
      </c>
      <c r="F1234" t="s">
        <v>373</v>
      </c>
      <c r="G1234" t="s">
        <v>70</v>
      </c>
      <c r="H1234" t="s">
        <v>1047</v>
      </c>
    </row>
    <row r="1235" spans="1:8">
      <c r="A1235">
        <v>10737</v>
      </c>
      <c r="B1235" t="s">
        <v>2245</v>
      </c>
      <c r="C1235">
        <v>53449310</v>
      </c>
      <c r="D1235" t="s">
        <v>2246</v>
      </c>
      <c r="E1235">
        <v>5355</v>
      </c>
      <c r="F1235" t="s">
        <v>373</v>
      </c>
      <c r="G1235" t="s">
        <v>70</v>
      </c>
      <c r="H1235" t="s">
        <v>1164</v>
      </c>
    </row>
    <row r="1236" spans="1:8">
      <c r="A1236">
        <v>10021</v>
      </c>
      <c r="B1236" t="s">
        <v>131</v>
      </c>
      <c r="C1236">
        <v>41152303</v>
      </c>
      <c r="D1236" t="s">
        <v>132</v>
      </c>
      <c r="E1236">
        <v>5350</v>
      </c>
      <c r="F1236" t="s">
        <v>94</v>
      </c>
      <c r="G1236" t="s">
        <v>70</v>
      </c>
      <c r="H1236" t="s">
        <v>133</v>
      </c>
    </row>
    <row r="1237" spans="1:8">
      <c r="A1237">
        <v>10168</v>
      </c>
      <c r="B1237" t="s">
        <v>574</v>
      </c>
      <c r="C1237">
        <v>95875066</v>
      </c>
      <c r="D1237" t="s">
        <v>575</v>
      </c>
      <c r="E1237">
        <v>5177</v>
      </c>
      <c r="F1237" t="s">
        <v>280</v>
      </c>
      <c r="G1237" t="s">
        <v>70</v>
      </c>
      <c r="H1237" t="s">
        <v>576</v>
      </c>
    </row>
    <row r="1238" spans="1:8">
      <c r="A1238">
        <v>10985</v>
      </c>
      <c r="B1238" t="s">
        <v>2962</v>
      </c>
      <c r="C1238">
        <v>69394694</v>
      </c>
      <c r="D1238" t="s">
        <v>2963</v>
      </c>
      <c r="E1238">
        <v>5360</v>
      </c>
      <c r="F1238" t="s">
        <v>2410</v>
      </c>
      <c r="G1238" t="s">
        <v>70</v>
      </c>
      <c r="H1238" t="s">
        <v>2964</v>
      </c>
    </row>
    <row r="1239" spans="1:8">
      <c r="A1239">
        <v>10521</v>
      </c>
      <c r="B1239" t="s">
        <v>1615</v>
      </c>
      <c r="C1239">
        <v>93385034</v>
      </c>
      <c r="D1239" t="s">
        <v>1616</v>
      </c>
      <c r="E1239">
        <v>5382</v>
      </c>
      <c r="F1239" t="s">
        <v>80</v>
      </c>
      <c r="G1239" t="s">
        <v>70</v>
      </c>
      <c r="H1239" t="s">
        <v>1617</v>
      </c>
    </row>
    <row r="1240" spans="1:8">
      <c r="A1240">
        <v>11069</v>
      </c>
      <c r="B1240" t="s">
        <v>3203</v>
      </c>
      <c r="C1240">
        <v>44258632</v>
      </c>
      <c r="D1240" t="s">
        <v>3204</v>
      </c>
      <c r="E1240">
        <v>5357</v>
      </c>
      <c r="F1240" t="s">
        <v>2417</v>
      </c>
      <c r="G1240" t="s">
        <v>70</v>
      </c>
      <c r="H1240" t="s">
        <v>3205</v>
      </c>
    </row>
    <row r="1241" spans="1:8">
      <c r="A1241">
        <v>10710</v>
      </c>
      <c r="B1241" t="s">
        <v>2167</v>
      </c>
      <c r="C1241">
        <v>67048660</v>
      </c>
      <c r="D1241" t="s">
        <v>2168</v>
      </c>
      <c r="E1241">
        <v>5382</v>
      </c>
      <c r="F1241" t="s">
        <v>80</v>
      </c>
      <c r="G1241" t="s">
        <v>70</v>
      </c>
      <c r="H1241" t="s">
        <v>2169</v>
      </c>
    </row>
    <row r="1242" spans="1:8">
      <c r="A1242">
        <v>10124</v>
      </c>
      <c r="B1242" t="s">
        <v>441</v>
      </c>
      <c r="C1242">
        <v>72946723</v>
      </c>
      <c r="D1242" t="s">
        <v>442</v>
      </c>
      <c r="E1242">
        <v>5380</v>
      </c>
      <c r="F1242" t="s">
        <v>69</v>
      </c>
      <c r="G1242" t="s">
        <v>70</v>
      </c>
      <c r="H1242" t="s">
        <v>443</v>
      </c>
    </row>
    <row r="1243" spans="1:8">
      <c r="A1243">
        <v>10386</v>
      </c>
      <c r="B1243" t="s">
        <v>1216</v>
      </c>
      <c r="C1243">
        <v>58349469</v>
      </c>
      <c r="D1243" t="s">
        <v>1217</v>
      </c>
      <c r="E1243">
        <v>5350</v>
      </c>
      <c r="F1243" t="s">
        <v>94</v>
      </c>
      <c r="G1243" t="s">
        <v>70</v>
      </c>
      <c r="H1243" t="s">
        <v>1218</v>
      </c>
    </row>
    <row r="1244" spans="1:8">
      <c r="A1244">
        <v>10185</v>
      </c>
      <c r="B1244" t="s">
        <v>625</v>
      </c>
      <c r="C1244">
        <v>54933574</v>
      </c>
      <c r="D1244" t="s">
        <v>626</v>
      </c>
      <c r="E1244">
        <v>5379</v>
      </c>
      <c r="F1244" t="s">
        <v>183</v>
      </c>
      <c r="G1244" t="s">
        <v>70</v>
      </c>
      <c r="H1244" t="s">
        <v>627</v>
      </c>
    </row>
    <row r="1245" spans="1:8">
      <c r="A1245">
        <v>11193</v>
      </c>
      <c r="B1245" t="s">
        <v>3571</v>
      </c>
      <c r="C1245">
        <v>78507927</v>
      </c>
      <c r="D1245" t="s">
        <v>3572</v>
      </c>
      <c r="E1245">
        <v>5334</v>
      </c>
      <c r="F1245" t="s">
        <v>3335</v>
      </c>
      <c r="G1245" t="s">
        <v>70</v>
      </c>
      <c r="H1245" t="s">
        <v>2321</v>
      </c>
    </row>
    <row r="1246" spans="1:8">
      <c r="A1246">
        <v>10397</v>
      </c>
      <c r="B1246" t="s">
        <v>1249</v>
      </c>
      <c r="C1246">
        <v>75227946</v>
      </c>
      <c r="D1246" t="s">
        <v>1250</v>
      </c>
      <c r="E1246">
        <v>5380</v>
      </c>
      <c r="F1246" t="s">
        <v>69</v>
      </c>
      <c r="G1246" t="s">
        <v>70</v>
      </c>
      <c r="H1246" t="s">
        <v>1251</v>
      </c>
    </row>
    <row r="1247" spans="1:8">
      <c r="A1247">
        <v>10717</v>
      </c>
      <c r="B1247" t="s">
        <v>2187</v>
      </c>
      <c r="C1247">
        <v>92289426</v>
      </c>
      <c r="D1247" t="s">
        <v>2188</v>
      </c>
      <c r="E1247">
        <v>5379</v>
      </c>
      <c r="F1247" t="s">
        <v>183</v>
      </c>
      <c r="G1247" t="s">
        <v>70</v>
      </c>
      <c r="H1247" t="s">
        <v>2189</v>
      </c>
    </row>
    <row r="1248" spans="1:8">
      <c r="A1248">
        <v>11153</v>
      </c>
      <c r="B1248" t="s">
        <v>3455</v>
      </c>
      <c r="C1248">
        <v>73545368</v>
      </c>
      <c r="D1248" t="s">
        <v>3456</v>
      </c>
      <c r="E1248">
        <v>5336</v>
      </c>
      <c r="F1248" t="s">
        <v>3315</v>
      </c>
      <c r="G1248" t="s">
        <v>70</v>
      </c>
      <c r="H1248" t="s">
        <v>3457</v>
      </c>
    </row>
    <row r="1249" spans="1:8">
      <c r="A1249">
        <v>11196</v>
      </c>
      <c r="B1249" t="s">
        <v>3579</v>
      </c>
      <c r="C1249">
        <v>68208587</v>
      </c>
      <c r="D1249" t="s">
        <v>3580</v>
      </c>
      <c r="E1249">
        <v>5337</v>
      </c>
      <c r="F1249" t="s">
        <v>3319</v>
      </c>
      <c r="G1249" t="s">
        <v>70</v>
      </c>
      <c r="H1249" t="s">
        <v>3457</v>
      </c>
    </row>
    <row r="1250" spans="1:8">
      <c r="A1250">
        <v>10175</v>
      </c>
      <c r="B1250" t="s">
        <v>595</v>
      </c>
      <c r="C1250">
        <v>92670177</v>
      </c>
      <c r="D1250" t="s">
        <v>596</v>
      </c>
      <c r="E1250">
        <v>5177</v>
      </c>
      <c r="F1250" t="s">
        <v>280</v>
      </c>
      <c r="G1250" t="s">
        <v>70</v>
      </c>
      <c r="H1250" t="s">
        <v>597</v>
      </c>
    </row>
    <row r="1251" spans="1:8">
      <c r="A1251">
        <v>10479</v>
      </c>
      <c r="B1251" t="s">
        <v>1492</v>
      </c>
      <c r="C1251">
        <v>77200817</v>
      </c>
      <c r="D1251" t="s">
        <v>1493</v>
      </c>
      <c r="E1251">
        <v>5380</v>
      </c>
      <c r="F1251" t="s">
        <v>69</v>
      </c>
      <c r="G1251" t="s">
        <v>70</v>
      </c>
      <c r="H1251" t="s">
        <v>1494</v>
      </c>
    </row>
    <row r="1252" spans="1:8">
      <c r="A1252">
        <v>11185</v>
      </c>
      <c r="B1252" t="s">
        <v>3548</v>
      </c>
      <c r="C1252">
        <v>52343406</v>
      </c>
      <c r="D1252" t="s">
        <v>3549</v>
      </c>
      <c r="E1252">
        <v>5337</v>
      </c>
      <c r="F1252" t="s">
        <v>3319</v>
      </c>
      <c r="G1252" t="s">
        <v>70</v>
      </c>
      <c r="H1252" t="s">
        <v>3550</v>
      </c>
    </row>
    <row r="1253" spans="1:8">
      <c r="A1253">
        <v>11022</v>
      </c>
      <c r="B1253" t="s">
        <v>3068</v>
      </c>
      <c r="C1253">
        <v>62358669</v>
      </c>
      <c r="D1253" t="s">
        <v>3069</v>
      </c>
      <c r="E1253">
        <v>5360</v>
      </c>
      <c r="F1253" t="s">
        <v>2410</v>
      </c>
      <c r="G1253" t="s">
        <v>70</v>
      </c>
      <c r="H1253" t="s">
        <v>3070</v>
      </c>
    </row>
    <row r="1254" spans="1:8">
      <c r="A1254">
        <v>11111</v>
      </c>
      <c r="B1254" t="s">
        <v>3330</v>
      </c>
      <c r="C1254">
        <v>60749556</v>
      </c>
      <c r="D1254" t="s">
        <v>3331</v>
      </c>
      <c r="E1254">
        <v>5337</v>
      </c>
      <c r="F1254" t="s">
        <v>3319</v>
      </c>
      <c r="G1254" t="s">
        <v>70</v>
      </c>
      <c r="H1254" t="s">
        <v>3332</v>
      </c>
    </row>
    <row r="1255" spans="1:8">
      <c r="A1255">
        <v>10908</v>
      </c>
      <c r="B1255" t="s">
        <v>2741</v>
      </c>
      <c r="C1255">
        <v>51717025</v>
      </c>
      <c r="D1255" t="s">
        <v>2742</v>
      </c>
      <c r="E1255">
        <v>5360</v>
      </c>
      <c r="F1255" t="s">
        <v>2410</v>
      </c>
      <c r="G1255" t="s">
        <v>70</v>
      </c>
      <c r="H1255" t="s">
        <v>2743</v>
      </c>
    </row>
    <row r="1256" spans="1:8">
      <c r="A1256">
        <v>10322</v>
      </c>
      <c r="B1256" t="s">
        <v>1027</v>
      </c>
      <c r="C1256">
        <v>79126928</v>
      </c>
      <c r="D1256" t="s">
        <v>1028</v>
      </c>
      <c r="E1256">
        <v>5350</v>
      </c>
      <c r="F1256" t="s">
        <v>94</v>
      </c>
      <c r="G1256" t="s">
        <v>70</v>
      </c>
      <c r="H1256" t="s">
        <v>1029</v>
      </c>
    </row>
    <row r="1257" spans="1:8">
      <c r="A1257">
        <v>11282</v>
      </c>
      <c r="B1257" t="s">
        <v>3828</v>
      </c>
      <c r="C1257">
        <v>66905691</v>
      </c>
      <c r="D1257" t="s">
        <v>3829</v>
      </c>
      <c r="E1257">
        <v>5365</v>
      </c>
      <c r="F1257" t="s">
        <v>3387</v>
      </c>
      <c r="G1257" t="s">
        <v>70</v>
      </c>
      <c r="H1257" t="s">
        <v>1164</v>
      </c>
    </row>
    <row r="1258" spans="1:8">
      <c r="A1258">
        <v>11218</v>
      </c>
      <c r="B1258" t="s">
        <v>3641</v>
      </c>
      <c r="C1258">
        <v>63669418</v>
      </c>
      <c r="D1258" t="s">
        <v>3642</v>
      </c>
      <c r="E1258">
        <v>5334</v>
      </c>
      <c r="F1258" t="s">
        <v>3335</v>
      </c>
      <c r="G1258" t="s">
        <v>70</v>
      </c>
      <c r="H1258" t="s">
        <v>3643</v>
      </c>
    </row>
    <row r="1259" spans="1:8">
      <c r="A1259">
        <v>10520</v>
      </c>
      <c r="B1259" t="s">
        <v>1612</v>
      </c>
      <c r="C1259">
        <v>74264544</v>
      </c>
      <c r="D1259" t="s">
        <v>1613</v>
      </c>
      <c r="E1259">
        <v>5382</v>
      </c>
      <c r="F1259" t="s">
        <v>80</v>
      </c>
      <c r="G1259" t="s">
        <v>70</v>
      </c>
      <c r="H1259" t="s">
        <v>1614</v>
      </c>
    </row>
    <row r="1260" spans="1:8">
      <c r="A1260">
        <v>11035</v>
      </c>
      <c r="B1260" t="s">
        <v>3106</v>
      </c>
      <c r="C1260">
        <v>61377017</v>
      </c>
      <c r="D1260" t="s">
        <v>3107</v>
      </c>
      <c r="E1260">
        <v>5360</v>
      </c>
      <c r="F1260" t="s">
        <v>2410</v>
      </c>
      <c r="G1260" t="s">
        <v>70</v>
      </c>
      <c r="H1260" t="s">
        <v>3108</v>
      </c>
    </row>
    <row r="1261" spans="1:8">
      <c r="A1261">
        <v>10184</v>
      </c>
      <c r="B1261" t="s">
        <v>622</v>
      </c>
      <c r="C1261">
        <v>91904616</v>
      </c>
      <c r="D1261" t="s">
        <v>623</v>
      </c>
      <c r="E1261">
        <v>5354</v>
      </c>
      <c r="F1261" t="s">
        <v>84</v>
      </c>
      <c r="G1261" t="s">
        <v>70</v>
      </c>
      <c r="H1261" t="s">
        <v>624</v>
      </c>
    </row>
    <row r="1262" spans="1:8">
      <c r="A1262">
        <v>10967</v>
      </c>
      <c r="B1262" t="s">
        <v>2909</v>
      </c>
      <c r="C1262">
        <v>72898211</v>
      </c>
      <c r="D1262" t="s">
        <v>2910</v>
      </c>
      <c r="E1262">
        <v>5357</v>
      </c>
      <c r="F1262" t="s">
        <v>2417</v>
      </c>
      <c r="G1262" t="s">
        <v>70</v>
      </c>
      <c r="H1262" t="s">
        <v>2911</v>
      </c>
    </row>
    <row r="1263" spans="1:8">
      <c r="A1263">
        <v>10400</v>
      </c>
      <c r="B1263" t="s">
        <v>1258</v>
      </c>
      <c r="C1263">
        <v>93529708</v>
      </c>
      <c r="D1263" t="s">
        <v>1259</v>
      </c>
      <c r="E1263">
        <v>5354</v>
      </c>
      <c r="F1263" t="s">
        <v>84</v>
      </c>
      <c r="G1263" t="s">
        <v>70</v>
      </c>
      <c r="H1263" t="s">
        <v>1260</v>
      </c>
    </row>
    <row r="1264" spans="1:8">
      <c r="A1264">
        <v>10849</v>
      </c>
      <c r="B1264" t="s">
        <v>2567</v>
      </c>
      <c r="C1264">
        <v>53669651</v>
      </c>
      <c r="D1264" t="s">
        <v>2568</v>
      </c>
      <c r="E1264">
        <v>5357</v>
      </c>
      <c r="F1264" t="s">
        <v>2417</v>
      </c>
      <c r="G1264" t="s">
        <v>70</v>
      </c>
      <c r="H1264" t="s">
        <v>2569</v>
      </c>
    </row>
    <row r="1265" spans="1:8">
      <c r="A1265">
        <v>10791</v>
      </c>
      <c r="B1265" t="s">
        <v>2400</v>
      </c>
      <c r="C1265">
        <v>51272766</v>
      </c>
      <c r="D1265" t="s">
        <v>2401</v>
      </c>
      <c r="E1265">
        <v>5380</v>
      </c>
      <c r="F1265" t="s">
        <v>69</v>
      </c>
      <c r="G1265" t="s">
        <v>70</v>
      </c>
      <c r="H1265" t="s">
        <v>2402</v>
      </c>
    </row>
    <row r="1266" spans="1:8">
      <c r="A1266">
        <v>10530</v>
      </c>
      <c r="B1266" t="s">
        <v>1642</v>
      </c>
      <c r="C1266">
        <v>41749935</v>
      </c>
      <c r="D1266" t="s">
        <v>1643</v>
      </c>
      <c r="E1266">
        <v>5380</v>
      </c>
      <c r="F1266" t="s">
        <v>69</v>
      </c>
      <c r="G1266" t="s">
        <v>70</v>
      </c>
      <c r="H1266" t="s">
        <v>1644</v>
      </c>
    </row>
    <row r="1267" spans="1:8">
      <c r="A1267">
        <v>10284</v>
      </c>
      <c r="B1267" t="s">
        <v>917</v>
      </c>
      <c r="C1267">
        <v>54890617</v>
      </c>
      <c r="D1267" t="s">
        <v>918</v>
      </c>
      <c r="E1267">
        <v>5379</v>
      </c>
      <c r="F1267" t="s">
        <v>183</v>
      </c>
      <c r="G1267" t="s">
        <v>70</v>
      </c>
      <c r="H1267" t="s">
        <v>919</v>
      </c>
    </row>
    <row r="1268" spans="1:8">
      <c r="A1268">
        <v>11211</v>
      </c>
      <c r="B1268" t="s">
        <v>3621</v>
      </c>
      <c r="C1268">
        <v>91439664</v>
      </c>
      <c r="D1268" t="s">
        <v>3622</v>
      </c>
      <c r="E1268">
        <v>5337</v>
      </c>
      <c r="F1268" t="s">
        <v>3319</v>
      </c>
      <c r="G1268" t="s">
        <v>70</v>
      </c>
      <c r="H1268" t="s">
        <v>3623</v>
      </c>
    </row>
    <row r="1269" spans="1:8">
      <c r="A1269">
        <v>10257</v>
      </c>
      <c r="B1269" t="s">
        <v>838</v>
      </c>
      <c r="C1269">
        <v>46849185</v>
      </c>
      <c r="D1269" t="s">
        <v>839</v>
      </c>
      <c r="E1269">
        <v>5177</v>
      </c>
      <c r="F1269" t="s">
        <v>280</v>
      </c>
      <c r="G1269" t="s">
        <v>70</v>
      </c>
      <c r="H1269" t="s">
        <v>840</v>
      </c>
    </row>
    <row r="1270" spans="1:8">
      <c r="A1270">
        <v>10445</v>
      </c>
      <c r="B1270" t="s">
        <v>1392</v>
      </c>
      <c r="C1270">
        <v>45081879</v>
      </c>
      <c r="D1270" t="s">
        <v>1393</v>
      </c>
      <c r="E1270">
        <v>5380</v>
      </c>
      <c r="F1270" t="s">
        <v>69</v>
      </c>
      <c r="G1270" t="s">
        <v>70</v>
      </c>
      <c r="H1270" t="s">
        <v>1394</v>
      </c>
    </row>
    <row r="1271" spans="1:8">
      <c r="A1271">
        <v>10836</v>
      </c>
      <c r="B1271" t="s">
        <v>2530</v>
      </c>
      <c r="C1271">
        <v>43407922</v>
      </c>
      <c r="D1271" t="s">
        <v>2531</v>
      </c>
      <c r="E1271">
        <v>5360</v>
      </c>
      <c r="F1271" t="s">
        <v>2410</v>
      </c>
      <c r="G1271" t="s">
        <v>70</v>
      </c>
      <c r="H1271" t="s">
        <v>2532</v>
      </c>
    </row>
    <row r="1272" spans="1:8">
      <c r="A1272">
        <v>11127</v>
      </c>
      <c r="B1272" t="s">
        <v>3380</v>
      </c>
      <c r="C1272">
        <v>86923705</v>
      </c>
      <c r="D1272" t="s">
        <v>3381</v>
      </c>
      <c r="E1272">
        <v>5337</v>
      </c>
      <c r="F1272" t="s">
        <v>3319</v>
      </c>
      <c r="G1272" t="s">
        <v>70</v>
      </c>
      <c r="H1272" t="s">
        <v>3382</v>
      </c>
    </row>
    <row r="1273" spans="1:8">
      <c r="A1273">
        <v>11112</v>
      </c>
      <c r="B1273" t="s">
        <v>3333</v>
      </c>
      <c r="C1273">
        <v>52613218</v>
      </c>
      <c r="D1273" t="s">
        <v>3334</v>
      </c>
      <c r="E1273">
        <v>5334</v>
      </c>
      <c r="F1273" t="s">
        <v>3335</v>
      </c>
      <c r="G1273" t="s">
        <v>70</v>
      </c>
      <c r="H1273" t="s">
        <v>3336</v>
      </c>
    </row>
    <row r="1274" spans="1:8">
      <c r="A1274">
        <v>10457</v>
      </c>
      <c r="B1274" t="s">
        <v>1428</v>
      </c>
      <c r="C1274">
        <v>53031567</v>
      </c>
      <c r="D1274" t="s">
        <v>1429</v>
      </c>
      <c r="E1274">
        <v>5379</v>
      </c>
      <c r="F1274" t="s">
        <v>183</v>
      </c>
      <c r="G1274" t="s">
        <v>70</v>
      </c>
      <c r="H1274" t="s">
        <v>1430</v>
      </c>
    </row>
    <row r="1275" spans="1:8">
      <c r="A1275">
        <v>11103</v>
      </c>
      <c r="B1275" t="s">
        <v>3304</v>
      </c>
      <c r="C1275">
        <v>64451376</v>
      </c>
      <c r="D1275" t="s">
        <v>3305</v>
      </c>
      <c r="E1275">
        <v>5360</v>
      </c>
      <c r="F1275" t="s">
        <v>2410</v>
      </c>
      <c r="G1275" t="s">
        <v>70</v>
      </c>
      <c r="H1275" t="s">
        <v>3306</v>
      </c>
    </row>
    <row r="1276" spans="1:8">
      <c r="A1276">
        <v>10461</v>
      </c>
      <c r="B1276" t="s">
        <v>1439</v>
      </c>
      <c r="C1276">
        <v>84244394</v>
      </c>
      <c r="D1276" t="s">
        <v>1440</v>
      </c>
      <c r="E1276">
        <v>5350</v>
      </c>
      <c r="F1276" t="s">
        <v>94</v>
      </c>
      <c r="G1276" t="s">
        <v>70</v>
      </c>
      <c r="H1276" t="s">
        <v>1441</v>
      </c>
    </row>
    <row r="1277" spans="1:8">
      <c r="A1277">
        <v>10782</v>
      </c>
      <c r="B1277" t="s">
        <v>2375</v>
      </c>
      <c r="C1277">
        <v>77694674</v>
      </c>
      <c r="D1277" t="s">
        <v>2376</v>
      </c>
      <c r="E1277">
        <v>5382</v>
      </c>
      <c r="F1277" t="s">
        <v>80</v>
      </c>
      <c r="G1277" t="s">
        <v>70</v>
      </c>
      <c r="H1277" t="s">
        <v>2377</v>
      </c>
    </row>
    <row r="1278" spans="1:8">
      <c r="A1278">
        <v>10539</v>
      </c>
      <c r="B1278" t="s">
        <v>1667</v>
      </c>
      <c r="C1278">
        <v>75088609</v>
      </c>
      <c r="D1278" t="s">
        <v>1668</v>
      </c>
      <c r="E1278">
        <v>5382</v>
      </c>
      <c r="F1278" t="s">
        <v>80</v>
      </c>
      <c r="G1278" t="s">
        <v>70</v>
      </c>
      <c r="H1278" t="s">
        <v>1669</v>
      </c>
    </row>
    <row r="1279" spans="1:8">
      <c r="A1279">
        <v>10141</v>
      </c>
      <c r="B1279" t="s">
        <v>492</v>
      </c>
      <c r="C1279">
        <v>49472347</v>
      </c>
      <c r="D1279" t="s">
        <v>493</v>
      </c>
      <c r="E1279">
        <v>5350</v>
      </c>
      <c r="F1279" t="s">
        <v>94</v>
      </c>
      <c r="G1279" t="s">
        <v>70</v>
      </c>
      <c r="H1279" t="s">
        <v>494</v>
      </c>
    </row>
    <row r="1280" spans="1:8">
      <c r="A1280">
        <v>10349</v>
      </c>
      <c r="B1280" t="s">
        <v>1106</v>
      </c>
      <c r="C1280">
        <v>95716186</v>
      </c>
      <c r="D1280" t="s">
        <v>1107</v>
      </c>
      <c r="E1280">
        <v>5354</v>
      </c>
      <c r="F1280" t="s">
        <v>84</v>
      </c>
      <c r="G1280" t="s">
        <v>70</v>
      </c>
      <c r="H1280" t="s">
        <v>1108</v>
      </c>
    </row>
    <row r="1281" spans="1:8">
      <c r="A1281">
        <v>10789</v>
      </c>
      <c r="B1281" t="s">
        <v>2394</v>
      </c>
      <c r="C1281">
        <v>90383930</v>
      </c>
      <c r="D1281" t="s">
        <v>2395</v>
      </c>
      <c r="E1281">
        <v>5380</v>
      </c>
      <c r="F1281" t="s">
        <v>69</v>
      </c>
      <c r="G1281" t="s">
        <v>70</v>
      </c>
      <c r="H1281" t="s">
        <v>2396</v>
      </c>
    </row>
    <row r="1282" spans="1:8">
      <c r="A1282">
        <v>10444</v>
      </c>
      <c r="B1282" t="s">
        <v>1389</v>
      </c>
      <c r="C1282">
        <v>80209963</v>
      </c>
      <c r="D1282" t="s">
        <v>1390</v>
      </c>
      <c r="E1282">
        <v>5380</v>
      </c>
      <c r="F1282" t="s">
        <v>69</v>
      </c>
      <c r="G1282" t="s">
        <v>70</v>
      </c>
      <c r="H1282" t="s">
        <v>1391</v>
      </c>
    </row>
    <row r="1283" spans="1:8">
      <c r="A1283">
        <v>10262</v>
      </c>
      <c r="B1283" t="s">
        <v>853</v>
      </c>
      <c r="C1283">
        <v>57884072</v>
      </c>
      <c r="D1283" t="s">
        <v>854</v>
      </c>
      <c r="E1283">
        <v>5355</v>
      </c>
      <c r="F1283" t="s">
        <v>373</v>
      </c>
      <c r="G1283" t="s">
        <v>70</v>
      </c>
      <c r="H1283" t="s">
        <v>855</v>
      </c>
    </row>
    <row r="1284" spans="1:8">
      <c r="A1284">
        <v>11157</v>
      </c>
      <c r="B1284" t="s">
        <v>3465</v>
      </c>
      <c r="C1284">
        <v>92085479</v>
      </c>
      <c r="D1284" t="s">
        <v>3466</v>
      </c>
      <c r="E1284">
        <v>5334</v>
      </c>
      <c r="F1284" t="s">
        <v>3335</v>
      </c>
      <c r="G1284" t="s">
        <v>70</v>
      </c>
      <c r="H1284" t="s">
        <v>3467</v>
      </c>
    </row>
    <row r="1285" spans="1:8">
      <c r="A1285">
        <v>10780</v>
      </c>
      <c r="B1285" t="s">
        <v>2369</v>
      </c>
      <c r="C1285">
        <v>48259559</v>
      </c>
      <c r="D1285" t="s">
        <v>2370</v>
      </c>
      <c r="E1285">
        <v>5177</v>
      </c>
      <c r="F1285" t="s">
        <v>280</v>
      </c>
      <c r="G1285" t="s">
        <v>70</v>
      </c>
      <c r="H1285" t="s">
        <v>2371</v>
      </c>
    </row>
    <row r="1286" spans="1:8">
      <c r="A1286">
        <v>10904</v>
      </c>
      <c r="B1286" t="s">
        <v>2729</v>
      </c>
      <c r="C1286">
        <v>47862685</v>
      </c>
      <c r="D1286" t="s">
        <v>2730</v>
      </c>
      <c r="E1286">
        <v>5357</v>
      </c>
      <c r="F1286" t="s">
        <v>2417</v>
      </c>
      <c r="G1286" t="s">
        <v>70</v>
      </c>
      <c r="H1286" t="s">
        <v>2731</v>
      </c>
    </row>
    <row r="1287" spans="1:8">
      <c r="A1287">
        <v>10411</v>
      </c>
      <c r="B1287" t="s">
        <v>1291</v>
      </c>
      <c r="C1287">
        <v>70646985</v>
      </c>
      <c r="D1287" t="s">
        <v>1292</v>
      </c>
      <c r="E1287">
        <v>5379</v>
      </c>
      <c r="F1287" t="s">
        <v>183</v>
      </c>
      <c r="G1287" t="s">
        <v>70</v>
      </c>
      <c r="H1287" t="s">
        <v>1293</v>
      </c>
    </row>
    <row r="1288" spans="1:8">
      <c r="A1288">
        <v>10344</v>
      </c>
      <c r="B1288" t="s">
        <v>1092</v>
      </c>
      <c r="C1288">
        <v>47948052</v>
      </c>
      <c r="D1288" t="s">
        <v>1093</v>
      </c>
      <c r="E1288">
        <v>5379</v>
      </c>
      <c r="F1288" t="s">
        <v>183</v>
      </c>
      <c r="G1288" t="s">
        <v>70</v>
      </c>
      <c r="H1288" t="s">
        <v>1094</v>
      </c>
    </row>
    <row r="1289" spans="1:8">
      <c r="A1289">
        <v>10471</v>
      </c>
      <c r="B1289" t="s">
        <v>1468</v>
      </c>
      <c r="C1289">
        <v>99092952</v>
      </c>
      <c r="D1289" t="s">
        <v>1469</v>
      </c>
      <c r="E1289">
        <v>5350</v>
      </c>
      <c r="F1289" t="s">
        <v>94</v>
      </c>
      <c r="G1289" t="s">
        <v>70</v>
      </c>
      <c r="H1289" t="s">
        <v>1470</v>
      </c>
    </row>
    <row r="1290" spans="1:8">
      <c r="A1290">
        <v>11277</v>
      </c>
      <c r="B1290" t="s">
        <v>3813</v>
      </c>
      <c r="C1290">
        <v>74447368</v>
      </c>
      <c r="D1290" t="s">
        <v>3814</v>
      </c>
      <c r="E1290">
        <v>5365</v>
      </c>
      <c r="F1290" t="s">
        <v>3387</v>
      </c>
      <c r="G1290" t="s">
        <v>70</v>
      </c>
      <c r="H1290" t="s">
        <v>3815</v>
      </c>
    </row>
    <row r="1291" spans="1:8">
      <c r="A1291">
        <v>10091</v>
      </c>
      <c r="B1291" t="s">
        <v>341</v>
      </c>
      <c r="C1291">
        <v>61352856</v>
      </c>
      <c r="D1291" t="s">
        <v>342</v>
      </c>
      <c r="E1291">
        <v>5177</v>
      </c>
      <c r="F1291" t="s">
        <v>280</v>
      </c>
      <c r="G1291" t="s">
        <v>70</v>
      </c>
      <c r="H1291" t="s">
        <v>343</v>
      </c>
    </row>
    <row r="1292" spans="1:8">
      <c r="A1292">
        <v>10671</v>
      </c>
      <c r="B1292" t="s">
        <v>2052</v>
      </c>
      <c r="C1292">
        <v>66713080</v>
      </c>
      <c r="D1292" t="s">
        <v>2053</v>
      </c>
      <c r="E1292">
        <v>5177</v>
      </c>
      <c r="F1292" t="s">
        <v>280</v>
      </c>
      <c r="G1292" t="s">
        <v>70</v>
      </c>
      <c r="H1292" t="s">
        <v>2054</v>
      </c>
    </row>
    <row r="1293" spans="1:8">
      <c r="A1293">
        <v>11225</v>
      </c>
      <c r="B1293" t="s">
        <v>3660</v>
      </c>
      <c r="C1293">
        <v>90771890</v>
      </c>
      <c r="D1293" t="s">
        <v>3661</v>
      </c>
      <c r="E1293">
        <v>5337</v>
      </c>
      <c r="F1293" t="s">
        <v>3319</v>
      </c>
      <c r="G1293" t="s">
        <v>70</v>
      </c>
      <c r="H1293" t="s">
        <v>3662</v>
      </c>
    </row>
    <row r="1294" spans="1:8">
      <c r="A1294">
        <v>10830</v>
      </c>
      <c r="B1294" t="s">
        <v>2512</v>
      </c>
      <c r="C1294">
        <v>67488465</v>
      </c>
      <c r="D1294" t="s">
        <v>2513</v>
      </c>
      <c r="E1294">
        <v>5360</v>
      </c>
      <c r="F1294" t="s">
        <v>2410</v>
      </c>
      <c r="G1294" t="s">
        <v>70</v>
      </c>
      <c r="H1294" t="s">
        <v>2514</v>
      </c>
    </row>
    <row r="1295" spans="1:8">
      <c r="A1295">
        <v>10117</v>
      </c>
      <c r="B1295" t="s">
        <v>420</v>
      </c>
      <c r="C1295">
        <v>80172600</v>
      </c>
      <c r="D1295" t="s">
        <v>421</v>
      </c>
      <c r="E1295">
        <v>5353</v>
      </c>
      <c r="F1295" t="s">
        <v>84</v>
      </c>
      <c r="G1295" t="s">
        <v>70</v>
      </c>
      <c r="H1295" t="s">
        <v>422</v>
      </c>
    </row>
    <row r="1296" spans="1:8">
      <c r="A1296">
        <v>10739</v>
      </c>
      <c r="B1296" t="s">
        <v>2250</v>
      </c>
      <c r="C1296">
        <v>65789660</v>
      </c>
      <c r="D1296" t="s">
        <v>2251</v>
      </c>
      <c r="E1296">
        <v>5355</v>
      </c>
      <c r="F1296" t="s">
        <v>373</v>
      </c>
      <c r="G1296" t="s">
        <v>70</v>
      </c>
      <c r="H1296" t="s">
        <v>2252</v>
      </c>
    </row>
    <row r="1297" spans="1:8">
      <c r="A1297">
        <v>10977</v>
      </c>
      <c r="B1297" t="s">
        <v>2938</v>
      </c>
      <c r="C1297">
        <v>54916780</v>
      </c>
      <c r="D1297" t="s">
        <v>2939</v>
      </c>
      <c r="E1297">
        <v>5360</v>
      </c>
      <c r="F1297" t="s">
        <v>2410</v>
      </c>
      <c r="G1297" t="s">
        <v>70</v>
      </c>
      <c r="H1297" t="s">
        <v>2940</v>
      </c>
    </row>
    <row r="1298" spans="1:8">
      <c r="A1298">
        <v>10347</v>
      </c>
      <c r="B1298" t="s">
        <v>1101</v>
      </c>
      <c r="C1298">
        <v>84985801</v>
      </c>
      <c r="D1298" t="s">
        <v>1102</v>
      </c>
      <c r="E1298">
        <v>5381</v>
      </c>
      <c r="F1298" t="s">
        <v>536</v>
      </c>
      <c r="G1298" t="s">
        <v>70</v>
      </c>
      <c r="H1298" t="s">
        <v>1103</v>
      </c>
    </row>
    <row r="1299" spans="1:8">
      <c r="A1299">
        <v>11142</v>
      </c>
      <c r="B1299" t="s">
        <v>3424</v>
      </c>
      <c r="C1299">
        <v>48512712</v>
      </c>
      <c r="D1299" t="s">
        <v>3425</v>
      </c>
      <c r="E1299">
        <v>5337</v>
      </c>
      <c r="F1299" t="s">
        <v>3319</v>
      </c>
      <c r="G1299" t="s">
        <v>70</v>
      </c>
      <c r="H1299" t="s">
        <v>1923</v>
      </c>
    </row>
    <row r="1300" spans="1:8">
      <c r="A1300">
        <v>10032</v>
      </c>
      <c r="B1300" t="s">
        <v>164</v>
      </c>
      <c r="C1300">
        <v>74239899</v>
      </c>
      <c r="D1300" t="s">
        <v>165</v>
      </c>
      <c r="E1300">
        <v>5380</v>
      </c>
      <c r="F1300" t="s">
        <v>69</v>
      </c>
      <c r="G1300" t="s">
        <v>70</v>
      </c>
      <c r="H1300" t="s">
        <v>166</v>
      </c>
    </row>
    <row r="1301" spans="1:8">
      <c r="A1301">
        <v>10599</v>
      </c>
      <c r="B1301" t="s">
        <v>1841</v>
      </c>
      <c r="C1301">
        <v>71038863</v>
      </c>
      <c r="D1301" t="s">
        <v>1842</v>
      </c>
      <c r="E1301">
        <v>5379</v>
      </c>
      <c r="F1301" t="s">
        <v>183</v>
      </c>
      <c r="G1301" t="s">
        <v>70</v>
      </c>
      <c r="H1301" t="s">
        <v>1843</v>
      </c>
    </row>
    <row r="1302" spans="1:8">
      <c r="A1302">
        <v>10612</v>
      </c>
      <c r="B1302" t="s">
        <v>1880</v>
      </c>
      <c r="C1302">
        <v>85319607</v>
      </c>
      <c r="D1302" t="s">
        <v>1881</v>
      </c>
      <c r="E1302">
        <v>5353</v>
      </c>
      <c r="F1302" t="s">
        <v>84</v>
      </c>
      <c r="G1302" t="s">
        <v>70</v>
      </c>
      <c r="H1302" t="s">
        <v>1882</v>
      </c>
    </row>
    <row r="1303" spans="1:8">
      <c r="A1303">
        <v>10220</v>
      </c>
      <c r="B1303" t="s">
        <v>728</v>
      </c>
      <c r="C1303">
        <v>66636160</v>
      </c>
      <c r="D1303" t="s">
        <v>729</v>
      </c>
      <c r="E1303">
        <v>5353</v>
      </c>
      <c r="F1303" t="s">
        <v>84</v>
      </c>
      <c r="G1303" t="s">
        <v>70</v>
      </c>
      <c r="H1303" t="s">
        <v>730</v>
      </c>
    </row>
    <row r="1304" spans="1:8">
      <c r="A1304">
        <v>10871</v>
      </c>
      <c r="B1304" t="s">
        <v>2631</v>
      </c>
      <c r="C1304">
        <v>48122260</v>
      </c>
      <c r="D1304" t="s">
        <v>2632</v>
      </c>
      <c r="E1304">
        <v>5360</v>
      </c>
      <c r="F1304" t="s">
        <v>2410</v>
      </c>
      <c r="G1304" t="s">
        <v>70</v>
      </c>
      <c r="H1304" t="s">
        <v>2633</v>
      </c>
    </row>
    <row r="1305" spans="1:8">
      <c r="A1305">
        <v>11299</v>
      </c>
      <c r="B1305" t="s">
        <v>3875</v>
      </c>
      <c r="C1305">
        <v>42151585</v>
      </c>
      <c r="D1305" t="s">
        <v>3876</v>
      </c>
      <c r="E1305">
        <v>5337</v>
      </c>
      <c r="F1305" t="s">
        <v>3319</v>
      </c>
      <c r="G1305" t="s">
        <v>70</v>
      </c>
      <c r="H1305" t="s">
        <v>3877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9959-8266-419F-98CA-563C60EE4417}">
  <sheetPr codeName="Sheet3">
    <tabColor theme="0" tint="-0.249977111117893"/>
  </sheetPr>
  <dimension ref="A1:F41"/>
  <sheetViews>
    <sheetView zoomScale="85" zoomScaleNormal="85" workbookViewId="0">
      <selection activeCell="E47" sqref="E47"/>
    </sheetView>
  </sheetViews>
  <sheetFormatPr defaultRowHeight="15"/>
  <cols>
    <col min="1" max="1" width="12.42578125" bestFit="1" customWidth="1"/>
    <col min="2" max="2" width="28.28515625" bestFit="1" customWidth="1"/>
    <col min="3" max="3" width="69.85546875" bestFit="1" customWidth="1"/>
    <col min="4" max="4" width="6.5703125" bestFit="1" customWidth="1"/>
    <col min="5" max="5" width="16.42578125" bestFit="1" customWidth="1"/>
    <col min="6" max="6" width="12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</v>
      </c>
      <c r="B2" t="s">
        <v>6</v>
      </c>
      <c r="D2">
        <v>25</v>
      </c>
      <c r="E2">
        <v>7.5</v>
      </c>
      <c r="F2" t="s">
        <v>7</v>
      </c>
    </row>
    <row r="3" spans="1:6">
      <c r="A3">
        <v>101</v>
      </c>
      <c r="B3" t="s">
        <v>8</v>
      </c>
      <c r="D3">
        <v>25</v>
      </c>
      <c r="E3">
        <v>19.5</v>
      </c>
      <c r="F3" t="s">
        <v>7</v>
      </c>
    </row>
    <row r="4" spans="1:6">
      <c r="A4">
        <v>102</v>
      </c>
      <c r="B4" t="s">
        <v>9</v>
      </c>
      <c r="D4">
        <v>25</v>
      </c>
      <c r="E4">
        <v>10</v>
      </c>
      <c r="F4" t="s">
        <v>7</v>
      </c>
    </row>
    <row r="5" spans="1:6">
      <c r="A5">
        <v>103</v>
      </c>
      <c r="B5" t="s">
        <v>10</v>
      </c>
      <c r="D5">
        <v>45</v>
      </c>
      <c r="E5">
        <v>25.86</v>
      </c>
      <c r="F5" t="s">
        <v>11</v>
      </c>
    </row>
    <row r="6" spans="1:6">
      <c r="A6">
        <v>104</v>
      </c>
      <c r="B6" t="s">
        <v>12</v>
      </c>
      <c r="D6">
        <v>30</v>
      </c>
      <c r="E6">
        <v>14.99</v>
      </c>
      <c r="F6" t="s">
        <v>11</v>
      </c>
    </row>
    <row r="7" spans="1:6">
      <c r="A7">
        <v>105</v>
      </c>
      <c r="B7" t="s">
        <v>13</v>
      </c>
      <c r="D7">
        <v>45</v>
      </c>
      <c r="E7">
        <v>24.65</v>
      </c>
      <c r="F7" t="s">
        <v>11</v>
      </c>
    </row>
    <row r="8" spans="1:6">
      <c r="A8">
        <v>106</v>
      </c>
      <c r="B8" t="s">
        <v>14</v>
      </c>
      <c r="D8">
        <v>30</v>
      </c>
      <c r="E8">
        <v>14.59</v>
      </c>
      <c r="F8" t="s">
        <v>11</v>
      </c>
    </row>
    <row r="9" spans="1:6">
      <c r="A9">
        <v>107</v>
      </c>
      <c r="B9" t="s">
        <v>15</v>
      </c>
      <c r="D9">
        <v>45</v>
      </c>
      <c r="E9">
        <v>24.74</v>
      </c>
      <c r="F9" t="s">
        <v>11</v>
      </c>
    </row>
    <row r="10" spans="1:6">
      <c r="A10">
        <v>108</v>
      </c>
      <c r="B10" t="s">
        <v>16</v>
      </c>
      <c r="D10">
        <v>30</v>
      </c>
      <c r="E10">
        <v>14.86</v>
      </c>
      <c r="F10" t="s">
        <v>11</v>
      </c>
    </row>
    <row r="11" spans="1:6">
      <c r="A11">
        <v>109</v>
      </c>
      <c r="B11" t="s">
        <v>17</v>
      </c>
      <c r="D11">
        <v>45</v>
      </c>
      <c r="E11">
        <v>26.23</v>
      </c>
      <c r="F11" t="s">
        <v>11</v>
      </c>
    </row>
    <row r="12" spans="1:6">
      <c r="A12">
        <v>110</v>
      </c>
      <c r="B12" t="s">
        <v>18</v>
      </c>
      <c r="D12">
        <v>30</v>
      </c>
      <c r="E12">
        <v>16.010000000000002</v>
      </c>
      <c r="F12" t="s">
        <v>11</v>
      </c>
    </row>
    <row r="13" spans="1:6">
      <c r="A13">
        <v>111</v>
      </c>
      <c r="B13" t="s">
        <v>19</v>
      </c>
      <c r="D13">
        <v>45</v>
      </c>
      <c r="E13">
        <v>24.74</v>
      </c>
      <c r="F13" t="s">
        <v>11</v>
      </c>
    </row>
    <row r="14" spans="1:6">
      <c r="A14">
        <v>112</v>
      </c>
      <c r="B14" t="s">
        <v>20</v>
      </c>
      <c r="D14">
        <v>30</v>
      </c>
      <c r="E14">
        <v>15.86</v>
      </c>
      <c r="F14" t="s">
        <v>11</v>
      </c>
    </row>
    <row r="15" spans="1:6">
      <c r="A15">
        <v>113</v>
      </c>
      <c r="B15" t="s">
        <v>21</v>
      </c>
      <c r="D15">
        <v>45</v>
      </c>
      <c r="E15">
        <v>20.95</v>
      </c>
      <c r="F15" t="s">
        <v>11</v>
      </c>
    </row>
    <row r="16" spans="1:6">
      <c r="A16">
        <v>114</v>
      </c>
      <c r="B16" t="s">
        <v>22</v>
      </c>
      <c r="D16">
        <v>30</v>
      </c>
      <c r="E16">
        <v>12.91</v>
      </c>
      <c r="F16" t="s">
        <v>11</v>
      </c>
    </row>
    <row r="17" spans="1:6">
      <c r="A17">
        <v>115</v>
      </c>
      <c r="B17" t="s">
        <v>23</v>
      </c>
      <c r="D17">
        <v>45</v>
      </c>
      <c r="E17">
        <v>20.95</v>
      </c>
      <c r="F17" t="s">
        <v>11</v>
      </c>
    </row>
    <row r="18" spans="1:6">
      <c r="A18">
        <v>116</v>
      </c>
      <c r="B18" t="s">
        <v>24</v>
      </c>
      <c r="D18">
        <v>30</v>
      </c>
      <c r="E18">
        <v>12.91</v>
      </c>
      <c r="F18" t="s">
        <v>11</v>
      </c>
    </row>
    <row r="19" spans="1:6">
      <c r="A19">
        <v>117</v>
      </c>
      <c r="B19" t="s">
        <v>25</v>
      </c>
      <c r="D19">
        <v>25</v>
      </c>
      <c r="E19">
        <v>12</v>
      </c>
      <c r="F19" t="s">
        <v>26</v>
      </c>
    </row>
    <row r="20" spans="1:6">
      <c r="A20">
        <v>118</v>
      </c>
      <c r="B20" t="s">
        <v>27</v>
      </c>
      <c r="D20">
        <v>25</v>
      </c>
      <c r="E20">
        <v>16.5</v>
      </c>
      <c r="F20" t="s">
        <v>26</v>
      </c>
    </row>
    <row r="21" spans="1:6">
      <c r="A21">
        <v>119</v>
      </c>
      <c r="B21" t="s">
        <v>28</v>
      </c>
      <c r="D21">
        <v>35</v>
      </c>
      <c r="E21">
        <v>22</v>
      </c>
      <c r="F21" t="s">
        <v>26</v>
      </c>
    </row>
    <row r="22" spans="1:6">
      <c r="A22">
        <v>120</v>
      </c>
      <c r="B22" t="s">
        <v>29</v>
      </c>
      <c r="D22">
        <v>25</v>
      </c>
      <c r="E22">
        <v>15</v>
      </c>
      <c r="F22" t="s">
        <v>26</v>
      </c>
    </row>
    <row r="23" spans="1:6">
      <c r="A23">
        <v>121</v>
      </c>
      <c r="B23" t="s">
        <v>30</v>
      </c>
      <c r="D23">
        <v>40</v>
      </c>
      <c r="E23">
        <v>26</v>
      </c>
      <c r="F23" t="s">
        <v>26</v>
      </c>
    </row>
    <row r="24" spans="1:6">
      <c r="A24">
        <v>80</v>
      </c>
      <c r="B24" t="s">
        <v>31</v>
      </c>
      <c r="C24" t="s">
        <v>32</v>
      </c>
      <c r="D24">
        <v>180</v>
      </c>
      <c r="E24">
        <v>88.2</v>
      </c>
      <c r="F24" t="s">
        <v>33</v>
      </c>
    </row>
    <row r="25" spans="1:6">
      <c r="A25">
        <v>81</v>
      </c>
      <c r="B25" t="s">
        <v>31</v>
      </c>
      <c r="C25" t="s">
        <v>34</v>
      </c>
      <c r="D25">
        <v>90</v>
      </c>
      <c r="E25">
        <v>44.1</v>
      </c>
      <c r="F25" t="s">
        <v>33</v>
      </c>
    </row>
    <row r="26" spans="1:6">
      <c r="A26">
        <v>82</v>
      </c>
      <c r="B26" t="s">
        <v>35</v>
      </c>
      <c r="C26" t="s">
        <v>36</v>
      </c>
      <c r="D26">
        <v>275</v>
      </c>
      <c r="E26">
        <v>162.25</v>
      </c>
      <c r="F26" t="s">
        <v>33</v>
      </c>
    </row>
    <row r="27" spans="1:6">
      <c r="A27">
        <v>83</v>
      </c>
      <c r="B27" t="s">
        <v>35</v>
      </c>
      <c r="C27" t="s">
        <v>37</v>
      </c>
      <c r="D27">
        <v>130</v>
      </c>
      <c r="E27">
        <v>76.7</v>
      </c>
      <c r="F27" t="s">
        <v>33</v>
      </c>
    </row>
    <row r="28" spans="1:6">
      <c r="A28">
        <v>84</v>
      </c>
      <c r="B28" t="s">
        <v>38</v>
      </c>
      <c r="C28" t="s">
        <v>39</v>
      </c>
      <c r="D28">
        <v>198</v>
      </c>
      <c r="E28">
        <v>102.96</v>
      </c>
      <c r="F28" t="s">
        <v>33</v>
      </c>
    </row>
    <row r="29" spans="1:6">
      <c r="A29">
        <v>85</v>
      </c>
      <c r="B29" t="s">
        <v>38</v>
      </c>
      <c r="C29" t="s">
        <v>40</v>
      </c>
      <c r="D29">
        <v>99</v>
      </c>
      <c r="E29">
        <v>51.48</v>
      </c>
      <c r="F29" t="s">
        <v>33</v>
      </c>
    </row>
    <row r="30" spans="1:6">
      <c r="A30">
        <v>86</v>
      </c>
      <c r="B30" t="s">
        <v>41</v>
      </c>
      <c r="C30" t="s">
        <v>42</v>
      </c>
      <c r="D30">
        <v>265</v>
      </c>
      <c r="E30">
        <v>140.44999999999999</v>
      </c>
      <c r="F30" t="s">
        <v>33</v>
      </c>
    </row>
    <row r="31" spans="1:6">
      <c r="A31">
        <v>87</v>
      </c>
      <c r="B31" t="s">
        <v>41</v>
      </c>
      <c r="C31" t="s">
        <v>43</v>
      </c>
      <c r="D31">
        <v>125</v>
      </c>
      <c r="E31">
        <v>66.25</v>
      </c>
      <c r="F31" t="s">
        <v>33</v>
      </c>
    </row>
    <row r="32" spans="1:6">
      <c r="A32">
        <v>88</v>
      </c>
      <c r="B32" t="s">
        <v>44</v>
      </c>
      <c r="C32" t="s">
        <v>45</v>
      </c>
      <c r="D32">
        <v>265</v>
      </c>
      <c r="E32">
        <v>151.05000000000001</v>
      </c>
      <c r="F32" t="s">
        <v>33</v>
      </c>
    </row>
    <row r="33" spans="1:6">
      <c r="A33">
        <v>89</v>
      </c>
      <c r="B33" t="s">
        <v>44</v>
      </c>
      <c r="C33" t="s">
        <v>46</v>
      </c>
      <c r="D33">
        <v>125</v>
      </c>
      <c r="E33">
        <v>71.25</v>
      </c>
      <c r="F33" t="s">
        <v>33</v>
      </c>
    </row>
    <row r="34" spans="1:6">
      <c r="A34">
        <v>90</v>
      </c>
      <c r="B34" t="s">
        <v>47</v>
      </c>
      <c r="C34" t="s">
        <v>48</v>
      </c>
      <c r="D34">
        <v>285</v>
      </c>
      <c r="E34">
        <v>165.3</v>
      </c>
      <c r="F34" t="s">
        <v>33</v>
      </c>
    </row>
    <row r="35" spans="1:6">
      <c r="A35">
        <v>91</v>
      </c>
      <c r="B35" t="s">
        <v>47</v>
      </c>
      <c r="C35" t="s">
        <v>49</v>
      </c>
      <c r="D35">
        <v>135</v>
      </c>
      <c r="E35">
        <v>78.3</v>
      </c>
      <c r="F35" t="s">
        <v>33</v>
      </c>
    </row>
    <row r="36" spans="1:6">
      <c r="A36">
        <v>92</v>
      </c>
      <c r="B36" t="s">
        <v>50</v>
      </c>
      <c r="C36" t="s">
        <v>51</v>
      </c>
      <c r="D36">
        <v>285</v>
      </c>
      <c r="E36">
        <v>162.44999999999999</v>
      </c>
      <c r="F36" t="s">
        <v>33</v>
      </c>
    </row>
    <row r="37" spans="1:6">
      <c r="A37">
        <v>93</v>
      </c>
      <c r="B37" t="s">
        <v>50</v>
      </c>
      <c r="C37" t="s">
        <v>52</v>
      </c>
      <c r="D37">
        <v>135</v>
      </c>
      <c r="E37">
        <v>76.95</v>
      </c>
      <c r="F37" t="s">
        <v>33</v>
      </c>
    </row>
    <row r="38" spans="1:6">
      <c r="A38">
        <v>94</v>
      </c>
      <c r="B38" t="s">
        <v>53</v>
      </c>
      <c r="C38" t="s">
        <v>54</v>
      </c>
      <c r="D38">
        <v>175</v>
      </c>
      <c r="E38">
        <v>70</v>
      </c>
      <c r="F38" t="s">
        <v>33</v>
      </c>
    </row>
    <row r="39" spans="1:6">
      <c r="A39">
        <v>95</v>
      </c>
      <c r="B39" t="s">
        <v>53</v>
      </c>
      <c r="C39" t="s">
        <v>55</v>
      </c>
      <c r="D39">
        <v>130</v>
      </c>
      <c r="E39">
        <v>52</v>
      </c>
      <c r="F39" t="s">
        <v>33</v>
      </c>
    </row>
    <row r="40" spans="1:6">
      <c r="A40">
        <v>96</v>
      </c>
      <c r="B40" t="s">
        <v>56</v>
      </c>
      <c r="C40" t="s">
        <v>57</v>
      </c>
      <c r="D40">
        <v>250</v>
      </c>
      <c r="E40">
        <v>125</v>
      </c>
      <c r="F40" t="s">
        <v>33</v>
      </c>
    </row>
    <row r="41" spans="1:6">
      <c r="A41">
        <v>97</v>
      </c>
      <c r="B41" t="s">
        <v>56</v>
      </c>
      <c r="C41" t="s">
        <v>58</v>
      </c>
      <c r="D41">
        <v>120</v>
      </c>
      <c r="E41">
        <v>60</v>
      </c>
      <c r="F41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48229-1024-4606-94DE-9466C3826A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Bestillingsskjema</vt:lpstr>
      <vt:lpstr>Kunder</vt:lpstr>
      <vt:lpstr>Varer</vt:lpstr>
      <vt:lpstr>FAKTURAGEBYR</vt:lpstr>
      <vt:lpstr>FRAKT_MVA</vt:lpstr>
      <vt:lpstr>FRAKTKOST</vt:lpstr>
      <vt:lpstr>MINSTEFRAKTGEBYR</vt:lpstr>
      <vt:lpstr>PIZZAKLUBB_MVA</vt:lpstr>
      <vt:lpstr>PIZZAKLUBBRABATT</vt:lpstr>
      <vt:lpstr>SUBTOTAL</vt:lpstr>
      <vt:lpstr>SUBTOTAL_MVA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Eide Dahling</dc:creator>
  <cp:lastModifiedBy>Sander</cp:lastModifiedBy>
  <cp:lastPrinted>2020-12-03T12:47:10Z</cp:lastPrinted>
  <dcterms:created xsi:type="dcterms:W3CDTF">2020-12-01T09:54:05Z</dcterms:created>
  <dcterms:modified xsi:type="dcterms:W3CDTF">2023-05-25T09:41:41Z</dcterms:modified>
</cp:coreProperties>
</file>