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bcuni-my.sharepoint.com/personal/206758160_tfayd_com/Documents/My Documents/Downloads/CRM Dashboard/"/>
    </mc:Choice>
  </mc:AlternateContent>
  <xr:revisionPtr revIDLastSave="45" documentId="8_{5CBBD4C7-9A8C-4961-8C3C-327560E33B54}" xr6:coauthVersionLast="47" xr6:coauthVersionMax="47" xr10:uidLastSave="{95B731D1-C0F7-4426-923F-9F3B007FD179}"/>
  <bookViews>
    <workbookView xWindow="-120" yWindow="-120" windowWidth="29040" windowHeight="15840" activeTab="1" xr2:uid="{575E257A-954F-1844-A818-D62DC0EF99EF}"/>
  </bookViews>
  <sheets>
    <sheet name="2023_UserOpen_v2" sheetId="14" r:id="rId1"/>
    <sheet name="2023 by AccountType_UserOp_v2" sheetId="15" r:id="rId2"/>
    <sheet name="2023_UserOpen" sheetId="13" r:id="rId3"/>
    <sheet name="2023 by AccountType_UserOpen" sheetId="12" r:id="rId4"/>
    <sheet name="Appendix - Changes" sheetId="16" r:id="rId5"/>
    <sheet name="2023" sheetId="7" r:id="rId6"/>
    <sheet name="2023 by AccountType" sheetId="8" r:id="rId7"/>
    <sheet name="Appendix_2022" sheetId="9" r:id="rId8"/>
    <sheet name="Appendix_2022 by Account Type" sheetId="10" r:id="rId9"/>
    <sheet name="Appendix_2021" sheetId="6"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4" l="1"/>
  <c r="L24" i="14"/>
  <c r="M24" i="14" s="1"/>
  <c r="X36" i="14"/>
  <c r="V36" i="14" s="1"/>
  <c r="S36" i="14"/>
  <c r="Q36" i="14" s="1"/>
  <c r="N36" i="14"/>
  <c r="L36" i="14" s="1"/>
  <c r="I36" i="14"/>
  <c r="G36" i="14" s="1"/>
  <c r="X35" i="14"/>
  <c r="S35" i="14"/>
  <c r="N35" i="14"/>
  <c r="I35" i="14"/>
  <c r="X34" i="14"/>
  <c r="S34" i="14"/>
  <c r="N34" i="14"/>
  <c r="I34" i="14"/>
  <c r="X33" i="14"/>
  <c r="S33" i="14"/>
  <c r="N33" i="14"/>
  <c r="I33" i="14"/>
  <c r="BD29" i="14"/>
  <c r="BC29" i="14"/>
  <c r="BB29" i="14"/>
  <c r="AY29" i="14"/>
  <c r="AX29" i="14"/>
  <c r="AW29" i="14"/>
  <c r="AT29" i="14"/>
  <c r="AS29" i="14"/>
  <c r="AR29" i="14"/>
  <c r="AO29" i="14"/>
  <c r="AN29" i="14"/>
  <c r="AM29" i="14"/>
  <c r="AJ29" i="14"/>
  <c r="AI29" i="14"/>
  <c r="AH29" i="14"/>
  <c r="AE29" i="14"/>
  <c r="AD29" i="14"/>
  <c r="AC29" i="14"/>
  <c r="Z29" i="14"/>
  <c r="Y29" i="14"/>
  <c r="X29" i="14"/>
  <c r="V35" i="14" s="1"/>
  <c r="U29" i="14"/>
  <c r="T29" i="14"/>
  <c r="S29" i="14"/>
  <c r="Q35" i="14" s="1"/>
  <c r="P29" i="14"/>
  <c r="O29" i="14"/>
  <c r="N29" i="14"/>
  <c r="K29" i="14"/>
  <c r="J29" i="14"/>
  <c r="I29" i="14"/>
  <c r="G35" i="14" s="1"/>
  <c r="F29" i="14"/>
  <c r="E29" i="14"/>
  <c r="D29" i="14"/>
  <c r="C29" i="14"/>
  <c r="BD28" i="14"/>
  <c r="BC28" i="14"/>
  <c r="BB28" i="14"/>
  <c r="AY28" i="14"/>
  <c r="AX28" i="14"/>
  <c r="AW28" i="14"/>
  <c r="AT28" i="14"/>
  <c r="AS28" i="14"/>
  <c r="AR28" i="14"/>
  <c r="AO28" i="14"/>
  <c r="AN28" i="14"/>
  <c r="AM28" i="14"/>
  <c r="AJ28" i="14"/>
  <c r="AI28" i="14"/>
  <c r="AH28" i="14"/>
  <c r="AE28" i="14"/>
  <c r="AD28" i="14"/>
  <c r="AC28" i="14"/>
  <c r="Z28" i="14"/>
  <c r="Y28" i="14"/>
  <c r="X28" i="14"/>
  <c r="V34" i="14" s="1"/>
  <c r="U28" i="14"/>
  <c r="T28" i="14"/>
  <c r="S28" i="14"/>
  <c r="Q34" i="14" s="1"/>
  <c r="P28" i="14"/>
  <c r="O28" i="14"/>
  <c r="N28" i="14"/>
  <c r="K28" i="14"/>
  <c r="J28" i="14"/>
  <c r="I28" i="14"/>
  <c r="F28" i="14"/>
  <c r="E28" i="14"/>
  <c r="D28" i="14"/>
  <c r="C28" i="14"/>
  <c r="BD27" i="14"/>
  <c r="BD40" i="14" s="1"/>
  <c r="BC27" i="14"/>
  <c r="BB27" i="14"/>
  <c r="AY27" i="14"/>
  <c r="AY40" i="14" s="1"/>
  <c r="AX27" i="14"/>
  <c r="AW27" i="14"/>
  <c r="AW40" i="14" s="1"/>
  <c r="AT27" i="14"/>
  <c r="AT40" i="14" s="1"/>
  <c r="AS27" i="14"/>
  <c r="AR27" i="14"/>
  <c r="AO27" i="14"/>
  <c r="AN27" i="14"/>
  <c r="AM27" i="14"/>
  <c r="AM40" i="14" s="1"/>
  <c r="AJ27" i="14"/>
  <c r="AJ40" i="14" s="1"/>
  <c r="AI27" i="14"/>
  <c r="AH27" i="14"/>
  <c r="AE27" i="14"/>
  <c r="AE40" i="14" s="1"/>
  <c r="AD27" i="14"/>
  <c r="AC27" i="14"/>
  <c r="AC40" i="14" s="1"/>
  <c r="Z27" i="14"/>
  <c r="Z40" i="14" s="1"/>
  <c r="Y27" i="14"/>
  <c r="X27" i="14"/>
  <c r="U27" i="14"/>
  <c r="T27" i="14"/>
  <c r="S27" i="14"/>
  <c r="P27" i="14"/>
  <c r="P40" i="14" s="1"/>
  <c r="O27" i="14"/>
  <c r="N27" i="14"/>
  <c r="K27" i="14"/>
  <c r="K40" i="14" s="1"/>
  <c r="J27" i="14"/>
  <c r="I27" i="14"/>
  <c r="F27" i="14"/>
  <c r="F40" i="14" s="1"/>
  <c r="E27" i="14"/>
  <c r="D27" i="14"/>
  <c r="X36" i="13"/>
  <c r="V36" i="13"/>
  <c r="S36" i="13"/>
  <c r="Q36" i="13"/>
  <c r="N36" i="13"/>
  <c r="L36" i="13"/>
  <c r="I36" i="13"/>
  <c r="G36" i="13"/>
  <c r="X35" i="13"/>
  <c r="S35" i="13"/>
  <c r="N35" i="13"/>
  <c r="I35" i="13"/>
  <c r="X34" i="13"/>
  <c r="S34" i="13"/>
  <c r="N34" i="13"/>
  <c r="I34" i="13"/>
  <c r="X33" i="13"/>
  <c r="S33" i="13"/>
  <c r="N33" i="13"/>
  <c r="I33" i="13"/>
  <c r="BD29" i="13"/>
  <c r="BC29" i="13"/>
  <c r="BB29" i="13"/>
  <c r="AY29" i="13"/>
  <c r="AX29" i="13"/>
  <c r="AW29" i="13"/>
  <c r="AT29" i="13"/>
  <c r="AS29" i="13"/>
  <c r="AR29" i="13"/>
  <c r="AO29" i="13"/>
  <c r="AN29" i="13"/>
  <c r="AM29" i="13"/>
  <c r="AJ29" i="13"/>
  <c r="AI29" i="13"/>
  <c r="AH29" i="13"/>
  <c r="AE29" i="13"/>
  <c r="AD29" i="13"/>
  <c r="AC29" i="13"/>
  <c r="Z29" i="13"/>
  <c r="Y29" i="13"/>
  <c r="X29" i="13"/>
  <c r="V35" i="13" s="1"/>
  <c r="U29" i="13"/>
  <c r="T29" i="13"/>
  <c r="S29" i="13"/>
  <c r="Q35" i="13" s="1"/>
  <c r="P29" i="13"/>
  <c r="O29" i="13"/>
  <c r="N29" i="13"/>
  <c r="L35" i="13" s="1"/>
  <c r="K29" i="13"/>
  <c r="J29" i="13"/>
  <c r="I29" i="13"/>
  <c r="G35" i="13" s="1"/>
  <c r="F29" i="13"/>
  <c r="E29" i="13"/>
  <c r="D29" i="13"/>
  <c r="C29" i="13"/>
  <c r="BD28" i="13"/>
  <c r="BC28" i="13"/>
  <c r="BB28" i="13"/>
  <c r="AY28" i="13"/>
  <c r="AX28" i="13"/>
  <c r="AW28" i="13"/>
  <c r="AT28" i="13"/>
  <c r="AS28" i="13"/>
  <c r="AR28" i="13"/>
  <c r="AO28" i="13"/>
  <c r="AN28" i="13"/>
  <c r="AM28" i="13"/>
  <c r="AJ28" i="13"/>
  <c r="AI28" i="13"/>
  <c r="AH28" i="13"/>
  <c r="AE28" i="13"/>
  <c r="AD28" i="13"/>
  <c r="AC28" i="13"/>
  <c r="Z28" i="13"/>
  <c r="Y28" i="13"/>
  <c r="X28" i="13"/>
  <c r="V34" i="13" s="1"/>
  <c r="U28" i="13"/>
  <c r="T28" i="13"/>
  <c r="S28" i="13"/>
  <c r="Q34" i="13" s="1"/>
  <c r="P28" i="13"/>
  <c r="O28" i="13"/>
  <c r="N28" i="13"/>
  <c r="L34" i="13" s="1"/>
  <c r="K28" i="13"/>
  <c r="J28" i="13"/>
  <c r="I28" i="13"/>
  <c r="G34" i="13" s="1"/>
  <c r="F28" i="13"/>
  <c r="E28" i="13"/>
  <c r="D28" i="13"/>
  <c r="C28" i="13"/>
  <c r="BD27" i="13"/>
  <c r="BD40" i="13" s="1"/>
  <c r="BC27" i="13"/>
  <c r="BB27" i="13"/>
  <c r="BB40" i="13" s="1"/>
  <c r="AY27" i="13"/>
  <c r="AY40" i="13" s="1"/>
  <c r="AX27" i="13"/>
  <c r="AW27" i="13"/>
  <c r="AW40" i="13" s="1"/>
  <c r="AT27" i="13"/>
  <c r="AT40" i="13" s="1"/>
  <c r="AS27" i="13"/>
  <c r="AR27" i="13"/>
  <c r="AR40" i="13" s="1"/>
  <c r="AO27" i="13"/>
  <c r="AO40" i="13" s="1"/>
  <c r="AN27" i="13"/>
  <c r="AM27" i="13"/>
  <c r="AM40" i="13" s="1"/>
  <c r="AJ27" i="13"/>
  <c r="AJ40" i="13" s="1"/>
  <c r="AI27" i="13"/>
  <c r="AH27" i="13"/>
  <c r="AH40" i="13" s="1"/>
  <c r="AE27" i="13"/>
  <c r="AE40" i="13" s="1"/>
  <c r="AD27" i="13"/>
  <c r="AC27" i="13"/>
  <c r="AC40" i="13" s="1"/>
  <c r="Z27" i="13"/>
  <c r="Z40" i="13" s="1"/>
  <c r="Y27" i="13"/>
  <c r="X27" i="13"/>
  <c r="U27" i="13"/>
  <c r="U40" i="13" s="1"/>
  <c r="T27" i="13"/>
  <c r="S27" i="13"/>
  <c r="P27" i="13"/>
  <c r="P40" i="13" s="1"/>
  <c r="O27" i="13"/>
  <c r="N27" i="13"/>
  <c r="K27" i="13"/>
  <c r="K40" i="13" s="1"/>
  <c r="J27" i="13"/>
  <c r="I27" i="13"/>
  <c r="F27" i="13"/>
  <c r="F40" i="13" s="1"/>
  <c r="E27" i="13"/>
  <c r="D27" i="13"/>
  <c r="C27" i="13"/>
  <c r="AM39" i="9"/>
  <c r="AI39" i="9"/>
  <c r="AE39" i="9"/>
  <c r="S39" i="9"/>
  <c r="O39" i="9"/>
  <c r="K39" i="9"/>
  <c r="X35" i="9"/>
  <c r="S35" i="9"/>
  <c r="Q35" i="9" s="1"/>
  <c r="N35" i="9"/>
  <c r="I35" i="9"/>
  <c r="X34" i="9"/>
  <c r="S34" i="9"/>
  <c r="Q34" i="9" s="1"/>
  <c r="N34" i="9"/>
  <c r="I34" i="9"/>
  <c r="X33" i="9"/>
  <c r="S33" i="9"/>
  <c r="Q33" i="9" s="1"/>
  <c r="N33" i="9"/>
  <c r="I33" i="9"/>
  <c r="X32" i="9"/>
  <c r="S32" i="9"/>
  <c r="Q32" i="9" s="1"/>
  <c r="N32" i="9"/>
  <c r="I32" i="9"/>
  <c r="BD30" i="9"/>
  <c r="BE30" i="9" s="1"/>
  <c r="BC30" i="9"/>
  <c r="BB30" i="9"/>
  <c r="AY30" i="9"/>
  <c r="AX30" i="9"/>
  <c r="BA30" i="9" s="1"/>
  <c r="AW30" i="9"/>
  <c r="AT30" i="9"/>
  <c r="AV30" i="9" s="1"/>
  <c r="AS30" i="9"/>
  <c r="AU30" i="9" s="1"/>
  <c r="AR30" i="9"/>
  <c r="AO30" i="9"/>
  <c r="AN30" i="9"/>
  <c r="AQ30" i="9" s="1"/>
  <c r="AM30" i="9"/>
  <c r="AL30" i="9"/>
  <c r="AJ30" i="9"/>
  <c r="AK30" i="9" s="1"/>
  <c r="AI30" i="9"/>
  <c r="AH30" i="9"/>
  <c r="AE30" i="9"/>
  <c r="AD30" i="9"/>
  <c r="AF30" i="9" s="1"/>
  <c r="AC30" i="9"/>
  <c r="Z30" i="9"/>
  <c r="Y30" i="9"/>
  <c r="AB30" i="9" s="1"/>
  <c r="X30" i="9"/>
  <c r="V35" i="9" s="1"/>
  <c r="V30" i="9"/>
  <c r="U30" i="9"/>
  <c r="T30" i="9"/>
  <c r="W30" i="9" s="1"/>
  <c r="S30" i="9"/>
  <c r="P30" i="9"/>
  <c r="Q30" i="9" s="1"/>
  <c r="O30" i="9"/>
  <c r="N30" i="9"/>
  <c r="L35" i="9" s="1"/>
  <c r="K30" i="9"/>
  <c r="J30" i="9"/>
  <c r="M30" i="9" s="1"/>
  <c r="I30" i="9"/>
  <c r="G35" i="9" s="1"/>
  <c r="F30" i="9"/>
  <c r="H30" i="9" s="1"/>
  <c r="E30" i="9"/>
  <c r="G30" i="9" s="1"/>
  <c r="D30" i="9"/>
  <c r="C30" i="9"/>
  <c r="BD29" i="9"/>
  <c r="BE29" i="9" s="1"/>
  <c r="BC29" i="9"/>
  <c r="BB29" i="9"/>
  <c r="AY29" i="9"/>
  <c r="AX29" i="9"/>
  <c r="BA29" i="9" s="1"/>
  <c r="AW29" i="9"/>
  <c r="AT29" i="9"/>
  <c r="AV29" i="9" s="1"/>
  <c r="AS29" i="9"/>
  <c r="AU29" i="9" s="1"/>
  <c r="AR29" i="9"/>
  <c r="AO29" i="9"/>
  <c r="AN29" i="9"/>
  <c r="AQ29" i="9" s="1"/>
  <c r="AM29" i="9"/>
  <c r="AL29" i="9"/>
  <c r="AJ29" i="9"/>
  <c r="AK29" i="9" s="1"/>
  <c r="AI29" i="9"/>
  <c r="AH29" i="9"/>
  <c r="AE29" i="9"/>
  <c r="AD29" i="9"/>
  <c r="AG29" i="9" s="1"/>
  <c r="AC29" i="9"/>
  <c r="Z29" i="9"/>
  <c r="Y29" i="9"/>
  <c r="AB29" i="9" s="1"/>
  <c r="X29" i="9"/>
  <c r="V34" i="9" s="1"/>
  <c r="V29" i="9"/>
  <c r="U29" i="9"/>
  <c r="T29" i="9"/>
  <c r="W29" i="9" s="1"/>
  <c r="S29" i="9"/>
  <c r="P29" i="9"/>
  <c r="Q29" i="9" s="1"/>
  <c r="O29" i="9"/>
  <c r="N29" i="9"/>
  <c r="L34" i="9" s="1"/>
  <c r="K29" i="9"/>
  <c r="J29" i="9"/>
  <c r="M29" i="9" s="1"/>
  <c r="I29" i="9"/>
  <c r="G34" i="9" s="1"/>
  <c r="F29" i="9"/>
  <c r="H29" i="9" s="1"/>
  <c r="E29" i="9"/>
  <c r="G29" i="9" s="1"/>
  <c r="D29" i="9"/>
  <c r="C29" i="9"/>
  <c r="BD28" i="9"/>
  <c r="BE28" i="9" s="1"/>
  <c r="BC28" i="9"/>
  <c r="BB28" i="9"/>
  <c r="AY28" i="9"/>
  <c r="AX28" i="9"/>
  <c r="BA28" i="9" s="1"/>
  <c r="AW28" i="9"/>
  <c r="AT28" i="9"/>
  <c r="AV28" i="9" s="1"/>
  <c r="AS28" i="9"/>
  <c r="AU28" i="9" s="1"/>
  <c r="AR28" i="9"/>
  <c r="AO28" i="9"/>
  <c r="AN28" i="9"/>
  <c r="AQ28" i="9" s="1"/>
  <c r="AM28" i="9"/>
  <c r="AL28" i="9"/>
  <c r="AJ28" i="9"/>
  <c r="AK28" i="9" s="1"/>
  <c r="AI28" i="9"/>
  <c r="AH28" i="9"/>
  <c r="AE28" i="9"/>
  <c r="AD28" i="9"/>
  <c r="AG28" i="9" s="1"/>
  <c r="AC28" i="9"/>
  <c r="Z28" i="9"/>
  <c r="Y28" i="9"/>
  <c r="AB28" i="9" s="1"/>
  <c r="X28" i="9"/>
  <c r="V33" i="9" s="1"/>
  <c r="V28" i="9"/>
  <c r="U28" i="9"/>
  <c r="T28" i="9"/>
  <c r="W28" i="9" s="1"/>
  <c r="S28" i="9"/>
  <c r="P28" i="9"/>
  <c r="Q28" i="9" s="1"/>
  <c r="O28" i="9"/>
  <c r="N28" i="9"/>
  <c r="L33" i="9" s="1"/>
  <c r="K28" i="9"/>
  <c r="J28" i="9"/>
  <c r="M28" i="9" s="1"/>
  <c r="I28" i="9"/>
  <c r="G33" i="9" s="1"/>
  <c r="F28" i="9"/>
  <c r="H28" i="9" s="1"/>
  <c r="E28" i="9"/>
  <c r="G28" i="9" s="1"/>
  <c r="D28" i="9"/>
  <c r="C28" i="9"/>
  <c r="BD27" i="9"/>
  <c r="BD39" i="9" s="1"/>
  <c r="BC27" i="9"/>
  <c r="BC39" i="9" s="1"/>
  <c r="BB27" i="9"/>
  <c r="BB39" i="9" s="1"/>
  <c r="AY27" i="9"/>
  <c r="AY39" i="9" s="1"/>
  <c r="AX27" i="9"/>
  <c r="AX39" i="9" s="1"/>
  <c r="AW27" i="9"/>
  <c r="AW39" i="9" s="1"/>
  <c r="AT27" i="9"/>
  <c r="AV27" i="9" s="1"/>
  <c r="AS27" i="9"/>
  <c r="AU27" i="9" s="1"/>
  <c r="AR27" i="9"/>
  <c r="AR39" i="9" s="1"/>
  <c r="AO27" i="9"/>
  <c r="AO39" i="9" s="1"/>
  <c r="AN27" i="9"/>
  <c r="AN39" i="9" s="1"/>
  <c r="AM27" i="9"/>
  <c r="AL27" i="9"/>
  <c r="AJ27" i="9"/>
  <c r="AK27" i="9" s="1"/>
  <c r="AI27" i="9"/>
  <c r="AH27" i="9"/>
  <c r="AH39" i="9" s="1"/>
  <c r="AE27" i="9"/>
  <c r="AD27" i="9"/>
  <c r="AF27" i="9" s="1"/>
  <c r="AC27" i="9"/>
  <c r="AC39" i="9" s="1"/>
  <c r="Z27" i="9"/>
  <c r="Z39" i="9" s="1"/>
  <c r="Y27" i="9"/>
  <c r="Y39" i="9" s="1"/>
  <c r="X27" i="9"/>
  <c r="X39" i="9" s="1"/>
  <c r="V27" i="9"/>
  <c r="U27" i="9"/>
  <c r="U39" i="9" s="1"/>
  <c r="T27" i="9"/>
  <c r="W27" i="9" s="1"/>
  <c r="S27" i="9"/>
  <c r="P27" i="9"/>
  <c r="P39" i="9" s="1"/>
  <c r="O27" i="9"/>
  <c r="N27" i="9"/>
  <c r="L32" i="9" s="1"/>
  <c r="K27" i="9"/>
  <c r="J27" i="9"/>
  <c r="J39" i="9" s="1"/>
  <c r="I27" i="9"/>
  <c r="I39" i="9" s="1"/>
  <c r="F27" i="9"/>
  <c r="H27" i="9" s="1"/>
  <c r="E27" i="9"/>
  <c r="G27" i="9" s="1"/>
  <c r="D27" i="9"/>
  <c r="C27" i="9"/>
  <c r="L34" i="14" l="1"/>
  <c r="L35" i="14"/>
  <c r="AH40" i="14"/>
  <c r="BB40" i="14"/>
  <c r="U40" i="14"/>
  <c r="AO40" i="14"/>
  <c r="AR40" i="14"/>
  <c r="G34" i="14"/>
  <c r="E40" i="14"/>
  <c r="H27" i="14"/>
  <c r="G27" i="14"/>
  <c r="I40" i="14"/>
  <c r="G33" i="14"/>
  <c r="J40" i="14"/>
  <c r="M27" i="14"/>
  <c r="L27" i="14"/>
  <c r="N40" i="14"/>
  <c r="L33" i="14"/>
  <c r="O40" i="14"/>
  <c r="R27" i="14"/>
  <c r="Q27" i="14"/>
  <c r="S40" i="14"/>
  <c r="Q33" i="14"/>
  <c r="T40" i="14"/>
  <c r="W27" i="14"/>
  <c r="V27" i="14"/>
  <c r="X40" i="14"/>
  <c r="V33" i="14"/>
  <c r="Y40" i="14"/>
  <c r="AB27" i="14"/>
  <c r="AA27" i="14"/>
  <c r="AD40" i="14"/>
  <c r="AG27" i="14"/>
  <c r="AF27" i="14"/>
  <c r="AI40" i="14"/>
  <c r="AL27" i="14"/>
  <c r="AK27" i="14"/>
  <c r="AN40" i="14"/>
  <c r="AQ27" i="14"/>
  <c r="AP27" i="14"/>
  <c r="AS40" i="14"/>
  <c r="AV27" i="14"/>
  <c r="AU27" i="14"/>
  <c r="AX40" i="14"/>
  <c r="BA27" i="14"/>
  <c r="AZ27" i="14"/>
  <c r="BC40" i="14"/>
  <c r="BF27" i="14"/>
  <c r="BE27" i="14"/>
  <c r="H28" i="14"/>
  <c r="G28" i="14"/>
  <c r="M28" i="14"/>
  <c r="L28" i="14"/>
  <c r="R28" i="14"/>
  <c r="Q28" i="14"/>
  <c r="W28" i="14"/>
  <c r="V28" i="14"/>
  <c r="AB28" i="14"/>
  <c r="AA28" i="14"/>
  <c r="AG28" i="14"/>
  <c r="AF28" i="14"/>
  <c r="AL28" i="14"/>
  <c r="AK28" i="14"/>
  <c r="AQ28" i="14"/>
  <c r="AP28" i="14"/>
  <c r="AV28" i="14"/>
  <c r="AU28" i="14"/>
  <c r="BA28" i="14"/>
  <c r="AZ28" i="14"/>
  <c r="BF28" i="14"/>
  <c r="BE28" i="14"/>
  <c r="H29" i="14"/>
  <c r="G29" i="14"/>
  <c r="M29" i="14"/>
  <c r="L29" i="14"/>
  <c r="R29" i="14"/>
  <c r="Q29" i="14"/>
  <c r="W29" i="14"/>
  <c r="V29" i="14"/>
  <c r="AB29" i="14"/>
  <c r="AA29" i="14"/>
  <c r="AG29" i="14"/>
  <c r="AF29" i="14"/>
  <c r="AL29" i="14"/>
  <c r="AK29" i="14"/>
  <c r="AQ29" i="14"/>
  <c r="AP29" i="14"/>
  <c r="AV29" i="14"/>
  <c r="AU29" i="14"/>
  <c r="BA29" i="14"/>
  <c r="AZ29" i="14"/>
  <c r="BF29" i="14"/>
  <c r="BE29" i="14"/>
  <c r="E40" i="13"/>
  <c r="H27" i="13"/>
  <c r="G27" i="13"/>
  <c r="I40" i="13"/>
  <c r="G33" i="13"/>
  <c r="J40" i="13"/>
  <c r="M27" i="13"/>
  <c r="L27" i="13"/>
  <c r="N40" i="13"/>
  <c r="L33" i="13"/>
  <c r="O40" i="13"/>
  <c r="R27" i="13"/>
  <c r="Q27" i="13"/>
  <c r="S40" i="13"/>
  <c r="Q33" i="13"/>
  <c r="T40" i="13"/>
  <c r="W27" i="13"/>
  <c r="V27" i="13"/>
  <c r="X40" i="13"/>
  <c r="V33" i="13"/>
  <c r="Y40" i="13"/>
  <c r="AB27" i="13"/>
  <c r="AA27" i="13"/>
  <c r="AD40" i="13"/>
  <c r="AG27" i="13"/>
  <c r="AF27" i="13"/>
  <c r="AI40" i="13"/>
  <c r="AL27" i="13"/>
  <c r="AK27" i="13"/>
  <c r="AN40" i="13"/>
  <c r="AQ27" i="13"/>
  <c r="AP27" i="13"/>
  <c r="AS40" i="13"/>
  <c r="AV27" i="13"/>
  <c r="AU27" i="13"/>
  <c r="AX40" i="13"/>
  <c r="BA27" i="13"/>
  <c r="AZ27" i="13"/>
  <c r="BC40" i="13"/>
  <c r="BF27" i="13"/>
  <c r="BE27" i="13"/>
  <c r="H28" i="13"/>
  <c r="G28" i="13"/>
  <c r="M28" i="13"/>
  <c r="L28" i="13"/>
  <c r="R28" i="13"/>
  <c r="Q28" i="13"/>
  <c r="W28" i="13"/>
  <c r="V28" i="13"/>
  <c r="AB28" i="13"/>
  <c r="AA28" i="13"/>
  <c r="AG28" i="13"/>
  <c r="AF28" i="13"/>
  <c r="AL28" i="13"/>
  <c r="AK28" i="13"/>
  <c r="AQ28" i="13"/>
  <c r="AP28" i="13"/>
  <c r="AV28" i="13"/>
  <c r="AU28" i="13"/>
  <c r="BA28" i="13"/>
  <c r="AZ28" i="13"/>
  <c r="BF28" i="13"/>
  <c r="BE28" i="13"/>
  <c r="H29" i="13"/>
  <c r="G29" i="13"/>
  <c r="M29" i="13"/>
  <c r="L29" i="13"/>
  <c r="R29" i="13"/>
  <c r="Q29" i="13"/>
  <c r="W29" i="13"/>
  <c r="V29" i="13"/>
  <c r="AB29" i="13"/>
  <c r="AA29" i="13"/>
  <c r="AG29" i="13"/>
  <c r="AF29" i="13"/>
  <c r="AL29" i="13"/>
  <c r="AK29" i="13"/>
  <c r="AQ29" i="13"/>
  <c r="AP29" i="13"/>
  <c r="AV29" i="13"/>
  <c r="AU29" i="13"/>
  <c r="BA29" i="13"/>
  <c r="AZ29" i="13"/>
  <c r="BF29" i="13"/>
  <c r="BE29" i="13"/>
  <c r="M39" i="9"/>
  <c r="L39" i="9"/>
  <c r="AA39" i="9"/>
  <c r="AB39" i="9"/>
  <c r="BA39" i="9"/>
  <c r="AZ39" i="9"/>
  <c r="AP39" i="9"/>
  <c r="AQ39" i="9"/>
  <c r="R39" i="9"/>
  <c r="BF39" i="9"/>
  <c r="BE39" i="9"/>
  <c r="R28" i="9"/>
  <c r="AP28" i="9"/>
  <c r="BF28" i="9"/>
  <c r="R29" i="9"/>
  <c r="AP29" i="9"/>
  <c r="BF29" i="9"/>
  <c r="R30" i="9"/>
  <c r="AP30" i="9"/>
  <c r="BF30" i="9"/>
  <c r="T39" i="9"/>
  <c r="AJ39" i="9"/>
  <c r="AL39" i="9" s="1"/>
  <c r="AA27" i="9"/>
  <c r="AQ27" i="9"/>
  <c r="AA28" i="9"/>
  <c r="AA29" i="9"/>
  <c r="AA30" i="9"/>
  <c r="G32" i="9"/>
  <c r="E39" i="9"/>
  <c r="AS39" i="9"/>
  <c r="AF28" i="9"/>
  <c r="AF29" i="9"/>
  <c r="Q27" i="9"/>
  <c r="AG27" i="9"/>
  <c r="AG30" i="9"/>
  <c r="V32" i="9"/>
  <c r="R27" i="9"/>
  <c r="AP27" i="9"/>
  <c r="BF27" i="9"/>
  <c r="L27" i="9"/>
  <c r="AB27" i="9"/>
  <c r="AZ27" i="9"/>
  <c r="L28" i="9"/>
  <c r="AZ28" i="9"/>
  <c r="L29" i="9"/>
  <c r="AZ29" i="9"/>
  <c r="L30" i="9"/>
  <c r="AZ30" i="9"/>
  <c r="F39" i="9"/>
  <c r="N39" i="9"/>
  <c r="AD39" i="9"/>
  <c r="AT39" i="9"/>
  <c r="BE27" i="9"/>
  <c r="M27" i="9"/>
  <c r="BA27" i="9"/>
  <c r="Q39" i="9"/>
  <c r="BF40" i="14" l="1"/>
  <c r="BE40" i="14"/>
  <c r="BA40" i="14"/>
  <c r="AZ40" i="14"/>
  <c r="AV40" i="14"/>
  <c r="AU40" i="14"/>
  <c r="AQ40" i="14"/>
  <c r="AP40" i="14"/>
  <c r="AL40" i="14"/>
  <c r="AK40" i="14"/>
  <c r="AG40" i="14"/>
  <c r="AF40" i="14"/>
  <c r="AB40" i="14"/>
  <c r="AA40" i="14"/>
  <c r="W40" i="14"/>
  <c r="V40" i="14"/>
  <c r="R40" i="14"/>
  <c r="Q40" i="14"/>
  <c r="M40" i="14"/>
  <c r="L40" i="14"/>
  <c r="H40" i="14"/>
  <c r="G40" i="14"/>
  <c r="BF40" i="13"/>
  <c r="BE40" i="13"/>
  <c r="BA40" i="13"/>
  <c r="AZ40" i="13"/>
  <c r="AV40" i="13"/>
  <c r="AU40" i="13"/>
  <c r="AQ40" i="13"/>
  <c r="AP40" i="13"/>
  <c r="AL40" i="13"/>
  <c r="AK40" i="13"/>
  <c r="AG40" i="13"/>
  <c r="AF40" i="13"/>
  <c r="AB40" i="13"/>
  <c r="AA40" i="13"/>
  <c r="W40" i="13"/>
  <c r="V40" i="13"/>
  <c r="R40" i="13"/>
  <c r="Q40" i="13"/>
  <c r="M40" i="13"/>
  <c r="L40" i="13"/>
  <c r="H40" i="13"/>
  <c r="G40" i="13"/>
  <c r="W39" i="9"/>
  <c r="V39" i="9"/>
  <c r="AG39" i="9"/>
  <c r="AF39" i="9"/>
  <c r="AK39" i="9"/>
  <c r="AV39" i="9"/>
  <c r="AU39" i="9"/>
  <c r="H39" i="9"/>
  <c r="G39" i="9"/>
  <c r="E40" i="7" l="1"/>
  <c r="BC29" i="7"/>
  <c r="I33" i="7"/>
  <c r="BD29" i="7"/>
  <c r="BD28" i="7"/>
  <c r="BC28" i="7"/>
  <c r="BD27" i="7"/>
  <c r="BC27" i="7"/>
  <c r="BF27" i="7" l="1"/>
  <c r="BF28" i="7"/>
  <c r="BE28" i="7"/>
  <c r="BF29" i="7"/>
  <c r="BE29" i="7"/>
  <c r="BC40" i="7"/>
  <c r="BE27" i="7"/>
  <c r="BD40" i="7" s="1"/>
  <c r="BE40" i="7" l="1"/>
  <c r="BF40" i="7"/>
  <c r="AC28" i="7"/>
  <c r="I27" i="7" l="1"/>
  <c r="G33" i="7" s="1"/>
  <c r="I28" i="7"/>
  <c r="D27" i="7"/>
  <c r="D29" i="7"/>
  <c r="X34" i="7" l="1"/>
  <c r="S34" i="7"/>
  <c r="N34" i="7"/>
  <c r="I35" i="7"/>
  <c r="I34" i="7"/>
  <c r="X33" i="7"/>
  <c r="S33" i="7"/>
  <c r="N33" i="7"/>
  <c r="C27" i="7" l="1"/>
  <c r="C28" i="6"/>
  <c r="AS27" i="7"/>
  <c r="AR27" i="7"/>
  <c r="AO27" i="7"/>
  <c r="AN27" i="7"/>
  <c r="BB29" i="7"/>
  <c r="AY29" i="7"/>
  <c r="AX29" i="7"/>
  <c r="BB28" i="7"/>
  <c r="AY28" i="7"/>
  <c r="AX28" i="7"/>
  <c r="BB27" i="7"/>
  <c r="AY27" i="7"/>
  <c r="AX27" i="7"/>
  <c r="AW29" i="7"/>
  <c r="AT29" i="7"/>
  <c r="AS29" i="7"/>
  <c r="AW28" i="7"/>
  <c r="AT28" i="7"/>
  <c r="AS28" i="7"/>
  <c r="AW27" i="7"/>
  <c r="AT27" i="7"/>
  <c r="AR29" i="7"/>
  <c r="AO29" i="7"/>
  <c r="AN29" i="7"/>
  <c r="AR28" i="7"/>
  <c r="AO28" i="7"/>
  <c r="AN28" i="7"/>
  <c r="AQ29" i="7" l="1"/>
  <c r="AX40" i="7"/>
  <c r="AO40" i="7"/>
  <c r="AY40" i="7"/>
  <c r="AQ28" i="7"/>
  <c r="AN40" i="7"/>
  <c r="BB40" i="7"/>
  <c r="AS40" i="7"/>
  <c r="AR40" i="7"/>
  <c r="AT40" i="7"/>
  <c r="AW40" i="7"/>
  <c r="AU28" i="7"/>
  <c r="AZ29" i="7"/>
  <c r="AV27" i="7"/>
  <c r="AZ27" i="7"/>
  <c r="AV29" i="7"/>
  <c r="AP27" i="7"/>
  <c r="AZ28" i="7"/>
  <c r="BA29" i="7"/>
  <c r="AU29" i="7"/>
  <c r="AP29" i="7"/>
  <c r="BA27" i="7"/>
  <c r="AU27" i="7"/>
  <c r="AQ27" i="7"/>
  <c r="BA28" i="7"/>
  <c r="AV28" i="7"/>
  <c r="AP28" i="7"/>
  <c r="X36" i="7"/>
  <c r="S36" i="7"/>
  <c r="N36" i="7"/>
  <c r="I36" i="7"/>
  <c r="X35" i="7"/>
  <c r="S35" i="7"/>
  <c r="N35" i="7"/>
  <c r="AM29" i="7"/>
  <c r="AJ29" i="7"/>
  <c r="AI29" i="7"/>
  <c r="AH29" i="7"/>
  <c r="AE29" i="7"/>
  <c r="AD29" i="7"/>
  <c r="AC29" i="7"/>
  <c r="Z29" i="7"/>
  <c r="Y29" i="7"/>
  <c r="U29" i="7"/>
  <c r="T29" i="7"/>
  <c r="P29" i="7"/>
  <c r="O29" i="7"/>
  <c r="K29" i="7"/>
  <c r="J29" i="7"/>
  <c r="F29" i="7"/>
  <c r="E29" i="7"/>
  <c r="C29" i="7"/>
  <c r="AM28" i="7"/>
  <c r="AJ28" i="7"/>
  <c r="AI28" i="7"/>
  <c r="AH28" i="7"/>
  <c r="AE28" i="7"/>
  <c r="AD28" i="7"/>
  <c r="Z28" i="7"/>
  <c r="Y28" i="7"/>
  <c r="U28" i="7"/>
  <c r="T28" i="7"/>
  <c r="P28" i="7"/>
  <c r="O28" i="7"/>
  <c r="K28" i="7"/>
  <c r="J28" i="7"/>
  <c r="F28" i="7"/>
  <c r="E28" i="7"/>
  <c r="D28" i="7"/>
  <c r="C28" i="7"/>
  <c r="AM27" i="7"/>
  <c r="AJ27" i="7"/>
  <c r="AI27" i="7"/>
  <c r="AH27" i="7"/>
  <c r="AE27" i="7"/>
  <c r="AD27" i="7"/>
  <c r="AC27" i="7"/>
  <c r="Z27" i="7"/>
  <c r="Y27" i="7"/>
  <c r="U27" i="7"/>
  <c r="T27" i="7"/>
  <c r="P27" i="7"/>
  <c r="O27" i="7"/>
  <c r="K27" i="7"/>
  <c r="J27" i="7"/>
  <c r="F27" i="7"/>
  <c r="E27" i="7"/>
  <c r="X29" i="7"/>
  <c r="N29" i="7"/>
  <c r="I29" i="7"/>
  <c r="G34" i="7"/>
  <c r="G13" i="6"/>
  <c r="I13" i="6" s="1"/>
  <c r="H13" i="6"/>
  <c r="L13" i="6"/>
  <c r="M13" i="6"/>
  <c r="N13" i="6"/>
  <c r="Q13" i="6"/>
  <c r="S13" i="6" s="1"/>
  <c r="R13" i="6"/>
  <c r="V13" i="6"/>
  <c r="W13" i="6"/>
  <c r="X13" i="6"/>
  <c r="AA13" i="6"/>
  <c r="AB13" i="6"/>
  <c r="AF13" i="6"/>
  <c r="AG13" i="6"/>
  <c r="AK13" i="6"/>
  <c r="AL13" i="6"/>
  <c r="G14" i="6"/>
  <c r="H14" i="6"/>
  <c r="I14" i="6"/>
  <c r="L14" i="6"/>
  <c r="M14" i="6"/>
  <c r="N14" i="6"/>
  <c r="Q14" i="6"/>
  <c r="S14" i="6" s="1"/>
  <c r="R14" i="6"/>
  <c r="V14" i="6"/>
  <c r="W14" i="6"/>
  <c r="X14" i="6"/>
  <c r="AA14" i="6"/>
  <c r="AB14" i="6"/>
  <c r="AF14" i="6"/>
  <c r="AG14" i="6"/>
  <c r="AK14" i="6"/>
  <c r="AL14" i="6"/>
  <c r="G15" i="6"/>
  <c r="H15" i="6"/>
  <c r="I15" i="6"/>
  <c r="L15" i="6"/>
  <c r="N15" i="6" s="1"/>
  <c r="M15" i="6"/>
  <c r="Q15" i="6"/>
  <c r="R15" i="6"/>
  <c r="S15" i="6"/>
  <c r="V15" i="6"/>
  <c r="W15" i="6"/>
  <c r="X15" i="6"/>
  <c r="AA15" i="6"/>
  <c r="AB15" i="6"/>
  <c r="AF15" i="6"/>
  <c r="AG15" i="6"/>
  <c r="AK15" i="6"/>
  <c r="AL15" i="6"/>
  <c r="G16" i="6"/>
  <c r="I16" i="6" s="1"/>
  <c r="H16" i="6"/>
  <c r="L16" i="6"/>
  <c r="M16" i="6"/>
  <c r="N16" i="6"/>
  <c r="Q16" i="6"/>
  <c r="R16" i="6"/>
  <c r="S16" i="6"/>
  <c r="V16" i="6"/>
  <c r="X16" i="6" s="1"/>
  <c r="W16" i="6"/>
  <c r="AA16" i="6"/>
  <c r="AB16" i="6"/>
  <c r="AF16" i="6"/>
  <c r="AG16" i="6"/>
  <c r="AK16" i="6"/>
  <c r="AL16" i="6"/>
  <c r="G17" i="6"/>
  <c r="I17" i="6" s="1"/>
  <c r="H17" i="6"/>
  <c r="L17" i="6"/>
  <c r="M17" i="6"/>
  <c r="N17" i="6"/>
  <c r="Q17" i="6"/>
  <c r="S17" i="6" s="1"/>
  <c r="R17" i="6"/>
  <c r="V17" i="6"/>
  <c r="W17" i="6"/>
  <c r="X17" i="6"/>
  <c r="AA17" i="6"/>
  <c r="AB17" i="6"/>
  <c r="AF17" i="6"/>
  <c r="AG17" i="6"/>
  <c r="AK17" i="6"/>
  <c r="AL17" i="6"/>
  <c r="G18" i="6"/>
  <c r="H18" i="6"/>
  <c r="I18" i="6"/>
  <c r="L18" i="6"/>
  <c r="M18" i="6"/>
  <c r="N18" i="6"/>
  <c r="Q18" i="6"/>
  <c r="S18" i="6" s="1"/>
  <c r="R18" i="6"/>
  <c r="V18" i="6"/>
  <c r="W18" i="6"/>
  <c r="X18" i="6"/>
  <c r="AA18" i="6"/>
  <c r="AB18" i="6"/>
  <c r="AF18" i="6"/>
  <c r="AG18" i="6"/>
  <c r="AK18" i="6"/>
  <c r="AL18" i="6"/>
  <c r="G19" i="6"/>
  <c r="H19" i="6"/>
  <c r="I19" i="6"/>
  <c r="L19" i="6"/>
  <c r="N19" i="6" s="1"/>
  <c r="M19" i="6"/>
  <c r="Q19" i="6"/>
  <c r="R19" i="6"/>
  <c r="S19" i="6"/>
  <c r="V19" i="6"/>
  <c r="W19" i="6"/>
  <c r="X19" i="6"/>
  <c r="AA19" i="6"/>
  <c r="AB19" i="6"/>
  <c r="AF19" i="6"/>
  <c r="AG19" i="6"/>
  <c r="AK19" i="6"/>
  <c r="AL19" i="6"/>
  <c r="G20" i="6"/>
  <c r="I20" i="6" s="1"/>
  <c r="H20" i="6"/>
  <c r="L20" i="6"/>
  <c r="M20" i="6"/>
  <c r="N20" i="6"/>
  <c r="Q20" i="6"/>
  <c r="R20" i="6"/>
  <c r="S20" i="6"/>
  <c r="V20" i="6"/>
  <c r="X20" i="6" s="1"/>
  <c r="W20" i="6"/>
  <c r="AA20" i="6"/>
  <c r="AB20" i="6"/>
  <c r="AK20" i="6"/>
  <c r="AL20" i="6"/>
  <c r="G21" i="6"/>
  <c r="I21" i="6" s="1"/>
  <c r="H21" i="6"/>
  <c r="L21" i="6"/>
  <c r="M21" i="6"/>
  <c r="N21" i="6"/>
  <c r="Q21" i="6"/>
  <c r="R21" i="6"/>
  <c r="S21" i="6"/>
  <c r="V21" i="6"/>
  <c r="X21" i="6" s="1"/>
  <c r="W21" i="6"/>
  <c r="AA21" i="6"/>
  <c r="AB21" i="6"/>
  <c r="AK21" i="6"/>
  <c r="AL21" i="6"/>
  <c r="BA40" i="7" l="1"/>
  <c r="AZ40" i="7"/>
  <c r="AM40" i="7"/>
  <c r="AV40" i="7"/>
  <c r="AU40" i="7"/>
  <c r="AQ40" i="7"/>
  <c r="AP40" i="7"/>
  <c r="L35" i="7"/>
  <c r="L28" i="7"/>
  <c r="U40" i="7"/>
  <c r="AJ40" i="7"/>
  <c r="H27" i="7"/>
  <c r="M29" i="7"/>
  <c r="L36" i="7"/>
  <c r="AK28" i="7"/>
  <c r="M27" i="7"/>
  <c r="AG29" i="7"/>
  <c r="AL28" i="7"/>
  <c r="Q29" i="7"/>
  <c r="AA28" i="7"/>
  <c r="Q36" i="7"/>
  <c r="W27" i="7"/>
  <c r="AK27" i="7"/>
  <c r="AF28" i="7"/>
  <c r="G29" i="7"/>
  <c r="R28" i="7"/>
  <c r="AH40" i="7"/>
  <c r="H28" i="7"/>
  <c r="R27" i="7"/>
  <c r="F40" i="7"/>
  <c r="AG27" i="7"/>
  <c r="AF27" i="7"/>
  <c r="AA27" i="7"/>
  <c r="N27" i="7"/>
  <c r="L33" i="7" s="1"/>
  <c r="X27" i="7"/>
  <c r="V33" i="7" s="1"/>
  <c r="S27" i="7"/>
  <c r="Q33" i="7" s="1"/>
  <c r="G35" i="7"/>
  <c r="M28" i="7"/>
  <c r="AC40" i="7"/>
  <c r="W29" i="7"/>
  <c r="AF29" i="7"/>
  <c r="V35" i="7"/>
  <c r="O40" i="7"/>
  <c r="AE40" i="7"/>
  <c r="V28" i="7"/>
  <c r="V29" i="7"/>
  <c r="K40" i="7"/>
  <c r="AB28" i="7"/>
  <c r="H29" i="7"/>
  <c r="AB29" i="7"/>
  <c r="AL29" i="7"/>
  <c r="S28" i="7"/>
  <c r="Q34" i="7" s="1"/>
  <c r="S29" i="7"/>
  <c r="Q35" i="7" s="1"/>
  <c r="V36" i="7"/>
  <c r="N28" i="7"/>
  <c r="L34" i="7" s="1"/>
  <c r="G36" i="7"/>
  <c r="X28" i="7"/>
  <c r="V34" i="7" s="1"/>
  <c r="P40" i="7"/>
  <c r="L27" i="7"/>
  <c r="R29" i="7"/>
  <c r="J40" i="7"/>
  <c r="Z40" i="7"/>
  <c r="AB27" i="7"/>
  <c r="AA29" i="7"/>
  <c r="AI40" i="7"/>
  <c r="Y40" i="7"/>
  <c r="G28" i="7"/>
  <c r="V27" i="7"/>
  <c r="AL27" i="7"/>
  <c r="Q28" i="7"/>
  <c r="AG28" i="7"/>
  <c r="L29" i="7"/>
  <c r="T40" i="7"/>
  <c r="W28" i="7"/>
  <c r="G27" i="7"/>
  <c r="AK29" i="7"/>
  <c r="AD40" i="7"/>
  <c r="Q27" i="7"/>
  <c r="AL40" i="7" l="1"/>
  <c r="R40" i="7"/>
  <c r="N40" i="7"/>
  <c r="Q40" i="7"/>
  <c r="M40" i="7"/>
  <c r="L40" i="7"/>
  <c r="X40" i="7"/>
  <c r="S40" i="7"/>
  <c r="W40" i="7"/>
  <c r="V40" i="7"/>
  <c r="AB40" i="7"/>
  <c r="AA40" i="7"/>
  <c r="AK40" i="7"/>
  <c r="I40" i="7"/>
  <c r="AG40" i="7"/>
  <c r="AF40" i="7"/>
  <c r="G40" i="7"/>
  <c r="H40" i="7"/>
  <c r="I31" i="6"/>
  <c r="X37" i="6"/>
  <c r="N37" i="6"/>
  <c r="N36" i="6"/>
  <c r="I37" i="6"/>
  <c r="I36" i="6"/>
  <c r="X36" i="6"/>
  <c r="S36" i="6"/>
  <c r="S37" i="6"/>
  <c r="AI31" i="6" l="1"/>
  <c r="AJ31" i="6"/>
  <c r="AE31" i="6"/>
  <c r="AD31" i="6"/>
  <c r="Y31" i="6"/>
  <c r="Z31" i="6"/>
  <c r="U31" i="6"/>
  <c r="T31" i="6"/>
  <c r="O31" i="6"/>
  <c r="P31" i="6"/>
  <c r="K31" i="6"/>
  <c r="J31" i="6"/>
  <c r="E31" i="6"/>
  <c r="F31" i="6"/>
  <c r="C31" i="6"/>
  <c r="L31" i="6" l="1"/>
  <c r="H31" i="6"/>
  <c r="Q31" i="6"/>
  <c r="AM30" i="6"/>
  <c r="AM31" i="6"/>
  <c r="AH31" i="6"/>
  <c r="AC31" i="6"/>
  <c r="AL31" i="6"/>
  <c r="AF31" i="6"/>
  <c r="AB31" i="6"/>
  <c r="V31" i="6"/>
  <c r="R31" i="6"/>
  <c r="G31" i="6"/>
  <c r="E30" i="6"/>
  <c r="D31" i="6"/>
  <c r="C30" i="6"/>
  <c r="X31" i="6"/>
  <c r="V37" i="6" s="1"/>
  <c r="N31" i="6"/>
  <c r="L37" i="6" s="1"/>
  <c r="G37" i="6" l="1"/>
  <c r="S31" i="6"/>
  <c r="Q37" i="6" s="1"/>
  <c r="M31" i="6"/>
  <c r="AG31" i="6"/>
  <c r="AK31" i="6"/>
  <c r="AA31" i="6"/>
  <c r="W31" i="6"/>
  <c r="E28" i="6" l="1"/>
  <c r="X35" i="6"/>
  <c r="S35" i="6"/>
  <c r="N35" i="6"/>
  <c r="I35" i="6"/>
  <c r="X34" i="6"/>
  <c r="S34" i="6"/>
  <c r="N34" i="6"/>
  <c r="I34" i="6"/>
  <c r="AJ30" i="6"/>
  <c r="AI30" i="6"/>
  <c r="AH30" i="6"/>
  <c r="AE30" i="6"/>
  <c r="AD30" i="6"/>
  <c r="AC30" i="6"/>
  <c r="Z30" i="6"/>
  <c r="Y30" i="6"/>
  <c r="U30" i="6"/>
  <c r="T30" i="6"/>
  <c r="P30" i="6"/>
  <c r="O30" i="6"/>
  <c r="K30" i="6"/>
  <c r="J30" i="6"/>
  <c r="F30" i="6"/>
  <c r="D30" i="6"/>
  <c r="AM29" i="6"/>
  <c r="AJ29" i="6"/>
  <c r="AI29" i="6"/>
  <c r="AH29" i="6"/>
  <c r="AE29" i="6"/>
  <c r="AD29" i="6"/>
  <c r="AC29" i="6"/>
  <c r="Z29" i="6"/>
  <c r="Y29" i="6"/>
  <c r="U29" i="6"/>
  <c r="T29" i="6"/>
  <c r="P29" i="6"/>
  <c r="O29" i="6"/>
  <c r="K29" i="6"/>
  <c r="J29" i="6"/>
  <c r="F29" i="6"/>
  <c r="E29" i="6"/>
  <c r="D29" i="6"/>
  <c r="C29" i="6"/>
  <c r="AM28" i="6"/>
  <c r="AJ28" i="6"/>
  <c r="AI28" i="6"/>
  <c r="AH28" i="6"/>
  <c r="AH41" i="6" s="1"/>
  <c r="AE28" i="6"/>
  <c r="AD28" i="6"/>
  <c r="AC28" i="6"/>
  <c r="Z28" i="6"/>
  <c r="Y28" i="6"/>
  <c r="U28" i="6"/>
  <c r="T28" i="6"/>
  <c r="P28" i="6"/>
  <c r="P41" i="6" s="1"/>
  <c r="O28" i="6"/>
  <c r="K28" i="6"/>
  <c r="J28" i="6"/>
  <c r="F28" i="6"/>
  <c r="D28" i="6"/>
  <c r="AL12" i="6"/>
  <c r="AK12" i="6"/>
  <c r="AG12" i="6"/>
  <c r="AF12" i="6"/>
  <c r="AB12" i="6"/>
  <c r="AA12" i="6"/>
  <c r="W12" i="6"/>
  <c r="V12" i="6"/>
  <c r="X12" i="6" s="1"/>
  <c r="R12" i="6"/>
  <c r="Q12" i="6"/>
  <c r="S12" i="6" s="1"/>
  <c r="M12" i="6"/>
  <c r="L12" i="6"/>
  <c r="N12" i="6" s="1"/>
  <c r="H12" i="6"/>
  <c r="G12" i="6"/>
  <c r="I12" i="6" s="1"/>
  <c r="AL11" i="6"/>
  <c r="AK11" i="6"/>
  <c r="AG11" i="6"/>
  <c r="AF11" i="6"/>
  <c r="AB11" i="6"/>
  <c r="AA11" i="6"/>
  <c r="W11" i="6"/>
  <c r="V11" i="6"/>
  <c r="X11" i="6" s="1"/>
  <c r="R11" i="6"/>
  <c r="Q11" i="6"/>
  <c r="S11" i="6" s="1"/>
  <c r="M11" i="6"/>
  <c r="L11" i="6"/>
  <c r="N11" i="6" s="1"/>
  <c r="H11" i="6"/>
  <c r="G11" i="6"/>
  <c r="I11" i="6" s="1"/>
  <c r="AL10" i="6"/>
  <c r="AK10" i="6"/>
  <c r="AG10" i="6"/>
  <c r="AF10" i="6"/>
  <c r="AB10" i="6"/>
  <c r="AA10" i="6"/>
  <c r="W10" i="6"/>
  <c r="V10" i="6"/>
  <c r="X10" i="6" s="1"/>
  <c r="R10" i="6"/>
  <c r="Q10" i="6"/>
  <c r="S10" i="6" s="1"/>
  <c r="M10" i="6"/>
  <c r="L10" i="6"/>
  <c r="N10" i="6" s="1"/>
  <c r="H10" i="6"/>
  <c r="G10" i="6"/>
  <c r="I10" i="6" s="1"/>
  <c r="Y41" i="6" l="1"/>
  <c r="K41" i="6"/>
  <c r="O41" i="6"/>
  <c r="Q41" i="6" s="1"/>
  <c r="AE41" i="6"/>
  <c r="AD41" i="6"/>
  <c r="AG41" i="6" s="1"/>
  <c r="I30" i="6"/>
  <c r="G36" i="6" s="1"/>
  <c r="J41" i="6"/>
  <c r="AC41" i="6"/>
  <c r="T41" i="6"/>
  <c r="AI41" i="6"/>
  <c r="U41" i="6"/>
  <c r="AJ41" i="6"/>
  <c r="AM41" i="6"/>
  <c r="E41" i="6"/>
  <c r="F41" i="6"/>
  <c r="Z41" i="6"/>
  <c r="W30" i="6"/>
  <c r="M29" i="6"/>
  <c r="AB28" i="6"/>
  <c r="S29" i="6"/>
  <c r="Q35" i="6" s="1"/>
  <c r="M30" i="6"/>
  <c r="W29" i="6"/>
  <c r="AL29" i="6"/>
  <c r="AG30" i="6"/>
  <c r="AL30" i="6"/>
  <c r="AF29" i="6"/>
  <c r="AB30" i="6"/>
  <c r="L28" i="6"/>
  <c r="R29" i="6"/>
  <c r="S28" i="6"/>
  <c r="AG29" i="6"/>
  <c r="X30" i="6"/>
  <c r="V36" i="6" s="1"/>
  <c r="H29" i="6"/>
  <c r="AB29" i="6"/>
  <c r="G29" i="6"/>
  <c r="X28" i="6"/>
  <c r="I29" i="6"/>
  <c r="G35" i="6" s="1"/>
  <c r="G28" i="6"/>
  <c r="W28" i="6"/>
  <c r="L30" i="6"/>
  <c r="AA30" i="6"/>
  <c r="AK30" i="6"/>
  <c r="X29" i="6"/>
  <c r="V35" i="6" s="1"/>
  <c r="I28" i="6"/>
  <c r="AK28" i="6"/>
  <c r="AL28" i="6"/>
  <c r="R30" i="6"/>
  <c r="M28" i="6"/>
  <c r="Q29" i="6"/>
  <c r="H30" i="6"/>
  <c r="N30" i="6"/>
  <c r="L36" i="6" s="1"/>
  <c r="N29" i="6"/>
  <c r="L35" i="6" s="1"/>
  <c r="N28" i="6"/>
  <c r="S30" i="6"/>
  <c r="Q36" i="6" s="1"/>
  <c r="V28" i="6"/>
  <c r="H28" i="6"/>
  <c r="AF28" i="6"/>
  <c r="AA29" i="6"/>
  <c r="V30" i="6"/>
  <c r="Q28" i="6"/>
  <c r="AG28" i="6"/>
  <c r="L29" i="6"/>
  <c r="G30" i="6"/>
  <c r="R28" i="6"/>
  <c r="AK29" i="6"/>
  <c r="AF30" i="6"/>
  <c r="AA28" i="6"/>
  <c r="V29" i="6"/>
  <c r="Q30" i="6"/>
  <c r="R41" i="6" l="1"/>
  <c r="AB41" i="6"/>
  <c r="I41" i="6"/>
  <c r="AF41" i="6"/>
  <c r="AL41" i="6"/>
  <c r="AK41" i="6"/>
  <c r="W41" i="6"/>
  <c r="V41" i="6"/>
  <c r="H41" i="6"/>
  <c r="G41" i="6"/>
  <c r="AA41" i="6"/>
  <c r="N41" i="6"/>
  <c r="V34" i="6"/>
  <c r="X41" i="6"/>
  <c r="Q34" i="6"/>
  <c r="S41" i="6"/>
  <c r="M41" i="6"/>
  <c r="L41" i="6"/>
  <c r="G34" i="6"/>
  <c r="L34" i="6"/>
</calcChain>
</file>

<file path=xl/sharedStrings.xml><?xml version="1.0" encoding="utf-8"?>
<sst xmlns="http://schemas.openxmlformats.org/spreadsheetml/2006/main" count="1553" uniqueCount="105">
  <si>
    <t>Email Channel KPIs 2023</t>
  </si>
  <si>
    <t>Changes made in v2
1) excluded Oct Privacy email openers from targetable and holdout
2) includes only email engagers (at least 1 email open in entire user history) for both targetable and holdout
3) exclude unsubscribed from targetable and holdout (as of end of month)</t>
  </si>
  <si>
    <t>Excluded 'Abandon MAA'</t>
  </si>
  <si>
    <t>Cohort Size</t>
  </si>
  <si>
    <t>Return Rate</t>
  </si>
  <si>
    <t>Usage</t>
  </si>
  <si>
    <t>Repertoire</t>
  </si>
  <si>
    <t>Viewing Sessions</t>
  </si>
  <si>
    <t>Viewing Winback Rate</t>
  </si>
  <si>
    <t>Viewing Save Rate</t>
  </si>
  <si>
    <t>Upgrade Rate</t>
  </si>
  <si>
    <t>New Upgrade Rate</t>
  </si>
  <si>
    <t>Paid Winback Rate</t>
  </si>
  <si>
    <t>Paid Churn Save Rate</t>
  </si>
  <si>
    <t>Paid Churn Rate</t>
  </si>
  <si>
    <t>Month</t>
  </si>
  <si>
    <t>Email Engager</t>
  </si>
  <si>
    <t>Email Holdout</t>
  </si>
  <si>
    <t>Lift (PTS)</t>
  </si>
  <si>
    <t>Lift (Index)</t>
  </si>
  <si>
    <t>Incrementals</t>
  </si>
  <si>
    <t>Index</t>
  </si>
  <si>
    <t>*Data excluded 'Abandon MAA'</t>
  </si>
  <si>
    <t>*Return Rate = total unique users who returned and viewed content on the platform</t>
  </si>
  <si>
    <t>*Usage = total hours watched</t>
  </si>
  <si>
    <t>*Repertoire = total titles watched</t>
  </si>
  <si>
    <t>*Viewing Session = total sessions on the platform</t>
  </si>
  <si>
    <t>*Win Back = Lapsed users who returned and viewed content</t>
  </si>
  <si>
    <t>*Save Rate = Lapsing users (15-30 day of no viewership) who returned and viewed content</t>
  </si>
  <si>
    <t>*Upgrade Rate = Viewers who went from non-paying to paying (the sum of New Upgrades + Paid Winbacks)</t>
  </si>
  <si>
    <t>*New Upgrade Rate = first-time free to paid users</t>
  </si>
  <si>
    <t>*Paid WinBack = Previously churned users who upgraded again</t>
  </si>
  <si>
    <t>*Paid Churn Save = back to Premium after cancellation, but before they roll to free</t>
  </si>
  <si>
    <t>*Paid Churn Rate = % Paid Churned as of the last day of the month; same data source as PAVO Churn Trend</t>
  </si>
  <si>
    <t>Quarterly</t>
  </si>
  <si>
    <t>*A index of 96 in Paid Churn Rate means 4% decrease in Churn Rate when comparing engager vs holdout</t>
  </si>
  <si>
    <t>Avg Cohort Size</t>
  </si>
  <si>
    <t>Returns</t>
  </si>
  <si>
    <t>Win Back Rate</t>
  </si>
  <si>
    <t>Save Rate</t>
  </si>
  <si>
    <t>Q1 2023</t>
  </si>
  <si>
    <t>Q2 2023</t>
  </si>
  <si>
    <t>Q3 2023</t>
  </si>
  <si>
    <t>Q4 2023</t>
  </si>
  <si>
    <t>% Attributable to Marketing</t>
  </si>
  <si>
    <t>Total</t>
  </si>
  <si>
    <t>Q1 total</t>
  </si>
  <si>
    <t>Q2 total</t>
  </si>
  <si>
    <t>Q3 total</t>
  </si>
  <si>
    <t>Q4 total</t>
  </si>
  <si>
    <t>Year to Date</t>
  </si>
  <si>
    <t>Usage (Hours)</t>
  </si>
  <si>
    <t>Month Avg/Yearly Total*</t>
  </si>
  <si>
    <t>*Monthly avg for rates/lift and Yearly Total for Incrementals</t>
  </si>
  <si>
    <r>
      <rPr>
        <b/>
        <i/>
        <sz val="12"/>
        <color rgb="FF000000"/>
        <rFont val="Calibri"/>
      </rPr>
      <t xml:space="preserve">*Notes on Email Channel: 
</t>
    </r>
    <r>
      <rPr>
        <sz val="12"/>
        <color rgb="FF000000"/>
        <rFont val="Calibri"/>
      </rPr>
      <t xml:space="preserve">&gt; Email Engager = Received Email in the month and opened at least one email in the entire user history. ('Other Open')
&gt; Holdout is Email Channel Holdout, excluded users who were classified as 'holdout' but actually received emails.
&gt; After July 2021, switched to quarterly rotational holdout; Continue to exclude all Abandon MAA from both targetable and holdout for measurement purpose.
&gt; "Email Engager cohort" definition adjusted to 'Other Open' starting in Jan 2023
&gt; The cohort size of Email Engagers droped because inactive email users are dropped from email engagers (Starting from July/Aug, stopped sending ad-hoc emails to "90D-NonO" cohort).
</t>
    </r>
  </si>
  <si>
    <t>Email Channel KPIs 2023 - By Entitlement</t>
  </si>
  <si>
    <r>
      <rPr>
        <b/>
        <i/>
        <sz val="12"/>
        <color rgb="FF000000"/>
        <rFont val="Calibri"/>
      </rPr>
      <t xml:space="preserve">*Notes on Email Channel: 
</t>
    </r>
    <r>
      <rPr>
        <sz val="12"/>
        <color rgb="FF000000"/>
        <rFont val="Calibri"/>
      </rPr>
      <t>&gt; Email Engager = Received Email in the quarter and opened at least one email in the entire user history.  ('Other Opens')
&gt; Holdout is Email Channel Holdout, excluded users who were classified as 'holdout' but actually received emails.
&gt; After July 2021, switched to quarterly rotational holdout; Continue to exclude all Abandon MAA from both targetable and holdout for measurement purpose.
&gt; The cohort size of Email Engagers droped in Aug 2022 because we stopped email to inactive users (people that never opened email). 
&gt; Account Type as of the last day of the month.</t>
    </r>
  </si>
  <si>
    <t>Account Type</t>
  </si>
  <si>
    <t>Push Delivered</t>
  </si>
  <si>
    <t>Push Holdout</t>
  </si>
  <si>
    <t>Bundled Premium</t>
  </si>
  <si>
    <t>Free</t>
  </si>
  <si>
    <t>Paying SVOD</t>
  </si>
  <si>
    <t>*Win Back = Lapsing users (15-30 day of no viewership) who returned and viewed content</t>
  </si>
  <si>
    <t>Changes made in v2</t>
  </si>
  <si>
    <t>1) excluded Oct Privacy email openers from targetable and holdout</t>
  </si>
  <si>
    <t>2) includes only email engagers (at least 1 email open in entire user history) for both targetable and holdout</t>
  </si>
  <si>
    <t>3) exclude unsubscribed from targetable and holdout (as of end of month)</t>
  </si>
  <si>
    <r>
      <rPr>
        <sz val="12"/>
        <color rgb="FF4472C4"/>
        <rFont val="Calibri"/>
      </rPr>
      <t xml:space="preserve">January KPIs Comparison between 'Other Opens' and  'All Opens' 
&gt; We sees greater reduction in Paid Churn Rate (Index 100 to 92) and increase in lift for Paid Churn Save Rate (Index 103 to 110)
&gt; Lifts remain similar for Upgrade and Viewership metrics like Return Rate, Usage, Sessions
&gt; But </t>
    </r>
    <r>
      <rPr>
        <b/>
        <sz val="12"/>
        <color rgb="FF4472C4"/>
        <rFont val="Calibri"/>
      </rPr>
      <t xml:space="preserve">total incrementals decrease </t>
    </r>
    <r>
      <rPr>
        <sz val="12"/>
        <color rgb="FF4472C4"/>
        <rFont val="Calibri"/>
      </rPr>
      <t>as the size of Email Engager Cohort dropped from 36M to 31M</t>
    </r>
  </si>
  <si>
    <t>Changes in methodology or audience over time</t>
  </si>
  <si>
    <t>Timeline</t>
  </si>
  <si>
    <t>Methodology Change</t>
  </si>
  <si>
    <t>Audience Change</t>
  </si>
  <si>
    <t>2021 Q3</t>
  </si>
  <si>
    <t>Excluded Abondon MAA for both targetable and holdout for A-to-A comparsion</t>
  </si>
  <si>
    <t>Quarterly Rotation in holdut groups
Abandon MAA excluded in holdout</t>
  </si>
  <si>
    <t>2021 Q4</t>
  </si>
  <si>
    <t>In Sept 2021, iOS 15 update to include machine opens; As a result "Email Engager cohort" inflated and downstream metrics might be deflated. Will start adjust 'Other Open' in email engager definition starting in 2023.</t>
  </si>
  <si>
    <t>2022 Q1</t>
  </si>
  <si>
    <t>Added new metric : New Upgrade; Paid Winback; Paid Churn Save.</t>
  </si>
  <si>
    <t>Added  by Account Type</t>
  </si>
  <si>
    <t xml:space="preserve">2022 Q3 </t>
  </si>
  <si>
    <t>The cohort size of Email Engagers droped because inactive email users are dropped from email engagers (Starting from July/Aug, stopped sending ad-hoc emails to "90D-NonO" cohort).</t>
  </si>
  <si>
    <t>2022 Q4</t>
  </si>
  <si>
    <t>In Oct, excluded a privacy email from the emailable list, a transcom email to all 97M users</t>
  </si>
  <si>
    <t>2023 Q1</t>
  </si>
  <si>
    <t>Exclude non-openers and unsub from holdout</t>
  </si>
  <si>
    <r>
      <rPr>
        <b/>
        <i/>
        <sz val="12"/>
        <color rgb="FF000000"/>
        <rFont val="Calibri"/>
      </rPr>
      <t xml:space="preserve">*Notes on Email Channel: 
</t>
    </r>
    <r>
      <rPr>
        <sz val="12"/>
        <color rgb="FF000000"/>
        <rFont val="Calibri"/>
      </rPr>
      <t xml:space="preserve">&gt; Email Engager = Received Email in the month and opened at least one email in the entire user history. (Including Machine Opens)
&gt; Holdout is Email Channel Holdout, excluded users who were classified as 'holdout' but actually received emails.
&gt; After July 2021, switched to quarterly rotational holdout; Continue to exclude all Abandon MAA from both targetable and holdout for measurement purpose.
&gt; "Email Engager cohort" inflated due to iOS Machine Opens since Sept 2021. Will start adjust 'Other Open' in email engager definition starting in 2023. Likely won't affect channel level results much. 
&gt; The cohort size of Email Engagers droped because inactive email users are dropped from email engagers (Starting from July/Aug, stopped sending ad-hoc emails to "90D-NonO" cohort).
</t>
    </r>
  </si>
  <si>
    <r>
      <rPr>
        <b/>
        <i/>
        <sz val="12"/>
        <color rgb="FF000000"/>
        <rFont val="Calibri"/>
      </rPr>
      <t xml:space="preserve">*Notes on Email Channel: 
</t>
    </r>
    <r>
      <rPr>
        <sz val="12"/>
        <color rgb="FF000000"/>
        <rFont val="Calibri"/>
      </rPr>
      <t xml:space="preserve">&gt; Email Engager = Received Email in the quarter and opened at least one email in the entire user history.
&gt; Holdout is Email Channel Holdout, excluded users who were classified as 'holdout' but actually received emails.
&gt; After July 2021, switched to quarterly rotational holdout; Continue to exclude all Abandon MAA from both targetable and holdout for measurement purpose.
&gt; "Email Engager cohort" inflated due to iOS Machine Opens.
</t>
    </r>
    <r>
      <rPr>
        <sz val="12"/>
        <color rgb="FF000000"/>
        <rFont val="Calibri"/>
      </rPr>
      <t xml:space="preserve">&gt; The cohort size of Email Engagers droped in Aug because we stopped email to inactive users (people that never opened email). 
</t>
    </r>
    <r>
      <rPr>
        <sz val="12"/>
        <color rgb="FF000000"/>
        <rFont val="Calibri"/>
      </rPr>
      <t>&gt; Account Type as of the last day of the month.</t>
    </r>
  </si>
  <si>
    <t>Email Channel KPIs 2022 Q1-Q4</t>
  </si>
  <si>
    <t>Summary
&gt; For Email channel in 2022, email engagers (defined as users who received email in the month + have opened 1+ email in the past) over-index emailed holdout across all KPIs, including an overall 13% lift on return rate, 15%-18% lift on total hours watched /repertoire/ viewing sessions, 5% lift on win-back rate, 2% lift on save rate, 31% lift on upgrade rate, and a 4% reduction on paid churn rate.
&gt; In Q4, we see 19% lift in return rate, 26% in viewing sessions and 32% lift in upgrade rate when comparing email engagers with channel holdout.</t>
  </si>
  <si>
    <t>Q1 2021</t>
  </si>
  <si>
    <t>Q2 2021</t>
  </si>
  <si>
    <t>Q3 2021</t>
  </si>
  <si>
    <t>Q4 2021</t>
  </si>
  <si>
    <r>
      <rPr>
        <b/>
        <i/>
        <sz val="12"/>
        <color rgb="FF000000"/>
        <rFont val="Calibri"/>
      </rPr>
      <t xml:space="preserve">*Notes on Email Channel: 
</t>
    </r>
    <r>
      <rPr>
        <sz val="12"/>
        <color rgb="FF000000"/>
        <rFont val="Calibri"/>
      </rPr>
      <t>&gt; Email Engager = Received Email in the month and opened at least one email in the entire user history.
&gt; Holdout is Email Channel Holdout, excluded users who were classified as 'holdout' but actually received emails.
&gt; After July 2021, switched to quarterly rotational holdout; Continue to exclude all Abandon MAA from both targetable and holdout for measurement purpose.
&gt; Since Q1 2022, added new metrics: New Upgrade; Paid Winback; Paid Churn Save.
&gt; "Email Engager cohort" inflated due to iOS Machine Opens since Sept 2021. Will start adjust 'Other Open' in email engager definition starting in 2023. Likely won't affect channel level results much. 
&gt; The cohort size of Email Engagers droped and viewership lifts went up Aug, likely linked to the fact inactive email users are dropped from email engagers (Starting from July/Aug, stopped sending ad-hoc emails to "90D-NonO" cohort)
&gt; Total engagers cohort size is high in Sept due to the Sept2Remember offer which was also sent to inactive email users
&gt; For Oct, excluded a privacy email from the emailable list, a transcom email to all 97M users including holdout and opted-out users</t>
    </r>
  </si>
  <si>
    <t>Email Channel KPIs 2022 Q1-Q4 - By Entitlement</t>
  </si>
  <si>
    <r>
      <rPr>
        <b/>
        <i/>
        <sz val="12"/>
        <color rgb="FF000000"/>
        <rFont val="Calibri"/>
      </rPr>
      <t xml:space="preserve">*Notes on Email Channel: 
</t>
    </r>
    <r>
      <rPr>
        <sz val="12"/>
        <color rgb="FF000000"/>
        <rFont val="Calibri"/>
      </rPr>
      <t xml:space="preserve">&gt; Email Engager = Received Email in the quarter and opened at least one email in the entire user history.
&gt; Holdout is Email Channel Holdout, excluded users who were classified as 'holdout' but actually received emails.
&gt; After July 2021, switched to quarterly rotational holdout; Continue to exclude all Abandon MAA from both targetable and holdout for measurement purpose.
&gt; For Q1 2022, added new metrics: New Upgrade; Paid Winback; Paid Churn Save.
&gt; "Email Engager cohort" inflated due to iOS Machine Opens.
</t>
    </r>
    <r>
      <rPr>
        <sz val="12"/>
        <color rgb="FF000000"/>
        <rFont val="Calibri"/>
      </rPr>
      <t xml:space="preserve">&gt; The cohort size of Email Engagers droped in Aug because we stopped email to inactive users (people that never opened email). 
</t>
    </r>
    <r>
      <rPr>
        <sz val="12"/>
        <color rgb="FF000000"/>
        <rFont val="Calibri"/>
      </rPr>
      <t>&gt; Account Type as of the last day of the month.</t>
    </r>
  </si>
  <si>
    <t>CRM KPIs 2021 Q1-Q4</t>
  </si>
  <si>
    <r>
      <rPr>
        <b/>
        <sz val="12"/>
        <rFont val="Calibri"/>
        <family val="2"/>
        <scheme val="minor"/>
      </rPr>
      <t>Summary</t>
    </r>
    <r>
      <rPr>
        <sz val="12"/>
        <rFont val="Calibri"/>
        <family val="2"/>
        <scheme val="minor"/>
      </rPr>
      <t xml:space="preserve">
&gt; For Email channel, email engagers (defined as users who have opened 1+ email in the past) over-index email holdout across all KPIs, including ~16 lift on return rate, 17-18% lift total hours watched /repertoire/ viewing sessions, 21% lift on win-back rate, 11% on save rate, and 30% upgrade rate. 
</t>
    </r>
  </si>
  <si>
    <t>Email Channel</t>
  </si>
  <si>
    <t>*Q3/Q4 data excluded 'Abandon MAA'</t>
  </si>
  <si>
    <t>Q1 2022</t>
  </si>
  <si>
    <t>Q2 2022</t>
  </si>
  <si>
    <r>
      <rPr>
        <b/>
        <i/>
        <sz val="12"/>
        <rFont val="Calibri"/>
        <family val="2"/>
        <scheme val="minor"/>
      </rPr>
      <t xml:space="preserve">*Notes on Email Channel: </t>
    </r>
    <r>
      <rPr>
        <sz val="12"/>
        <rFont val="Calibri"/>
        <family val="2"/>
        <scheme val="minor"/>
      </rPr>
      <t xml:space="preserve">
&gt; Email Engager = Received Email in the quarter and opened at least one email in the entire user history.
&gt; Holdout is Email Channel Holdout, excluded users who were classified as 'holdout' but actually received emails.
&gt; After July 2021, switched to quarterly rotational holdout; excluded Abandon MAA for measurement purpose.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</si>
</sst>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_(* #,##0.0_);_(* \(#,##0.0\);_(* &quot;-&quot;?_);_(@_)"/>
    <numFmt numFmtId="168" formatCode="0.000%"/>
  </numFmts>
  <fonts count="2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5"/>
      <color theme="1"/>
      <name val="Calibri"/>
      <family val="2"/>
      <scheme val="minor"/>
    </font>
    <font>
      <sz val="12"/>
      <color rgb="FF00B050"/>
      <name val="Calibri"/>
      <family val="2"/>
      <scheme val="minor"/>
    </font>
    <font>
      <i/>
      <sz val="12"/>
      <color theme="1"/>
      <name val="Calibri"/>
      <family val="2"/>
      <scheme val="minor"/>
    </font>
    <font>
      <sz val="12"/>
      <name val="Calibri"/>
      <family val="2"/>
      <scheme val="minor"/>
    </font>
    <font>
      <i/>
      <sz val="12"/>
      <name val="Calibri"/>
      <family val="2"/>
      <scheme val="minor"/>
    </font>
    <font>
      <b/>
      <sz val="12"/>
      <name val="Calibri"/>
      <family val="2"/>
      <scheme val="minor"/>
    </font>
    <font>
      <b/>
      <sz val="15"/>
      <color rgb="FFFF0000"/>
      <name val="Calibri"/>
      <family val="2"/>
      <scheme val="minor"/>
    </font>
    <font>
      <sz val="15"/>
      <color rgb="FFFF0000"/>
      <name val="Calibri"/>
      <family val="2"/>
      <scheme val="minor"/>
    </font>
    <font>
      <sz val="11"/>
      <color rgb="FFFF0000"/>
      <name val="Peacock Sans Light"/>
      <family val="2"/>
    </font>
    <font>
      <sz val="11"/>
      <color rgb="FF9C0006"/>
      <name val="Peacock Sans Light"/>
      <family val="2"/>
    </font>
    <font>
      <b/>
      <i/>
      <sz val="12"/>
      <name val="Calibri"/>
      <family val="2"/>
      <scheme val="minor"/>
    </font>
    <font>
      <b/>
      <i/>
      <sz val="12"/>
      <color theme="8"/>
      <name val="Calibri"/>
      <family val="2"/>
      <scheme val="minor"/>
    </font>
    <font>
      <b/>
      <sz val="12"/>
      <color theme="5"/>
      <name val="Calibri"/>
      <family val="2"/>
      <scheme val="minor"/>
    </font>
    <font>
      <sz val="15"/>
      <color rgb="FFD1D2D3"/>
      <name val="Arial"/>
      <family val="2"/>
    </font>
    <font>
      <sz val="12"/>
      <color rgb="FF000000"/>
      <name val="Calibri"/>
      <family val="2"/>
    </font>
    <font>
      <b/>
      <i/>
      <sz val="12"/>
      <color rgb="FF000000"/>
      <name val="Calibri"/>
    </font>
    <font>
      <sz val="12"/>
      <color rgb="FF000000"/>
      <name val="Calibri"/>
    </font>
    <font>
      <sz val="12"/>
      <color rgb="FF4472C4"/>
      <name val="Calibri"/>
      <family val="2"/>
      <scheme val="minor"/>
    </font>
    <font>
      <sz val="12"/>
      <color rgb="FF4472C4"/>
      <name val="Calibri"/>
    </font>
    <font>
      <b/>
      <sz val="12"/>
      <color rgb="FF4472C4"/>
      <name val="Calibri"/>
    </font>
    <font>
      <sz val="12"/>
      <color rgb="FF4472C4"/>
      <name val="Calibri"/>
      <charset val="1"/>
    </font>
    <font>
      <b/>
      <sz val="12"/>
      <color rgb="FF000000"/>
      <name val="Calibri"/>
      <family val="2"/>
    </font>
    <font>
      <b/>
      <sz val="15"/>
      <color rgb="FF70AD47"/>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79998168889431442"/>
        <bgColor theme="4" tint="0.79998168889431442"/>
      </patternFill>
    </fill>
    <fill>
      <patternFill patternType="solid">
        <fgColor rgb="FFFFC7CE"/>
      </patternFill>
    </fill>
    <fill>
      <patternFill patternType="solid">
        <fgColor theme="2"/>
        <bgColor indexed="64"/>
      </patternFill>
    </fill>
    <fill>
      <patternFill patternType="solid">
        <fgColor theme="8" tint="0.79998168889431442"/>
        <bgColor theme="4" tint="0.79998168889431442"/>
      </patternFill>
    </fill>
    <fill>
      <patternFill patternType="solid">
        <fgColor theme="5" tint="0.79998168889431442"/>
        <bgColor theme="4" tint="0.79998168889431442"/>
      </patternFill>
    </fill>
    <fill>
      <patternFill patternType="solid">
        <fgColor theme="6"/>
        <bgColor indexed="64"/>
      </patternFill>
    </fill>
    <fill>
      <patternFill patternType="solid">
        <fgColor rgb="FFFFFFFF"/>
        <bgColor indexed="64"/>
      </patternFill>
    </fill>
  </fills>
  <borders count="32">
    <border>
      <left/>
      <right/>
      <top/>
      <bottom/>
      <diagonal/>
    </border>
    <border>
      <left/>
      <right/>
      <top/>
      <bottom style="thin">
        <color theme="1"/>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theme="1"/>
      </bottom>
      <diagonal/>
    </border>
    <border>
      <left/>
      <right style="thin">
        <color theme="1"/>
      </right>
      <top/>
      <bottom style="thin">
        <color theme="1"/>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top/>
      <bottom style="thin">
        <color indexed="64"/>
      </bottom>
      <diagonal/>
    </border>
    <border>
      <left/>
      <right style="thin">
        <color theme="1"/>
      </right>
      <top/>
      <bottom style="thin">
        <color indexed="64"/>
      </bottom>
      <diagonal/>
    </border>
    <border>
      <left/>
      <right style="thin">
        <color indexed="64"/>
      </right>
      <top style="thin">
        <color theme="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cellStyleXfs>
  <cellXfs count="186">
    <xf numFmtId="0" fontId="0" fillId="0" borderId="0" xfId="0"/>
    <xf numFmtId="0" fontId="4" fillId="0" borderId="0" xfId="0" applyFont="1"/>
    <xf numFmtId="0" fontId="2" fillId="0" borderId="0" xfId="0" applyFont="1"/>
    <xf numFmtId="0" fontId="0" fillId="0" borderId="0" xfId="0" applyAlignment="1">
      <alignment horizontal="left" wrapText="1"/>
    </xf>
    <xf numFmtId="166" fontId="0" fillId="0" borderId="0" xfId="0" applyNumberFormat="1"/>
    <xf numFmtId="2" fontId="5" fillId="0" borderId="0" xfId="0" applyNumberFormat="1" applyFont="1"/>
    <xf numFmtId="165" fontId="0" fillId="0" borderId="0" xfId="0" applyNumberFormat="1"/>
    <xf numFmtId="10" fontId="5" fillId="0" borderId="0" xfId="2" applyNumberFormat="1" applyFont="1" applyBorder="1"/>
    <xf numFmtId="10" fontId="5" fillId="0" borderId="0" xfId="0" applyNumberFormat="1" applyFont="1"/>
    <xf numFmtId="164" fontId="0" fillId="0" borderId="0" xfId="0" applyNumberFormat="1"/>
    <xf numFmtId="165" fontId="5" fillId="0" borderId="0" xfId="0" applyNumberFormat="1" applyFont="1"/>
    <xf numFmtId="164" fontId="7" fillId="0" borderId="0" xfId="0" applyNumberFormat="1" applyFont="1"/>
    <xf numFmtId="0" fontId="3" fillId="0" borderId="0" xfId="0" applyFont="1"/>
    <xf numFmtId="9" fontId="0" fillId="0" borderId="0" xfId="2" applyFont="1" applyBorder="1"/>
    <xf numFmtId="166" fontId="0" fillId="0" borderId="0" xfId="2" applyNumberFormat="1" applyFont="1" applyBorder="1"/>
    <xf numFmtId="165" fontId="0" fillId="0" borderId="0" xfId="2" applyNumberFormat="1" applyFont="1" applyBorder="1"/>
    <xf numFmtId="164" fontId="5" fillId="0" borderId="0" xfId="1" applyNumberFormat="1" applyFont="1" applyBorder="1"/>
    <xf numFmtId="43" fontId="0" fillId="0" borderId="0" xfId="0" applyNumberFormat="1" applyAlignment="1">
      <alignment horizontal="left" wrapText="1"/>
    </xf>
    <xf numFmtId="0" fontId="7" fillId="0" borderId="0" xfId="0" applyFont="1" applyAlignment="1">
      <alignment vertical="top"/>
    </xf>
    <xf numFmtId="0" fontId="2" fillId="0" borderId="0" xfId="0" applyFont="1" applyAlignment="1">
      <alignment vertical="top" wrapText="1"/>
    </xf>
    <xf numFmtId="167" fontId="2" fillId="0" borderId="0" xfId="0" applyNumberFormat="1" applyFont="1"/>
    <xf numFmtId="43" fontId="2" fillId="0" borderId="0" xfId="0" applyNumberFormat="1" applyFont="1" applyAlignment="1">
      <alignment vertical="top" wrapText="1"/>
    </xf>
    <xf numFmtId="0" fontId="10" fillId="0" borderId="0" xfId="0" applyFont="1"/>
    <xf numFmtId="0" fontId="11" fillId="0" borderId="0" xfId="0" applyFont="1"/>
    <xf numFmtId="0" fontId="9" fillId="0" borderId="0" xfId="0" applyFont="1"/>
    <xf numFmtId="0" fontId="7" fillId="0" borderId="0" xfId="0" applyFont="1" applyAlignment="1">
      <alignment vertical="top" wrapText="1"/>
    </xf>
    <xf numFmtId="1" fontId="5" fillId="0" borderId="0" xfId="0" applyNumberFormat="1" applyFont="1"/>
    <xf numFmtId="1" fontId="0" fillId="0" borderId="0" xfId="0" applyNumberFormat="1"/>
    <xf numFmtId="168" fontId="0" fillId="0" borderId="0" xfId="2" applyNumberFormat="1" applyFont="1" applyFill="1"/>
    <xf numFmtId="0" fontId="0" fillId="0" borderId="0" xfId="0" applyAlignment="1">
      <alignment horizontal="right"/>
    </xf>
    <xf numFmtId="0" fontId="7" fillId="0" borderId="0" xfId="0" applyFont="1"/>
    <xf numFmtId="1" fontId="7" fillId="0" borderId="0" xfId="0" applyNumberFormat="1" applyFont="1"/>
    <xf numFmtId="168" fontId="7" fillId="0" borderId="0" xfId="2" applyNumberFormat="1" applyFont="1" applyFill="1"/>
    <xf numFmtId="10" fontId="5" fillId="0" borderId="0" xfId="2" applyNumberFormat="1" applyFont="1" applyFill="1" applyBorder="1"/>
    <xf numFmtId="164" fontId="5" fillId="0" borderId="0" xfId="1" applyNumberFormat="1" applyFont="1" applyFill="1" applyBorder="1"/>
    <xf numFmtId="0" fontId="8" fillId="0" borderId="0" xfId="0" applyFont="1"/>
    <xf numFmtId="164" fontId="5" fillId="0" borderId="2" xfId="1" applyNumberFormat="1" applyFont="1" applyBorder="1"/>
    <xf numFmtId="165" fontId="0" fillId="0" borderId="6" xfId="2" applyNumberFormat="1" applyFont="1" applyBorder="1"/>
    <xf numFmtId="165" fontId="0" fillId="0" borderId="7" xfId="2" applyNumberFormat="1" applyFont="1" applyBorder="1"/>
    <xf numFmtId="165" fontId="0" fillId="0" borderId="1" xfId="2" applyNumberFormat="1" applyFont="1" applyBorder="1"/>
    <xf numFmtId="10" fontId="5" fillId="0" borderId="1" xfId="2" applyNumberFormat="1" applyFont="1" applyBorder="1"/>
    <xf numFmtId="1" fontId="5" fillId="0" borderId="1" xfId="0" applyNumberFormat="1" applyFont="1" applyBorder="1"/>
    <xf numFmtId="164" fontId="5" fillId="0" borderId="8" xfId="1" applyNumberFormat="1" applyFont="1" applyBorder="1"/>
    <xf numFmtId="0" fontId="0" fillId="2" borderId="3" xfId="0" applyFill="1" applyBorder="1"/>
    <xf numFmtId="1" fontId="0" fillId="0" borderId="7" xfId="0" applyNumberFormat="1" applyBorder="1" applyAlignment="1">
      <alignment horizontal="left"/>
    </xf>
    <xf numFmtId="164" fontId="0" fillId="5" borderId="1" xfId="0" applyNumberFormat="1" applyFill="1" applyBorder="1"/>
    <xf numFmtId="9" fontId="0" fillId="0" borderId="1" xfId="2" applyFont="1" applyBorder="1"/>
    <xf numFmtId="165" fontId="5" fillId="0" borderId="1" xfId="0" applyNumberFormat="1" applyFont="1" applyBorder="1"/>
    <xf numFmtId="166" fontId="0" fillId="0" borderId="1" xfId="2" applyNumberFormat="1" applyFont="1" applyBorder="1"/>
    <xf numFmtId="2" fontId="5" fillId="0" borderId="1" xfId="0" applyNumberFormat="1" applyFont="1" applyBorder="1"/>
    <xf numFmtId="0" fontId="3" fillId="3" borderId="7" xfId="0" applyFont="1" applyFill="1" applyBorder="1"/>
    <xf numFmtId="0" fontId="0" fillId="3" borderId="1" xfId="0" applyFill="1" applyBorder="1" applyAlignment="1">
      <alignment horizontal="center" wrapText="1"/>
    </xf>
    <xf numFmtId="0" fontId="6" fillId="3" borderId="1" xfId="0" applyFont="1" applyFill="1" applyBorder="1" applyAlignment="1">
      <alignment horizontal="center" wrapText="1"/>
    </xf>
    <xf numFmtId="0" fontId="6" fillId="3" borderId="8" xfId="0" applyFont="1" applyFill="1" applyBorder="1" applyAlignment="1">
      <alignment horizontal="center" wrapText="1"/>
    </xf>
    <xf numFmtId="0" fontId="0" fillId="3" borderId="7" xfId="0" applyFill="1" applyBorder="1" applyAlignment="1">
      <alignment horizontal="center" wrapText="1"/>
    </xf>
    <xf numFmtId="9" fontId="0" fillId="0" borderId="7" xfId="2" applyFont="1" applyBorder="1"/>
    <xf numFmtId="166" fontId="0" fillId="0" borderId="7" xfId="2" applyNumberFormat="1" applyFont="1" applyBorder="1"/>
    <xf numFmtId="0" fontId="6" fillId="0" borderId="0" xfId="0" applyFont="1"/>
    <xf numFmtId="14" fontId="0" fillId="0" borderId="6" xfId="0" applyNumberFormat="1" applyBorder="1" applyAlignment="1">
      <alignment horizontal="left"/>
    </xf>
    <xf numFmtId="164" fontId="7" fillId="0" borderId="2" xfId="0" applyNumberFormat="1" applyFont="1" applyBorder="1"/>
    <xf numFmtId="14" fontId="0" fillId="0" borderId="7" xfId="0" applyNumberFormat="1" applyBorder="1" applyAlignment="1">
      <alignment horizontal="left"/>
    </xf>
    <xf numFmtId="164" fontId="0" fillId="0" borderId="1" xfId="0" applyNumberFormat="1" applyBorder="1"/>
    <xf numFmtId="164" fontId="7" fillId="0" borderId="8" xfId="0" applyNumberFormat="1" applyFont="1" applyBorder="1"/>
    <xf numFmtId="14" fontId="0" fillId="0" borderId="3" xfId="0" applyNumberFormat="1" applyBorder="1" applyAlignment="1">
      <alignment horizontal="left"/>
    </xf>
    <xf numFmtId="164" fontId="0" fillId="0" borderId="4" xfId="0" applyNumberFormat="1" applyBorder="1"/>
    <xf numFmtId="9" fontId="0" fillId="0" borderId="4" xfId="2" applyFont="1" applyBorder="1"/>
    <xf numFmtId="165" fontId="5" fillId="0" borderId="4" xfId="0" applyNumberFormat="1" applyFont="1" applyBorder="1"/>
    <xf numFmtId="1" fontId="5" fillId="0" borderId="4" xfId="0" applyNumberFormat="1" applyFont="1" applyBorder="1"/>
    <xf numFmtId="164" fontId="5" fillId="0" borderId="4" xfId="1" applyNumberFormat="1" applyFont="1" applyBorder="1"/>
    <xf numFmtId="166" fontId="0" fillId="0" borderId="4" xfId="2" applyNumberFormat="1" applyFont="1" applyBorder="1"/>
    <xf numFmtId="2" fontId="5" fillId="0" borderId="4" xfId="0" applyNumberFormat="1" applyFont="1" applyBorder="1"/>
    <xf numFmtId="165" fontId="0" fillId="0" borderId="4" xfId="2" applyNumberFormat="1" applyFont="1" applyBorder="1"/>
    <xf numFmtId="10" fontId="5" fillId="0" borderId="4" xfId="2" applyNumberFormat="1" applyFont="1" applyBorder="1"/>
    <xf numFmtId="164" fontId="5" fillId="0" borderId="5" xfId="1" applyNumberFormat="1" applyFont="1" applyBorder="1"/>
    <xf numFmtId="164" fontId="5" fillId="0" borderId="1" xfId="1" applyNumberFormat="1" applyFont="1" applyBorder="1"/>
    <xf numFmtId="166" fontId="0" fillId="0" borderId="3" xfId="2" applyNumberFormat="1" applyFont="1" applyBorder="1"/>
    <xf numFmtId="166" fontId="0" fillId="0" borderId="6" xfId="2" applyNumberFormat="1" applyFont="1" applyBorder="1"/>
    <xf numFmtId="165" fontId="0" fillId="0" borderId="3" xfId="2" applyNumberFormat="1" applyFont="1" applyBorder="1"/>
    <xf numFmtId="164" fontId="5" fillId="0" borderId="2" xfId="1" applyNumberFormat="1" applyFont="1" applyFill="1" applyBorder="1"/>
    <xf numFmtId="165" fontId="0" fillId="0" borderId="1" xfId="0" applyNumberFormat="1" applyBorder="1"/>
    <xf numFmtId="164" fontId="5" fillId="0" borderId="1" xfId="1" applyNumberFormat="1" applyFont="1" applyFill="1" applyBorder="1"/>
    <xf numFmtId="166" fontId="0" fillId="0" borderId="1" xfId="0" applyNumberFormat="1" applyBorder="1"/>
    <xf numFmtId="10" fontId="5" fillId="0" borderId="1" xfId="2" applyNumberFormat="1" applyFont="1" applyFill="1" applyBorder="1"/>
    <xf numFmtId="10" fontId="5" fillId="0" borderId="1" xfId="0" applyNumberFormat="1" applyFont="1" applyBorder="1"/>
    <xf numFmtId="164" fontId="5" fillId="0" borderId="8" xfId="1" applyNumberFormat="1" applyFont="1" applyFill="1" applyBorder="1"/>
    <xf numFmtId="164" fontId="8" fillId="3" borderId="1" xfId="1" applyNumberFormat="1" applyFont="1" applyFill="1" applyBorder="1" applyAlignment="1">
      <alignment horizontal="center" wrapText="1"/>
    </xf>
    <xf numFmtId="165" fontId="0" fillId="0" borderId="6" xfId="0" applyNumberFormat="1" applyBorder="1"/>
    <xf numFmtId="165" fontId="0" fillId="0" borderId="7" xfId="0" applyNumberFormat="1" applyBorder="1"/>
    <xf numFmtId="166" fontId="0" fillId="0" borderId="6" xfId="0" applyNumberFormat="1" applyBorder="1"/>
    <xf numFmtId="166" fontId="0" fillId="0" borderId="7" xfId="0" applyNumberFormat="1" applyBorder="1"/>
    <xf numFmtId="0" fontId="0" fillId="3" borderId="8" xfId="0" applyFill="1" applyBorder="1" applyAlignment="1">
      <alignment horizontal="center" wrapText="1"/>
    </xf>
    <xf numFmtId="164" fontId="7" fillId="0" borderId="5" xfId="0" applyNumberFormat="1" applyFont="1" applyBorder="1"/>
    <xf numFmtId="164" fontId="7" fillId="0" borderId="1" xfId="0" applyNumberFormat="1" applyFont="1" applyBorder="1"/>
    <xf numFmtId="0" fontId="0" fillId="6" borderId="1" xfId="0" applyFill="1" applyBorder="1" applyAlignment="1">
      <alignment horizontal="center" wrapText="1"/>
    </xf>
    <xf numFmtId="0" fontId="6" fillId="6" borderId="1" xfId="0" applyFont="1" applyFill="1" applyBorder="1" applyAlignment="1">
      <alignment horizontal="center" wrapText="1"/>
    </xf>
    <xf numFmtId="0" fontId="6" fillId="6" borderId="8" xfId="0" applyFont="1" applyFill="1" applyBorder="1" applyAlignment="1">
      <alignment horizontal="center" wrapText="1"/>
    </xf>
    <xf numFmtId="0" fontId="8" fillId="0" borderId="9" xfId="0" applyFont="1" applyBorder="1"/>
    <xf numFmtId="0" fontId="6" fillId="0" borderId="9" xfId="0" applyFont="1" applyBorder="1"/>
    <xf numFmtId="0" fontId="15" fillId="0" borderId="0" xfId="0" applyFont="1"/>
    <xf numFmtId="0" fontId="0" fillId="0" borderId="9" xfId="0" applyBorder="1"/>
    <xf numFmtId="0" fontId="0" fillId="0" borderId="9" xfId="0" applyBorder="1" applyAlignment="1">
      <alignment horizontal="right"/>
    </xf>
    <xf numFmtId="0" fontId="7" fillId="0" borderId="9" xfId="0" applyFont="1" applyBorder="1"/>
    <xf numFmtId="0" fontId="16" fillId="0" borderId="0" xfId="0" applyFont="1"/>
    <xf numFmtId="0" fontId="0" fillId="7" borderId="11" xfId="0" applyFill="1" applyBorder="1" applyAlignment="1">
      <alignment horizontal="center" wrapText="1"/>
    </xf>
    <xf numFmtId="0" fontId="6" fillId="7" borderId="11" xfId="0" applyFont="1" applyFill="1" applyBorder="1" applyAlignment="1">
      <alignment horizontal="center" wrapText="1"/>
    </xf>
    <xf numFmtId="0" fontId="6" fillId="7" borderId="12" xfId="0" applyFont="1" applyFill="1" applyBorder="1" applyAlignment="1">
      <alignment horizontal="center" wrapText="1"/>
    </xf>
    <xf numFmtId="165" fontId="0" fillId="0" borderId="9" xfId="2" applyNumberFormat="1" applyFont="1" applyBorder="1"/>
    <xf numFmtId="10" fontId="5" fillId="0" borderId="9" xfId="2" applyNumberFormat="1" applyFont="1" applyBorder="1"/>
    <xf numFmtId="1" fontId="5" fillId="0" borderId="9" xfId="0" applyNumberFormat="1" applyFont="1" applyBorder="1"/>
    <xf numFmtId="164" fontId="5" fillId="0" borderId="10" xfId="1" applyNumberFormat="1" applyFont="1" applyBorder="1"/>
    <xf numFmtId="164" fontId="5" fillId="0" borderId="13" xfId="1" applyNumberFormat="1" applyFont="1" applyBorder="1"/>
    <xf numFmtId="165" fontId="0" fillId="0" borderId="14" xfId="2" applyNumberFormat="1" applyFont="1" applyBorder="1"/>
    <xf numFmtId="165" fontId="0" fillId="0" borderId="16" xfId="2" applyNumberFormat="1" applyFont="1" applyBorder="1"/>
    <xf numFmtId="165" fontId="0" fillId="0" borderId="15" xfId="2" applyNumberFormat="1" applyFont="1" applyBorder="1"/>
    <xf numFmtId="165" fontId="0" fillId="0" borderId="11" xfId="2" applyNumberFormat="1" applyFont="1" applyBorder="1"/>
    <xf numFmtId="10" fontId="5" fillId="0" borderId="11" xfId="2" applyNumberFormat="1" applyFont="1" applyBorder="1"/>
    <xf numFmtId="1" fontId="5" fillId="0" borderId="11" xfId="0" applyNumberFormat="1" applyFont="1" applyBorder="1"/>
    <xf numFmtId="164" fontId="5" fillId="0" borderId="12" xfId="1" applyNumberFormat="1" applyFont="1" applyBorder="1"/>
    <xf numFmtId="0" fontId="0" fillId="2" borderId="4" xfId="0" applyFill="1" applyBorder="1"/>
    <xf numFmtId="0" fontId="3" fillId="3" borderId="1" xfId="0" applyFont="1" applyFill="1" applyBorder="1"/>
    <xf numFmtId="14" fontId="0" fillId="0" borderId="0" xfId="0" applyNumberFormat="1" applyAlignment="1">
      <alignment horizontal="left"/>
    </xf>
    <xf numFmtId="165" fontId="0" fillId="0" borderId="17" xfId="2" applyNumberFormat="1" applyFont="1" applyBorder="1"/>
    <xf numFmtId="165" fontId="0" fillId="0" borderId="18" xfId="2" applyNumberFormat="1" applyFont="1" applyBorder="1"/>
    <xf numFmtId="10" fontId="5" fillId="0" borderId="18" xfId="2" applyNumberFormat="1" applyFont="1" applyBorder="1"/>
    <xf numFmtId="1" fontId="5" fillId="0" borderId="18" xfId="0" applyNumberFormat="1" applyFont="1" applyBorder="1"/>
    <xf numFmtId="164" fontId="5" fillId="0" borderId="19" xfId="1" applyNumberFormat="1" applyFont="1" applyBorder="1"/>
    <xf numFmtId="165" fontId="0" fillId="8" borderId="0" xfId="0" applyNumberFormat="1" applyFill="1"/>
    <xf numFmtId="10" fontId="5" fillId="8" borderId="0" xfId="2" applyNumberFormat="1" applyFont="1" applyFill="1" applyBorder="1"/>
    <xf numFmtId="1" fontId="5" fillId="8" borderId="0" xfId="0" applyNumberFormat="1" applyFont="1" applyFill="1"/>
    <xf numFmtId="164" fontId="5" fillId="8" borderId="2" xfId="1" applyNumberFormat="1" applyFont="1" applyFill="1" applyBorder="1"/>
    <xf numFmtId="0" fontId="17" fillId="0" borderId="0" xfId="0" applyFont="1"/>
    <xf numFmtId="0" fontId="0" fillId="7" borderId="23" xfId="0" applyFill="1" applyBorder="1" applyAlignment="1">
      <alignment horizontal="center" wrapText="1"/>
    </xf>
    <xf numFmtId="0" fontId="0" fillId="7" borderId="24" xfId="0" applyFill="1" applyBorder="1" applyAlignment="1">
      <alignment horizontal="center" wrapText="1"/>
    </xf>
    <xf numFmtId="0" fontId="6" fillId="7" borderId="24" xfId="0" applyFont="1" applyFill="1" applyBorder="1" applyAlignment="1">
      <alignment horizontal="center" wrapText="1"/>
    </xf>
    <xf numFmtId="0" fontId="6" fillId="7" borderId="25" xfId="0" applyFont="1" applyFill="1" applyBorder="1" applyAlignment="1">
      <alignment horizontal="center" wrapText="1"/>
    </xf>
    <xf numFmtId="14" fontId="0" fillId="0" borderId="26" xfId="0" applyNumberFormat="1" applyBorder="1" applyAlignment="1">
      <alignment horizontal="left"/>
    </xf>
    <xf numFmtId="164" fontId="0" fillId="0" borderId="11" xfId="0" applyNumberFormat="1" applyBorder="1"/>
    <xf numFmtId="164" fontId="7" fillId="0" borderId="27" xfId="0" applyNumberFormat="1" applyFont="1" applyBorder="1"/>
    <xf numFmtId="9" fontId="0" fillId="0" borderId="11" xfId="2" applyFont="1" applyBorder="1"/>
    <xf numFmtId="165" fontId="5" fillId="0" borderId="11" xfId="0" applyNumberFormat="1" applyFont="1" applyBorder="1"/>
    <xf numFmtId="164" fontId="5" fillId="0" borderId="11" xfId="1" applyNumberFormat="1" applyFont="1" applyBorder="1"/>
    <xf numFmtId="166" fontId="0" fillId="0" borderId="26" xfId="2" applyNumberFormat="1" applyFont="1" applyBorder="1"/>
    <xf numFmtId="166" fontId="0" fillId="0" borderId="11" xfId="2" applyNumberFormat="1" applyFont="1" applyBorder="1"/>
    <xf numFmtId="2" fontId="5" fillId="0" borderId="11" xfId="0" applyNumberFormat="1" applyFont="1" applyBorder="1"/>
    <xf numFmtId="164" fontId="5" fillId="0" borderId="27" xfId="1" applyNumberFormat="1" applyFont="1" applyBorder="1"/>
    <xf numFmtId="165" fontId="0" fillId="0" borderId="26" xfId="2" applyNumberFormat="1" applyFont="1" applyBorder="1"/>
    <xf numFmtId="0" fontId="0" fillId="7" borderId="15" xfId="0" applyFill="1" applyBorder="1" applyAlignment="1">
      <alignment horizontal="center" wrapText="1"/>
    </xf>
    <xf numFmtId="164" fontId="5" fillId="0" borderId="28" xfId="1" applyNumberFormat="1" applyFont="1" applyBorder="1"/>
    <xf numFmtId="0" fontId="18" fillId="0" borderId="0" xfId="0" applyFont="1"/>
    <xf numFmtId="14" fontId="18" fillId="0" borderId="0" xfId="0" applyNumberFormat="1" applyFont="1"/>
    <xf numFmtId="11" fontId="18" fillId="0" borderId="0" xfId="0" applyNumberFormat="1" applyFont="1"/>
    <xf numFmtId="0" fontId="0" fillId="3" borderId="23" xfId="0" applyFill="1" applyBorder="1" applyAlignment="1">
      <alignment horizontal="center" wrapText="1"/>
    </xf>
    <xf numFmtId="0" fontId="0" fillId="3" borderId="24" xfId="0" applyFill="1" applyBorder="1" applyAlignment="1">
      <alignment horizontal="center" wrapText="1"/>
    </xf>
    <xf numFmtId="0" fontId="6" fillId="3" borderId="24" xfId="0" applyFont="1" applyFill="1" applyBorder="1" applyAlignment="1">
      <alignment horizontal="center" wrapText="1"/>
    </xf>
    <xf numFmtId="0" fontId="6" fillId="3" borderId="25" xfId="0" applyFont="1" applyFill="1" applyBorder="1" applyAlignment="1">
      <alignment horizontal="center" wrapText="1"/>
    </xf>
    <xf numFmtId="0" fontId="24" fillId="9" borderId="0" xfId="0" applyFont="1" applyFill="1"/>
    <xf numFmtId="2" fontId="0" fillId="0" borderId="0" xfId="0" applyNumberFormat="1"/>
    <xf numFmtId="0" fontId="25" fillId="0" borderId="0" xfId="0" applyFont="1" applyFill="1" applyBorder="1" applyAlignment="1"/>
    <xf numFmtId="0" fontId="18" fillId="0" borderId="0" xfId="0" applyFont="1" applyFill="1" applyBorder="1" applyAlignment="1"/>
    <xf numFmtId="0" fontId="18" fillId="0" borderId="0" xfId="0" applyFont="1" applyFill="1" applyBorder="1" applyAlignment="1">
      <alignment wrapText="1"/>
    </xf>
    <xf numFmtId="0" fontId="26" fillId="0" borderId="0" xfId="0" applyFont="1"/>
    <xf numFmtId="0" fontId="18" fillId="0" borderId="0" xfId="0" applyFont="1" applyFill="1" applyBorder="1" applyAlignment="1">
      <alignment horizontal="left" wrapText="1"/>
    </xf>
    <xf numFmtId="0" fontId="0" fillId="0" borderId="13" xfId="0" applyBorder="1"/>
    <xf numFmtId="0" fontId="22" fillId="0" borderId="29" xfId="0" applyFont="1" applyBorder="1" applyAlignment="1">
      <alignment horizontal="left" vertical="top" wrapText="1"/>
    </xf>
    <xf numFmtId="0" fontId="21" fillId="0" borderId="30" xfId="0" applyFont="1" applyBorder="1" applyAlignment="1">
      <alignment horizontal="left" vertical="top" wrapText="1"/>
    </xf>
    <xf numFmtId="0" fontId="21" fillId="0" borderId="31" xfId="0" applyFont="1" applyBorder="1" applyAlignment="1">
      <alignment horizontal="left" vertical="top" wrapText="1"/>
    </xf>
    <xf numFmtId="0" fontId="3" fillId="3" borderId="4" xfId="0" applyFont="1" applyFill="1" applyBorder="1" applyAlignment="1">
      <alignment horizontal="center"/>
    </xf>
    <xf numFmtId="0" fontId="3" fillId="3" borderId="3" xfId="0" applyFont="1" applyFill="1" applyBorder="1" applyAlignment="1">
      <alignment horizontal="center"/>
    </xf>
    <xf numFmtId="0" fontId="3" fillId="3" borderId="5" xfId="0" applyFont="1" applyFill="1" applyBorder="1" applyAlignment="1">
      <alignment horizontal="center"/>
    </xf>
    <xf numFmtId="0" fontId="3" fillId="7" borderId="20" xfId="0" applyFont="1" applyFill="1" applyBorder="1" applyAlignment="1">
      <alignment horizontal="center"/>
    </xf>
    <xf numFmtId="0" fontId="3" fillId="7" borderId="21" xfId="0" applyFont="1" applyFill="1" applyBorder="1" applyAlignment="1">
      <alignment horizontal="center"/>
    </xf>
    <xf numFmtId="0" fontId="3" fillId="7" borderId="22" xfId="0" applyFont="1" applyFill="1" applyBorder="1" applyAlignment="1">
      <alignment horizontal="center"/>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7" borderId="14" xfId="0" applyFont="1" applyFill="1" applyBorder="1" applyAlignment="1">
      <alignment horizontal="center"/>
    </xf>
    <xf numFmtId="0" fontId="3" fillId="7" borderId="9" xfId="0" applyFont="1" applyFill="1" applyBorder="1" applyAlignment="1">
      <alignment horizontal="center"/>
    </xf>
    <xf numFmtId="0" fontId="3" fillId="7" borderId="10" xfId="0" applyFont="1" applyFill="1" applyBorder="1" applyAlignment="1">
      <alignment horizontal="center"/>
    </xf>
    <xf numFmtId="0" fontId="3" fillId="3" borderId="20" xfId="0" applyFont="1" applyFill="1" applyBorder="1" applyAlignment="1">
      <alignment horizontal="center"/>
    </xf>
    <xf numFmtId="0" fontId="3" fillId="3" borderId="21" xfId="0" applyFont="1" applyFill="1" applyBorder="1" applyAlignment="1">
      <alignment horizontal="center"/>
    </xf>
    <xf numFmtId="0" fontId="3" fillId="3" borderId="22" xfId="0" applyFont="1" applyFill="1" applyBorder="1" applyAlignment="1">
      <alignment horizontal="center"/>
    </xf>
    <xf numFmtId="0" fontId="20" fillId="0" borderId="0" xfId="0" applyFont="1" applyAlignment="1">
      <alignment horizontal="left" vertical="top" wrapText="1"/>
    </xf>
    <xf numFmtId="0" fontId="7" fillId="0" borderId="0" xfId="0" applyFont="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wrapText="1"/>
    </xf>
  </cellXfs>
  <cellStyles count="5">
    <cellStyle name="Bad 2" xfId="4" xr:uid="{4A102219-09AA-3B4E-859B-ED396F06964B}"/>
    <cellStyle name="Comma" xfId="1" builtinId="3"/>
    <cellStyle name="Normal" xfId="0" builtinId="0"/>
    <cellStyle name="Percent" xfId="2" builtinId="5"/>
    <cellStyle name="Warning Text 2" xfId="3" xr:uid="{42D9CBBD-3E59-3145-AE0A-6479707CF62A}"/>
  </cellStyles>
  <dxfs count="2510">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s>
  <tableStyles count="0" defaultTableStyle="TableStyleMedium2" defaultPivotStyle="PivotStyleLight16"/>
  <colors>
    <mruColors>
      <color rgb="FF63F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00C1F-97A8-4276-A186-6839970826F6}">
  <sheetPr>
    <tabColor rgb="FFE2EFDA"/>
  </sheetPr>
  <dimension ref="B1:BG61"/>
  <sheetViews>
    <sheetView showGridLines="0" zoomScale="107" zoomScaleNormal="120" workbookViewId="0">
      <selection activeCell="E14" sqref="E14"/>
    </sheetView>
  </sheetViews>
  <sheetFormatPr defaultColWidth="11" defaultRowHeight="15.75" outlineLevelRow="1"/>
  <cols>
    <col min="1" max="1" width="6.375" customWidth="1"/>
    <col min="2" max="2" width="15.875" customWidth="1"/>
    <col min="3" max="4" width="12.125" customWidth="1"/>
    <col min="5" max="5" width="16.125" customWidth="1"/>
    <col min="6" max="6" width="12.875" customWidth="1"/>
    <col min="7" max="8" width="12.125" customWidth="1"/>
    <col min="9" max="9" width="13.125" customWidth="1"/>
    <col min="10" max="13" width="12.125" customWidth="1"/>
    <col min="14" max="14" width="14.375" customWidth="1"/>
    <col min="15" max="18" width="12.125" customWidth="1"/>
    <col min="19" max="19" width="13.5" customWidth="1"/>
    <col min="20" max="20" width="14.125" customWidth="1"/>
    <col min="21" max="23" width="12.125" customWidth="1"/>
    <col min="24" max="24" width="15.375" customWidth="1"/>
    <col min="25" max="30" width="12.125" customWidth="1"/>
    <col min="31" max="32" width="9"/>
    <col min="33" max="33" width="12.125" customWidth="1"/>
    <col min="34" max="34" width="13.5" customWidth="1"/>
    <col min="35" max="36" width="9"/>
    <col min="37" max="37" width="10.875" customWidth="1"/>
    <col min="38" max="38" width="12.125" customWidth="1"/>
    <col min="39" max="39" width="13" customWidth="1"/>
    <col min="40" max="43" width="9"/>
    <col min="44" max="44" width="12.625" customWidth="1"/>
    <col min="45" max="48" width="9"/>
    <col min="49" max="49" width="12.125" customWidth="1"/>
    <col min="50" max="53" width="9"/>
    <col min="54" max="54" width="12.625" customWidth="1"/>
  </cols>
  <sheetData>
    <row r="1" spans="2:59" ht="19.5">
      <c r="B1" s="1" t="s">
        <v>0</v>
      </c>
    </row>
    <row r="3" spans="2:59" ht="99" customHeight="1">
      <c r="B3" s="163" t="s">
        <v>1</v>
      </c>
      <c r="C3" s="164"/>
      <c r="D3" s="164"/>
      <c r="E3" s="164"/>
      <c r="F3" s="164"/>
      <c r="G3" s="164"/>
      <c r="H3" s="164"/>
      <c r="I3" s="165"/>
    </row>
    <row r="5" spans="2:59">
      <c r="B5" s="149"/>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row>
    <row r="7" spans="2:59" outlineLevel="1">
      <c r="B7" s="98" t="s">
        <v>2</v>
      </c>
    </row>
    <row r="8" spans="2:59" outlineLevel="1">
      <c r="B8" s="43"/>
      <c r="C8" s="166" t="s">
        <v>3</v>
      </c>
      <c r="D8" s="166"/>
      <c r="E8" s="167" t="s">
        <v>4</v>
      </c>
      <c r="F8" s="166"/>
      <c r="G8" s="166"/>
      <c r="H8" s="166"/>
      <c r="I8" s="168"/>
      <c r="J8" s="166" t="s">
        <v>5</v>
      </c>
      <c r="K8" s="166"/>
      <c r="L8" s="166"/>
      <c r="M8" s="166"/>
      <c r="N8" s="166"/>
      <c r="O8" s="167" t="s">
        <v>6</v>
      </c>
      <c r="P8" s="166"/>
      <c r="Q8" s="166"/>
      <c r="R8" s="166"/>
      <c r="S8" s="168"/>
      <c r="T8" s="167" t="s">
        <v>7</v>
      </c>
      <c r="U8" s="166"/>
      <c r="V8" s="166"/>
      <c r="W8" s="166"/>
      <c r="X8" s="168"/>
      <c r="Y8" s="166" t="s">
        <v>8</v>
      </c>
      <c r="Z8" s="166"/>
      <c r="AA8" s="166"/>
      <c r="AB8" s="166"/>
      <c r="AC8" s="166"/>
      <c r="AD8" s="167" t="s">
        <v>9</v>
      </c>
      <c r="AE8" s="166"/>
      <c r="AF8" s="166"/>
      <c r="AG8" s="166"/>
      <c r="AH8" s="168"/>
      <c r="AI8" s="166" t="s">
        <v>10</v>
      </c>
      <c r="AJ8" s="166"/>
      <c r="AK8" s="166"/>
      <c r="AL8" s="166"/>
      <c r="AM8" s="168"/>
      <c r="AN8" s="174" t="s">
        <v>11</v>
      </c>
      <c r="AO8" s="174"/>
      <c r="AP8" s="174"/>
      <c r="AQ8" s="174"/>
      <c r="AR8" s="175"/>
      <c r="AS8" s="174" t="s">
        <v>12</v>
      </c>
      <c r="AT8" s="174"/>
      <c r="AU8" s="174"/>
      <c r="AV8" s="174"/>
      <c r="AW8" s="175"/>
      <c r="AX8" s="174" t="s">
        <v>13</v>
      </c>
      <c r="AY8" s="174"/>
      <c r="AZ8" s="174"/>
      <c r="BA8" s="174"/>
      <c r="BB8" s="174"/>
      <c r="BC8" s="169" t="s">
        <v>14</v>
      </c>
      <c r="BD8" s="170"/>
      <c r="BE8" s="170"/>
      <c r="BF8" s="170"/>
      <c r="BG8" s="171"/>
    </row>
    <row r="9" spans="2:59" ht="31.5" outlineLevel="1">
      <c r="B9" s="50" t="s">
        <v>15</v>
      </c>
      <c r="C9" s="51" t="s">
        <v>16</v>
      </c>
      <c r="D9" s="51" t="s">
        <v>17</v>
      </c>
      <c r="E9" s="54" t="s">
        <v>16</v>
      </c>
      <c r="F9" s="51" t="s">
        <v>17</v>
      </c>
      <c r="G9" s="52" t="s">
        <v>18</v>
      </c>
      <c r="H9" s="52" t="s">
        <v>19</v>
      </c>
      <c r="I9" s="53" t="s">
        <v>20</v>
      </c>
      <c r="J9" s="51" t="s">
        <v>16</v>
      </c>
      <c r="K9" s="51" t="s">
        <v>17</v>
      </c>
      <c r="L9" s="52" t="s">
        <v>18</v>
      </c>
      <c r="M9" s="52" t="s">
        <v>19</v>
      </c>
      <c r="N9" s="85" t="s">
        <v>20</v>
      </c>
      <c r="O9" s="54" t="s">
        <v>16</v>
      </c>
      <c r="P9" s="51" t="s">
        <v>17</v>
      </c>
      <c r="Q9" s="52" t="s">
        <v>18</v>
      </c>
      <c r="R9" s="52" t="s">
        <v>19</v>
      </c>
      <c r="S9" s="53" t="s">
        <v>20</v>
      </c>
      <c r="T9" s="54" t="s">
        <v>16</v>
      </c>
      <c r="U9" s="51" t="s">
        <v>17</v>
      </c>
      <c r="V9" s="52" t="s">
        <v>18</v>
      </c>
      <c r="W9" s="52" t="s">
        <v>19</v>
      </c>
      <c r="X9" s="53" t="s">
        <v>20</v>
      </c>
      <c r="Y9" s="51" t="s">
        <v>16</v>
      </c>
      <c r="Z9" s="51" t="s">
        <v>17</v>
      </c>
      <c r="AA9" s="52" t="s">
        <v>18</v>
      </c>
      <c r="AB9" s="52" t="s">
        <v>19</v>
      </c>
      <c r="AC9" s="52" t="s">
        <v>20</v>
      </c>
      <c r="AD9" s="54" t="s">
        <v>16</v>
      </c>
      <c r="AE9" s="51" t="s">
        <v>17</v>
      </c>
      <c r="AF9" s="52" t="s">
        <v>18</v>
      </c>
      <c r="AG9" s="52" t="s">
        <v>19</v>
      </c>
      <c r="AH9" s="53" t="s">
        <v>20</v>
      </c>
      <c r="AI9" s="51" t="s">
        <v>16</v>
      </c>
      <c r="AJ9" s="51" t="s">
        <v>17</v>
      </c>
      <c r="AK9" s="52" t="s">
        <v>18</v>
      </c>
      <c r="AL9" s="52" t="s">
        <v>19</v>
      </c>
      <c r="AM9" s="53" t="s">
        <v>20</v>
      </c>
      <c r="AN9" s="93" t="s">
        <v>16</v>
      </c>
      <c r="AO9" s="93" t="s">
        <v>17</v>
      </c>
      <c r="AP9" s="94" t="s">
        <v>18</v>
      </c>
      <c r="AQ9" s="94" t="s">
        <v>19</v>
      </c>
      <c r="AR9" s="95" t="s">
        <v>20</v>
      </c>
      <c r="AS9" s="93" t="s">
        <v>16</v>
      </c>
      <c r="AT9" s="93" t="s">
        <v>17</v>
      </c>
      <c r="AU9" s="94" t="s">
        <v>18</v>
      </c>
      <c r="AV9" s="94" t="s">
        <v>19</v>
      </c>
      <c r="AW9" s="95" t="s">
        <v>20</v>
      </c>
      <c r="AX9" s="93" t="s">
        <v>16</v>
      </c>
      <c r="AY9" s="93" t="s">
        <v>17</v>
      </c>
      <c r="AZ9" s="94" t="s">
        <v>18</v>
      </c>
      <c r="BA9" s="94" t="s">
        <v>19</v>
      </c>
      <c r="BB9" s="94" t="s">
        <v>20</v>
      </c>
      <c r="BC9" s="131" t="s">
        <v>16</v>
      </c>
      <c r="BD9" s="132" t="s">
        <v>17</v>
      </c>
      <c r="BE9" s="133" t="s">
        <v>18</v>
      </c>
      <c r="BF9" s="133" t="s">
        <v>21</v>
      </c>
      <c r="BG9" s="134"/>
    </row>
    <row r="10" spans="2:59" ht="15.75" customHeight="1" outlineLevel="1">
      <c r="B10" s="58">
        <v>44927</v>
      </c>
      <c r="C10" s="9">
        <v>29431661</v>
      </c>
      <c r="D10" s="9">
        <v>1512292</v>
      </c>
      <c r="E10" s="86">
        <v>0.44089424999999999</v>
      </c>
      <c r="F10" s="6">
        <v>0.37968460999999998</v>
      </c>
      <c r="G10" s="10">
        <v>6.1209640000000003E-2</v>
      </c>
      <c r="H10" s="26">
        <v>116.121179</v>
      </c>
      <c r="I10" s="36">
        <v>1801501.24</v>
      </c>
      <c r="J10" s="4">
        <v>8.3839068300000008</v>
      </c>
      <c r="K10" s="4">
        <v>7.3369202099999997</v>
      </c>
      <c r="L10" s="5">
        <v>1.0469866299999999</v>
      </c>
      <c r="M10" s="26">
        <v>114.270111</v>
      </c>
      <c r="N10" s="16">
        <v>30814555.5</v>
      </c>
      <c r="O10" s="88">
        <v>5.8362127800000003</v>
      </c>
      <c r="P10" s="4">
        <v>5.0098539200000003</v>
      </c>
      <c r="Q10" s="5">
        <v>0.82635886000000003</v>
      </c>
      <c r="R10" s="26">
        <v>116.49467</v>
      </c>
      <c r="S10" s="36">
        <v>24321113.899999999</v>
      </c>
      <c r="T10" s="88">
        <v>6.7587316599999996</v>
      </c>
      <c r="U10" s="4">
        <v>5.8042296100000002</v>
      </c>
      <c r="V10" s="5">
        <v>0.95450204999999999</v>
      </c>
      <c r="W10" s="26">
        <v>116.44494</v>
      </c>
      <c r="X10" s="36">
        <v>28092580.899999999</v>
      </c>
      <c r="Y10" s="6">
        <v>0.29199522999999999</v>
      </c>
      <c r="Z10" s="6">
        <v>0.28861724</v>
      </c>
      <c r="AA10" s="7">
        <v>3.3779999999999999E-3</v>
      </c>
      <c r="AB10" s="26">
        <v>101.170407</v>
      </c>
      <c r="AC10" s="16">
        <v>29452.207200000001</v>
      </c>
      <c r="AD10" s="86">
        <v>0.30773372999999998</v>
      </c>
      <c r="AE10" s="6">
        <v>0.32781107999999998</v>
      </c>
      <c r="AF10" s="10">
        <v>-2.0077399999999999E-2</v>
      </c>
      <c r="AG10" s="26">
        <v>93.875327600000006</v>
      </c>
      <c r="AH10" s="36">
        <v>-174614.5</v>
      </c>
      <c r="AI10" s="6">
        <v>2.5177080000000001E-2</v>
      </c>
      <c r="AJ10" s="6">
        <v>1.8836459999999999E-2</v>
      </c>
      <c r="AK10" s="7">
        <v>6.3406199999999999E-3</v>
      </c>
      <c r="AL10" s="26">
        <v>133.66142500000001</v>
      </c>
      <c r="AM10" s="36">
        <v>136740.33799999999</v>
      </c>
      <c r="AN10" s="6">
        <v>1.5800990000000001E-2</v>
      </c>
      <c r="AO10" s="6">
        <v>1.0289070000000001E-2</v>
      </c>
      <c r="AP10" s="7">
        <v>5.51192E-3</v>
      </c>
      <c r="AQ10" s="26">
        <v>153.57065299999999</v>
      </c>
      <c r="AR10" s="36">
        <v>95161.544299999994</v>
      </c>
      <c r="AS10" s="6">
        <v>5.5148910000000002E-2</v>
      </c>
      <c r="AT10" s="6">
        <v>4.7729580000000001E-2</v>
      </c>
      <c r="AU10" s="7">
        <v>7.41933E-3</v>
      </c>
      <c r="AV10" s="26">
        <v>115.54451899999999</v>
      </c>
      <c r="AW10" s="36">
        <v>31911.162199999999</v>
      </c>
      <c r="AX10" s="6">
        <v>2.6699569999999999E-2</v>
      </c>
      <c r="AY10" s="6">
        <v>2.7274900000000001E-2</v>
      </c>
      <c r="AZ10" s="7">
        <v>-5.7530000000000005E-4</v>
      </c>
      <c r="BA10" s="26">
        <v>97.890622899999997</v>
      </c>
      <c r="BB10" s="36">
        <v>-200.72246999999999</v>
      </c>
      <c r="BC10" s="6">
        <v>6.2288969999999999E-2</v>
      </c>
      <c r="BD10" s="6">
        <v>5.561253E-2</v>
      </c>
      <c r="BE10" s="107">
        <v>6.6764299999999997E-3</v>
      </c>
      <c r="BF10" s="26">
        <v>112.005268</v>
      </c>
      <c r="BG10" s="36"/>
    </row>
    <row r="11" spans="2:59" ht="15.75" customHeight="1" outlineLevel="1">
      <c r="B11" s="58">
        <v>44958</v>
      </c>
      <c r="C11" s="9">
        <v>31664212</v>
      </c>
      <c r="D11" s="9">
        <v>1515360</v>
      </c>
      <c r="E11" s="86">
        <v>0.44906091457447289</v>
      </c>
      <c r="F11" s="6">
        <v>0.34951628655896949</v>
      </c>
      <c r="G11" s="10">
        <v>9.95446280155034E-2</v>
      </c>
      <c r="H11" s="26">
        <v>128.4806836887438</v>
      </c>
      <c r="I11" s="36">
        <v>3152002.2049440392</v>
      </c>
      <c r="J11" s="4">
        <v>8.036728153678304</v>
      </c>
      <c r="K11" s="4">
        <v>6.1856799938995044</v>
      </c>
      <c r="L11" s="5">
        <v>1.8510481597788</v>
      </c>
      <c r="M11" s="26">
        <v>129.92473198749951</v>
      </c>
      <c r="N11" s="16">
        <v>58611981.353445783</v>
      </c>
      <c r="O11" s="88">
        <v>5.3870366961919034</v>
      </c>
      <c r="P11" s="4">
        <v>3.9785390930208</v>
      </c>
      <c r="Q11" s="5">
        <v>1.4084976031711021</v>
      </c>
      <c r="R11" s="26">
        <v>135.40238188539871</v>
      </c>
      <c r="S11" s="36">
        <v>44598966.708301648</v>
      </c>
      <c r="T11" s="88">
        <v>6.5912535262207061</v>
      </c>
      <c r="U11" s="4">
        <v>5.0640771829796218</v>
      </c>
      <c r="V11" s="5">
        <v>1.5271763432410841</v>
      </c>
      <c r="W11" s="26">
        <v>130.15705108867471</v>
      </c>
      <c r="X11" s="36">
        <v>48356835.493770458</v>
      </c>
      <c r="Y11" s="6">
        <v>0.26843549925715388</v>
      </c>
      <c r="Z11" s="6">
        <v>0.25133466097573559</v>
      </c>
      <c r="AA11" s="7">
        <v>1.7100838281418281E-2</v>
      </c>
      <c r="AB11" s="26">
        <v>106.80401112008551</v>
      </c>
      <c r="AC11" s="16">
        <v>159061.5490815629</v>
      </c>
      <c r="AD11" s="86">
        <v>0.32043128040923308</v>
      </c>
      <c r="AE11" s="6">
        <v>0.32371397863696388</v>
      </c>
      <c r="AF11" s="10">
        <v>-3.2826982277308629E-3</v>
      </c>
      <c r="AG11" s="26">
        <v>98.985926328682794</v>
      </c>
      <c r="AH11" s="36">
        <v>-27765.596689958751</v>
      </c>
      <c r="AI11" s="6">
        <v>2.0897733479186421E-2</v>
      </c>
      <c r="AJ11" s="6">
        <v>1.399828821808612E-2</v>
      </c>
      <c r="AK11" s="7">
        <v>6.8994452611002999E-3</v>
      </c>
      <c r="AL11" s="26">
        <v>149.28777828839139</v>
      </c>
      <c r="AM11" s="36">
        <v>154659.08958240191</v>
      </c>
      <c r="AN11" s="6">
        <v>1.010455826781782E-2</v>
      </c>
      <c r="AO11" s="6">
        <v>6.4327993322514914E-3</v>
      </c>
      <c r="AP11" s="7">
        <v>3.671758935566333E-3</v>
      </c>
      <c r="AQ11" s="26">
        <v>157.07871093005491</v>
      </c>
      <c r="AR11" s="36">
        <v>64880.872628878438</v>
      </c>
      <c r="AS11" s="6">
        <v>5.1703989953475818E-2</v>
      </c>
      <c r="AT11" s="6">
        <v>3.9487805619886421E-2</v>
      </c>
      <c r="AU11" s="7">
        <v>1.2216184333589401E-2</v>
      </c>
      <c r="AV11" s="26">
        <v>130.9365996459353</v>
      </c>
      <c r="AW11" s="36">
        <v>57977.033552468623</v>
      </c>
      <c r="AX11" s="6">
        <v>3.2067869468803883E-2</v>
      </c>
      <c r="AY11" s="6">
        <v>3.051823416506718E-2</v>
      </c>
      <c r="AZ11" s="7">
        <v>1.5496353037367E-3</v>
      </c>
      <c r="BA11" s="26">
        <v>105.0777358065838</v>
      </c>
      <c r="BB11" s="36">
        <v>477.2923224568147</v>
      </c>
      <c r="BC11" s="6">
        <v>5.1062213069342617E-2</v>
      </c>
      <c r="BD11" s="6">
        <v>4.8237908656110932E-2</v>
      </c>
      <c r="BE11" s="7">
        <v>2.8243044132316921E-3</v>
      </c>
      <c r="BF11" s="26">
        <v>105.85494788624899</v>
      </c>
      <c r="BG11" s="162">
        <v>27579.304352163341</v>
      </c>
    </row>
    <row r="12" spans="2:59" ht="15.75" customHeight="1" outlineLevel="1">
      <c r="B12" s="58"/>
      <c r="C12" s="9"/>
      <c r="D12" s="9"/>
      <c r="E12" s="86"/>
      <c r="F12" s="6"/>
      <c r="G12" s="10"/>
      <c r="H12" s="26"/>
      <c r="I12" s="36"/>
      <c r="J12" s="4"/>
      <c r="K12" s="4"/>
      <c r="L12" s="5"/>
      <c r="M12" s="26"/>
      <c r="N12" s="16"/>
      <c r="O12" s="88"/>
      <c r="P12" s="4"/>
      <c r="Q12" s="5"/>
      <c r="R12" s="26"/>
      <c r="S12" s="36"/>
      <c r="T12" s="88"/>
      <c r="U12" s="4"/>
      <c r="V12" s="5"/>
      <c r="W12" s="26"/>
      <c r="X12" s="36"/>
      <c r="Y12" s="6"/>
      <c r="Z12" s="6"/>
      <c r="AA12" s="7"/>
      <c r="AB12" s="26"/>
      <c r="AC12" s="16"/>
      <c r="AD12" s="86"/>
      <c r="AE12" s="6"/>
      <c r="AF12" s="10"/>
      <c r="AG12" s="26"/>
      <c r="AH12" s="36"/>
      <c r="AI12" s="6"/>
      <c r="AJ12" s="6"/>
      <c r="AK12" s="7"/>
      <c r="AL12" s="26"/>
      <c r="AM12" s="36"/>
      <c r="AN12" s="6"/>
      <c r="AO12" s="6"/>
      <c r="AP12" s="7"/>
      <c r="AQ12" s="26"/>
      <c r="AR12" s="36"/>
      <c r="AS12" s="6"/>
      <c r="AT12" s="6"/>
      <c r="AU12" s="7"/>
      <c r="AV12" s="26"/>
      <c r="AW12" s="36"/>
      <c r="AX12" s="6"/>
      <c r="AY12" s="6"/>
      <c r="AZ12" s="7"/>
      <c r="BA12" s="26"/>
      <c r="BB12" s="36"/>
      <c r="BC12" s="6"/>
      <c r="BD12" s="6"/>
      <c r="BE12" s="7"/>
      <c r="BF12" s="26"/>
      <c r="BG12" s="36"/>
    </row>
    <row r="13" spans="2:59" ht="15.75" customHeight="1" outlineLevel="1">
      <c r="B13" s="58"/>
      <c r="C13" s="9"/>
      <c r="D13" s="9"/>
      <c r="E13" s="86"/>
      <c r="F13" s="6"/>
      <c r="G13" s="10"/>
      <c r="H13" s="26"/>
      <c r="I13" s="36"/>
      <c r="J13" s="4"/>
      <c r="K13" s="4"/>
      <c r="L13" s="5"/>
      <c r="M13" s="26"/>
      <c r="N13" s="16"/>
      <c r="O13" s="88"/>
      <c r="P13" s="4"/>
      <c r="Q13" s="5"/>
      <c r="R13" s="26"/>
      <c r="S13" s="36"/>
      <c r="T13" s="88"/>
      <c r="U13" s="4"/>
      <c r="V13" s="5"/>
      <c r="W13" s="26"/>
      <c r="X13" s="36"/>
      <c r="Y13" s="6"/>
      <c r="Z13" s="6"/>
      <c r="AA13" s="7"/>
      <c r="AB13" s="26"/>
      <c r="AC13" s="16"/>
      <c r="AD13" s="86"/>
      <c r="AE13" s="6"/>
      <c r="AF13" s="8"/>
      <c r="AG13" s="26"/>
      <c r="AH13" s="36"/>
      <c r="AI13" s="6"/>
      <c r="AJ13" s="6"/>
      <c r="AK13" s="7"/>
      <c r="AL13" s="26"/>
      <c r="AM13" s="36"/>
      <c r="AN13" s="6"/>
      <c r="AO13" s="6"/>
      <c r="AP13" s="7"/>
      <c r="AQ13" s="26"/>
      <c r="AR13" s="36"/>
      <c r="AS13" s="6"/>
      <c r="AT13" s="6"/>
      <c r="AU13" s="7"/>
      <c r="AV13" s="26"/>
      <c r="AW13" s="36"/>
      <c r="AX13" s="6"/>
      <c r="AY13" s="6"/>
      <c r="AZ13" s="7"/>
      <c r="BA13" s="26"/>
      <c r="BB13" s="36"/>
      <c r="BC13" s="6"/>
      <c r="BD13" s="6"/>
      <c r="BE13" s="7"/>
      <c r="BF13" s="26"/>
      <c r="BG13" s="36"/>
    </row>
    <row r="14" spans="2:59" ht="15.75" customHeight="1" outlineLevel="1">
      <c r="B14" s="58"/>
      <c r="C14" s="9"/>
      <c r="D14" s="9"/>
      <c r="E14" s="86"/>
      <c r="F14" s="6"/>
      <c r="G14" s="10"/>
      <c r="H14" s="26"/>
      <c r="I14" s="36"/>
      <c r="J14" s="4"/>
      <c r="K14" s="4"/>
      <c r="L14" s="5"/>
      <c r="M14" s="26"/>
      <c r="N14" s="16"/>
      <c r="O14" s="88"/>
      <c r="P14" s="4"/>
      <c r="Q14" s="5"/>
      <c r="R14" s="26"/>
      <c r="S14" s="36"/>
      <c r="T14" s="88"/>
      <c r="U14" s="4"/>
      <c r="V14" s="5"/>
      <c r="W14" s="26"/>
      <c r="X14" s="36"/>
      <c r="Y14" s="6"/>
      <c r="Z14" s="6"/>
      <c r="AA14" s="7"/>
      <c r="AB14" s="26"/>
      <c r="AC14" s="16"/>
      <c r="AD14" s="86"/>
      <c r="AE14" s="6"/>
      <c r="AF14" s="8"/>
      <c r="AG14" s="26"/>
      <c r="AH14" s="36"/>
      <c r="AI14" s="6"/>
      <c r="AJ14" s="6"/>
      <c r="AK14" s="7"/>
      <c r="AL14" s="26"/>
      <c r="AM14" s="36"/>
      <c r="AN14" s="6"/>
      <c r="AO14" s="6"/>
      <c r="AP14" s="7"/>
      <c r="AQ14" s="26"/>
      <c r="AR14" s="36"/>
      <c r="AS14" s="6"/>
      <c r="AT14" s="6"/>
      <c r="AU14" s="7"/>
      <c r="AV14" s="26"/>
      <c r="AW14" s="36"/>
      <c r="AX14" s="6"/>
      <c r="AY14" s="6"/>
      <c r="AZ14" s="7"/>
      <c r="BA14" s="26"/>
      <c r="BB14" s="36"/>
      <c r="BC14" s="6"/>
      <c r="BD14" s="6"/>
      <c r="BE14" s="7"/>
      <c r="BF14" s="26"/>
      <c r="BG14" s="36"/>
    </row>
    <row r="15" spans="2:59" ht="15.75" customHeight="1" outlineLevel="1">
      <c r="B15" s="58"/>
      <c r="C15" s="9"/>
      <c r="D15" s="9"/>
      <c r="E15" s="86"/>
      <c r="F15" s="6"/>
      <c r="G15" s="10"/>
      <c r="H15" s="26"/>
      <c r="I15" s="36"/>
      <c r="J15" s="4"/>
      <c r="K15" s="4"/>
      <c r="L15" s="5"/>
      <c r="M15" s="26"/>
      <c r="N15" s="16"/>
      <c r="O15" s="88"/>
      <c r="P15" s="4"/>
      <c r="Q15" s="5"/>
      <c r="R15" s="26"/>
      <c r="S15" s="36"/>
      <c r="T15" s="88"/>
      <c r="U15" s="4"/>
      <c r="V15" s="5"/>
      <c r="W15" s="26"/>
      <c r="X15" s="36"/>
      <c r="Y15" s="6"/>
      <c r="Z15" s="6"/>
      <c r="AA15" s="7"/>
      <c r="AB15" s="26"/>
      <c r="AC15" s="16"/>
      <c r="AD15" s="86"/>
      <c r="AE15" s="6"/>
      <c r="AF15" s="8"/>
      <c r="AG15" s="26"/>
      <c r="AH15" s="36"/>
      <c r="AI15" s="6"/>
      <c r="AJ15" s="6"/>
      <c r="AK15" s="7"/>
      <c r="AL15" s="26"/>
      <c r="AM15" s="36"/>
      <c r="AN15" s="6"/>
      <c r="AO15" s="6"/>
      <c r="AP15" s="7"/>
      <c r="AQ15" s="26"/>
      <c r="AR15" s="36"/>
      <c r="AS15" s="6"/>
      <c r="AT15" s="6"/>
      <c r="AU15" s="7"/>
      <c r="AV15" s="26"/>
      <c r="AW15" s="36"/>
      <c r="AX15" s="6"/>
      <c r="AY15" s="6"/>
      <c r="AZ15" s="7"/>
      <c r="BA15" s="26"/>
      <c r="BB15" s="36"/>
      <c r="BC15" s="6"/>
      <c r="BD15" s="6"/>
      <c r="BE15" s="7"/>
      <c r="BF15" s="26"/>
      <c r="BG15" s="36"/>
    </row>
    <row r="16" spans="2:59" ht="15.75" customHeight="1" outlineLevel="1">
      <c r="B16" s="58"/>
      <c r="C16" s="9"/>
      <c r="D16" s="11"/>
      <c r="E16" s="86"/>
      <c r="F16" s="6"/>
      <c r="G16" s="10"/>
      <c r="H16" s="26"/>
      <c r="I16" s="36"/>
      <c r="J16" s="4"/>
      <c r="K16" s="4"/>
      <c r="L16" s="5"/>
      <c r="M16" s="26"/>
      <c r="N16" s="16"/>
      <c r="O16" s="88"/>
      <c r="P16" s="4"/>
      <c r="Q16" s="5"/>
      <c r="R16" s="26"/>
      <c r="S16" s="36"/>
      <c r="T16" s="88"/>
      <c r="U16" s="4"/>
      <c r="V16" s="5"/>
      <c r="W16" s="26"/>
      <c r="X16" s="36"/>
      <c r="Y16" s="6"/>
      <c r="Z16" s="6"/>
      <c r="AA16" s="7"/>
      <c r="AB16" s="26"/>
      <c r="AC16" s="16"/>
      <c r="AD16" s="86"/>
      <c r="AE16" s="6"/>
      <c r="AF16" s="8"/>
      <c r="AG16" s="26"/>
      <c r="AH16" s="36"/>
      <c r="AI16" s="6"/>
      <c r="AJ16" s="6"/>
      <c r="AK16" s="7"/>
      <c r="AL16" s="26"/>
      <c r="AM16" s="36"/>
      <c r="AN16" s="6"/>
      <c r="AO16" s="6"/>
      <c r="AP16" s="7"/>
      <c r="AQ16" s="26"/>
      <c r="AR16" s="36"/>
      <c r="AS16" s="6"/>
      <c r="AT16" s="6"/>
      <c r="AU16" s="7"/>
      <c r="AV16" s="26"/>
      <c r="AW16" s="36"/>
      <c r="AX16" s="6"/>
      <c r="AY16" s="6"/>
      <c r="AZ16" s="7"/>
      <c r="BA16" s="26"/>
      <c r="BB16" s="36"/>
      <c r="BC16" s="6"/>
      <c r="BD16" s="6"/>
      <c r="BE16" s="7"/>
      <c r="BF16" s="26"/>
      <c r="BG16" s="36"/>
    </row>
    <row r="17" spans="2:59" ht="15.75" customHeight="1" outlineLevel="1">
      <c r="B17" s="58"/>
      <c r="C17" s="9"/>
      <c r="D17" s="11"/>
      <c r="E17" s="86"/>
      <c r="F17" s="6"/>
      <c r="G17" s="10"/>
      <c r="H17" s="26"/>
      <c r="I17" s="78"/>
      <c r="J17" s="4"/>
      <c r="K17" s="4"/>
      <c r="L17" s="5"/>
      <c r="M17" s="26"/>
      <c r="N17" s="16"/>
      <c r="O17" s="88"/>
      <c r="P17" s="4"/>
      <c r="Q17" s="5"/>
      <c r="R17" s="26"/>
      <c r="S17" s="36"/>
      <c r="T17" s="88"/>
      <c r="U17" s="4"/>
      <c r="V17" s="5"/>
      <c r="W17" s="26"/>
      <c r="X17" s="36"/>
      <c r="Y17" s="6"/>
      <c r="Z17" s="6"/>
      <c r="AA17" s="7"/>
      <c r="AB17" s="26"/>
      <c r="AC17" s="16"/>
      <c r="AD17" s="86"/>
      <c r="AE17" s="6"/>
      <c r="AF17" s="8"/>
      <c r="AG17" s="26"/>
      <c r="AH17" s="36"/>
      <c r="AI17" s="6"/>
      <c r="AJ17" s="6"/>
      <c r="AK17" s="7"/>
      <c r="AL17" s="26"/>
      <c r="AM17" s="36"/>
      <c r="AN17" s="6"/>
      <c r="AO17" s="6"/>
      <c r="AP17" s="7"/>
      <c r="AQ17" s="26"/>
      <c r="AR17" s="36"/>
      <c r="AS17" s="6"/>
      <c r="AT17" s="6"/>
      <c r="AU17" s="7"/>
      <c r="AV17" s="26"/>
      <c r="AW17" s="36"/>
      <c r="AX17" s="6"/>
      <c r="AY17" s="6"/>
      <c r="AZ17" s="7"/>
      <c r="BA17" s="26"/>
      <c r="BB17" s="36"/>
      <c r="BC17" s="6"/>
      <c r="BD17" s="6"/>
      <c r="BE17" s="7"/>
      <c r="BF17" s="26"/>
      <c r="BG17" s="36"/>
    </row>
    <row r="18" spans="2:59" ht="15.75" customHeight="1" outlineLevel="1">
      <c r="B18" s="58"/>
      <c r="C18" s="9"/>
      <c r="D18" s="11"/>
      <c r="E18" s="86"/>
      <c r="F18" s="6"/>
      <c r="G18" s="10"/>
      <c r="H18" s="26"/>
      <c r="I18" s="78"/>
      <c r="J18" s="4"/>
      <c r="K18" s="4"/>
      <c r="L18" s="5"/>
      <c r="M18" s="26"/>
      <c r="N18" s="16"/>
      <c r="O18" s="88"/>
      <c r="P18" s="4"/>
      <c r="Q18" s="5"/>
      <c r="R18" s="26"/>
      <c r="S18" s="36"/>
      <c r="T18" s="88"/>
      <c r="U18" s="4"/>
      <c r="V18" s="5"/>
      <c r="W18" s="26"/>
      <c r="X18" s="36"/>
      <c r="Y18" s="6"/>
      <c r="Z18" s="6"/>
      <c r="AA18" s="7"/>
      <c r="AB18" s="26"/>
      <c r="AC18" s="16"/>
      <c r="AD18" s="86"/>
      <c r="AE18" s="6"/>
      <c r="AF18" s="8"/>
      <c r="AG18" s="26"/>
      <c r="AH18" s="36"/>
      <c r="AI18" s="6"/>
      <c r="AJ18" s="6"/>
      <c r="AK18" s="7"/>
      <c r="AL18" s="26"/>
      <c r="AM18" s="36"/>
      <c r="AN18" s="6"/>
      <c r="AO18" s="6"/>
      <c r="AP18" s="7"/>
      <c r="AQ18" s="26"/>
      <c r="AR18" s="36"/>
      <c r="AS18" s="6"/>
      <c r="AT18" s="6"/>
      <c r="AU18" s="7"/>
      <c r="AV18" s="26"/>
      <c r="AW18" s="36"/>
      <c r="AX18" s="6"/>
      <c r="AY18" s="6"/>
      <c r="AZ18" s="7"/>
      <c r="BA18" s="26"/>
      <c r="BB18" s="36"/>
      <c r="BC18" s="6"/>
      <c r="BD18" s="6"/>
      <c r="BE18" s="7"/>
      <c r="BF18" s="26"/>
      <c r="BG18" s="36"/>
    </row>
    <row r="19" spans="2:59" ht="15.75" customHeight="1" outlineLevel="1">
      <c r="B19" s="58"/>
      <c r="C19" s="9"/>
      <c r="D19" s="11"/>
      <c r="E19" s="86"/>
      <c r="F19" s="6"/>
      <c r="G19" s="10"/>
      <c r="H19" s="26"/>
      <c r="I19" s="78"/>
      <c r="J19" s="4"/>
      <c r="K19" s="4"/>
      <c r="L19" s="5"/>
      <c r="M19" s="26"/>
      <c r="N19" s="34"/>
      <c r="O19" s="88"/>
      <c r="P19" s="4"/>
      <c r="Q19" s="5"/>
      <c r="R19" s="26"/>
      <c r="S19" s="78"/>
      <c r="T19" s="88"/>
      <c r="U19" s="4"/>
      <c r="V19" s="5"/>
      <c r="W19" s="26"/>
      <c r="X19" s="78"/>
      <c r="Y19" s="6"/>
      <c r="Z19" s="6"/>
      <c r="AA19" s="33"/>
      <c r="AB19" s="26"/>
      <c r="AC19" s="34"/>
      <c r="AD19" s="86"/>
      <c r="AE19" s="6"/>
      <c r="AF19" s="8"/>
      <c r="AG19" s="26"/>
      <c r="AH19" s="78"/>
      <c r="AI19" s="6"/>
      <c r="AJ19" s="6"/>
      <c r="AK19" s="33"/>
      <c r="AL19" s="26"/>
      <c r="AM19" s="78"/>
      <c r="AN19" s="6"/>
      <c r="AO19" s="6"/>
      <c r="AP19" s="33"/>
      <c r="AQ19" s="26"/>
      <c r="AR19" s="78"/>
      <c r="AS19" s="6"/>
      <c r="AT19" s="6"/>
      <c r="AU19" s="33"/>
      <c r="AV19" s="26"/>
      <c r="AW19" s="78"/>
      <c r="AX19" s="6"/>
      <c r="AY19" s="6"/>
      <c r="AZ19" s="33"/>
      <c r="BA19" s="26"/>
      <c r="BB19" s="78"/>
      <c r="BC19" s="6"/>
      <c r="BD19" s="6"/>
      <c r="BE19" s="7"/>
      <c r="BF19" s="26"/>
      <c r="BG19" s="78"/>
    </row>
    <row r="20" spans="2:59" ht="15.75" customHeight="1" outlineLevel="1">
      <c r="B20" s="58"/>
      <c r="C20" s="9"/>
      <c r="D20" s="11"/>
      <c r="E20" s="86"/>
      <c r="F20" s="6"/>
      <c r="G20" s="10"/>
      <c r="H20" s="26"/>
      <c r="I20" s="78"/>
      <c r="J20" s="4"/>
      <c r="K20" s="4"/>
      <c r="L20" s="5"/>
      <c r="M20" s="26"/>
      <c r="N20" s="34"/>
      <c r="O20" s="88"/>
      <c r="P20" s="4"/>
      <c r="Q20" s="5"/>
      <c r="R20" s="26"/>
      <c r="S20" s="78"/>
      <c r="T20" s="88"/>
      <c r="U20" s="4"/>
      <c r="V20" s="5"/>
      <c r="W20" s="26"/>
      <c r="X20" s="78"/>
      <c r="Y20" s="6"/>
      <c r="Z20" s="6"/>
      <c r="AA20" s="33"/>
      <c r="AB20" s="26"/>
      <c r="AC20" s="34"/>
      <c r="AD20" s="86"/>
      <c r="AE20" s="6"/>
      <c r="AF20" s="8"/>
      <c r="AG20" s="26"/>
      <c r="AH20" s="78"/>
      <c r="AI20" s="6"/>
      <c r="AJ20" s="6"/>
      <c r="AK20" s="33"/>
      <c r="AL20" s="26"/>
      <c r="AM20" s="78"/>
      <c r="AN20" s="6"/>
      <c r="AO20" s="6"/>
      <c r="AP20" s="33"/>
      <c r="AQ20" s="26"/>
      <c r="AR20" s="78"/>
      <c r="AS20" s="6"/>
      <c r="AT20" s="6"/>
      <c r="AU20" s="33"/>
      <c r="AV20" s="26"/>
      <c r="AW20" s="78"/>
      <c r="AX20" s="6"/>
      <c r="AY20" s="6"/>
      <c r="AZ20" s="33"/>
      <c r="BA20" s="26"/>
      <c r="BB20" s="78"/>
      <c r="BC20" s="6"/>
      <c r="BD20" s="6"/>
      <c r="BE20" s="7"/>
      <c r="BF20" s="26"/>
      <c r="BG20" s="78"/>
    </row>
    <row r="21" spans="2:59" ht="15.75" customHeight="1" outlineLevel="1">
      <c r="B21" s="58"/>
      <c r="C21" s="9"/>
      <c r="D21" s="11"/>
      <c r="E21" s="86"/>
      <c r="F21" s="6"/>
      <c r="G21" s="10"/>
      <c r="H21" s="26"/>
      <c r="I21" s="78"/>
      <c r="J21" s="4"/>
      <c r="K21" s="4"/>
      <c r="L21" s="5"/>
      <c r="M21" s="26"/>
      <c r="N21" s="34"/>
      <c r="O21" s="88"/>
      <c r="P21" s="4"/>
      <c r="Q21" s="5"/>
      <c r="R21" s="26"/>
      <c r="S21" s="78"/>
      <c r="T21" s="88"/>
      <c r="U21" s="4"/>
      <c r="V21" s="5"/>
      <c r="W21" s="26"/>
      <c r="X21" s="78"/>
      <c r="Y21" s="6"/>
      <c r="Z21" s="6"/>
      <c r="AA21" s="33"/>
      <c r="AB21" s="26"/>
      <c r="AC21" s="34"/>
      <c r="AD21" s="86"/>
      <c r="AE21" s="6"/>
      <c r="AF21" s="8"/>
      <c r="AG21" s="26"/>
      <c r="AH21" s="78"/>
      <c r="AI21" s="6"/>
      <c r="AJ21" s="6"/>
      <c r="AK21" s="33"/>
      <c r="AL21" s="26"/>
      <c r="AM21" s="78"/>
      <c r="AN21" s="6"/>
      <c r="AO21" s="6"/>
      <c r="AP21" s="33"/>
      <c r="AQ21" s="26"/>
      <c r="AR21" s="78"/>
      <c r="AS21" s="6"/>
      <c r="AT21" s="6"/>
      <c r="AU21" s="33"/>
      <c r="AV21" s="26"/>
      <c r="AW21" s="78"/>
      <c r="AX21" s="6"/>
      <c r="AY21" s="6"/>
      <c r="AZ21" s="33"/>
      <c r="BA21" s="26"/>
      <c r="BB21" s="78"/>
      <c r="BC21" s="6"/>
      <c r="BD21" s="6"/>
      <c r="BE21" s="7"/>
      <c r="BF21" s="26"/>
      <c r="BG21" s="78"/>
    </row>
    <row r="22" spans="2:59" s="57" customFormat="1" ht="15.75" customHeight="1" outlineLevel="1">
      <c r="B22" s="96" t="s">
        <v>22</v>
      </c>
      <c r="C22" s="97"/>
      <c r="D22" s="97"/>
      <c r="E22" s="172" t="s">
        <v>23</v>
      </c>
      <c r="F22" s="172"/>
      <c r="G22" s="172"/>
      <c r="H22" s="172"/>
      <c r="I22" s="172"/>
      <c r="J22" s="97" t="s">
        <v>24</v>
      </c>
      <c r="K22" s="97"/>
      <c r="L22" s="97"/>
      <c r="M22" s="97"/>
      <c r="N22" s="97"/>
      <c r="O22" s="97" t="s">
        <v>25</v>
      </c>
      <c r="P22" s="97"/>
      <c r="Q22" s="97"/>
      <c r="R22" s="97"/>
      <c r="S22" s="97"/>
      <c r="T22" s="97" t="s">
        <v>26</v>
      </c>
      <c r="U22" s="97"/>
      <c r="V22" s="97"/>
      <c r="W22" s="97"/>
      <c r="X22" s="97"/>
      <c r="Y22" s="97" t="s">
        <v>27</v>
      </c>
      <c r="Z22" s="97"/>
      <c r="AA22" s="97"/>
      <c r="AB22" s="97"/>
      <c r="AC22" s="97"/>
      <c r="AD22" s="172" t="s">
        <v>28</v>
      </c>
      <c r="AE22" s="172"/>
      <c r="AF22" s="172"/>
      <c r="AG22" s="172"/>
      <c r="AH22" s="172"/>
      <c r="AI22" s="172" t="s">
        <v>29</v>
      </c>
      <c r="AJ22" s="172"/>
      <c r="AK22" s="172"/>
      <c r="AL22" s="172"/>
      <c r="AM22" s="172"/>
      <c r="AN22" s="172" t="s">
        <v>30</v>
      </c>
      <c r="AO22" s="172"/>
      <c r="AP22" s="172"/>
      <c r="AQ22" s="172"/>
      <c r="AR22" s="172"/>
      <c r="AS22" s="172" t="s">
        <v>31</v>
      </c>
      <c r="AT22" s="172"/>
      <c r="AU22" s="172"/>
      <c r="AV22" s="172"/>
      <c r="AW22" s="172"/>
      <c r="AX22" s="172" t="s">
        <v>32</v>
      </c>
      <c r="AY22" s="172"/>
      <c r="AZ22" s="172"/>
      <c r="BA22" s="172"/>
      <c r="BB22" s="172"/>
      <c r="BC22" s="172" t="s">
        <v>33</v>
      </c>
      <c r="BD22" s="172"/>
      <c r="BE22" s="172"/>
      <c r="BF22" s="172"/>
      <c r="BG22" s="172"/>
    </row>
    <row r="23" spans="2:59" ht="17.100000000000001" customHeight="1" outlineLevel="1">
      <c r="D23" s="2"/>
      <c r="E23" s="173"/>
      <c r="F23" s="173"/>
      <c r="G23" s="173"/>
      <c r="H23" s="173"/>
      <c r="I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row>
    <row r="24" spans="2:59">
      <c r="B24" s="12" t="s">
        <v>34</v>
      </c>
      <c r="L24" s="156">
        <f>J10-K10</f>
        <v>1.0469866200000011</v>
      </c>
      <c r="M24">
        <f>L24/K10*100+100</f>
        <v>114.27011048277437</v>
      </c>
      <c r="BC24" t="s">
        <v>35</v>
      </c>
    </row>
    <row r="25" spans="2:59" ht="15.95" customHeight="1">
      <c r="B25" s="43"/>
      <c r="C25" s="166" t="s">
        <v>36</v>
      </c>
      <c r="D25" s="168"/>
      <c r="E25" s="166" t="s">
        <v>37</v>
      </c>
      <c r="F25" s="166"/>
      <c r="G25" s="166"/>
      <c r="H25" s="166"/>
      <c r="I25" s="166"/>
      <c r="J25" s="167" t="s">
        <v>5</v>
      </c>
      <c r="K25" s="166"/>
      <c r="L25" s="166"/>
      <c r="M25" s="166"/>
      <c r="N25" s="166"/>
      <c r="O25" s="167" t="s">
        <v>6</v>
      </c>
      <c r="P25" s="166"/>
      <c r="Q25" s="166"/>
      <c r="R25" s="166"/>
      <c r="S25" s="168"/>
      <c r="T25" s="167" t="s">
        <v>7</v>
      </c>
      <c r="U25" s="166"/>
      <c r="V25" s="166"/>
      <c r="W25" s="166"/>
      <c r="X25" s="166"/>
      <c r="Y25" s="167" t="s">
        <v>38</v>
      </c>
      <c r="Z25" s="166"/>
      <c r="AA25" s="166"/>
      <c r="AB25" s="166"/>
      <c r="AC25" s="166"/>
      <c r="AD25" s="179" t="s">
        <v>39</v>
      </c>
      <c r="AE25" s="180"/>
      <c r="AF25" s="180"/>
      <c r="AG25" s="180"/>
      <c r="AH25" s="181"/>
      <c r="AI25" s="166" t="s">
        <v>10</v>
      </c>
      <c r="AJ25" s="166"/>
      <c r="AK25" s="166"/>
      <c r="AL25" s="166"/>
      <c r="AM25" s="168"/>
      <c r="AN25" s="174" t="s">
        <v>11</v>
      </c>
      <c r="AO25" s="174"/>
      <c r="AP25" s="174"/>
      <c r="AQ25" s="174"/>
      <c r="AR25" s="175"/>
      <c r="AS25" s="174" t="s">
        <v>12</v>
      </c>
      <c r="AT25" s="174"/>
      <c r="AU25" s="174"/>
      <c r="AV25" s="174"/>
      <c r="AW25" s="175"/>
      <c r="AX25" s="174" t="s">
        <v>13</v>
      </c>
      <c r="AY25" s="174"/>
      <c r="AZ25" s="174"/>
      <c r="BA25" s="174"/>
      <c r="BB25" s="174"/>
      <c r="BC25" s="176" t="s">
        <v>14</v>
      </c>
      <c r="BD25" s="177"/>
      <c r="BE25" s="177"/>
      <c r="BF25" s="177"/>
      <c r="BG25" s="178"/>
    </row>
    <row r="26" spans="2:59" ht="31.5">
      <c r="B26" s="50" t="s">
        <v>15</v>
      </c>
      <c r="C26" s="51" t="s">
        <v>16</v>
      </c>
      <c r="D26" s="90" t="s">
        <v>17</v>
      </c>
      <c r="E26" s="51" t="s">
        <v>16</v>
      </c>
      <c r="F26" s="51" t="s">
        <v>17</v>
      </c>
      <c r="G26" s="52" t="s">
        <v>18</v>
      </c>
      <c r="H26" s="52" t="s">
        <v>19</v>
      </c>
      <c r="I26" s="52" t="s">
        <v>20</v>
      </c>
      <c r="J26" s="54" t="s">
        <v>16</v>
      </c>
      <c r="K26" s="51" t="s">
        <v>17</v>
      </c>
      <c r="L26" s="52" t="s">
        <v>18</v>
      </c>
      <c r="M26" s="52" t="s">
        <v>19</v>
      </c>
      <c r="N26" s="52" t="s">
        <v>20</v>
      </c>
      <c r="O26" s="54" t="s">
        <v>16</v>
      </c>
      <c r="P26" s="51" t="s">
        <v>17</v>
      </c>
      <c r="Q26" s="52" t="s">
        <v>18</v>
      </c>
      <c r="R26" s="52" t="s">
        <v>19</v>
      </c>
      <c r="S26" s="53" t="s">
        <v>20</v>
      </c>
      <c r="T26" s="54" t="s">
        <v>16</v>
      </c>
      <c r="U26" s="51" t="s">
        <v>17</v>
      </c>
      <c r="V26" s="52" t="s">
        <v>18</v>
      </c>
      <c r="W26" s="52" t="s">
        <v>19</v>
      </c>
      <c r="X26" s="52" t="s">
        <v>20</v>
      </c>
      <c r="Y26" s="54" t="s">
        <v>16</v>
      </c>
      <c r="Z26" s="51" t="s">
        <v>17</v>
      </c>
      <c r="AA26" s="52" t="s">
        <v>18</v>
      </c>
      <c r="AB26" s="52" t="s">
        <v>19</v>
      </c>
      <c r="AC26" s="52" t="s">
        <v>20</v>
      </c>
      <c r="AD26" s="151" t="s">
        <v>16</v>
      </c>
      <c r="AE26" s="152" t="s">
        <v>17</v>
      </c>
      <c r="AF26" s="153" t="s">
        <v>18</v>
      </c>
      <c r="AG26" s="153" t="s">
        <v>19</v>
      </c>
      <c r="AH26" s="154" t="s">
        <v>20</v>
      </c>
      <c r="AI26" s="51" t="s">
        <v>16</v>
      </c>
      <c r="AJ26" s="51" t="s">
        <v>17</v>
      </c>
      <c r="AK26" s="52" t="s">
        <v>18</v>
      </c>
      <c r="AL26" s="52" t="s">
        <v>19</v>
      </c>
      <c r="AM26" s="53" t="s">
        <v>20</v>
      </c>
      <c r="AN26" s="93" t="s">
        <v>16</v>
      </c>
      <c r="AO26" s="93" t="s">
        <v>17</v>
      </c>
      <c r="AP26" s="94" t="s">
        <v>18</v>
      </c>
      <c r="AQ26" s="94" t="s">
        <v>19</v>
      </c>
      <c r="AR26" s="95" t="s">
        <v>20</v>
      </c>
      <c r="AS26" s="93" t="s">
        <v>16</v>
      </c>
      <c r="AT26" s="93" t="s">
        <v>17</v>
      </c>
      <c r="AU26" s="94" t="s">
        <v>18</v>
      </c>
      <c r="AV26" s="94" t="s">
        <v>19</v>
      </c>
      <c r="AW26" s="95" t="s">
        <v>20</v>
      </c>
      <c r="AX26" s="93" t="s">
        <v>16</v>
      </c>
      <c r="AY26" s="93" t="s">
        <v>17</v>
      </c>
      <c r="AZ26" s="94" t="s">
        <v>18</v>
      </c>
      <c r="BA26" s="94" t="s">
        <v>19</v>
      </c>
      <c r="BB26" s="94" t="s">
        <v>20</v>
      </c>
      <c r="BC26" s="146" t="s">
        <v>16</v>
      </c>
      <c r="BD26" s="103" t="s">
        <v>17</v>
      </c>
      <c r="BE26" s="104" t="s">
        <v>18</v>
      </c>
      <c r="BF26" s="104" t="s">
        <v>21</v>
      </c>
      <c r="BG26" s="105"/>
    </row>
    <row r="27" spans="2:59">
      <c r="B27" s="63" t="s">
        <v>40</v>
      </c>
      <c r="C27" s="64">
        <f>AVERAGE(C10:C12)</f>
        <v>30547936.5</v>
      </c>
      <c r="D27" s="91">
        <f>AVERAGE(D10:D12)</f>
        <v>1513826</v>
      </c>
      <c r="E27" s="65">
        <f>AVERAGE(E10:E12)</f>
        <v>0.44497758228723644</v>
      </c>
      <c r="F27" s="65">
        <f>AVERAGE(F10:F12)</f>
        <v>0.36460044827948473</v>
      </c>
      <c r="G27" s="66">
        <f>E27-F27</f>
        <v>8.0377134007751705E-2</v>
      </c>
      <c r="H27" s="67">
        <f>E27/F27*100</f>
        <v>122.04526472390363</v>
      </c>
      <c r="I27" s="68">
        <f>SUM(I10:I12)</f>
        <v>4953503.444944039</v>
      </c>
      <c r="J27" s="75">
        <f>AVERAGE(J10:J12)</f>
        <v>8.2103174918391524</v>
      </c>
      <c r="K27" s="69">
        <f>AVERAGE(K10:K12)</f>
        <v>6.7613001019497521</v>
      </c>
      <c r="L27" s="70">
        <f>J27-K27</f>
        <v>1.4490173898894003</v>
      </c>
      <c r="M27" s="67">
        <f>J27/K27*100</f>
        <v>121.43104681112362</v>
      </c>
      <c r="N27" s="68">
        <f>SUM(N10:N12)</f>
        <v>89426536.853445783</v>
      </c>
      <c r="O27" s="75">
        <f>AVERAGE(O10:O12)</f>
        <v>5.6116247380959514</v>
      </c>
      <c r="P27" s="69">
        <f>AVERAGE(P10:P12)</f>
        <v>4.4941965065104004</v>
      </c>
      <c r="Q27" s="70">
        <f>O27-P27</f>
        <v>1.117428231585551</v>
      </c>
      <c r="R27" s="67">
        <f>O27/P27*100</f>
        <v>124.8638044635302</v>
      </c>
      <c r="S27" s="73">
        <f>SUM(S10:S12)</f>
        <v>68920080.60830164</v>
      </c>
      <c r="T27" s="75">
        <f>AVERAGE(T10:T12)</f>
        <v>6.6749925931103533</v>
      </c>
      <c r="U27" s="69">
        <f>AVERAGE(U10:U12)</f>
        <v>5.434153396489811</v>
      </c>
      <c r="V27" s="70">
        <f>T27-U27</f>
        <v>1.2408391966205423</v>
      </c>
      <c r="W27" s="67">
        <f>T27/U27*100</f>
        <v>122.83408483503726</v>
      </c>
      <c r="X27" s="68">
        <f>SUM(X10:X12)</f>
        <v>76449416.393770456</v>
      </c>
      <c r="Y27" s="77">
        <f>AVERAGE(Y10:Y12)</f>
        <v>0.28021536462857694</v>
      </c>
      <c r="Z27" s="71">
        <f>AVERAGE(Z10:Z12)</f>
        <v>0.26997595048786782</v>
      </c>
      <c r="AA27" s="72">
        <f>Y27-Z27</f>
        <v>1.0239414140709113E-2</v>
      </c>
      <c r="AB27" s="67">
        <f>Y27/Z27*100</f>
        <v>103.79271343325422</v>
      </c>
      <c r="AC27" s="73">
        <f>SUM(AC10:AC12)</f>
        <v>188513.75628156291</v>
      </c>
      <c r="AD27" s="37">
        <f>AVERAGE(AD10:AD12)</f>
        <v>0.31408250520461656</v>
      </c>
      <c r="AE27" s="15">
        <f>AVERAGE(AE10:AE12)</f>
        <v>0.32576252931848193</v>
      </c>
      <c r="AF27" s="7">
        <f>AD27-AE27</f>
        <v>-1.1680024113865373E-2</v>
      </c>
      <c r="AG27" s="26">
        <f>AD27/AE27*100</f>
        <v>96.414558746734684</v>
      </c>
      <c r="AH27" s="16">
        <f>SUM(AH10:AH12)</f>
        <v>-202380.09668995877</v>
      </c>
      <c r="AI27" s="77">
        <f>AVERAGE(AI10:AI12)</f>
        <v>2.3037406739593209E-2</v>
      </c>
      <c r="AJ27" s="71">
        <f>AVERAGE(AJ10:AJ12)</f>
        <v>1.6417374109043058E-2</v>
      </c>
      <c r="AK27" s="72">
        <f>AI27-AJ27</f>
        <v>6.6200326305501517E-3</v>
      </c>
      <c r="AL27" s="67">
        <f>AI27/AJ27*100</f>
        <v>140.32333421033326</v>
      </c>
      <c r="AM27" s="73">
        <f>SUM(AM10:AM12)</f>
        <v>291399.4275824019</v>
      </c>
      <c r="AN27" s="77">
        <f>AVERAGE(AN10:AN12)</f>
        <v>1.295277413390891E-2</v>
      </c>
      <c r="AO27" s="71">
        <f>AVERAGE(AO10:AO12)</f>
        <v>8.3609346661257453E-3</v>
      </c>
      <c r="AP27" s="72">
        <f>AN27-AO27</f>
        <v>4.591839467783165E-3</v>
      </c>
      <c r="AQ27" s="67">
        <f>AN27/AO27*100</f>
        <v>154.92016922924853</v>
      </c>
      <c r="AR27" s="73">
        <f>SUM(AR10:AR12)</f>
        <v>160042.41692887843</v>
      </c>
      <c r="AS27" s="77">
        <f>AVERAGE(AS10:AS12)</f>
        <v>5.3426449976737914E-2</v>
      </c>
      <c r="AT27" s="71">
        <f>AVERAGE(AT10:AT12)</f>
        <v>4.3608692809943214E-2</v>
      </c>
      <c r="AU27" s="72">
        <f>AS27-AT27</f>
        <v>9.8177571667946995E-3</v>
      </c>
      <c r="AV27" s="67">
        <f>AS27/AT27*100</f>
        <v>122.5133030462132</v>
      </c>
      <c r="AW27" s="73">
        <f>SUM(AW10:AW12)</f>
        <v>89888.19575246863</v>
      </c>
      <c r="AX27" s="77">
        <f>AVERAGE(AX10:AX12)</f>
        <v>2.9383719734401941E-2</v>
      </c>
      <c r="AY27" s="71">
        <f>AVERAGE(AY10:AY12)</f>
        <v>2.8896567082533589E-2</v>
      </c>
      <c r="AZ27" s="72">
        <f>AX27-AY27</f>
        <v>4.8715265186835208E-4</v>
      </c>
      <c r="BA27" s="26">
        <f>AX27/AY27*100</f>
        <v>101.68584956987092</v>
      </c>
      <c r="BB27" s="68">
        <f>SUM(BB10:BB12)</f>
        <v>276.56985245681471</v>
      </c>
      <c r="BC27" s="111">
        <f>AVERAGE(BC10:BC12)</f>
        <v>5.6675591534671305E-2</v>
      </c>
      <c r="BD27" s="106">
        <f>AVERAGE(BD10:BD12)</f>
        <v>5.1925219328055466E-2</v>
      </c>
      <c r="BE27" s="107">
        <f>BC27-BD27</f>
        <v>4.7503722066158383E-3</v>
      </c>
      <c r="BF27" s="108">
        <f>BC27/BD27*100</f>
        <v>109.14848751356007</v>
      </c>
      <c r="BG27" s="109"/>
    </row>
    <row r="28" spans="2:59" hidden="1">
      <c r="B28" s="58" t="s">
        <v>41</v>
      </c>
      <c r="C28" s="9" t="e">
        <f>AVERAGE(C13:C15)</f>
        <v>#DIV/0!</v>
      </c>
      <c r="D28" s="59" t="e">
        <f>AVERAGE(D13:D15)</f>
        <v>#DIV/0!</v>
      </c>
      <c r="E28" s="13" t="e">
        <f>AVERAGE(E13:E15)</f>
        <v>#DIV/0!</v>
      </c>
      <c r="F28" s="13" t="e">
        <f>AVERAGE(F13:F15)</f>
        <v>#DIV/0!</v>
      </c>
      <c r="G28" s="10" t="e">
        <f>E28-F28</f>
        <v>#DIV/0!</v>
      </c>
      <c r="H28" s="26" t="e">
        <f>E28/F28*100</f>
        <v>#DIV/0!</v>
      </c>
      <c r="I28" s="16">
        <f>SUM(I13:I15)</f>
        <v>0</v>
      </c>
      <c r="J28" s="76" t="e">
        <f>AVERAGE(J13:J15)</f>
        <v>#DIV/0!</v>
      </c>
      <c r="K28" s="14" t="e">
        <f>AVERAGE(K13:K15)</f>
        <v>#DIV/0!</v>
      </c>
      <c r="L28" s="5" t="e">
        <f>J28-K28</f>
        <v>#DIV/0!</v>
      </c>
      <c r="M28" s="26" t="e">
        <f>J28/K28*100</f>
        <v>#DIV/0!</v>
      </c>
      <c r="N28" s="16">
        <f>SUM(N13:N15)</f>
        <v>0</v>
      </c>
      <c r="O28" s="76" t="e">
        <f>AVERAGE(O13:O15)</f>
        <v>#DIV/0!</v>
      </c>
      <c r="P28" s="14" t="e">
        <f>AVERAGE(P13:P15)</f>
        <v>#DIV/0!</v>
      </c>
      <c r="Q28" s="5" t="e">
        <f>O28-P28</f>
        <v>#DIV/0!</v>
      </c>
      <c r="R28" s="26" t="e">
        <f>O28/P28*100</f>
        <v>#DIV/0!</v>
      </c>
      <c r="S28" s="36">
        <f>SUM(S13:S15)</f>
        <v>0</v>
      </c>
      <c r="T28" s="76" t="e">
        <f>AVERAGE(T13:T15)</f>
        <v>#DIV/0!</v>
      </c>
      <c r="U28" s="14" t="e">
        <f>AVERAGE(U13:U15)</f>
        <v>#DIV/0!</v>
      </c>
      <c r="V28" s="5" t="e">
        <f>T28-U28</f>
        <v>#DIV/0!</v>
      </c>
      <c r="W28" s="26" t="e">
        <f>T28/U28*100</f>
        <v>#DIV/0!</v>
      </c>
      <c r="X28" s="16">
        <f>SUM(X13:X15)</f>
        <v>0</v>
      </c>
      <c r="Y28" s="37" t="e">
        <f>AVERAGE(Y13:Y15)</f>
        <v>#DIV/0!</v>
      </c>
      <c r="Z28" s="15" t="e">
        <f>AVERAGE(Z13:Z15)</f>
        <v>#DIV/0!</v>
      </c>
      <c r="AA28" s="7" t="e">
        <f>Y28-Z28</f>
        <v>#DIV/0!</v>
      </c>
      <c r="AB28" s="26" t="e">
        <f>Y28/Z28*100</f>
        <v>#DIV/0!</v>
      </c>
      <c r="AC28" s="36">
        <f>SUM(AC13:AC15)</f>
        <v>0</v>
      </c>
      <c r="AD28" s="37" t="e">
        <f>AVERAGE(AD13:AD15)</f>
        <v>#DIV/0!</v>
      </c>
      <c r="AE28" s="15" t="e">
        <f>AVERAGE(AE13:AE15)</f>
        <v>#DIV/0!</v>
      </c>
      <c r="AF28" s="7" t="e">
        <f>AD28-AE28</f>
        <v>#DIV/0!</v>
      </c>
      <c r="AG28" s="26" t="e">
        <f>AD28/AE28*100</f>
        <v>#DIV/0!</v>
      </c>
      <c r="AH28" s="16">
        <f>SUM(AH13:AH15)</f>
        <v>0</v>
      </c>
      <c r="AI28" s="37" t="e">
        <f>AVERAGE(AI13:AI15)</f>
        <v>#DIV/0!</v>
      </c>
      <c r="AJ28" s="15" t="e">
        <f>AVERAGE(AJ13:AJ15)</f>
        <v>#DIV/0!</v>
      </c>
      <c r="AK28" s="7" t="e">
        <f>AI28-AJ28</f>
        <v>#DIV/0!</v>
      </c>
      <c r="AL28" s="26" t="e">
        <f>AI28/AJ28*100</f>
        <v>#DIV/0!</v>
      </c>
      <c r="AM28" s="36">
        <f>SUM(AM13:AM15)</f>
        <v>0</v>
      </c>
      <c r="AN28" s="37" t="e">
        <f>AVERAGE(AN13:AN15)</f>
        <v>#DIV/0!</v>
      </c>
      <c r="AO28" s="15" t="e">
        <f>AVERAGE(AO13:AO15)</f>
        <v>#DIV/0!</v>
      </c>
      <c r="AP28" s="7" t="e">
        <f>AN28-AO28</f>
        <v>#DIV/0!</v>
      </c>
      <c r="AQ28" s="26" t="e">
        <f>AN28/AO28*100</f>
        <v>#DIV/0!</v>
      </c>
      <c r="AR28" s="36">
        <f>SUM(AR13:AR15)</f>
        <v>0</v>
      </c>
      <c r="AS28" s="37" t="e">
        <f>AVERAGE(AS13:AS15)</f>
        <v>#DIV/0!</v>
      </c>
      <c r="AT28" s="15" t="e">
        <f>AVERAGE(AT13:AT15)</f>
        <v>#DIV/0!</v>
      </c>
      <c r="AU28" s="7" t="e">
        <f>AS28-AT28</f>
        <v>#DIV/0!</v>
      </c>
      <c r="AV28" s="26" t="e">
        <f>AS28/AT28*100</f>
        <v>#DIV/0!</v>
      </c>
      <c r="AW28" s="36">
        <f>SUM(AW13:AW15)</f>
        <v>0</v>
      </c>
      <c r="AX28" s="37" t="e">
        <f>AVERAGE(AX13:AX15)</f>
        <v>#DIV/0!</v>
      </c>
      <c r="AY28" s="15" t="e">
        <f>AVERAGE(AY13:AY15)</f>
        <v>#DIV/0!</v>
      </c>
      <c r="AZ28" s="7" t="e">
        <f>AX28-AY28</f>
        <v>#DIV/0!</v>
      </c>
      <c r="BA28" s="26" t="e">
        <f>AX28/AY28*100</f>
        <v>#DIV/0!</v>
      </c>
      <c r="BB28" s="16">
        <f>SUM(BB13:BB15)</f>
        <v>0</v>
      </c>
      <c r="BC28" s="112" t="e">
        <f>AVERAGE(BC13:BC15)</f>
        <v>#DIV/0!</v>
      </c>
      <c r="BD28" s="15" t="e">
        <f>AVERAGE(BD13:BD15)</f>
        <v>#DIV/0!</v>
      </c>
      <c r="BE28" s="7" t="e">
        <f>BC28-BD28</f>
        <v>#DIV/0!</v>
      </c>
      <c r="BF28" s="26" t="e">
        <f>BC28/BD28*100</f>
        <v>#DIV/0!</v>
      </c>
      <c r="BG28" s="110"/>
    </row>
    <row r="29" spans="2:59" hidden="1">
      <c r="B29" s="58" t="s">
        <v>42</v>
      </c>
      <c r="C29" s="9" t="e">
        <f>AVERAGE(C16:C18)</f>
        <v>#DIV/0!</v>
      </c>
      <c r="D29" s="59" t="e">
        <f>AVERAGE(D16:D18)</f>
        <v>#DIV/0!</v>
      </c>
      <c r="E29" s="13" t="e">
        <f>AVERAGE(E16:E18)</f>
        <v>#DIV/0!</v>
      </c>
      <c r="F29" s="13" t="e">
        <f>AVERAGE(F16:F18)</f>
        <v>#DIV/0!</v>
      </c>
      <c r="G29" s="10" t="e">
        <f>E29-F29</f>
        <v>#DIV/0!</v>
      </c>
      <c r="H29" s="26" t="e">
        <f>E29/F29*100</f>
        <v>#DIV/0!</v>
      </c>
      <c r="I29" s="16">
        <f>SUM(I16:I18)</f>
        <v>0</v>
      </c>
      <c r="J29" s="76" t="e">
        <f>AVERAGE(J16:J18)</f>
        <v>#DIV/0!</v>
      </c>
      <c r="K29" s="14" t="e">
        <f>AVERAGE(K16:K18)</f>
        <v>#DIV/0!</v>
      </c>
      <c r="L29" s="5" t="e">
        <f>J29-K29</f>
        <v>#DIV/0!</v>
      </c>
      <c r="M29" s="26" t="e">
        <f>J29/K29*100</f>
        <v>#DIV/0!</v>
      </c>
      <c r="N29" s="16">
        <f>SUM(N16:N18)</f>
        <v>0</v>
      </c>
      <c r="O29" s="76" t="e">
        <f>AVERAGE(O16:O18)</f>
        <v>#DIV/0!</v>
      </c>
      <c r="P29" s="14" t="e">
        <f>AVERAGE(P16:P18)</f>
        <v>#DIV/0!</v>
      </c>
      <c r="Q29" s="5" t="e">
        <f>O29-P29</f>
        <v>#DIV/0!</v>
      </c>
      <c r="R29" s="26" t="e">
        <f>O29/P29*100</f>
        <v>#DIV/0!</v>
      </c>
      <c r="S29" s="36">
        <f>SUM(S16:S18)</f>
        <v>0</v>
      </c>
      <c r="T29" s="76" t="e">
        <f>AVERAGE(T16:T18)</f>
        <v>#DIV/0!</v>
      </c>
      <c r="U29" s="14" t="e">
        <f>AVERAGE(U16:U18)</f>
        <v>#DIV/0!</v>
      </c>
      <c r="V29" s="5" t="e">
        <f>T29-U29</f>
        <v>#DIV/0!</v>
      </c>
      <c r="W29" s="26" t="e">
        <f>T29/U29*100</f>
        <v>#DIV/0!</v>
      </c>
      <c r="X29" s="16">
        <f>SUM(X16:X18)</f>
        <v>0</v>
      </c>
      <c r="Y29" s="37" t="e">
        <f>AVERAGE(Y16:Y18)</f>
        <v>#DIV/0!</v>
      </c>
      <c r="Z29" s="15" t="e">
        <f>AVERAGE(Z16:Z18)</f>
        <v>#DIV/0!</v>
      </c>
      <c r="AA29" s="7" t="e">
        <f>Y29-Z29</f>
        <v>#DIV/0!</v>
      </c>
      <c r="AB29" s="26" t="e">
        <f>Y29/Z29*100</f>
        <v>#DIV/0!</v>
      </c>
      <c r="AC29" s="36">
        <f>SUM(AC16:AC18)</f>
        <v>0</v>
      </c>
      <c r="AD29" s="37" t="e">
        <f>AVERAGE(AD16:AD18)</f>
        <v>#DIV/0!</v>
      </c>
      <c r="AE29" s="15" t="e">
        <f>AVERAGE(AE16:AE18)</f>
        <v>#DIV/0!</v>
      </c>
      <c r="AF29" s="7" t="e">
        <f>AD29-AE29</f>
        <v>#DIV/0!</v>
      </c>
      <c r="AG29" s="26" t="e">
        <f>AD29/AE29*100</f>
        <v>#DIV/0!</v>
      </c>
      <c r="AH29" s="16">
        <f>SUM(AH16:AH18)</f>
        <v>0</v>
      </c>
      <c r="AI29" s="37" t="e">
        <f>AVERAGE(AI16:AI18)</f>
        <v>#DIV/0!</v>
      </c>
      <c r="AJ29" s="15" t="e">
        <f>AVERAGE(AJ16:AJ18)</f>
        <v>#DIV/0!</v>
      </c>
      <c r="AK29" s="7" t="e">
        <f>AI29-AJ29</f>
        <v>#DIV/0!</v>
      </c>
      <c r="AL29" s="26" t="e">
        <f>AI29/AJ29*100</f>
        <v>#DIV/0!</v>
      </c>
      <c r="AM29" s="36">
        <f>SUM(AM16:AM18)</f>
        <v>0</v>
      </c>
      <c r="AN29" s="37" t="e">
        <f>AVERAGE(AN16:AN18)</f>
        <v>#DIV/0!</v>
      </c>
      <c r="AO29" s="15" t="e">
        <f>AVERAGE(AO16:AO18)</f>
        <v>#DIV/0!</v>
      </c>
      <c r="AP29" s="7" t="e">
        <f>AN29-AO29</f>
        <v>#DIV/0!</v>
      </c>
      <c r="AQ29" s="26" t="e">
        <f>AN29/AO29*100</f>
        <v>#DIV/0!</v>
      </c>
      <c r="AR29" s="36">
        <f>SUM(AR16:AR18)</f>
        <v>0</v>
      </c>
      <c r="AS29" s="37" t="e">
        <f>AVERAGE(AS16:AS18)</f>
        <v>#DIV/0!</v>
      </c>
      <c r="AT29" s="15" t="e">
        <f>AVERAGE(AT16:AT18)</f>
        <v>#DIV/0!</v>
      </c>
      <c r="AU29" s="7" t="e">
        <f>AS29-AT29</f>
        <v>#DIV/0!</v>
      </c>
      <c r="AV29" s="26" t="e">
        <f>AS29/AT29*100</f>
        <v>#DIV/0!</v>
      </c>
      <c r="AW29" s="36">
        <f>SUM(AW16:AW18)</f>
        <v>0</v>
      </c>
      <c r="AX29" s="37" t="e">
        <f>AVERAGE(AX16:AX18)</f>
        <v>#DIV/0!</v>
      </c>
      <c r="AY29" s="15" t="e">
        <f>AVERAGE(AY16:AY18)</f>
        <v>#DIV/0!</v>
      </c>
      <c r="AZ29" s="7" t="e">
        <f>AX29-AY29</f>
        <v>#DIV/0!</v>
      </c>
      <c r="BA29" s="26" t="e">
        <f>AX29/AY29*100</f>
        <v>#DIV/0!</v>
      </c>
      <c r="BB29" s="16">
        <f>SUM(BB16:BB18)</f>
        <v>0</v>
      </c>
      <c r="BC29" s="112" t="e">
        <f>AVERAGE(BC16:BC18)</f>
        <v>#DIV/0!</v>
      </c>
      <c r="BD29" s="15" t="e">
        <f>AVERAGE(BD16:BD18)</f>
        <v>#DIV/0!</v>
      </c>
      <c r="BE29" s="7" t="e">
        <f>BC29-BD29</f>
        <v>#DIV/0!</v>
      </c>
      <c r="BF29" s="26" t="e">
        <f>BC29/BD29*100</f>
        <v>#DIV/0!</v>
      </c>
      <c r="BG29" s="110"/>
    </row>
    <row r="30" spans="2:59" hidden="1">
      <c r="B30" s="58" t="s">
        <v>43</v>
      </c>
      <c r="C30" s="9" t="e">
        <v>#DIV/0!</v>
      </c>
      <c r="D30" s="59" t="e">
        <v>#DIV/0!</v>
      </c>
      <c r="E30" s="13" t="e">
        <v>#DIV/0!</v>
      </c>
      <c r="F30" s="13" t="e">
        <v>#DIV/0!</v>
      </c>
      <c r="G30" s="10" t="e">
        <v>#DIV/0!</v>
      </c>
      <c r="H30" s="26" t="e">
        <v>#DIV/0!</v>
      </c>
      <c r="I30" s="16">
        <v>0</v>
      </c>
      <c r="J30" s="76" t="e">
        <v>#DIV/0!</v>
      </c>
      <c r="K30" s="14" t="e">
        <v>#DIV/0!</v>
      </c>
      <c r="L30" s="5" t="e">
        <v>#DIV/0!</v>
      </c>
      <c r="M30" s="26" t="e">
        <v>#DIV/0!</v>
      </c>
      <c r="N30" s="16">
        <v>0</v>
      </c>
      <c r="O30" s="76" t="e">
        <v>#DIV/0!</v>
      </c>
      <c r="P30" s="14" t="e">
        <v>#DIV/0!</v>
      </c>
      <c r="Q30" s="5" t="e">
        <v>#DIV/0!</v>
      </c>
      <c r="R30" s="26" t="e">
        <v>#DIV/0!</v>
      </c>
      <c r="S30" s="36">
        <v>0</v>
      </c>
      <c r="T30" s="76" t="e">
        <v>#DIV/0!</v>
      </c>
      <c r="U30" s="14" t="e">
        <v>#DIV/0!</v>
      </c>
      <c r="V30" s="5" t="e">
        <v>#DIV/0!</v>
      </c>
      <c r="W30" s="26" t="e">
        <v>#DIV/0!</v>
      </c>
      <c r="X30" s="16">
        <v>0</v>
      </c>
      <c r="Y30" s="37" t="e">
        <v>#DIV/0!</v>
      </c>
      <c r="Z30" s="15" t="e">
        <v>#DIV/0!</v>
      </c>
      <c r="AA30" s="7" t="e">
        <v>#DIV/0!</v>
      </c>
      <c r="AB30" s="26" t="e">
        <v>#DIV/0!</v>
      </c>
      <c r="AC30" s="36">
        <v>0</v>
      </c>
      <c r="AD30" s="37" t="e">
        <v>#DIV/0!</v>
      </c>
      <c r="AE30" s="15" t="e">
        <v>#DIV/0!</v>
      </c>
      <c r="AF30" s="7" t="e">
        <v>#DIV/0!</v>
      </c>
      <c r="AG30" s="26" t="e">
        <v>#DIV/0!</v>
      </c>
      <c r="AH30" s="16">
        <v>0</v>
      </c>
      <c r="AI30" s="37" t="e">
        <v>#DIV/0!</v>
      </c>
      <c r="AJ30" s="15" t="e">
        <v>#DIV/0!</v>
      </c>
      <c r="AK30" s="7" t="e">
        <v>#DIV/0!</v>
      </c>
      <c r="AL30" s="26" t="e">
        <v>#DIV/0!</v>
      </c>
      <c r="AM30" s="36">
        <v>0</v>
      </c>
      <c r="AN30" s="37" t="e">
        <v>#DIV/0!</v>
      </c>
      <c r="AO30" s="15" t="e">
        <v>#DIV/0!</v>
      </c>
      <c r="AP30" s="7" t="e">
        <v>#DIV/0!</v>
      </c>
      <c r="AQ30" s="26" t="e">
        <v>#DIV/0!</v>
      </c>
      <c r="AR30" s="36">
        <v>0</v>
      </c>
      <c r="AS30" s="37" t="e">
        <v>#DIV/0!</v>
      </c>
      <c r="AT30" s="15" t="e">
        <v>#DIV/0!</v>
      </c>
      <c r="AU30" s="7" t="e">
        <v>#DIV/0!</v>
      </c>
      <c r="AV30" s="26" t="e">
        <v>#DIV/0!</v>
      </c>
      <c r="AW30" s="36">
        <v>0</v>
      </c>
      <c r="AX30" s="37" t="e">
        <v>#DIV/0!</v>
      </c>
      <c r="AY30" s="15" t="e">
        <v>#DIV/0!</v>
      </c>
      <c r="AZ30" s="7" t="e">
        <v>#DIV/0!</v>
      </c>
      <c r="BA30" s="26" t="e">
        <v>#DIV/0!</v>
      </c>
      <c r="BB30" s="16">
        <v>0</v>
      </c>
      <c r="BC30" s="112" t="e">
        <v>#DIV/0!</v>
      </c>
      <c r="BD30" s="15" t="e">
        <v>#DIV/0!</v>
      </c>
      <c r="BE30" s="7" t="e">
        <v>#DIV/0!</v>
      </c>
      <c r="BF30" s="26" t="e">
        <v>#DIV/0!</v>
      </c>
      <c r="BG30" s="110"/>
    </row>
    <row r="31" spans="2:59" hidden="1">
      <c r="B31" s="135"/>
      <c r="C31" s="136"/>
      <c r="D31" s="137"/>
      <c r="E31" s="138"/>
      <c r="F31" s="138"/>
      <c r="G31" s="139"/>
      <c r="H31" s="116"/>
      <c r="I31" s="140"/>
      <c r="J31" s="141"/>
      <c r="K31" s="142"/>
      <c r="L31" s="143"/>
      <c r="M31" s="116"/>
      <c r="N31" s="140"/>
      <c r="O31" s="141"/>
      <c r="P31" s="142"/>
      <c r="Q31" s="143"/>
      <c r="R31" s="116"/>
      <c r="S31" s="144"/>
      <c r="T31" s="141"/>
      <c r="U31" s="142"/>
      <c r="V31" s="143"/>
      <c r="W31" s="116"/>
      <c r="X31" s="140"/>
      <c r="Y31" s="145"/>
      <c r="Z31" s="114"/>
      <c r="AA31" s="115"/>
      <c r="AB31" s="116"/>
      <c r="AC31" s="144"/>
      <c r="AD31" s="145"/>
      <c r="AE31" s="114"/>
      <c r="AF31" s="115"/>
      <c r="AG31" s="116"/>
      <c r="AH31" s="140"/>
      <c r="AI31" s="145"/>
      <c r="AJ31" s="114"/>
      <c r="AK31" s="115"/>
      <c r="AL31" s="116"/>
      <c r="AM31" s="144"/>
      <c r="AN31" s="145"/>
      <c r="AO31" s="114"/>
      <c r="AP31" s="115"/>
      <c r="AQ31" s="116"/>
      <c r="AR31" s="144"/>
      <c r="AS31" s="145"/>
      <c r="AT31" s="114"/>
      <c r="AU31" s="115"/>
      <c r="AV31" s="116"/>
      <c r="AW31" s="144"/>
      <c r="AX31" s="145"/>
      <c r="AY31" s="114"/>
      <c r="AZ31" s="115"/>
      <c r="BA31" s="116"/>
      <c r="BB31" s="140"/>
      <c r="BC31" s="113"/>
      <c r="BD31" s="114"/>
      <c r="BE31" s="115"/>
      <c r="BF31" s="116"/>
      <c r="BG31" s="117"/>
    </row>
    <row r="32" spans="2:59">
      <c r="B32" s="96" t="s">
        <v>22</v>
      </c>
      <c r="C32" s="99"/>
      <c r="D32" s="99"/>
      <c r="E32" s="99"/>
      <c r="F32" s="99"/>
      <c r="G32" s="99" t="s">
        <v>44</v>
      </c>
      <c r="H32" s="99"/>
      <c r="I32" s="100" t="s">
        <v>45</v>
      </c>
      <c r="J32" s="99"/>
      <c r="K32" s="99"/>
      <c r="L32" s="99" t="s">
        <v>44</v>
      </c>
      <c r="M32" s="99"/>
      <c r="N32" s="100" t="s">
        <v>45</v>
      </c>
      <c r="O32" s="99"/>
      <c r="P32" s="99"/>
      <c r="Q32" s="99" t="s">
        <v>44</v>
      </c>
      <c r="R32" s="99"/>
      <c r="S32" s="100" t="s">
        <v>45</v>
      </c>
      <c r="T32" s="99"/>
      <c r="U32" s="99"/>
      <c r="V32" s="99" t="s">
        <v>44</v>
      </c>
      <c r="W32" s="99"/>
      <c r="X32" s="100" t="s">
        <v>45</v>
      </c>
      <c r="Y32" s="101"/>
      <c r="Z32" s="101"/>
      <c r="AA32" s="101"/>
      <c r="AB32" s="101"/>
      <c r="AC32" s="101"/>
      <c r="AD32" s="101"/>
      <c r="AE32" s="101"/>
      <c r="AF32" s="101"/>
      <c r="AG32" s="101"/>
      <c r="AH32" s="101"/>
      <c r="AI32" s="101"/>
      <c r="AJ32" s="101"/>
      <c r="AK32" s="101"/>
      <c r="AL32" s="101"/>
      <c r="AM32" s="101"/>
      <c r="AN32" s="101"/>
      <c r="AO32" s="101"/>
      <c r="AP32" s="99"/>
      <c r="AQ32" s="99"/>
      <c r="AR32" s="99"/>
      <c r="AS32" s="99"/>
      <c r="AT32" s="99"/>
      <c r="AU32" s="99"/>
      <c r="AV32" s="99"/>
      <c r="AW32" s="99"/>
      <c r="AX32" s="99"/>
      <c r="AY32" s="99"/>
      <c r="AZ32" s="99"/>
      <c r="BA32" s="99"/>
      <c r="BB32" s="99"/>
      <c r="BC32" s="99"/>
      <c r="BD32" s="99"/>
      <c r="BE32" s="99"/>
      <c r="BF32" s="99"/>
      <c r="BG32" s="99"/>
    </row>
    <row r="33" spans="2:59">
      <c r="F33" t="s">
        <v>46</v>
      </c>
      <c r="G33" s="28">
        <f>I27/I33</f>
        <v>0.1821448334925114</v>
      </c>
      <c r="H33" s="28"/>
      <c r="I33" s="9">
        <f>SUMPRODUCT(C10:C12,E10:E12)</f>
        <v>27195410.102849249</v>
      </c>
      <c r="K33" s="27"/>
      <c r="L33" s="28">
        <f>N27/N33</f>
        <v>0.17841454228020162</v>
      </c>
      <c r="M33" s="28"/>
      <c r="N33" s="9">
        <f>SUMPRODUCT(C10:C12,J10:J12)</f>
        <v>501228967.72058308</v>
      </c>
      <c r="P33" s="27"/>
      <c r="Q33" s="28">
        <f>S27/S33</f>
        <v>0.20131720358898358</v>
      </c>
      <c r="R33" s="28"/>
      <c r="S33" s="9">
        <f>SUMPRODUCT(C10:C12,O10:O12)</f>
        <v>342345708.06482762</v>
      </c>
      <c r="U33" s="27"/>
      <c r="V33" s="28">
        <f>X27/X33</f>
        <v>0.18754722728514234</v>
      </c>
      <c r="W33" s="28"/>
      <c r="X33" s="9">
        <f>SUMPRODUCT(C10:C12,T10:T12)</f>
        <v>407627548.00708723</v>
      </c>
      <c r="Y33" s="30"/>
      <c r="Z33" s="31"/>
      <c r="AA33" s="32"/>
      <c r="AB33" s="32"/>
      <c r="AC33" s="11"/>
      <c r="AD33" s="30"/>
      <c r="AE33" s="31"/>
      <c r="AF33" s="32"/>
      <c r="AG33" s="32"/>
      <c r="AH33" s="11"/>
      <c r="AI33" s="30"/>
      <c r="AJ33" s="31"/>
      <c r="AK33" s="32"/>
      <c r="AL33" s="32"/>
      <c r="AM33" s="11"/>
      <c r="AN33" s="30"/>
      <c r="AO33" s="30"/>
    </row>
    <row r="34" spans="2:59" hidden="1">
      <c r="F34" t="s">
        <v>47</v>
      </c>
      <c r="G34" s="28" t="e">
        <f>I28/I34</f>
        <v>#DIV/0!</v>
      </c>
      <c r="H34" s="28"/>
      <c r="I34" s="9">
        <f>SUMPRODUCT(C13:C15,E13:E15)</f>
        <v>0</v>
      </c>
      <c r="K34" s="27"/>
      <c r="L34" s="28" t="e">
        <f>N28/N34</f>
        <v>#DIV/0!</v>
      </c>
      <c r="M34" s="28"/>
      <c r="N34" s="9">
        <f>SUMPRODUCT(C13:C15,J13:J15)</f>
        <v>0</v>
      </c>
      <c r="P34" s="27"/>
      <c r="Q34" s="28" t="e">
        <f>S28/S34</f>
        <v>#DIV/0!</v>
      </c>
      <c r="R34" s="28"/>
      <c r="S34" s="9">
        <f>SUMPRODUCT(C13:C15,O13:O15)</f>
        <v>0</v>
      </c>
      <c r="U34" s="27"/>
      <c r="V34" s="28" t="e">
        <f>X28/X34</f>
        <v>#DIV/0!</v>
      </c>
      <c r="W34" s="28"/>
      <c r="X34" s="9">
        <f>SUMPRODUCT(C13:C15,T13:T15)</f>
        <v>0</v>
      </c>
      <c r="Y34" s="30"/>
      <c r="Z34" s="31"/>
      <c r="AA34" s="32"/>
      <c r="AB34" s="32"/>
      <c r="AC34" s="11"/>
      <c r="AD34" s="30"/>
      <c r="AE34" s="31"/>
      <c r="AF34" s="32"/>
      <c r="AG34" s="32"/>
      <c r="AH34" s="11"/>
      <c r="AI34" s="30"/>
      <c r="AJ34" s="31"/>
      <c r="AK34" s="32"/>
      <c r="AL34" s="32"/>
      <c r="AM34" s="11"/>
      <c r="AN34" s="30"/>
      <c r="AO34" s="30"/>
    </row>
    <row r="35" spans="2:59" hidden="1">
      <c r="F35" t="s">
        <v>48</v>
      </c>
      <c r="G35" s="28" t="e">
        <f>I29/I35</f>
        <v>#DIV/0!</v>
      </c>
      <c r="H35" s="28"/>
      <c r="I35" s="9">
        <f>SUMPRODUCT(C16:C18,E16:E18)</f>
        <v>0</v>
      </c>
      <c r="K35" s="27"/>
      <c r="L35" s="28" t="e">
        <f>N29/N35</f>
        <v>#DIV/0!</v>
      </c>
      <c r="M35" s="28"/>
      <c r="N35" s="9">
        <f>SUMPRODUCT(C16:C18,J16:J18)</f>
        <v>0</v>
      </c>
      <c r="P35" s="27"/>
      <c r="Q35" s="28" t="e">
        <f>S29/S35</f>
        <v>#DIV/0!</v>
      </c>
      <c r="R35" s="28"/>
      <c r="S35" s="9">
        <f>SUMPRODUCT(C16:C18,O16:O18)</f>
        <v>0</v>
      </c>
      <c r="U35" s="27"/>
      <c r="V35" s="28" t="e">
        <f>X29/X35</f>
        <v>#DIV/0!</v>
      </c>
      <c r="W35" s="28"/>
      <c r="X35" s="9">
        <f>SUMPRODUCT(C16:C18,T16:T18)</f>
        <v>0</v>
      </c>
      <c r="Y35" s="30"/>
      <c r="Z35" s="31"/>
      <c r="AA35" s="32"/>
      <c r="AB35" s="32"/>
      <c r="AC35" s="11"/>
      <c r="AD35" s="30"/>
      <c r="AE35" s="31"/>
      <c r="AF35" s="32"/>
      <c r="AG35" s="32"/>
      <c r="AH35" s="11"/>
      <c r="AI35" s="30"/>
      <c r="AJ35" s="31"/>
      <c r="AK35" s="32"/>
      <c r="AL35" s="32"/>
      <c r="AM35" s="11"/>
      <c r="AN35" s="30"/>
      <c r="AO35" s="30"/>
    </row>
    <row r="36" spans="2:59" hidden="1">
      <c r="F36" t="s">
        <v>49</v>
      </c>
      <c r="G36" s="28" t="e">
        <f>I31/I36</f>
        <v>#DIV/0!</v>
      </c>
      <c r="H36" s="28"/>
      <c r="I36" s="9">
        <f>SUMPRODUCT(C19:C21,E19:E21)</f>
        <v>0</v>
      </c>
      <c r="K36" s="27"/>
      <c r="L36" s="28" t="e">
        <f>N31/N36</f>
        <v>#DIV/0!</v>
      </c>
      <c r="M36" s="28"/>
      <c r="N36" s="9">
        <f>SUMPRODUCT(C19:C21,J19:J21)</f>
        <v>0</v>
      </c>
      <c r="P36" s="27"/>
      <c r="Q36" s="28" t="e">
        <f>S31/S36</f>
        <v>#DIV/0!</v>
      </c>
      <c r="R36" s="28"/>
      <c r="S36" s="9">
        <f>SUMPRODUCT(C19:C21,O19:O21)</f>
        <v>0</v>
      </c>
      <c r="U36" s="27"/>
      <c r="V36" s="28" t="e">
        <f>X31/X36</f>
        <v>#DIV/0!</v>
      </c>
      <c r="W36" s="28"/>
      <c r="X36" s="9">
        <f>SUMPRODUCT(C19:C21,T19:T21)</f>
        <v>0</v>
      </c>
      <c r="Y36" s="30"/>
      <c r="Z36" s="31"/>
      <c r="AA36" s="32"/>
      <c r="AB36" s="32"/>
      <c r="AC36" s="11"/>
      <c r="AD36" s="30"/>
      <c r="AE36" s="31"/>
      <c r="AF36" s="32"/>
      <c r="AG36" s="32"/>
      <c r="AH36" s="11"/>
      <c r="AI36" s="30"/>
      <c r="AJ36" s="31"/>
      <c r="AK36" s="32"/>
      <c r="AL36" s="32"/>
      <c r="AM36" s="11"/>
      <c r="AN36" s="30"/>
      <c r="AO36" s="30"/>
    </row>
    <row r="37" spans="2:59">
      <c r="B37" s="24" t="s">
        <v>50</v>
      </c>
    </row>
    <row r="38" spans="2:59" ht="15.95" customHeight="1">
      <c r="B38" s="43"/>
      <c r="C38" s="166" t="s">
        <v>36</v>
      </c>
      <c r="D38" s="166"/>
      <c r="E38" s="167" t="s">
        <v>37</v>
      </c>
      <c r="F38" s="166"/>
      <c r="G38" s="166"/>
      <c r="H38" s="166"/>
      <c r="I38" s="168"/>
      <c r="J38" s="167" t="s">
        <v>51</v>
      </c>
      <c r="K38" s="166"/>
      <c r="L38" s="166"/>
      <c r="M38" s="166"/>
      <c r="N38" s="168"/>
      <c r="O38" s="166" t="s">
        <v>6</v>
      </c>
      <c r="P38" s="166"/>
      <c r="Q38" s="166"/>
      <c r="R38" s="166"/>
      <c r="S38" s="168"/>
      <c r="T38" s="166" t="s">
        <v>7</v>
      </c>
      <c r="U38" s="166"/>
      <c r="V38" s="166"/>
      <c r="W38" s="166"/>
      <c r="X38" s="166"/>
      <c r="Y38" s="167" t="s">
        <v>38</v>
      </c>
      <c r="Z38" s="166"/>
      <c r="AA38" s="166"/>
      <c r="AB38" s="166"/>
      <c r="AC38" s="168"/>
      <c r="AD38" s="166" t="s">
        <v>39</v>
      </c>
      <c r="AE38" s="166"/>
      <c r="AF38" s="166"/>
      <c r="AG38" s="166"/>
      <c r="AH38" s="166"/>
      <c r="AI38" s="167" t="s">
        <v>10</v>
      </c>
      <c r="AJ38" s="166"/>
      <c r="AK38" s="166"/>
      <c r="AL38" s="166"/>
      <c r="AM38" s="168"/>
      <c r="AN38" s="174" t="s">
        <v>11</v>
      </c>
      <c r="AO38" s="174"/>
      <c r="AP38" s="174"/>
      <c r="AQ38" s="174"/>
      <c r="AR38" s="175"/>
      <c r="AS38" s="174" t="s">
        <v>12</v>
      </c>
      <c r="AT38" s="174"/>
      <c r="AU38" s="174"/>
      <c r="AV38" s="174"/>
      <c r="AW38" s="175"/>
      <c r="AX38" s="174" t="s">
        <v>13</v>
      </c>
      <c r="AY38" s="174"/>
      <c r="AZ38" s="174"/>
      <c r="BA38" s="174"/>
      <c r="BB38" s="175"/>
      <c r="BC38" s="169" t="s">
        <v>14</v>
      </c>
      <c r="BD38" s="170"/>
      <c r="BE38" s="170"/>
      <c r="BF38" s="170"/>
      <c r="BG38" s="171"/>
    </row>
    <row r="39" spans="2:59" ht="31.5">
      <c r="B39" s="50" t="s">
        <v>15</v>
      </c>
      <c r="C39" s="51" t="s">
        <v>16</v>
      </c>
      <c r="D39" s="90" t="s">
        <v>17</v>
      </c>
      <c r="E39" s="51" t="s">
        <v>16</v>
      </c>
      <c r="F39" s="51" t="s">
        <v>17</v>
      </c>
      <c r="G39" s="52" t="s">
        <v>18</v>
      </c>
      <c r="H39" s="52" t="s">
        <v>19</v>
      </c>
      <c r="I39" s="53" t="s">
        <v>20</v>
      </c>
      <c r="J39" s="54" t="s">
        <v>16</v>
      </c>
      <c r="K39" s="51" t="s">
        <v>17</v>
      </c>
      <c r="L39" s="52" t="s">
        <v>18</v>
      </c>
      <c r="M39" s="52" t="s">
        <v>19</v>
      </c>
      <c r="N39" s="53" t="s">
        <v>20</v>
      </c>
      <c r="O39" s="51" t="s">
        <v>16</v>
      </c>
      <c r="P39" s="51" t="s">
        <v>17</v>
      </c>
      <c r="Q39" s="52" t="s">
        <v>18</v>
      </c>
      <c r="R39" s="52" t="s">
        <v>19</v>
      </c>
      <c r="S39" s="53" t="s">
        <v>20</v>
      </c>
      <c r="T39" s="51" t="s">
        <v>16</v>
      </c>
      <c r="U39" s="51" t="s">
        <v>17</v>
      </c>
      <c r="V39" s="52" t="s">
        <v>18</v>
      </c>
      <c r="W39" s="52" t="s">
        <v>19</v>
      </c>
      <c r="X39" s="52" t="s">
        <v>20</v>
      </c>
      <c r="Y39" s="54" t="s">
        <v>16</v>
      </c>
      <c r="Z39" s="51" t="s">
        <v>17</v>
      </c>
      <c r="AA39" s="52" t="s">
        <v>18</v>
      </c>
      <c r="AB39" s="52" t="s">
        <v>19</v>
      </c>
      <c r="AC39" s="53" t="s">
        <v>20</v>
      </c>
      <c r="AD39" s="51" t="s">
        <v>16</v>
      </c>
      <c r="AE39" s="51" t="s">
        <v>17</v>
      </c>
      <c r="AF39" s="52" t="s">
        <v>18</v>
      </c>
      <c r="AG39" s="52" t="s">
        <v>19</v>
      </c>
      <c r="AH39" s="52" t="s">
        <v>20</v>
      </c>
      <c r="AI39" s="54" t="s">
        <v>16</v>
      </c>
      <c r="AJ39" s="51" t="s">
        <v>17</v>
      </c>
      <c r="AK39" s="52" t="s">
        <v>18</v>
      </c>
      <c r="AL39" s="52" t="s">
        <v>19</v>
      </c>
      <c r="AM39" s="53" t="s">
        <v>20</v>
      </c>
      <c r="AN39" s="93" t="s">
        <v>16</v>
      </c>
      <c r="AO39" s="93" t="s">
        <v>17</v>
      </c>
      <c r="AP39" s="94" t="s">
        <v>18</v>
      </c>
      <c r="AQ39" s="94" t="s">
        <v>19</v>
      </c>
      <c r="AR39" s="95" t="s">
        <v>20</v>
      </c>
      <c r="AS39" s="93" t="s">
        <v>16</v>
      </c>
      <c r="AT39" s="93" t="s">
        <v>17</v>
      </c>
      <c r="AU39" s="94" t="s">
        <v>18</v>
      </c>
      <c r="AV39" s="94" t="s">
        <v>19</v>
      </c>
      <c r="AW39" s="95" t="s">
        <v>20</v>
      </c>
      <c r="AX39" s="93" t="s">
        <v>16</v>
      </c>
      <c r="AY39" s="93" t="s">
        <v>17</v>
      </c>
      <c r="AZ39" s="94" t="s">
        <v>18</v>
      </c>
      <c r="BA39" s="94" t="s">
        <v>19</v>
      </c>
      <c r="BB39" s="95" t="s">
        <v>20</v>
      </c>
      <c r="BC39" s="131" t="s">
        <v>16</v>
      </c>
      <c r="BD39" s="132" t="s">
        <v>17</v>
      </c>
      <c r="BE39" s="133" t="s">
        <v>18</v>
      </c>
      <c r="BF39" s="133" t="s">
        <v>21</v>
      </c>
      <c r="BG39" s="134"/>
    </row>
    <row r="40" spans="2:59">
      <c r="B40" s="44" t="s">
        <v>52</v>
      </c>
      <c r="C40" s="45"/>
      <c r="D40" s="45"/>
      <c r="E40" s="55" t="e">
        <f>AVERAGE(E27:E31)</f>
        <v>#DIV/0!</v>
      </c>
      <c r="F40" s="46" t="e">
        <f>AVERAGE(F27:F31)</f>
        <v>#DIV/0!</v>
      </c>
      <c r="G40" s="47" t="e">
        <f>E40-F40</f>
        <v>#DIV/0!</v>
      </c>
      <c r="H40" s="41" t="e">
        <f>E40/F40*100</f>
        <v>#DIV/0!</v>
      </c>
      <c r="I40" s="42">
        <f>SUM(I27:I31)</f>
        <v>4953503.444944039</v>
      </c>
      <c r="J40" s="56" t="e">
        <f>AVERAGE(J27:J31)</f>
        <v>#DIV/0!</v>
      </c>
      <c r="K40" s="48" t="e">
        <f>AVERAGE(K27:K31)</f>
        <v>#DIV/0!</v>
      </c>
      <c r="L40" s="49" t="e">
        <f>J40-K40</f>
        <v>#DIV/0!</v>
      </c>
      <c r="M40" s="41" t="e">
        <f>J40/K40*100</f>
        <v>#DIV/0!</v>
      </c>
      <c r="N40" s="42">
        <f>SUM(N27:N31)</f>
        <v>89426536.853445783</v>
      </c>
      <c r="O40" s="48" t="e">
        <f>AVERAGE(O27:O31)</f>
        <v>#DIV/0!</v>
      </c>
      <c r="P40" s="48" t="e">
        <f>AVERAGE(P27:P31)</f>
        <v>#DIV/0!</v>
      </c>
      <c r="Q40" s="49" t="e">
        <f>O40-P40</f>
        <v>#DIV/0!</v>
      </c>
      <c r="R40" s="41" t="e">
        <f>O40/P40*100</f>
        <v>#DIV/0!</v>
      </c>
      <c r="S40" s="42">
        <f>SUM(S27:S31)</f>
        <v>68920080.60830164</v>
      </c>
      <c r="T40" s="48" t="e">
        <f>AVERAGE(T27:T31)</f>
        <v>#DIV/0!</v>
      </c>
      <c r="U40" s="48" t="e">
        <f>AVERAGE(U27:U31)</f>
        <v>#DIV/0!</v>
      </c>
      <c r="V40" s="49" t="e">
        <f>T40-U40</f>
        <v>#DIV/0!</v>
      </c>
      <c r="W40" s="41" t="e">
        <f>T40/U40*100</f>
        <v>#DIV/0!</v>
      </c>
      <c r="X40" s="74">
        <f>SUM(X27:X31)</f>
        <v>76449416.393770456</v>
      </c>
      <c r="Y40" s="38" t="e">
        <f>AVERAGE(Y27:Y31)</f>
        <v>#DIV/0!</v>
      </c>
      <c r="Z40" s="39" t="e">
        <f>AVERAGE(Z27:Z31)</f>
        <v>#DIV/0!</v>
      </c>
      <c r="AA40" s="40" t="e">
        <f>Y40-Z40</f>
        <v>#DIV/0!</v>
      </c>
      <c r="AB40" s="41" t="e">
        <f>Y40/Z40*100</f>
        <v>#DIV/0!</v>
      </c>
      <c r="AC40" s="42">
        <f>SUM(AC27:AC31)</f>
        <v>188513.75628156291</v>
      </c>
      <c r="AD40" s="39" t="e">
        <f>AVERAGE(AD27:AD31)</f>
        <v>#DIV/0!</v>
      </c>
      <c r="AE40" s="39" t="e">
        <f>AVERAGE(AE27:AE31)</f>
        <v>#DIV/0!</v>
      </c>
      <c r="AF40" s="40" t="e">
        <f>AD40-AE40</f>
        <v>#DIV/0!</v>
      </c>
      <c r="AG40" s="41" t="e">
        <f>AD40/AE40*100</f>
        <v>#DIV/0!</v>
      </c>
      <c r="AH40" s="74">
        <f>SUM(AH27:AH31)</f>
        <v>-202380.09668995877</v>
      </c>
      <c r="AI40" s="38" t="e">
        <f>AVERAGE(AI27:AI31)</f>
        <v>#DIV/0!</v>
      </c>
      <c r="AJ40" s="39" t="e">
        <f>AVERAGE(AJ27:AJ31)</f>
        <v>#DIV/0!</v>
      </c>
      <c r="AK40" s="40" t="e">
        <f>AI40-AJ40</f>
        <v>#DIV/0!</v>
      </c>
      <c r="AL40" s="41" t="e">
        <f>AI40/AJ40*100</f>
        <v>#DIV/0!</v>
      </c>
      <c r="AM40" s="42">
        <f>SUM(AM27:AM31)</f>
        <v>291399.4275824019</v>
      </c>
      <c r="AN40" s="38" t="e">
        <f>AVERAGE(AN27:AN31)</f>
        <v>#DIV/0!</v>
      </c>
      <c r="AO40" s="39" t="e">
        <f>AVERAGE(AO27:AO31)</f>
        <v>#DIV/0!</v>
      </c>
      <c r="AP40" s="40" t="e">
        <f t="shared" ref="AP40" si="0">AN40-AO40</f>
        <v>#DIV/0!</v>
      </c>
      <c r="AQ40" s="41" t="e">
        <f t="shared" ref="AQ40" si="1">AN40/AO40*100</f>
        <v>#DIV/0!</v>
      </c>
      <c r="AR40" s="42">
        <f>SUM(AR27:AR31)</f>
        <v>160042.41692887843</v>
      </c>
      <c r="AS40" s="38" t="e">
        <f>AVERAGE(AS27:AS31)</f>
        <v>#DIV/0!</v>
      </c>
      <c r="AT40" s="39" t="e">
        <f>AVERAGE(AT27:AT31)</f>
        <v>#DIV/0!</v>
      </c>
      <c r="AU40" s="40" t="e">
        <f t="shared" ref="AU40" si="2">AS40-AT40</f>
        <v>#DIV/0!</v>
      </c>
      <c r="AV40" s="41" t="e">
        <f>AS40/AT40*100</f>
        <v>#DIV/0!</v>
      </c>
      <c r="AW40" s="42">
        <f>SUM(AW27:AW31)</f>
        <v>89888.19575246863</v>
      </c>
      <c r="AX40" s="38" t="e">
        <f>AVERAGE(AX27:AX31)</f>
        <v>#DIV/0!</v>
      </c>
      <c r="AY40" s="39" t="e">
        <f>AVERAGE(AY27:AY31)</f>
        <v>#DIV/0!</v>
      </c>
      <c r="AZ40" s="40" t="e">
        <f t="shared" ref="AZ40" si="3">AX40-AY40</f>
        <v>#DIV/0!</v>
      </c>
      <c r="BA40" s="41" t="e">
        <f t="shared" ref="BA40" si="4">AX40/AY40*100</f>
        <v>#DIV/0!</v>
      </c>
      <c r="BB40" s="74">
        <f>SUM(BB27:BB31)</f>
        <v>276.56985245681471</v>
      </c>
      <c r="BC40" s="121" t="e">
        <f>AVERAGE(BC26:BC29)</f>
        <v>#DIV/0!</v>
      </c>
      <c r="BD40" s="122" t="e">
        <f>AVERAGE(BD26:BD29)</f>
        <v>#DIV/0!</v>
      </c>
      <c r="BE40" s="123" t="e">
        <f>BC40-BD40</f>
        <v>#DIV/0!</v>
      </c>
      <c r="BF40" s="124" t="e">
        <f>BC40/BD40*100</f>
        <v>#DIV/0!</v>
      </c>
      <c r="BG40" s="125"/>
    </row>
    <row r="41" spans="2:59">
      <c r="B41" s="57" t="s">
        <v>53</v>
      </c>
    </row>
    <row r="44" spans="2:59" ht="213" customHeight="1">
      <c r="B44" s="182" t="s">
        <v>54</v>
      </c>
      <c r="C44" s="183"/>
      <c r="D44" s="183"/>
      <c r="E44" s="183"/>
      <c r="F44" s="183"/>
      <c r="G44" s="183"/>
      <c r="H44" s="183"/>
      <c r="I44" s="183"/>
      <c r="J44" s="18"/>
      <c r="K44" s="18"/>
      <c r="L44" s="18"/>
      <c r="M44" s="18"/>
      <c r="N44" s="18"/>
      <c r="O44" s="18"/>
      <c r="P44" s="18"/>
      <c r="Q44" s="18"/>
      <c r="R44" s="18"/>
      <c r="S44" s="18"/>
      <c r="W44" s="18"/>
      <c r="AB44" s="18"/>
      <c r="AG44" s="18"/>
      <c r="AL44" s="18"/>
    </row>
    <row r="47" spans="2:59">
      <c r="B47" s="149"/>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row>
    <row r="48" spans="2:59">
      <c r="B48" s="2"/>
      <c r="D48" s="2"/>
    </row>
    <row r="49" spans="2:9">
      <c r="D49" s="2"/>
    </row>
    <row r="50" spans="2:9">
      <c r="B50" s="2"/>
      <c r="D50" s="2"/>
    </row>
    <row r="51" spans="2:9">
      <c r="D51" s="2"/>
    </row>
    <row r="52" spans="2:9" ht="19.5">
      <c r="D52" s="22"/>
    </row>
    <row r="53" spans="2:9" ht="19.5">
      <c r="D53" s="22"/>
    </row>
    <row r="54" spans="2:9" ht="19.5">
      <c r="D54" s="23"/>
    </row>
    <row r="55" spans="2:9">
      <c r="F55" s="3"/>
      <c r="G55" s="3"/>
    </row>
    <row r="56" spans="2:9">
      <c r="D56" s="2"/>
      <c r="E56" s="20"/>
      <c r="F56" s="19"/>
      <c r="G56" s="19"/>
    </row>
    <row r="57" spans="2:9" ht="18.75">
      <c r="B57" s="130"/>
      <c r="D57" s="3"/>
      <c r="E57" s="17"/>
    </row>
    <row r="58" spans="2:9" ht="18.75">
      <c r="B58" s="130"/>
      <c r="D58" s="19"/>
      <c r="E58" s="21"/>
      <c r="F58" s="3"/>
      <c r="G58" s="17"/>
    </row>
    <row r="60" spans="2:9">
      <c r="D60" s="2"/>
    </row>
    <row r="61" spans="2:9">
      <c r="D61" s="184"/>
      <c r="E61" s="184"/>
      <c r="F61" s="184"/>
      <c r="G61" s="184"/>
      <c r="H61" s="184"/>
      <c r="I61" s="184"/>
    </row>
  </sheetData>
  <mergeCells count="46">
    <mergeCell ref="B44:I44"/>
    <mergeCell ref="D61:I61"/>
    <mergeCell ref="AD38:AH38"/>
    <mergeCell ref="AI38:AM38"/>
    <mergeCell ref="AN38:AR38"/>
    <mergeCell ref="AS38:AW38"/>
    <mergeCell ref="AX38:BB38"/>
    <mergeCell ref="BC38:BG38"/>
    <mergeCell ref="C38:D38"/>
    <mergeCell ref="E38:I38"/>
    <mergeCell ref="J38:N38"/>
    <mergeCell ref="O38:S38"/>
    <mergeCell ref="T38:X38"/>
    <mergeCell ref="Y38:AC38"/>
    <mergeCell ref="BC25:BG25"/>
    <mergeCell ref="C25:D25"/>
    <mergeCell ref="E25:I25"/>
    <mergeCell ref="J25:N25"/>
    <mergeCell ref="O25:S25"/>
    <mergeCell ref="T25:X25"/>
    <mergeCell ref="Y25:AC25"/>
    <mergeCell ref="AD25:AH25"/>
    <mergeCell ref="AI25:AM25"/>
    <mergeCell ref="AN25:AR25"/>
    <mergeCell ref="AS25:AW25"/>
    <mergeCell ref="AX25:BB25"/>
    <mergeCell ref="BC8:BG8"/>
    <mergeCell ref="E22:I23"/>
    <mergeCell ref="AD22:AH23"/>
    <mergeCell ref="AI22:AM23"/>
    <mergeCell ref="AN22:AR23"/>
    <mergeCell ref="AS22:AW23"/>
    <mergeCell ref="AX22:BB23"/>
    <mergeCell ref="BC22:BG23"/>
    <mergeCell ref="Y8:AC8"/>
    <mergeCell ref="AD8:AH8"/>
    <mergeCell ref="AI8:AM8"/>
    <mergeCell ref="AN8:AR8"/>
    <mergeCell ref="AS8:AW8"/>
    <mergeCell ref="AX8:BB8"/>
    <mergeCell ref="T8:X8"/>
    <mergeCell ref="B3:I3"/>
    <mergeCell ref="C8:D8"/>
    <mergeCell ref="E8:I8"/>
    <mergeCell ref="J8:N8"/>
    <mergeCell ref="O8:S8"/>
  </mergeCells>
  <conditionalFormatting sqref="L12:L18">
    <cfRule type="cellIs" dxfId="2509" priority="475" operator="lessThan">
      <formula>0</formula>
    </cfRule>
    <cfRule type="cellIs" dxfId="2508" priority="476" operator="greaterThan">
      <formula>0</formula>
    </cfRule>
  </conditionalFormatting>
  <conditionalFormatting sqref="G10">
    <cfRule type="cellIs" dxfId="2507" priority="499" operator="lessThan">
      <formula>0</formula>
    </cfRule>
    <cfRule type="cellIs" dxfId="2506" priority="500" operator="greaterThan">
      <formula>0</formula>
    </cfRule>
  </conditionalFormatting>
  <conditionalFormatting sqref="L10">
    <cfRule type="cellIs" dxfId="2505" priority="497" operator="lessThan">
      <formula>0</formula>
    </cfRule>
    <cfRule type="cellIs" dxfId="2504" priority="498" operator="greaterThan">
      <formula>0</formula>
    </cfRule>
  </conditionalFormatting>
  <conditionalFormatting sqref="Q10">
    <cfRule type="cellIs" dxfId="2503" priority="495" operator="lessThan">
      <formula>0</formula>
    </cfRule>
    <cfRule type="cellIs" dxfId="2502" priority="496" operator="greaterThan">
      <formula>0</formula>
    </cfRule>
  </conditionalFormatting>
  <conditionalFormatting sqref="V10">
    <cfRule type="cellIs" dxfId="2501" priority="493" operator="lessThan">
      <formula>0</formula>
    </cfRule>
    <cfRule type="cellIs" dxfId="2500" priority="494" operator="greaterThan">
      <formula>0</formula>
    </cfRule>
  </conditionalFormatting>
  <conditionalFormatting sqref="AA10 AC10">
    <cfRule type="cellIs" dxfId="2499" priority="491" operator="lessThan">
      <formula>0</formula>
    </cfRule>
    <cfRule type="cellIs" dxfId="2498" priority="492" operator="greaterThan">
      <formula>0</formula>
    </cfRule>
  </conditionalFormatting>
  <conditionalFormatting sqref="I10">
    <cfRule type="cellIs" dxfId="2497" priority="489" operator="lessThan">
      <formula>0</formula>
    </cfRule>
    <cfRule type="cellIs" dxfId="2496" priority="490" operator="greaterThan">
      <formula>0</formula>
    </cfRule>
  </conditionalFormatting>
  <conditionalFormatting sqref="AM10">
    <cfRule type="cellIs" dxfId="2495" priority="487" operator="lessThan">
      <formula>0</formula>
    </cfRule>
    <cfRule type="cellIs" dxfId="2494" priority="488" operator="greaterThan">
      <formula>0</formula>
    </cfRule>
  </conditionalFormatting>
  <conditionalFormatting sqref="AK10">
    <cfRule type="cellIs" dxfId="2493" priority="485" operator="lessThan">
      <formula>0</formula>
    </cfRule>
    <cfRule type="cellIs" dxfId="2492" priority="486" operator="greaterThan">
      <formula>0</formula>
    </cfRule>
  </conditionalFormatting>
  <conditionalFormatting sqref="N10">
    <cfRule type="cellIs" dxfId="2491" priority="483" operator="lessThan">
      <formula>0</formula>
    </cfRule>
    <cfRule type="cellIs" dxfId="2490" priority="484" operator="greaterThan">
      <formula>0</formula>
    </cfRule>
  </conditionalFormatting>
  <conditionalFormatting sqref="S10">
    <cfRule type="cellIs" dxfId="2489" priority="481" operator="lessThan">
      <formula>0</formula>
    </cfRule>
    <cfRule type="cellIs" dxfId="2488" priority="482" operator="greaterThan">
      <formula>0</formula>
    </cfRule>
  </conditionalFormatting>
  <conditionalFormatting sqref="X10">
    <cfRule type="cellIs" dxfId="2487" priority="479" operator="lessThan">
      <formula>0</formula>
    </cfRule>
    <cfRule type="cellIs" dxfId="2486" priority="480" operator="greaterThan">
      <formula>0</formula>
    </cfRule>
  </conditionalFormatting>
  <conditionalFormatting sqref="G12:G18">
    <cfRule type="cellIs" dxfId="2485" priority="477" operator="lessThan">
      <formula>0</formula>
    </cfRule>
    <cfRule type="cellIs" dxfId="2484" priority="478" operator="greaterThan">
      <formula>0</formula>
    </cfRule>
  </conditionalFormatting>
  <conditionalFormatting sqref="Q12:Q18">
    <cfRule type="cellIs" dxfId="2483" priority="473" operator="lessThan">
      <formula>0</formula>
    </cfRule>
    <cfRule type="cellIs" dxfId="2482" priority="474" operator="greaterThan">
      <formula>0</formula>
    </cfRule>
  </conditionalFormatting>
  <conditionalFormatting sqref="V12:V18">
    <cfRule type="cellIs" dxfId="2481" priority="471" operator="lessThan">
      <formula>0</formula>
    </cfRule>
    <cfRule type="cellIs" dxfId="2480" priority="472" operator="greaterThan">
      <formula>0</formula>
    </cfRule>
  </conditionalFormatting>
  <conditionalFormatting sqref="AA12:AA18 AC12:AC18">
    <cfRule type="cellIs" dxfId="2479" priority="469" operator="lessThan">
      <formula>0</formula>
    </cfRule>
    <cfRule type="cellIs" dxfId="2478" priority="470" operator="greaterThan">
      <formula>0</formula>
    </cfRule>
  </conditionalFormatting>
  <conditionalFormatting sqref="AF13:AF18 AH13:AH18">
    <cfRule type="cellIs" dxfId="2477" priority="467" operator="lessThan">
      <formula>0</formula>
    </cfRule>
    <cfRule type="cellIs" dxfId="2476" priority="468" operator="greaterThan">
      <formula>0</formula>
    </cfRule>
  </conditionalFormatting>
  <conditionalFormatting sqref="X12:X18">
    <cfRule type="cellIs" dxfId="2475" priority="455" operator="lessThan">
      <formula>0</formula>
    </cfRule>
    <cfRule type="cellIs" dxfId="2474" priority="456" operator="greaterThan">
      <formula>0</formula>
    </cfRule>
  </conditionalFormatting>
  <conditionalFormatting sqref="I19:I21">
    <cfRule type="cellIs" dxfId="2473" priority="387" operator="lessThan">
      <formula>0</formula>
    </cfRule>
    <cfRule type="cellIs" dxfId="2472" priority="388" operator="greaterThan">
      <formula>0</formula>
    </cfRule>
  </conditionalFormatting>
  <conditionalFormatting sqref="M40">
    <cfRule type="cellIs" dxfId="2471" priority="419" operator="lessThan">
      <formula>0</formula>
    </cfRule>
    <cfRule type="cellIs" dxfId="2470" priority="420" operator="greaterThan">
      <formula>0</formula>
    </cfRule>
  </conditionalFormatting>
  <conditionalFormatting sqref="R10 R13:R18">
    <cfRule type="cellIs" dxfId="2469" priority="417" operator="lessThan">
      <formula>0</formula>
    </cfRule>
    <cfRule type="cellIs" dxfId="2468" priority="418" operator="greaterThan">
      <formula>0</formula>
    </cfRule>
  </conditionalFormatting>
  <conditionalFormatting sqref="I40">
    <cfRule type="cellIs" dxfId="2467" priority="453" operator="lessThan">
      <formula>0</formula>
    </cfRule>
    <cfRule type="cellIs" dxfId="2466" priority="454" operator="greaterThan">
      <formula>0</formula>
    </cfRule>
  </conditionalFormatting>
  <conditionalFormatting sqref="G40">
    <cfRule type="cellIs" dxfId="2465" priority="451" operator="lessThan">
      <formula>0</formula>
    </cfRule>
    <cfRule type="cellIs" dxfId="2464" priority="452" operator="greaterThan">
      <formula>0</formula>
    </cfRule>
  </conditionalFormatting>
  <conditionalFormatting sqref="L40">
    <cfRule type="cellIs" dxfId="2463" priority="449" operator="lessThan">
      <formula>0</formula>
    </cfRule>
    <cfRule type="cellIs" dxfId="2462" priority="450" operator="greaterThan">
      <formula>0</formula>
    </cfRule>
  </conditionalFormatting>
  <conditionalFormatting sqref="Q40">
    <cfRule type="cellIs" dxfId="2461" priority="447" operator="lessThan">
      <formula>0</formula>
    </cfRule>
    <cfRule type="cellIs" dxfId="2460" priority="448" operator="greaterThan">
      <formula>0</formula>
    </cfRule>
  </conditionalFormatting>
  <conditionalFormatting sqref="S40">
    <cfRule type="cellIs" dxfId="2459" priority="435" operator="lessThan">
      <formula>0</formula>
    </cfRule>
    <cfRule type="cellIs" dxfId="2458" priority="436" operator="greaterThan">
      <formula>0</formula>
    </cfRule>
  </conditionalFormatting>
  <conditionalFormatting sqref="X40">
    <cfRule type="cellIs" dxfId="2457" priority="433" operator="lessThan">
      <formula>0</formula>
    </cfRule>
    <cfRule type="cellIs" dxfId="2456" priority="434" operator="greaterThan">
      <formula>0</formula>
    </cfRule>
  </conditionalFormatting>
  <conditionalFormatting sqref="AC40">
    <cfRule type="cellIs" dxfId="2455" priority="431" operator="lessThan">
      <formula>0</formula>
    </cfRule>
    <cfRule type="cellIs" dxfId="2454" priority="432" operator="greaterThan">
      <formula>0</formula>
    </cfRule>
  </conditionalFormatting>
  <conditionalFormatting sqref="AH40">
    <cfRule type="cellIs" dxfId="2453" priority="429" operator="lessThan">
      <formula>0</formula>
    </cfRule>
    <cfRule type="cellIs" dxfId="2452" priority="430" operator="greaterThan">
      <formula>0</formula>
    </cfRule>
  </conditionalFormatting>
  <conditionalFormatting sqref="M13:M18">
    <cfRule type="cellIs" dxfId="2451" priority="421" operator="lessThan">
      <formula>0</formula>
    </cfRule>
    <cfRule type="cellIs" dxfId="2450" priority="422" operator="greaterThan">
      <formula>0</formula>
    </cfRule>
  </conditionalFormatting>
  <conditionalFormatting sqref="L19:L21">
    <cfRule type="cellIs" dxfId="2449" priority="385" operator="lessThan">
      <formula>0</formula>
    </cfRule>
    <cfRule type="cellIs" dxfId="2448" priority="386" operator="greaterThan">
      <formula>0</formula>
    </cfRule>
  </conditionalFormatting>
  <conditionalFormatting sqref="W13:W18">
    <cfRule type="cellIs" dxfId="2447" priority="413" operator="lessThan">
      <formula>0</formula>
    </cfRule>
    <cfRule type="cellIs" dxfId="2446" priority="414" operator="greaterThan">
      <formula>0</formula>
    </cfRule>
  </conditionalFormatting>
  <conditionalFormatting sqref="W19:W21">
    <cfRule type="cellIs" dxfId="2445" priority="371" operator="lessThan">
      <formula>0</formula>
    </cfRule>
    <cfRule type="cellIs" dxfId="2444" priority="372" operator="greaterThan">
      <formula>0</formula>
    </cfRule>
  </conditionalFormatting>
  <conditionalFormatting sqref="AB19:AB21">
    <cfRule type="cellIs" dxfId="2443" priority="369" operator="lessThan">
      <formula>0</formula>
    </cfRule>
    <cfRule type="cellIs" dxfId="2442" priority="370" operator="greaterThan">
      <formula>0</formula>
    </cfRule>
  </conditionalFormatting>
  <conditionalFormatting sqref="W40">
    <cfRule type="cellIs" dxfId="2441" priority="411" operator="lessThan">
      <formula>0</formula>
    </cfRule>
    <cfRule type="cellIs" dxfId="2440" priority="412" operator="greaterThan">
      <formula>0</formula>
    </cfRule>
  </conditionalFormatting>
  <conditionalFormatting sqref="AG13:AG18">
    <cfRule type="cellIs" dxfId="2439" priority="405" operator="lessThan">
      <formula>0</formula>
    </cfRule>
    <cfRule type="cellIs" dxfId="2438" priority="406" operator="greaterThan">
      <formula>0</formula>
    </cfRule>
  </conditionalFormatting>
  <conditionalFormatting sqref="N27:N30">
    <cfRule type="cellIs" dxfId="2437" priority="355" operator="lessThan">
      <formula>0</formula>
    </cfRule>
    <cfRule type="cellIs" dxfId="2436" priority="356" operator="greaterThan">
      <formula>0</formula>
    </cfRule>
  </conditionalFormatting>
  <conditionalFormatting sqref="L27:L31">
    <cfRule type="cellIs" dxfId="2435" priority="353" operator="lessThan">
      <formula>0</formula>
    </cfRule>
    <cfRule type="cellIs" dxfId="2434" priority="354" operator="greaterThan">
      <formula>0</formula>
    </cfRule>
  </conditionalFormatting>
  <conditionalFormatting sqref="AG40">
    <cfRule type="cellIs" dxfId="2433" priority="403" operator="lessThan">
      <formula>0</formula>
    </cfRule>
    <cfRule type="cellIs" dxfId="2432" priority="404" operator="greaterThan">
      <formula>0</formula>
    </cfRule>
  </conditionalFormatting>
  <conditionalFormatting sqref="I12:I18">
    <cfRule type="cellIs" dxfId="2431" priority="465" operator="lessThan">
      <formula>0</formula>
    </cfRule>
    <cfRule type="cellIs" dxfId="2430" priority="466" operator="greaterThan">
      <formula>0</formula>
    </cfRule>
  </conditionalFormatting>
  <conditionalFormatting sqref="AM12:AM18">
    <cfRule type="cellIs" dxfId="2429" priority="463" operator="lessThan">
      <formula>0</formula>
    </cfRule>
    <cfRule type="cellIs" dxfId="2428" priority="464" operator="greaterThan">
      <formula>0</formula>
    </cfRule>
  </conditionalFormatting>
  <conditionalFormatting sqref="AK12:AK18">
    <cfRule type="cellIs" dxfId="2427" priority="461" operator="lessThan">
      <formula>0</formula>
    </cfRule>
    <cfRule type="cellIs" dxfId="2426" priority="462" operator="greaterThan">
      <formula>0</formula>
    </cfRule>
  </conditionalFormatting>
  <conditionalFormatting sqref="N12:N18">
    <cfRule type="cellIs" dxfId="2425" priority="459" operator="lessThan">
      <formula>0</formula>
    </cfRule>
    <cfRule type="cellIs" dxfId="2424" priority="460" operator="greaterThan">
      <formula>0</formula>
    </cfRule>
  </conditionalFormatting>
  <conditionalFormatting sqref="S12:S18">
    <cfRule type="cellIs" dxfId="2423" priority="457" operator="lessThan">
      <formula>0</formula>
    </cfRule>
    <cfRule type="cellIs" dxfId="2422" priority="458" operator="greaterThan">
      <formula>0</formula>
    </cfRule>
  </conditionalFormatting>
  <conditionalFormatting sqref="R19:R21">
    <cfRule type="cellIs" dxfId="2421" priority="373" operator="lessThan">
      <formula>0</formula>
    </cfRule>
    <cfRule type="cellIs" dxfId="2420" priority="374" operator="greaterThan">
      <formula>0</formula>
    </cfRule>
  </conditionalFormatting>
  <conditionalFormatting sqref="Q19:Q21">
    <cfRule type="cellIs" dxfId="2419" priority="381" operator="lessThan">
      <formula>0</formula>
    </cfRule>
    <cfRule type="cellIs" dxfId="2418" priority="382" operator="greaterThan">
      <formula>0</formula>
    </cfRule>
  </conditionalFormatting>
  <conditionalFormatting sqref="S19:S21">
    <cfRule type="cellIs" dxfId="2417" priority="379" operator="lessThan">
      <formula>0</formula>
    </cfRule>
    <cfRule type="cellIs" dxfId="2416" priority="380" operator="greaterThan">
      <formula>0</formula>
    </cfRule>
  </conditionalFormatting>
  <conditionalFormatting sqref="R40">
    <cfRule type="cellIs" dxfId="2415" priority="415" operator="lessThan">
      <formula>0</formula>
    </cfRule>
    <cfRule type="cellIs" dxfId="2414" priority="416" operator="greaterThan">
      <formula>0</formula>
    </cfRule>
  </conditionalFormatting>
  <conditionalFormatting sqref="X19:X21">
    <cfRule type="cellIs" dxfId="2413" priority="375" operator="lessThan">
      <formula>0</formula>
    </cfRule>
    <cfRule type="cellIs" dxfId="2412" priority="376" operator="greaterThan">
      <formula>0</formula>
    </cfRule>
  </conditionalFormatting>
  <conditionalFormatting sqref="AM40">
    <cfRule type="cellIs" dxfId="2411" priority="427" operator="lessThan">
      <formula>0</formula>
    </cfRule>
    <cfRule type="cellIs" dxfId="2410" priority="428" operator="greaterThan">
      <formula>0</formula>
    </cfRule>
  </conditionalFormatting>
  <conditionalFormatting sqref="AA40">
    <cfRule type="cellIs" dxfId="2409" priority="443" operator="lessThan">
      <formula>0</formula>
    </cfRule>
    <cfRule type="cellIs" dxfId="2408" priority="444" operator="greaterThan">
      <formula>0</formula>
    </cfRule>
  </conditionalFormatting>
  <conditionalFormatting sqref="V40">
    <cfRule type="cellIs" dxfId="2407" priority="445" operator="lessThan">
      <formula>0</formula>
    </cfRule>
    <cfRule type="cellIs" dxfId="2406" priority="446" operator="greaterThan">
      <formula>0</formula>
    </cfRule>
  </conditionalFormatting>
  <conditionalFormatting sqref="AF40">
    <cfRule type="cellIs" dxfId="2405" priority="441" operator="lessThan">
      <formula>0</formula>
    </cfRule>
    <cfRule type="cellIs" dxfId="2404" priority="442" operator="greaterThan">
      <formula>0</formula>
    </cfRule>
  </conditionalFormatting>
  <conditionalFormatting sqref="AK40">
    <cfRule type="cellIs" dxfId="2403" priority="439" operator="lessThan">
      <formula>0</formula>
    </cfRule>
    <cfRule type="cellIs" dxfId="2402" priority="440" operator="greaterThan">
      <formula>0</formula>
    </cfRule>
  </conditionalFormatting>
  <conditionalFormatting sqref="N40">
    <cfRule type="cellIs" dxfId="2401" priority="437" operator="lessThan">
      <formula>0</formula>
    </cfRule>
    <cfRule type="cellIs" dxfId="2400" priority="438" operator="greaterThan">
      <formula>0</formula>
    </cfRule>
  </conditionalFormatting>
  <conditionalFormatting sqref="H10 H12:H18">
    <cfRule type="cellIs" dxfId="2399" priority="425" operator="lessThan">
      <formula>0</formula>
    </cfRule>
    <cfRule type="cellIs" dxfId="2398" priority="426" operator="greaterThan">
      <formula>0</formula>
    </cfRule>
  </conditionalFormatting>
  <conditionalFormatting sqref="AF19:AF21 AH19:AH21">
    <cfRule type="cellIs" dxfId="2397" priority="395" operator="lessThan">
      <formula>0</formula>
    </cfRule>
    <cfRule type="cellIs" dxfId="2396" priority="396" operator="greaterThan">
      <formula>0</formula>
    </cfRule>
  </conditionalFormatting>
  <conditionalFormatting sqref="AM19:AM21">
    <cfRule type="cellIs" dxfId="2395" priority="393" operator="lessThan">
      <formula>0</formula>
    </cfRule>
    <cfRule type="cellIs" dxfId="2394" priority="394" operator="greaterThan">
      <formula>0</formula>
    </cfRule>
  </conditionalFormatting>
  <conditionalFormatting sqref="H40">
    <cfRule type="cellIs" dxfId="2393" priority="423" operator="lessThan">
      <formula>0</formula>
    </cfRule>
    <cfRule type="cellIs" dxfId="2392" priority="424" operator="greaterThan">
      <formula>0</formula>
    </cfRule>
  </conditionalFormatting>
  <conditionalFormatting sqref="N19:N21">
    <cfRule type="cellIs" dxfId="2391" priority="383" operator="lessThan">
      <formula>0</formula>
    </cfRule>
    <cfRule type="cellIs" dxfId="2390" priority="384" operator="greaterThan">
      <formula>0</formula>
    </cfRule>
  </conditionalFormatting>
  <conditionalFormatting sqref="V19:V21">
    <cfRule type="cellIs" dxfId="2389" priority="377" operator="lessThan">
      <formula>0</formula>
    </cfRule>
    <cfRule type="cellIs" dxfId="2388" priority="378" operator="greaterThan">
      <formula>0</formula>
    </cfRule>
  </conditionalFormatting>
  <conditionalFormatting sqref="AB13:AB18">
    <cfRule type="cellIs" dxfId="2387" priority="409" operator="lessThan">
      <formula>0</formula>
    </cfRule>
    <cfRule type="cellIs" dxfId="2386" priority="410" operator="greaterThan">
      <formula>0</formula>
    </cfRule>
  </conditionalFormatting>
  <conditionalFormatting sqref="M19:M21">
    <cfRule type="cellIs" dxfId="2385" priority="363" operator="lessThan">
      <formula>0</formula>
    </cfRule>
    <cfRule type="cellIs" dxfId="2384" priority="364" operator="greaterThan">
      <formula>0</formula>
    </cfRule>
  </conditionalFormatting>
  <conditionalFormatting sqref="H19:H21">
    <cfRule type="cellIs" dxfId="2383" priority="361" operator="lessThan">
      <formula>0</formula>
    </cfRule>
    <cfRule type="cellIs" dxfId="2382" priority="362" operator="greaterThan">
      <formula>0</formula>
    </cfRule>
  </conditionalFormatting>
  <conditionalFormatting sqref="AB40">
    <cfRule type="cellIs" dxfId="2381" priority="407" operator="lessThan">
      <formula>0</formula>
    </cfRule>
    <cfRule type="cellIs" dxfId="2380" priority="408" operator="greaterThan">
      <formula>0</formula>
    </cfRule>
  </conditionalFormatting>
  <conditionalFormatting sqref="AL10 AL12:AL18">
    <cfRule type="cellIs" dxfId="2379" priority="401" operator="lessThan">
      <formula>0</formula>
    </cfRule>
    <cfRule type="cellIs" dxfId="2378" priority="402" operator="greaterThan">
      <formula>0</formula>
    </cfRule>
  </conditionalFormatting>
  <conditionalFormatting sqref="X27:X30">
    <cfRule type="cellIs" dxfId="2377" priority="347" operator="lessThan">
      <formula>0</formula>
    </cfRule>
    <cfRule type="cellIs" dxfId="2376" priority="348" operator="greaterThan">
      <formula>0</formula>
    </cfRule>
  </conditionalFormatting>
  <conditionalFormatting sqref="V27:V31">
    <cfRule type="cellIs" dxfId="2375" priority="345" operator="lessThan">
      <formula>0</formula>
    </cfRule>
    <cfRule type="cellIs" dxfId="2374" priority="346" operator="greaterThan">
      <formula>0</formula>
    </cfRule>
  </conditionalFormatting>
  <conditionalFormatting sqref="AL40">
    <cfRule type="cellIs" dxfId="2373" priority="399" operator="lessThan">
      <formula>0</formula>
    </cfRule>
    <cfRule type="cellIs" dxfId="2372" priority="400" operator="greaterThan">
      <formula>0</formula>
    </cfRule>
  </conditionalFormatting>
  <conditionalFormatting sqref="AA19:AA21 AC19:AC21">
    <cfRule type="cellIs" dxfId="2371" priority="397" operator="lessThan">
      <formula>0</formula>
    </cfRule>
    <cfRule type="cellIs" dxfId="2370" priority="398" operator="greaterThan">
      <formula>0</formula>
    </cfRule>
  </conditionalFormatting>
  <conditionalFormatting sqref="AA27:AA31">
    <cfRule type="cellIs" dxfId="2369" priority="341" operator="lessThan">
      <formula>0</formula>
    </cfRule>
    <cfRule type="cellIs" dxfId="2368" priority="342" operator="greaterThan">
      <formula>0</formula>
    </cfRule>
  </conditionalFormatting>
  <conditionalFormatting sqref="AH27:AH30">
    <cfRule type="cellIs" dxfId="2367" priority="339" operator="lessThan">
      <formula>0</formula>
    </cfRule>
    <cfRule type="cellIs" dxfId="2366" priority="340" operator="greaterThan">
      <formula>0</formula>
    </cfRule>
  </conditionalFormatting>
  <conditionalFormatting sqref="AK19:AK21">
    <cfRule type="cellIs" dxfId="2365" priority="391" operator="lessThan">
      <formula>0</formula>
    </cfRule>
    <cfRule type="cellIs" dxfId="2364" priority="392" operator="greaterThan">
      <formula>0</formula>
    </cfRule>
  </conditionalFormatting>
  <conditionalFormatting sqref="G19:G21">
    <cfRule type="cellIs" dxfId="2363" priority="389" operator="lessThan">
      <formula>0</formula>
    </cfRule>
    <cfRule type="cellIs" dxfId="2362" priority="390" operator="greaterThan">
      <formula>0</formula>
    </cfRule>
  </conditionalFormatting>
  <conditionalFormatting sqref="AK27:AK31">
    <cfRule type="cellIs" dxfId="2361" priority="333" operator="lessThan">
      <formula>0</formula>
    </cfRule>
    <cfRule type="cellIs" dxfId="2360" priority="334" operator="greaterThan">
      <formula>0</formula>
    </cfRule>
  </conditionalFormatting>
  <conditionalFormatting sqref="R27:R28">
    <cfRule type="cellIs" dxfId="2359" priority="331" operator="lessThan">
      <formula>0</formula>
    </cfRule>
    <cfRule type="cellIs" dxfId="2358" priority="332" operator="greaterThan">
      <formula>0</formula>
    </cfRule>
  </conditionalFormatting>
  <conditionalFormatting sqref="W29:W31">
    <cfRule type="cellIs" dxfId="2357" priority="325" operator="lessThan">
      <formula>0</formula>
    </cfRule>
    <cfRule type="cellIs" dxfId="2356" priority="326" operator="greaterThan">
      <formula>0</formula>
    </cfRule>
  </conditionalFormatting>
  <conditionalFormatting sqref="AB27:AB28">
    <cfRule type="cellIs" dxfId="2355" priority="323" operator="lessThan">
      <formula>0</formula>
    </cfRule>
    <cfRule type="cellIs" dxfId="2354" priority="324" operator="greaterThan">
      <formula>0</formula>
    </cfRule>
  </conditionalFormatting>
  <conditionalFormatting sqref="AG29:AG31">
    <cfRule type="cellIs" dxfId="2353" priority="317" operator="lessThan">
      <formula>0</formula>
    </cfRule>
    <cfRule type="cellIs" dxfId="2352" priority="318" operator="greaterThan">
      <formula>0</formula>
    </cfRule>
  </conditionalFormatting>
  <conditionalFormatting sqref="AL27:AL28">
    <cfRule type="cellIs" dxfId="2351" priority="315" operator="lessThan">
      <formula>0</formula>
    </cfRule>
    <cfRule type="cellIs" dxfId="2350" priority="316" operator="greaterThan">
      <formula>0</formula>
    </cfRule>
  </conditionalFormatting>
  <conditionalFormatting sqref="AG19:AG21">
    <cfRule type="cellIs" dxfId="2349" priority="367" operator="lessThan">
      <formula>0</formula>
    </cfRule>
    <cfRule type="cellIs" dxfId="2348" priority="368" operator="greaterThan">
      <formula>0</formula>
    </cfRule>
  </conditionalFormatting>
  <conditionalFormatting sqref="AL19:AL21">
    <cfRule type="cellIs" dxfId="2347" priority="365" operator="lessThan">
      <formula>0</formula>
    </cfRule>
    <cfRule type="cellIs" dxfId="2346" priority="366" operator="greaterThan">
      <formula>0</formula>
    </cfRule>
  </conditionalFormatting>
  <conditionalFormatting sqref="M29:M31">
    <cfRule type="cellIs" dxfId="2345" priority="309" operator="lessThan">
      <formula>0</formula>
    </cfRule>
    <cfRule type="cellIs" dxfId="2344" priority="310" operator="greaterThan">
      <formula>0</formula>
    </cfRule>
  </conditionalFormatting>
  <conditionalFormatting sqref="H27:H28">
    <cfRule type="cellIs" dxfId="2343" priority="307" operator="lessThan">
      <formula>0</formula>
    </cfRule>
    <cfRule type="cellIs" dxfId="2342" priority="308" operator="greaterThan">
      <formula>0</formula>
    </cfRule>
  </conditionalFormatting>
  <conditionalFormatting sqref="I27:I31">
    <cfRule type="cellIs" dxfId="2341" priority="359" operator="lessThan">
      <formula>0</formula>
    </cfRule>
    <cfRule type="cellIs" dxfId="2340" priority="360" operator="greaterThan">
      <formula>0</formula>
    </cfRule>
  </conditionalFormatting>
  <conditionalFormatting sqref="G27:G31">
    <cfRule type="cellIs" dxfId="2339" priority="357" operator="lessThan">
      <formula>0</formula>
    </cfRule>
    <cfRule type="cellIs" dxfId="2338" priority="358" operator="greaterThan">
      <formula>0</formula>
    </cfRule>
  </conditionalFormatting>
  <conditionalFormatting sqref="S31">
    <cfRule type="cellIs" dxfId="2337" priority="301" operator="lessThan">
      <formula>0</formula>
    </cfRule>
    <cfRule type="cellIs" dxfId="2336" priority="302" operator="greaterThan">
      <formula>0</formula>
    </cfRule>
  </conditionalFormatting>
  <conditionalFormatting sqref="X31">
    <cfRule type="cellIs" dxfId="2335" priority="299" operator="lessThan">
      <formula>0</formula>
    </cfRule>
    <cfRule type="cellIs" dxfId="2334" priority="300" operator="greaterThan">
      <formula>0</formula>
    </cfRule>
  </conditionalFormatting>
  <conditionalFormatting sqref="S27:S30">
    <cfRule type="cellIs" dxfId="2333" priority="351" operator="lessThan">
      <formula>0</formula>
    </cfRule>
    <cfRule type="cellIs" dxfId="2332" priority="352" operator="greaterThan">
      <formula>0</formula>
    </cfRule>
  </conditionalFormatting>
  <conditionalFormatting sqref="Q27:Q31">
    <cfRule type="cellIs" dxfId="2331" priority="349" operator="lessThan">
      <formula>0</formula>
    </cfRule>
    <cfRule type="cellIs" dxfId="2330" priority="350" operator="greaterThan">
      <formula>0</formula>
    </cfRule>
  </conditionalFormatting>
  <conditionalFormatting sqref="AM31">
    <cfRule type="cellIs" dxfId="2329" priority="293" operator="lessThan">
      <formula>0</formula>
    </cfRule>
    <cfRule type="cellIs" dxfId="2328" priority="294" operator="greaterThan">
      <formula>0</formula>
    </cfRule>
  </conditionalFormatting>
  <conditionalFormatting sqref="AC27:AC30">
    <cfRule type="cellIs" dxfId="2327" priority="343" operator="lessThan">
      <formula>0</formula>
    </cfRule>
    <cfRule type="cellIs" dxfId="2326" priority="344" operator="greaterThan">
      <formula>0</formula>
    </cfRule>
  </conditionalFormatting>
  <conditionalFormatting sqref="AF27:AF31">
    <cfRule type="cellIs" dxfId="2325" priority="337" operator="lessThan">
      <formula>0</formula>
    </cfRule>
    <cfRule type="cellIs" dxfId="2324" priority="338" operator="greaterThan">
      <formula>0</formula>
    </cfRule>
  </conditionalFormatting>
  <conditionalFormatting sqref="AM27:AM30">
    <cfRule type="cellIs" dxfId="2323" priority="335" operator="lessThan">
      <formula>0</formula>
    </cfRule>
    <cfRule type="cellIs" dxfId="2322" priority="336" operator="greaterThan">
      <formula>0</formula>
    </cfRule>
  </conditionalFormatting>
  <conditionalFormatting sqref="R29:R31">
    <cfRule type="cellIs" dxfId="2321" priority="329" operator="lessThan">
      <formula>0</formula>
    </cfRule>
    <cfRule type="cellIs" dxfId="2320" priority="330" operator="greaterThan">
      <formula>0</formula>
    </cfRule>
  </conditionalFormatting>
  <conditionalFormatting sqref="W27:W28">
    <cfRule type="cellIs" dxfId="2319" priority="327" operator="lessThan">
      <formula>0</formula>
    </cfRule>
    <cfRule type="cellIs" dxfId="2318" priority="328" operator="greaterThan">
      <formula>0</formula>
    </cfRule>
  </conditionalFormatting>
  <conditionalFormatting sqref="AB29:AB31">
    <cfRule type="cellIs" dxfId="2317" priority="321" operator="lessThan">
      <formula>0</formula>
    </cfRule>
    <cfRule type="cellIs" dxfId="2316" priority="322" operator="greaterThan">
      <formula>0</formula>
    </cfRule>
  </conditionalFormatting>
  <conditionalFormatting sqref="AG27:AG28">
    <cfRule type="cellIs" dxfId="2315" priority="319" operator="lessThan">
      <formula>0</formula>
    </cfRule>
    <cfRule type="cellIs" dxfId="2314" priority="320" operator="greaterThan">
      <formula>0</formula>
    </cfRule>
  </conditionalFormatting>
  <conditionalFormatting sqref="AL29:AL31">
    <cfRule type="cellIs" dxfId="2313" priority="313" operator="lessThan">
      <formula>0</formula>
    </cfRule>
    <cfRule type="cellIs" dxfId="2312" priority="314" operator="greaterThan">
      <formula>0</formula>
    </cfRule>
  </conditionalFormatting>
  <conditionalFormatting sqref="M27:M28">
    <cfRule type="cellIs" dxfId="2311" priority="311" operator="lessThan">
      <formula>0</formula>
    </cfRule>
    <cfRule type="cellIs" dxfId="2310" priority="312" operator="greaterThan">
      <formula>0</formula>
    </cfRule>
  </conditionalFormatting>
  <conditionalFormatting sqref="H29:H31">
    <cfRule type="cellIs" dxfId="2309" priority="305" operator="lessThan">
      <formula>0</formula>
    </cfRule>
    <cfRule type="cellIs" dxfId="2308" priority="306" operator="greaterThan">
      <formula>0</formula>
    </cfRule>
  </conditionalFormatting>
  <conditionalFormatting sqref="N31">
    <cfRule type="cellIs" dxfId="2307" priority="303" operator="lessThan">
      <formula>0</formula>
    </cfRule>
    <cfRule type="cellIs" dxfId="2306" priority="304" operator="greaterThan">
      <formula>0</formula>
    </cfRule>
  </conditionalFormatting>
  <conditionalFormatting sqref="AC31">
    <cfRule type="cellIs" dxfId="2305" priority="297" operator="lessThan">
      <formula>0</formula>
    </cfRule>
    <cfRule type="cellIs" dxfId="2304" priority="298" operator="greaterThan">
      <formula>0</formula>
    </cfRule>
  </conditionalFormatting>
  <conditionalFormatting sqref="AH31">
    <cfRule type="cellIs" dxfId="2303" priority="295" operator="lessThan">
      <formula>0</formula>
    </cfRule>
    <cfRule type="cellIs" dxfId="2302" priority="296" operator="greaterThan">
      <formula>0</formula>
    </cfRule>
  </conditionalFormatting>
  <conditionalFormatting sqref="AR10">
    <cfRule type="cellIs" dxfId="2301" priority="291" operator="lessThan">
      <formula>0</formula>
    </cfRule>
    <cfRule type="cellIs" dxfId="2300" priority="292" operator="greaterThan">
      <formula>0</formula>
    </cfRule>
  </conditionalFormatting>
  <conditionalFormatting sqref="AP10">
    <cfRule type="cellIs" dxfId="2299" priority="289" operator="lessThan">
      <formula>0</formula>
    </cfRule>
    <cfRule type="cellIs" dxfId="2298" priority="290" operator="greaterThan">
      <formula>0</formula>
    </cfRule>
  </conditionalFormatting>
  <conditionalFormatting sqref="AR12:AR18">
    <cfRule type="cellIs" dxfId="2297" priority="287" operator="lessThan">
      <formula>0</formula>
    </cfRule>
    <cfRule type="cellIs" dxfId="2296" priority="288" operator="greaterThan">
      <formula>0</formula>
    </cfRule>
  </conditionalFormatting>
  <conditionalFormatting sqref="AP12:AP18">
    <cfRule type="cellIs" dxfId="2295" priority="285" operator="lessThan">
      <formula>0</formula>
    </cfRule>
    <cfRule type="cellIs" dxfId="2294" priority="286" operator="greaterThan">
      <formula>0</formula>
    </cfRule>
  </conditionalFormatting>
  <conditionalFormatting sqref="AR19:AR21">
    <cfRule type="cellIs" dxfId="2293" priority="281" operator="lessThan">
      <formula>0</formula>
    </cfRule>
    <cfRule type="cellIs" dxfId="2292" priority="282" operator="greaterThan">
      <formula>0</formula>
    </cfRule>
  </conditionalFormatting>
  <conditionalFormatting sqref="AQ10 AQ12:AQ18">
    <cfRule type="cellIs" dxfId="2291" priority="283" operator="lessThan">
      <formula>0</formula>
    </cfRule>
    <cfRule type="cellIs" dxfId="2290" priority="284" operator="greaterThan">
      <formula>0</formula>
    </cfRule>
  </conditionalFormatting>
  <conditionalFormatting sqref="AP19:AP21">
    <cfRule type="cellIs" dxfId="2289" priority="279" operator="lessThan">
      <formula>0</formula>
    </cfRule>
    <cfRule type="cellIs" dxfId="2288" priority="280" operator="greaterThan">
      <formula>0</formula>
    </cfRule>
  </conditionalFormatting>
  <conditionalFormatting sqref="AQ19:AQ21">
    <cfRule type="cellIs" dxfId="2287" priority="277" operator="lessThan">
      <formula>0</formula>
    </cfRule>
    <cfRule type="cellIs" dxfId="2286" priority="278" operator="greaterThan">
      <formula>0</formula>
    </cfRule>
  </conditionalFormatting>
  <conditionalFormatting sqref="AW10">
    <cfRule type="cellIs" dxfId="2285" priority="275" operator="lessThan">
      <formula>0</formula>
    </cfRule>
    <cfRule type="cellIs" dxfId="2284" priority="276" operator="greaterThan">
      <formula>0</formula>
    </cfRule>
  </conditionalFormatting>
  <conditionalFormatting sqref="AU10">
    <cfRule type="cellIs" dxfId="2283" priority="273" operator="lessThan">
      <formula>0</formula>
    </cfRule>
    <cfRule type="cellIs" dxfId="2282" priority="274" operator="greaterThan">
      <formula>0</formula>
    </cfRule>
  </conditionalFormatting>
  <conditionalFormatting sqref="AW12:AW18">
    <cfRule type="cellIs" dxfId="2281" priority="271" operator="lessThan">
      <formula>0</formula>
    </cfRule>
    <cfRule type="cellIs" dxfId="2280" priority="272" operator="greaterThan">
      <formula>0</formula>
    </cfRule>
  </conditionalFormatting>
  <conditionalFormatting sqref="AU12:AU18">
    <cfRule type="cellIs" dxfId="2279" priority="269" operator="lessThan">
      <formula>0</formula>
    </cfRule>
    <cfRule type="cellIs" dxfId="2278" priority="270" operator="greaterThan">
      <formula>0</formula>
    </cfRule>
  </conditionalFormatting>
  <conditionalFormatting sqref="AW19:AW21">
    <cfRule type="cellIs" dxfId="2277" priority="265" operator="lessThan">
      <formula>0</formula>
    </cfRule>
    <cfRule type="cellIs" dxfId="2276" priority="266" operator="greaterThan">
      <formula>0</formula>
    </cfRule>
  </conditionalFormatting>
  <conditionalFormatting sqref="AV10 AV12:AV18">
    <cfRule type="cellIs" dxfId="2275" priority="267" operator="lessThan">
      <formula>0</formula>
    </cfRule>
    <cfRule type="cellIs" dxfId="2274" priority="268" operator="greaterThan">
      <formula>0</formula>
    </cfRule>
  </conditionalFormatting>
  <conditionalFormatting sqref="AU19:AU21">
    <cfRule type="cellIs" dxfId="2273" priority="263" operator="lessThan">
      <formula>0</formula>
    </cfRule>
    <cfRule type="cellIs" dxfId="2272" priority="264" operator="greaterThan">
      <formula>0</formula>
    </cfRule>
  </conditionalFormatting>
  <conditionalFormatting sqref="AV19:AV21">
    <cfRule type="cellIs" dxfId="2271" priority="261" operator="lessThan">
      <formula>0</formula>
    </cfRule>
    <cfRule type="cellIs" dxfId="2270" priority="262" operator="greaterThan">
      <formula>0</formula>
    </cfRule>
  </conditionalFormatting>
  <conditionalFormatting sqref="BB10">
    <cfRule type="cellIs" dxfId="2269" priority="259" operator="lessThan">
      <formula>0</formula>
    </cfRule>
    <cfRule type="cellIs" dxfId="2268" priority="260" operator="greaterThan">
      <formula>0</formula>
    </cfRule>
  </conditionalFormatting>
  <conditionalFormatting sqref="AZ10">
    <cfRule type="cellIs" dxfId="2267" priority="257" operator="lessThan">
      <formula>0</formula>
    </cfRule>
    <cfRule type="cellIs" dxfId="2266" priority="258" operator="greaterThan">
      <formula>0</formula>
    </cfRule>
  </conditionalFormatting>
  <conditionalFormatting sqref="BB12:BB18">
    <cfRule type="cellIs" dxfId="2265" priority="255" operator="lessThan">
      <formula>0</formula>
    </cfRule>
    <cfRule type="cellIs" dxfId="2264" priority="256" operator="greaterThan">
      <formula>0</formula>
    </cfRule>
  </conditionalFormatting>
  <conditionalFormatting sqref="AZ12:AZ18">
    <cfRule type="cellIs" dxfId="2263" priority="253" operator="lessThan">
      <formula>0</formula>
    </cfRule>
    <cfRule type="cellIs" dxfId="2262" priority="254" operator="greaterThan">
      <formula>0</formula>
    </cfRule>
  </conditionalFormatting>
  <conditionalFormatting sqref="BB19:BB21">
    <cfRule type="cellIs" dxfId="2261" priority="251" operator="lessThan">
      <formula>0</formula>
    </cfRule>
    <cfRule type="cellIs" dxfId="2260" priority="252" operator="greaterThan">
      <formula>0</formula>
    </cfRule>
  </conditionalFormatting>
  <conditionalFormatting sqref="AZ19:AZ21">
    <cfRule type="cellIs" dxfId="2259" priority="249" operator="lessThan">
      <formula>0</formula>
    </cfRule>
    <cfRule type="cellIs" dxfId="2258" priority="250" operator="greaterThan">
      <formula>0</formula>
    </cfRule>
  </conditionalFormatting>
  <conditionalFormatting sqref="BA19:BA21">
    <cfRule type="cellIs" dxfId="2257" priority="247" operator="lessThan">
      <formula>0</formula>
    </cfRule>
    <cfRule type="cellIs" dxfId="2256" priority="248" operator="greaterThan">
      <formula>0</formula>
    </cfRule>
  </conditionalFormatting>
  <conditionalFormatting sqref="AP27:AP31">
    <cfRule type="cellIs" dxfId="2255" priority="243" operator="lessThan">
      <formula>0</formula>
    </cfRule>
    <cfRule type="cellIs" dxfId="2254" priority="244" operator="greaterThan">
      <formula>0</formula>
    </cfRule>
  </conditionalFormatting>
  <conditionalFormatting sqref="AQ27:AQ28">
    <cfRule type="cellIs" dxfId="2253" priority="241" operator="lessThan">
      <formula>0</formula>
    </cfRule>
    <cfRule type="cellIs" dxfId="2252" priority="242" operator="greaterThan">
      <formula>0</formula>
    </cfRule>
  </conditionalFormatting>
  <conditionalFormatting sqref="AR31">
    <cfRule type="cellIs" dxfId="2251" priority="237" operator="lessThan">
      <formula>0</formula>
    </cfRule>
    <cfRule type="cellIs" dxfId="2250" priority="238" operator="greaterThan">
      <formula>0</formula>
    </cfRule>
  </conditionalFormatting>
  <conditionalFormatting sqref="AR27:AR30">
    <cfRule type="cellIs" dxfId="2249" priority="245" operator="lessThan">
      <formula>0</formula>
    </cfRule>
    <cfRule type="cellIs" dxfId="2248" priority="246" operator="greaterThan">
      <formula>0</formula>
    </cfRule>
  </conditionalFormatting>
  <conditionalFormatting sqref="AQ29:AQ31">
    <cfRule type="cellIs" dxfId="2247" priority="239" operator="lessThan">
      <formula>0</formula>
    </cfRule>
    <cfRule type="cellIs" dxfId="2246" priority="240" operator="greaterThan">
      <formula>0</formula>
    </cfRule>
  </conditionalFormatting>
  <conditionalFormatting sqref="AU27:AU31">
    <cfRule type="cellIs" dxfId="2245" priority="233" operator="lessThan">
      <formula>0</formula>
    </cfRule>
    <cfRule type="cellIs" dxfId="2244" priority="234" operator="greaterThan">
      <formula>0</formula>
    </cfRule>
  </conditionalFormatting>
  <conditionalFormatting sqref="AV27:AV28">
    <cfRule type="cellIs" dxfId="2243" priority="231" operator="lessThan">
      <formula>0</formula>
    </cfRule>
    <cfRule type="cellIs" dxfId="2242" priority="232" operator="greaterThan">
      <formula>0</formula>
    </cfRule>
  </conditionalFormatting>
  <conditionalFormatting sqref="AW31">
    <cfRule type="cellIs" dxfId="2241" priority="227" operator="lessThan">
      <formula>0</formula>
    </cfRule>
    <cfRule type="cellIs" dxfId="2240" priority="228" operator="greaterThan">
      <formula>0</formula>
    </cfRule>
  </conditionalFormatting>
  <conditionalFormatting sqref="AW27:AW30">
    <cfRule type="cellIs" dxfId="2239" priority="235" operator="lessThan">
      <formula>0</formula>
    </cfRule>
    <cfRule type="cellIs" dxfId="2238" priority="236" operator="greaterThan">
      <formula>0</formula>
    </cfRule>
  </conditionalFormatting>
  <conditionalFormatting sqref="AV29:AV31">
    <cfRule type="cellIs" dxfId="2237" priority="229" operator="lessThan">
      <formula>0</formula>
    </cfRule>
    <cfRule type="cellIs" dxfId="2236" priority="230" operator="greaterThan">
      <formula>0</formula>
    </cfRule>
  </conditionalFormatting>
  <conditionalFormatting sqref="AZ27:AZ31">
    <cfRule type="cellIs" dxfId="2235" priority="223" operator="lessThan">
      <formula>0</formula>
    </cfRule>
    <cfRule type="cellIs" dxfId="2234" priority="224" operator="greaterThan">
      <formula>0</formula>
    </cfRule>
  </conditionalFormatting>
  <conditionalFormatting sqref="BA28">
    <cfRule type="cellIs" dxfId="2233" priority="221" operator="lessThan">
      <formula>0</formula>
    </cfRule>
    <cfRule type="cellIs" dxfId="2232" priority="222" operator="greaterThan">
      <formula>0</formula>
    </cfRule>
  </conditionalFormatting>
  <conditionalFormatting sqref="BB31">
    <cfRule type="cellIs" dxfId="2231" priority="217" operator="lessThan">
      <formula>0</formula>
    </cfRule>
    <cfRule type="cellIs" dxfId="2230" priority="218" operator="greaterThan">
      <formula>0</formula>
    </cfRule>
  </conditionalFormatting>
  <conditionalFormatting sqref="BB27:BB30">
    <cfRule type="cellIs" dxfId="2229" priority="225" operator="lessThan">
      <formula>0</formula>
    </cfRule>
    <cfRule type="cellIs" dxfId="2228" priority="226" operator="greaterThan">
      <formula>0</formula>
    </cfRule>
  </conditionalFormatting>
  <conditionalFormatting sqref="BA29:BA31">
    <cfRule type="cellIs" dxfId="2227" priority="219" operator="lessThan">
      <formula>0</formula>
    </cfRule>
    <cfRule type="cellIs" dxfId="2226" priority="220" operator="greaterThan">
      <formula>0</formula>
    </cfRule>
  </conditionalFormatting>
  <conditionalFormatting sqref="H10 H12">
    <cfRule type="cellIs" dxfId="2225" priority="216" operator="lessThan">
      <formula>100</formula>
    </cfRule>
  </conditionalFormatting>
  <conditionalFormatting sqref="M10 M12">
    <cfRule type="cellIs" dxfId="2224" priority="214" operator="lessThan">
      <formula>0</formula>
    </cfRule>
    <cfRule type="cellIs" dxfId="2223" priority="215" operator="greaterThan">
      <formula>0</formula>
    </cfRule>
  </conditionalFormatting>
  <conditionalFormatting sqref="M10 M12">
    <cfRule type="cellIs" dxfId="2222" priority="213" operator="lessThan">
      <formula>100</formula>
    </cfRule>
  </conditionalFormatting>
  <conditionalFormatting sqref="R10 R12">
    <cfRule type="cellIs" dxfId="2221" priority="211" operator="lessThan">
      <formula>0</formula>
    </cfRule>
    <cfRule type="cellIs" dxfId="2220" priority="212" operator="greaterThan">
      <formula>0</formula>
    </cfRule>
  </conditionalFormatting>
  <conditionalFormatting sqref="R10 R12">
    <cfRule type="cellIs" dxfId="2219" priority="210" operator="lessThan">
      <formula>100</formula>
    </cfRule>
  </conditionalFormatting>
  <conditionalFormatting sqref="W10 W12">
    <cfRule type="cellIs" dxfId="2218" priority="208" operator="lessThan">
      <formula>0</formula>
    </cfRule>
    <cfRule type="cellIs" dxfId="2217" priority="209" operator="greaterThan">
      <formula>0</formula>
    </cfRule>
  </conditionalFormatting>
  <conditionalFormatting sqref="W10 W12">
    <cfRule type="cellIs" dxfId="2216" priority="206" operator="lessThan">
      <formula>0</formula>
    </cfRule>
    <cfRule type="cellIs" dxfId="2215" priority="207" operator="greaterThan">
      <formula>0</formula>
    </cfRule>
  </conditionalFormatting>
  <conditionalFormatting sqref="W10 W12">
    <cfRule type="cellIs" dxfId="2214" priority="205" operator="lessThan">
      <formula>100</formula>
    </cfRule>
  </conditionalFormatting>
  <conditionalFormatting sqref="AB10 AB12">
    <cfRule type="cellIs" dxfId="2213" priority="203" operator="lessThan">
      <formula>0</formula>
    </cfRule>
    <cfRule type="cellIs" dxfId="2212" priority="204" operator="greaterThan">
      <formula>0</formula>
    </cfRule>
  </conditionalFormatting>
  <conditionalFormatting sqref="AB10 AB12">
    <cfRule type="cellIs" dxfId="2211" priority="201" operator="lessThan">
      <formula>0</formula>
    </cfRule>
    <cfRule type="cellIs" dxfId="2210" priority="202" operator="greaterThan">
      <formula>0</formula>
    </cfRule>
  </conditionalFormatting>
  <conditionalFormatting sqref="AB10 AB12">
    <cfRule type="cellIs" dxfId="2209" priority="200" operator="lessThan">
      <formula>100</formula>
    </cfRule>
  </conditionalFormatting>
  <conditionalFormatting sqref="AF10">
    <cfRule type="cellIs" dxfId="2208" priority="198" operator="lessThan">
      <formula>0</formula>
    </cfRule>
    <cfRule type="cellIs" dxfId="2207" priority="199" operator="greaterThan">
      <formula>0</formula>
    </cfRule>
  </conditionalFormatting>
  <conditionalFormatting sqref="AH10">
    <cfRule type="cellIs" dxfId="2206" priority="196" operator="lessThan">
      <formula>0</formula>
    </cfRule>
    <cfRule type="cellIs" dxfId="2205" priority="197" operator="greaterThan">
      <formula>0</formula>
    </cfRule>
  </conditionalFormatting>
  <conditionalFormatting sqref="AF12">
    <cfRule type="cellIs" dxfId="2204" priority="194" operator="lessThan">
      <formula>0</formula>
    </cfRule>
    <cfRule type="cellIs" dxfId="2203" priority="195" operator="greaterThan">
      <formula>0</formula>
    </cfRule>
  </conditionalFormatting>
  <conditionalFormatting sqref="AH12">
    <cfRule type="cellIs" dxfId="2202" priority="192" operator="lessThan">
      <formula>0</formula>
    </cfRule>
    <cfRule type="cellIs" dxfId="2201" priority="193" operator="greaterThan">
      <formula>0</formula>
    </cfRule>
  </conditionalFormatting>
  <conditionalFormatting sqref="AG10 AG12">
    <cfRule type="cellIs" dxfId="2200" priority="190" operator="lessThan">
      <formula>0</formula>
    </cfRule>
    <cfRule type="cellIs" dxfId="2199" priority="191" operator="greaterThan">
      <formula>0</formula>
    </cfRule>
  </conditionalFormatting>
  <conditionalFormatting sqref="AG10 AG12">
    <cfRule type="cellIs" dxfId="2198" priority="189" operator="lessThan">
      <formula>100</formula>
    </cfRule>
  </conditionalFormatting>
  <conditionalFormatting sqref="AR40 AW40 BB40">
    <cfRule type="cellIs" dxfId="2197" priority="185" operator="lessThan">
      <formula>0</formula>
    </cfRule>
    <cfRule type="cellIs" dxfId="2196" priority="186" operator="greaterThan">
      <formula>0</formula>
    </cfRule>
  </conditionalFormatting>
  <conditionalFormatting sqref="AP40 AU40 AZ40">
    <cfRule type="cellIs" dxfId="2195" priority="187" operator="lessThan">
      <formula>0</formula>
    </cfRule>
    <cfRule type="cellIs" dxfId="2194" priority="188" operator="greaterThan">
      <formula>0</formula>
    </cfRule>
  </conditionalFormatting>
  <conditionalFormatting sqref="AQ40 AV40 BA40">
    <cfRule type="cellIs" dxfId="2193" priority="183" operator="lessThan">
      <formula>0</formula>
    </cfRule>
    <cfRule type="cellIs" dxfId="2192" priority="184" operator="greaterThan">
      <formula>0</formula>
    </cfRule>
  </conditionalFormatting>
  <conditionalFormatting sqref="BG19:BG21">
    <cfRule type="cellIs" dxfId="2191" priority="181" operator="lessThan">
      <formula>0</formula>
    </cfRule>
    <cfRule type="cellIs" dxfId="2190" priority="182" operator="greaterThan">
      <formula>0</formula>
    </cfRule>
  </conditionalFormatting>
  <conditionalFormatting sqref="BG27:BG31">
    <cfRule type="cellIs" dxfId="2189" priority="179" operator="lessThan">
      <formula>0</formula>
    </cfRule>
    <cfRule type="cellIs" dxfId="2188" priority="180" operator="greaterThan">
      <formula>0</formula>
    </cfRule>
  </conditionalFormatting>
  <conditionalFormatting sqref="BG40">
    <cfRule type="cellIs" dxfId="2187" priority="177" operator="lessThan">
      <formula>0</formula>
    </cfRule>
    <cfRule type="cellIs" dxfId="2186" priority="178" operator="greaterThan">
      <formula>0</formula>
    </cfRule>
  </conditionalFormatting>
  <conditionalFormatting sqref="BA10 BA12:BA18">
    <cfRule type="cellIs" dxfId="2185" priority="175" operator="lessThan">
      <formula>100</formula>
    </cfRule>
    <cfRule type="cellIs" dxfId="2184" priority="176" operator="greaterThan">
      <formula>100</formula>
    </cfRule>
  </conditionalFormatting>
  <conditionalFormatting sqref="BG10">
    <cfRule type="cellIs" dxfId="2183" priority="173" operator="lessThan">
      <formula>0</formula>
    </cfRule>
    <cfRule type="cellIs" dxfId="2182" priority="174" operator="greaterThan">
      <formula>0</formula>
    </cfRule>
  </conditionalFormatting>
  <conditionalFormatting sqref="BG12:BG18">
    <cfRule type="cellIs" dxfId="2181" priority="171" operator="lessThan">
      <formula>0</formula>
    </cfRule>
    <cfRule type="cellIs" dxfId="2180" priority="172" operator="greaterThan">
      <formula>0</formula>
    </cfRule>
  </conditionalFormatting>
  <conditionalFormatting sqref="BE12:BE18">
    <cfRule type="cellIs" dxfId="2179" priority="169" stopIfTrue="1" operator="greaterThan">
      <formula>0</formula>
    </cfRule>
    <cfRule type="cellIs" dxfId="2178" priority="170" operator="lessThanOrEqual">
      <formula>0</formula>
    </cfRule>
  </conditionalFormatting>
  <conditionalFormatting sqref="BF10 BF12:BF18">
    <cfRule type="cellIs" dxfId="2177" priority="167" stopIfTrue="1" operator="greaterThan">
      <formula>100</formula>
    </cfRule>
    <cfRule type="cellIs" dxfId="2176" priority="168" operator="lessThanOrEqual">
      <formula>100</formula>
    </cfRule>
  </conditionalFormatting>
  <conditionalFormatting sqref="BE27:BE31">
    <cfRule type="cellIs" dxfId="2175" priority="165" stopIfTrue="1" operator="greaterThan">
      <formula>0</formula>
    </cfRule>
    <cfRule type="cellIs" dxfId="2174" priority="166" operator="lessThanOrEqual">
      <formula>0</formula>
    </cfRule>
  </conditionalFormatting>
  <conditionalFormatting sqref="BF27:BF31">
    <cfRule type="cellIs" dxfId="2173" priority="163" stopIfTrue="1" operator="greaterThan">
      <formula>100</formula>
    </cfRule>
    <cfRule type="cellIs" dxfId="2172" priority="164" operator="lessThanOrEqual">
      <formula>100</formula>
    </cfRule>
  </conditionalFormatting>
  <conditionalFormatting sqref="BE40">
    <cfRule type="cellIs" dxfId="2171" priority="161" stopIfTrue="1" operator="greaterThan">
      <formula>0</formula>
    </cfRule>
    <cfRule type="cellIs" dxfId="2170" priority="162" operator="lessThanOrEqual">
      <formula>0</formula>
    </cfRule>
  </conditionalFormatting>
  <conditionalFormatting sqref="BF40">
    <cfRule type="cellIs" dxfId="2169" priority="159" stopIfTrue="1" operator="greaterThan">
      <formula>100</formula>
    </cfRule>
    <cfRule type="cellIs" dxfId="2168" priority="160" operator="lessThanOrEqual">
      <formula>100</formula>
    </cfRule>
  </conditionalFormatting>
  <conditionalFormatting sqref="BE19:BE21">
    <cfRule type="cellIs" dxfId="2167" priority="157" stopIfTrue="1" operator="greaterThan">
      <formula>0</formula>
    </cfRule>
    <cfRule type="cellIs" dxfId="2166" priority="158" operator="lessThanOrEqual">
      <formula>0</formula>
    </cfRule>
  </conditionalFormatting>
  <conditionalFormatting sqref="BF19:BF21">
    <cfRule type="cellIs" dxfId="2165" priority="155" stopIfTrue="1" operator="greaterThan">
      <formula>100</formula>
    </cfRule>
    <cfRule type="cellIs" dxfId="2164" priority="156" operator="lessThanOrEqual">
      <formula>100</formula>
    </cfRule>
  </conditionalFormatting>
  <conditionalFormatting sqref="BE10">
    <cfRule type="cellIs" dxfId="2163" priority="153" stopIfTrue="1" operator="greaterThan">
      <formula>0</formula>
    </cfRule>
    <cfRule type="cellIs" dxfId="2162" priority="154" operator="lessThanOrEqual">
      <formula>0</formula>
    </cfRule>
  </conditionalFormatting>
  <conditionalFormatting sqref="BA27">
    <cfRule type="cellIs" dxfId="2161" priority="151" operator="lessThan">
      <formula>100</formula>
    </cfRule>
    <cfRule type="cellIs" dxfId="2160" priority="152" operator="greaterThan">
      <formula>100</formula>
    </cfRule>
  </conditionalFormatting>
  <conditionalFormatting sqref="BG11">
    <cfRule type="cellIs" dxfId="2159" priority="75" operator="lessThan">
      <formula>0</formula>
    </cfRule>
    <cfRule type="cellIs" dxfId="2158" priority="76" operator="greaterThan">
      <formula>0</formula>
    </cfRule>
  </conditionalFormatting>
  <conditionalFormatting sqref="G11">
    <cfRule type="cellIs" dxfId="2157" priority="73" operator="lessThan">
      <formula>0</formula>
    </cfRule>
    <cfRule type="cellIs" dxfId="2156" priority="74" operator="greaterThan">
      <formula>0</formula>
    </cfRule>
  </conditionalFormatting>
  <conditionalFormatting sqref="L11">
    <cfRule type="cellIs" dxfId="2155" priority="71" operator="lessThan">
      <formula>0</formula>
    </cfRule>
    <cfRule type="cellIs" dxfId="2154" priority="72" operator="greaterThan">
      <formula>0</formula>
    </cfRule>
  </conditionalFormatting>
  <conditionalFormatting sqref="Q11">
    <cfRule type="cellIs" dxfId="2153" priority="69" operator="lessThan">
      <formula>0</formula>
    </cfRule>
    <cfRule type="cellIs" dxfId="2152" priority="70" operator="greaterThan">
      <formula>0</formula>
    </cfRule>
  </conditionalFormatting>
  <conditionalFormatting sqref="V11">
    <cfRule type="cellIs" dxfId="2151" priority="67" operator="lessThan">
      <formula>0</formula>
    </cfRule>
    <cfRule type="cellIs" dxfId="2150" priority="68" operator="greaterThan">
      <formula>0</formula>
    </cfRule>
  </conditionalFormatting>
  <conditionalFormatting sqref="AA11 AC11">
    <cfRule type="cellIs" dxfId="2149" priority="65" operator="lessThan">
      <formula>0</formula>
    </cfRule>
    <cfRule type="cellIs" dxfId="2148" priority="66" operator="greaterThan">
      <formula>0</formula>
    </cfRule>
  </conditionalFormatting>
  <conditionalFormatting sqref="I11">
    <cfRule type="cellIs" dxfId="2147" priority="63" operator="lessThan">
      <formula>0</formula>
    </cfRule>
    <cfRule type="cellIs" dxfId="2146" priority="64" operator="greaterThan">
      <formula>0</formula>
    </cfRule>
  </conditionalFormatting>
  <conditionalFormatting sqref="AM11">
    <cfRule type="cellIs" dxfId="2145" priority="61" operator="lessThan">
      <formula>0</formula>
    </cfRule>
    <cfRule type="cellIs" dxfId="2144" priority="62" operator="greaterThan">
      <formula>0</formula>
    </cfRule>
  </conditionalFormatting>
  <conditionalFormatting sqref="AK11">
    <cfRule type="cellIs" dxfId="2143" priority="59" operator="lessThan">
      <formula>0</formula>
    </cfRule>
    <cfRule type="cellIs" dxfId="2142" priority="60" operator="greaterThan">
      <formula>0</formula>
    </cfRule>
  </conditionalFormatting>
  <conditionalFormatting sqref="N11">
    <cfRule type="cellIs" dxfId="2141" priority="57" operator="lessThan">
      <formula>0</formula>
    </cfRule>
    <cfRule type="cellIs" dxfId="2140" priority="58" operator="greaterThan">
      <formula>0</formula>
    </cfRule>
  </conditionalFormatting>
  <conditionalFormatting sqref="S11">
    <cfRule type="cellIs" dxfId="2139" priority="55" operator="lessThan">
      <formula>0</formula>
    </cfRule>
    <cfRule type="cellIs" dxfId="2138" priority="56" operator="greaterThan">
      <formula>0</formula>
    </cfRule>
  </conditionalFormatting>
  <conditionalFormatting sqref="X11">
    <cfRule type="cellIs" dxfId="2137" priority="53" operator="lessThan">
      <formula>0</formula>
    </cfRule>
    <cfRule type="cellIs" dxfId="2136" priority="54" operator="greaterThan">
      <formula>0</formula>
    </cfRule>
  </conditionalFormatting>
  <conditionalFormatting sqref="R11">
    <cfRule type="cellIs" dxfId="2135" priority="49" operator="lessThan">
      <formula>0</formula>
    </cfRule>
    <cfRule type="cellIs" dxfId="2134" priority="50" operator="greaterThan">
      <formula>0</formula>
    </cfRule>
  </conditionalFormatting>
  <conditionalFormatting sqref="H11">
    <cfRule type="cellIs" dxfId="2133" priority="51" operator="lessThan">
      <formula>0</formula>
    </cfRule>
    <cfRule type="cellIs" dxfId="2132" priority="52" operator="greaterThan">
      <formula>0</formula>
    </cfRule>
  </conditionalFormatting>
  <conditionalFormatting sqref="AL11">
    <cfRule type="cellIs" dxfId="2131" priority="47" operator="lessThan">
      <formula>0</formula>
    </cfRule>
    <cfRule type="cellIs" dxfId="2130" priority="48" operator="greaterThan">
      <formula>0</formula>
    </cfRule>
  </conditionalFormatting>
  <conditionalFormatting sqref="AR11">
    <cfRule type="cellIs" dxfId="2129" priority="45" operator="lessThan">
      <formula>0</formula>
    </cfRule>
    <cfRule type="cellIs" dxfId="2128" priority="46" operator="greaterThan">
      <formula>0</formula>
    </cfRule>
  </conditionalFormatting>
  <conditionalFormatting sqref="AP11">
    <cfRule type="cellIs" dxfId="2127" priority="43" operator="lessThan">
      <formula>0</formula>
    </cfRule>
    <cfRule type="cellIs" dxfId="2126" priority="44" operator="greaterThan">
      <formula>0</formula>
    </cfRule>
  </conditionalFormatting>
  <conditionalFormatting sqref="AQ11">
    <cfRule type="cellIs" dxfId="2125" priority="41" operator="lessThan">
      <formula>0</formula>
    </cfRule>
    <cfRule type="cellIs" dxfId="2124" priority="42" operator="greaterThan">
      <formula>0</formula>
    </cfRule>
  </conditionalFormatting>
  <conditionalFormatting sqref="AW11">
    <cfRule type="cellIs" dxfId="2123" priority="39" operator="lessThan">
      <formula>0</formula>
    </cfRule>
    <cfRule type="cellIs" dxfId="2122" priority="40" operator="greaterThan">
      <formula>0</formula>
    </cfRule>
  </conditionalFormatting>
  <conditionalFormatting sqref="AU11">
    <cfRule type="cellIs" dxfId="2121" priority="37" operator="lessThan">
      <formula>0</formula>
    </cfRule>
    <cfRule type="cellIs" dxfId="2120" priority="38" operator="greaterThan">
      <formula>0</formula>
    </cfRule>
  </conditionalFormatting>
  <conditionalFormatting sqref="AV11">
    <cfRule type="cellIs" dxfId="2119" priority="35" operator="lessThan">
      <formula>0</formula>
    </cfRule>
    <cfRule type="cellIs" dxfId="2118" priority="36" operator="greaterThan">
      <formula>0</formula>
    </cfRule>
  </conditionalFormatting>
  <conditionalFormatting sqref="BB11">
    <cfRule type="cellIs" dxfId="2117" priority="33" operator="lessThan">
      <formula>0</formula>
    </cfRule>
    <cfRule type="cellIs" dxfId="2116" priority="34" operator="greaterThan">
      <formula>0</formula>
    </cfRule>
  </conditionalFormatting>
  <conditionalFormatting sqref="AZ11">
    <cfRule type="cellIs" dxfId="2115" priority="31" operator="lessThan">
      <formula>0</formula>
    </cfRule>
    <cfRule type="cellIs" dxfId="2114" priority="32" operator="greaterThan">
      <formula>0</formula>
    </cfRule>
  </conditionalFormatting>
  <conditionalFormatting sqref="H11">
    <cfRule type="cellIs" dxfId="2113" priority="30" operator="lessThan">
      <formula>100</formula>
    </cfRule>
  </conditionalFormatting>
  <conditionalFormatting sqref="M11">
    <cfRule type="cellIs" dxfId="2112" priority="28" operator="lessThan">
      <formula>0</formula>
    </cfRule>
    <cfRule type="cellIs" dxfId="2111" priority="29" operator="greaterThan">
      <formula>0</formula>
    </cfRule>
  </conditionalFormatting>
  <conditionalFormatting sqref="M11">
    <cfRule type="cellIs" dxfId="2110" priority="27" operator="lessThan">
      <formula>100</formula>
    </cfRule>
  </conditionalFormatting>
  <conditionalFormatting sqref="R11">
    <cfRule type="cellIs" dxfId="2109" priority="25" operator="lessThan">
      <formula>0</formula>
    </cfRule>
    <cfRule type="cellIs" dxfId="2108" priority="26" operator="greaterThan">
      <formula>0</formula>
    </cfRule>
  </conditionalFormatting>
  <conditionalFormatting sqref="R11">
    <cfRule type="cellIs" dxfId="2107" priority="24" operator="lessThan">
      <formula>100</formula>
    </cfRule>
  </conditionalFormatting>
  <conditionalFormatting sqref="W11">
    <cfRule type="cellIs" dxfId="2106" priority="22" operator="lessThan">
      <formula>0</formula>
    </cfRule>
    <cfRule type="cellIs" dxfId="2105" priority="23" operator="greaterThan">
      <formula>0</formula>
    </cfRule>
  </conditionalFormatting>
  <conditionalFormatting sqref="W11">
    <cfRule type="cellIs" dxfId="2104" priority="20" operator="lessThan">
      <formula>0</formula>
    </cfRule>
    <cfRule type="cellIs" dxfId="2103" priority="21" operator="greaterThan">
      <formula>0</formula>
    </cfRule>
  </conditionalFormatting>
  <conditionalFormatting sqref="W11">
    <cfRule type="cellIs" dxfId="2102" priority="19" operator="lessThan">
      <formula>100</formula>
    </cfRule>
  </conditionalFormatting>
  <conditionalFormatting sqref="AB11">
    <cfRule type="cellIs" dxfId="2101" priority="17" operator="lessThan">
      <formula>0</formula>
    </cfRule>
    <cfRule type="cellIs" dxfId="2100" priority="18" operator="greaterThan">
      <formula>0</formula>
    </cfRule>
  </conditionalFormatting>
  <conditionalFormatting sqref="AB11">
    <cfRule type="cellIs" dxfId="2099" priority="15" operator="lessThan">
      <formula>0</formula>
    </cfRule>
    <cfRule type="cellIs" dxfId="2098" priority="16" operator="greaterThan">
      <formula>0</formula>
    </cfRule>
  </conditionalFormatting>
  <conditionalFormatting sqref="AB11">
    <cfRule type="cellIs" dxfId="2097" priority="14" operator="lessThan">
      <formula>100</formula>
    </cfRule>
  </conditionalFormatting>
  <conditionalFormatting sqref="AF11">
    <cfRule type="cellIs" dxfId="2096" priority="12" operator="lessThan">
      <formula>0</formula>
    </cfRule>
    <cfRule type="cellIs" dxfId="2095" priority="13" operator="greaterThan">
      <formula>0</formula>
    </cfRule>
  </conditionalFormatting>
  <conditionalFormatting sqref="AH11">
    <cfRule type="cellIs" dxfId="2094" priority="10" operator="lessThan">
      <formula>0</formula>
    </cfRule>
    <cfRule type="cellIs" dxfId="2093" priority="11" operator="greaterThan">
      <formula>0</formula>
    </cfRule>
  </conditionalFormatting>
  <conditionalFormatting sqref="AG11">
    <cfRule type="cellIs" dxfId="2092" priority="8" operator="lessThan">
      <formula>0</formula>
    </cfRule>
    <cfRule type="cellIs" dxfId="2091" priority="9" operator="greaterThan">
      <formula>0</formula>
    </cfRule>
  </conditionalFormatting>
  <conditionalFormatting sqref="AG11">
    <cfRule type="cellIs" dxfId="2090" priority="7" operator="lessThan">
      <formula>100</formula>
    </cfRule>
  </conditionalFormatting>
  <conditionalFormatting sqref="BA11">
    <cfRule type="cellIs" dxfId="2089" priority="5" operator="lessThan">
      <formula>100</formula>
    </cfRule>
    <cfRule type="cellIs" dxfId="2088" priority="6" operator="greaterThan">
      <formula>100</formula>
    </cfRule>
  </conditionalFormatting>
  <conditionalFormatting sqref="BF11">
    <cfRule type="cellIs" dxfId="2087" priority="3" stopIfTrue="1" operator="greaterThan">
      <formula>100</formula>
    </cfRule>
    <cfRule type="cellIs" dxfId="2086" priority="4" operator="lessThanOrEqual">
      <formula>100</formula>
    </cfRule>
  </conditionalFormatting>
  <conditionalFormatting sqref="BE11">
    <cfRule type="cellIs" dxfId="2085" priority="1" stopIfTrue="1" operator="greaterThan">
      <formula>0</formula>
    </cfRule>
    <cfRule type="cellIs" dxfId="2084" priority="2" operator="lessThanOrEqual">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9676-8E93-574A-8668-6C20ED85A25D}">
  <dimension ref="A1:AO58"/>
  <sheetViews>
    <sheetView showGridLines="0" workbookViewId="0">
      <selection activeCell="C9" sqref="C9"/>
    </sheetView>
  </sheetViews>
  <sheetFormatPr defaultColWidth="11" defaultRowHeight="15.75" outlineLevelRow="1"/>
  <cols>
    <col min="1" max="1" width="99.125" customWidth="1"/>
    <col min="2" max="2" width="15.875" customWidth="1"/>
    <col min="3" max="4" width="12.125" customWidth="1"/>
    <col min="5" max="5" width="16.125" customWidth="1"/>
    <col min="6" max="6" width="12.875" customWidth="1"/>
    <col min="7" max="8" width="12.125" customWidth="1"/>
    <col min="9" max="9" width="13.125" customWidth="1"/>
    <col min="10" max="13" width="12.125" customWidth="1"/>
    <col min="14" max="14" width="17" customWidth="1"/>
    <col min="15" max="18" width="12.125" customWidth="1"/>
    <col min="19" max="19" width="13.5" customWidth="1"/>
    <col min="20" max="20" width="14.125" customWidth="1"/>
    <col min="21" max="23" width="12.125" customWidth="1"/>
    <col min="24" max="24" width="15.375" customWidth="1"/>
    <col min="25" max="30" width="12.125" customWidth="1"/>
    <col min="33" max="33" width="12.125" customWidth="1"/>
    <col min="34" max="34" width="13.5" customWidth="1"/>
    <col min="37" max="37" width="10.875" customWidth="1"/>
    <col min="38" max="38" width="12.125" customWidth="1"/>
    <col min="39" max="39" width="13" customWidth="1"/>
  </cols>
  <sheetData>
    <row r="1" spans="1:39" ht="19.5">
      <c r="A1" s="1" t="s">
        <v>98</v>
      </c>
    </row>
    <row r="3" spans="1:39" ht="107.1" customHeight="1">
      <c r="A3" s="25" t="s">
        <v>99</v>
      </c>
      <c r="B3" s="18"/>
      <c r="C3" s="25"/>
      <c r="D3" s="18"/>
      <c r="E3" s="18"/>
      <c r="F3" s="18"/>
      <c r="G3" s="18"/>
      <c r="H3" s="18"/>
      <c r="I3" s="18"/>
      <c r="J3" s="18"/>
      <c r="K3" s="18"/>
      <c r="L3" s="18"/>
      <c r="M3" s="18"/>
      <c r="N3" s="18"/>
      <c r="O3" s="18"/>
      <c r="P3" s="18"/>
      <c r="Q3" s="18"/>
      <c r="R3" s="18"/>
      <c r="S3" s="18"/>
      <c r="W3" s="18"/>
      <c r="AB3" s="18"/>
      <c r="AG3" s="18"/>
      <c r="AL3" s="18"/>
    </row>
    <row r="4" spans="1:39" ht="19.5">
      <c r="A4" s="1" t="s">
        <v>100</v>
      </c>
    </row>
    <row r="5" spans="1:39" ht="17.100000000000001" customHeight="1"/>
    <row r="6" spans="1:39">
      <c r="A6" s="24"/>
    </row>
    <row r="7" spans="1:39" outlineLevel="1">
      <c r="A7" s="24"/>
    </row>
    <row r="8" spans="1:39" outlineLevel="1">
      <c r="B8" s="43"/>
      <c r="C8" s="166" t="s">
        <v>3</v>
      </c>
      <c r="D8" s="166"/>
      <c r="E8" s="167" t="s">
        <v>4</v>
      </c>
      <c r="F8" s="166"/>
      <c r="G8" s="166"/>
      <c r="H8" s="166"/>
      <c r="I8" s="168"/>
      <c r="J8" s="166" t="s">
        <v>5</v>
      </c>
      <c r="K8" s="166"/>
      <c r="L8" s="166"/>
      <c r="M8" s="166"/>
      <c r="N8" s="166"/>
      <c r="O8" s="167" t="s">
        <v>6</v>
      </c>
      <c r="P8" s="166"/>
      <c r="Q8" s="166"/>
      <c r="R8" s="166"/>
      <c r="S8" s="168"/>
      <c r="T8" s="167" t="s">
        <v>7</v>
      </c>
      <c r="U8" s="166"/>
      <c r="V8" s="166"/>
      <c r="W8" s="166"/>
      <c r="X8" s="168"/>
      <c r="Y8" s="166" t="s">
        <v>38</v>
      </c>
      <c r="Z8" s="166"/>
      <c r="AA8" s="166"/>
      <c r="AB8" s="166"/>
      <c r="AC8" s="166"/>
      <c r="AD8" s="167" t="s">
        <v>39</v>
      </c>
      <c r="AE8" s="166"/>
      <c r="AF8" s="166"/>
      <c r="AG8" s="166"/>
      <c r="AH8" s="168"/>
      <c r="AI8" s="166" t="s">
        <v>10</v>
      </c>
      <c r="AJ8" s="166"/>
      <c r="AK8" s="166"/>
      <c r="AL8" s="166"/>
      <c r="AM8" s="168"/>
    </row>
    <row r="9" spans="1:39" ht="31.5" outlineLevel="1">
      <c r="B9" s="50" t="s">
        <v>15</v>
      </c>
      <c r="C9" s="51" t="s">
        <v>16</v>
      </c>
      <c r="D9" s="51" t="s">
        <v>17</v>
      </c>
      <c r="E9" s="54" t="s">
        <v>16</v>
      </c>
      <c r="F9" s="51" t="s">
        <v>17</v>
      </c>
      <c r="G9" s="52" t="s">
        <v>18</v>
      </c>
      <c r="H9" s="52" t="s">
        <v>19</v>
      </c>
      <c r="I9" s="53" t="s">
        <v>20</v>
      </c>
      <c r="J9" s="51" t="s">
        <v>16</v>
      </c>
      <c r="K9" s="51" t="s">
        <v>17</v>
      </c>
      <c r="L9" s="52" t="s">
        <v>18</v>
      </c>
      <c r="M9" s="52" t="s">
        <v>19</v>
      </c>
      <c r="N9" s="85" t="s">
        <v>20</v>
      </c>
      <c r="O9" s="54" t="s">
        <v>16</v>
      </c>
      <c r="P9" s="51" t="s">
        <v>17</v>
      </c>
      <c r="Q9" s="52" t="s">
        <v>18</v>
      </c>
      <c r="R9" s="52" t="s">
        <v>19</v>
      </c>
      <c r="S9" s="53" t="s">
        <v>20</v>
      </c>
      <c r="T9" s="54" t="s">
        <v>16</v>
      </c>
      <c r="U9" s="51" t="s">
        <v>17</v>
      </c>
      <c r="V9" s="52" t="s">
        <v>18</v>
      </c>
      <c r="W9" s="52" t="s">
        <v>19</v>
      </c>
      <c r="X9" s="53" t="s">
        <v>20</v>
      </c>
      <c r="Y9" s="51" t="s">
        <v>16</v>
      </c>
      <c r="Z9" s="51" t="s">
        <v>17</v>
      </c>
      <c r="AA9" s="52" t="s">
        <v>18</v>
      </c>
      <c r="AB9" s="52" t="s">
        <v>19</v>
      </c>
      <c r="AC9" s="52" t="s">
        <v>20</v>
      </c>
      <c r="AD9" s="54" t="s">
        <v>16</v>
      </c>
      <c r="AE9" s="51" t="s">
        <v>17</v>
      </c>
      <c r="AF9" s="52" t="s">
        <v>18</v>
      </c>
      <c r="AG9" s="52" t="s">
        <v>19</v>
      </c>
      <c r="AH9" s="53" t="s">
        <v>20</v>
      </c>
      <c r="AI9" s="51" t="s">
        <v>16</v>
      </c>
      <c r="AJ9" s="51" t="s">
        <v>17</v>
      </c>
      <c r="AK9" s="52" t="s">
        <v>18</v>
      </c>
      <c r="AL9" s="52" t="s">
        <v>19</v>
      </c>
      <c r="AM9" s="53" t="s">
        <v>20</v>
      </c>
    </row>
    <row r="10" spans="1:39" outlineLevel="1">
      <c r="B10" s="58">
        <v>44197</v>
      </c>
      <c r="C10" s="9">
        <v>10731201</v>
      </c>
      <c r="D10" s="9">
        <v>738249</v>
      </c>
      <c r="E10" s="86">
        <v>0.41185380834819885</v>
      </c>
      <c r="F10" s="6">
        <v>0.31797672600978805</v>
      </c>
      <c r="G10" s="10">
        <f>E10-F10</f>
        <v>9.38770823384108E-2</v>
      </c>
      <c r="H10" s="26">
        <f>E10/F10*100</f>
        <v>129.52325584216533</v>
      </c>
      <c r="I10" s="36">
        <f>$C10*G10</f>
        <v>1007413.8398670363</v>
      </c>
      <c r="J10" s="4">
        <v>5.0222443346379437</v>
      </c>
      <c r="K10" s="4">
        <v>4.2145545507003668</v>
      </c>
      <c r="L10" s="5">
        <f>J10-K10</f>
        <v>0.80768978393757695</v>
      </c>
      <c r="M10" s="26">
        <f>J10/K10*100</f>
        <v>119.16429777385029</v>
      </c>
      <c r="N10" s="16">
        <f>$C10*L10</f>
        <v>8667481.4170807097</v>
      </c>
      <c r="O10" s="88">
        <v>1.4837777244131389</v>
      </c>
      <c r="P10" s="4">
        <v>1.1177990081937124</v>
      </c>
      <c r="Q10" s="5">
        <f>O10-P10</f>
        <v>0.36597871621942657</v>
      </c>
      <c r="R10" s="26">
        <f>O10/P10*100</f>
        <v>132.74101278823136</v>
      </c>
      <c r="S10" s="36">
        <f>$C10*Q10</f>
        <v>3927391.1654726267</v>
      </c>
      <c r="T10" s="88">
        <v>3.4844622703460684</v>
      </c>
      <c r="U10" s="4">
        <v>2.8807936075768472</v>
      </c>
      <c r="V10" s="5">
        <f>T10-U10</f>
        <v>0.60366866276922115</v>
      </c>
      <c r="W10" s="26">
        <f>T10/U10*100</f>
        <v>120.95494315113366</v>
      </c>
      <c r="X10" s="36">
        <f>$C10*V10</f>
        <v>6478089.7575777285</v>
      </c>
      <c r="Y10" s="6">
        <v>0.19432142450476686</v>
      </c>
      <c r="Z10" s="6">
        <v>0.12445184200576126</v>
      </c>
      <c r="AA10" s="7">
        <f>Y10-Z10</f>
        <v>6.98695824990056E-2</v>
      </c>
      <c r="AB10" s="26">
        <f>Y10/Z10*100</f>
        <v>156.14186288682743</v>
      </c>
      <c r="AC10" s="16">
        <v>323985.81300454895</v>
      </c>
      <c r="AD10" s="86">
        <v>0.19317530463847973</v>
      </c>
      <c r="AE10" s="6">
        <v>0.1444774565721845</v>
      </c>
      <c r="AF10" s="8">
        <f>AD10-AE10</f>
        <v>4.8697848066295235E-2</v>
      </c>
      <c r="AG10" s="26">
        <f>AD10/AE10*100</f>
        <v>133.70619141676582</v>
      </c>
      <c r="AH10" s="36">
        <v>191497.76200906513</v>
      </c>
      <c r="AI10" s="6">
        <v>2.157310198671037E-2</v>
      </c>
      <c r="AJ10" s="6">
        <v>1.7593446998197072E-2</v>
      </c>
      <c r="AK10" s="7">
        <f>AI10-AJ10</f>
        <v>3.9796549885132981E-3</v>
      </c>
      <c r="AL10" s="26">
        <f>AI10/AJ10*100</f>
        <v>122.620098204298</v>
      </c>
      <c r="AM10" s="36">
        <v>39712.611002115256</v>
      </c>
    </row>
    <row r="11" spans="1:39" outlineLevel="1">
      <c r="B11" s="58">
        <v>44228</v>
      </c>
      <c r="C11" s="9">
        <v>11692138</v>
      </c>
      <c r="D11" s="9">
        <v>820856</v>
      </c>
      <c r="E11" s="86">
        <v>0.33877089031963187</v>
      </c>
      <c r="F11" s="6">
        <v>0.28137821980956462</v>
      </c>
      <c r="G11" s="10">
        <f t="shared" ref="G11" si="0">E11-F11</f>
        <v>5.7392670510067245E-2</v>
      </c>
      <c r="H11" s="26">
        <f>E11/F11*100</f>
        <v>120.39698401280323</v>
      </c>
      <c r="I11" s="36">
        <f>$C11*G11</f>
        <v>671043.02379223658</v>
      </c>
      <c r="J11" s="4">
        <v>4.5499763336221646</v>
      </c>
      <c r="K11" s="4">
        <v>3.7182904157367394</v>
      </c>
      <c r="L11" s="5">
        <f t="shared" ref="L11:L18" si="1">J11-K11</f>
        <v>0.83168591788542523</v>
      </c>
      <c r="M11" s="26">
        <f>J11/K11*100</f>
        <v>122.36742763194401</v>
      </c>
      <c r="N11" s="16">
        <f>$C11*L11</f>
        <v>9724186.5245730598</v>
      </c>
      <c r="O11" s="88">
        <v>1.3058902486440034</v>
      </c>
      <c r="P11" s="4">
        <v>1.032447834943035</v>
      </c>
      <c r="Q11" s="5">
        <f t="shared" ref="Q11:Q12" si="2">O11-P11</f>
        <v>0.27344241370096833</v>
      </c>
      <c r="R11" s="26">
        <f>O11/P11*100</f>
        <v>126.48486484705113</v>
      </c>
      <c r="S11" s="36">
        <f>$C11*Q11</f>
        <v>3197126.4360448127</v>
      </c>
      <c r="T11" s="88">
        <v>3.0580651716563727</v>
      </c>
      <c r="U11" s="4">
        <v>2.4993080394125156</v>
      </c>
      <c r="V11" s="5">
        <f t="shared" ref="V11:V12" si="3">T11-U11</f>
        <v>0.55875713224385715</v>
      </c>
      <c r="W11" s="26">
        <f>T11/U11*100</f>
        <v>122.35647320908862</v>
      </c>
      <c r="X11" s="36">
        <f>$C11*V11</f>
        <v>6533065.4986794274</v>
      </c>
      <c r="Y11" s="6">
        <v>0.16646897174985081</v>
      </c>
      <c r="Z11" s="6">
        <v>0.12129644450463983</v>
      </c>
      <c r="AA11" s="7">
        <f t="shared" ref="AA11:AA12" si="4">Y11-Z11</f>
        <v>4.5172527245210981E-2</v>
      </c>
      <c r="AB11" s="26">
        <f>Y11/Z11*100</f>
        <v>137.24142733918555</v>
      </c>
      <c r="AC11" s="16">
        <v>217033.25922323321</v>
      </c>
      <c r="AD11" s="86">
        <v>0.19406508261182095</v>
      </c>
      <c r="AE11" s="6">
        <v>0.15174691662276005</v>
      </c>
      <c r="AF11" s="8">
        <f t="shared" ref="AF11:AF17" si="5">AD11-AE11</f>
        <v>4.2318165989060907E-2</v>
      </c>
      <c r="AG11" s="26">
        <f>AD11/AE11*100</f>
        <v>127.88733170392059</v>
      </c>
      <c r="AH11" s="36">
        <v>153243.09281574521</v>
      </c>
      <c r="AI11" s="6">
        <v>1.3861223686458772E-2</v>
      </c>
      <c r="AJ11" s="6">
        <v>1.2306010844446507E-2</v>
      </c>
      <c r="AK11" s="7">
        <f t="shared" ref="AK11:AK12" si="6">AI11-AJ11</f>
        <v>1.5552128420122657E-3</v>
      </c>
      <c r="AL11" s="26">
        <f>AI11/AJ11*100</f>
        <v>112.63783090776414</v>
      </c>
      <c r="AM11" s="36">
        <v>16720.203684585653</v>
      </c>
    </row>
    <row r="12" spans="1:39" outlineLevel="1">
      <c r="B12" s="58">
        <v>44256</v>
      </c>
      <c r="C12" s="9">
        <v>13665343</v>
      </c>
      <c r="D12" s="9">
        <v>894271</v>
      </c>
      <c r="E12" s="86">
        <v>0.33194797964456507</v>
      </c>
      <c r="F12" s="6">
        <v>0.2744962097619178</v>
      </c>
      <c r="G12" s="10">
        <f>E12-F12</f>
        <v>5.7451769882647274E-2</v>
      </c>
      <c r="H12" s="26">
        <f t="shared" ref="H12:H18" si="7">E12/F12*100</f>
        <v>120.92989551020672</v>
      </c>
      <c r="I12" s="36">
        <f>$C12*G12</f>
        <v>785098.14140344481</v>
      </c>
      <c r="J12" s="4">
        <v>4.6810088721438499</v>
      </c>
      <c r="K12" s="4">
        <v>3.8624137525301427</v>
      </c>
      <c r="L12" s="5">
        <f t="shared" si="1"/>
        <v>0.81859511961370712</v>
      </c>
      <c r="M12" s="26">
        <f t="shared" ref="M12:M18" si="8">J12/K12*100</f>
        <v>121.19387440243739</v>
      </c>
      <c r="N12" s="16">
        <f>$C12*L12</f>
        <v>11186383.087647336</v>
      </c>
      <c r="O12" s="88">
        <v>1.2783010276434335</v>
      </c>
      <c r="P12" s="4">
        <v>1.0341932143611947</v>
      </c>
      <c r="Q12" s="5">
        <f t="shared" si="2"/>
        <v>0.24410781328223874</v>
      </c>
      <c r="R12" s="26">
        <f t="shared" ref="R12:R18" si="9">O12/P12*100</f>
        <v>123.60369512122746</v>
      </c>
      <c r="S12" s="36">
        <f>$C12*Q12</f>
        <v>3335816.997481748</v>
      </c>
      <c r="T12" s="88">
        <v>3.244055418147938</v>
      </c>
      <c r="U12" s="4">
        <v>2.7009597761752309</v>
      </c>
      <c r="V12" s="5">
        <f t="shared" si="3"/>
        <v>0.5430956419727071</v>
      </c>
      <c r="W12" s="26">
        <f t="shared" ref="W12:W18" si="10">T12/U12*100</f>
        <v>120.10750573789635</v>
      </c>
      <c r="X12" s="36">
        <f>$C12*V12</f>
        <v>7421588.2293622391</v>
      </c>
      <c r="Y12" s="6">
        <v>0.17479282821403533</v>
      </c>
      <c r="Z12" s="6">
        <v>0.11674301391630355</v>
      </c>
      <c r="AA12" s="7">
        <f t="shared" si="4"/>
        <v>5.8049814297731775E-2</v>
      </c>
      <c r="AB12" s="26">
        <f t="shared" ref="AB12:AB18" si="11">Y12/Z12*100</f>
        <v>149.72444375930652</v>
      </c>
      <c r="AC12" s="16">
        <v>318525.89068066987</v>
      </c>
      <c r="AD12" s="86">
        <v>0.1985452791199063</v>
      </c>
      <c r="AE12" s="6">
        <v>0.1669312292824128</v>
      </c>
      <c r="AF12" s="8">
        <f t="shared" si="5"/>
        <v>3.1614049837493496E-2</v>
      </c>
      <c r="AG12" s="26">
        <f t="shared" ref="AG12:AG18" si="12">AD12/AE12*100</f>
        <v>118.93836759807783</v>
      </c>
      <c r="AH12" s="36">
        <v>127132.42387599798</v>
      </c>
      <c r="AI12" s="6">
        <v>1.7020567173234982E-2</v>
      </c>
      <c r="AJ12" s="6">
        <v>1.3840110740012002E-2</v>
      </c>
      <c r="AK12" s="7">
        <f t="shared" si="6"/>
        <v>3.18045643322298E-3</v>
      </c>
      <c r="AL12" s="26">
        <f t="shared" ref="AL12:AL18" si="13">AI12/AJ12*100</f>
        <v>122.97999266745911</v>
      </c>
      <c r="AM12" s="36">
        <v>39680.75795943835</v>
      </c>
    </row>
    <row r="13" spans="1:39" outlineLevel="1">
      <c r="B13" s="58">
        <v>44287</v>
      </c>
      <c r="C13" s="9">
        <v>15320762</v>
      </c>
      <c r="D13" s="9">
        <v>967239</v>
      </c>
      <c r="E13" s="86">
        <v>0.31875646916256517</v>
      </c>
      <c r="F13" s="6">
        <v>0.26236948675560023</v>
      </c>
      <c r="G13" s="10">
        <f t="shared" ref="G13:G18" si="14">E13-F13</f>
        <v>5.6386982406964936E-2</v>
      </c>
      <c r="H13" s="26">
        <f t="shared" si="7"/>
        <v>121.49144060318645</v>
      </c>
      <c r="I13" s="36">
        <f t="shared" ref="I13:I16" si="15">$C13*G13</f>
        <v>863891.5373552969</v>
      </c>
      <c r="J13" s="4">
        <v>4.4733900197544463</v>
      </c>
      <c r="K13" s="4">
        <v>3.6705416316155737</v>
      </c>
      <c r="L13" s="5">
        <f t="shared" si="1"/>
        <v>0.8028483881388726</v>
      </c>
      <c r="M13" s="26">
        <f t="shared" si="8"/>
        <v>121.87274982045366</v>
      </c>
      <c r="N13" s="16">
        <f t="shared" ref="N13:N14" si="16">$C13*L13</f>
        <v>12300249.07675929</v>
      </c>
      <c r="O13" s="88">
        <v>1.3448926365411851</v>
      </c>
      <c r="P13" s="4">
        <v>1.113325662013215</v>
      </c>
      <c r="Q13" s="5">
        <f>O13-P13</f>
        <v>0.23156697452797004</v>
      </c>
      <c r="R13" s="26">
        <f t="shared" si="9"/>
        <v>120.79957216734141</v>
      </c>
      <c r="S13" s="36">
        <f t="shared" ref="S13:S14" si="17">$C13*Q13</f>
        <v>3547782.5038030911</v>
      </c>
      <c r="T13" s="88">
        <v>3.0310667968081484</v>
      </c>
      <c r="U13" s="4">
        <v>2.5094635348657364</v>
      </c>
      <c r="V13" s="5">
        <f>T13-U13</f>
        <v>0.52160326194241202</v>
      </c>
      <c r="W13" s="26">
        <f t="shared" si="10"/>
        <v>120.78544894936356</v>
      </c>
      <c r="X13" s="36">
        <f t="shared" ref="X13:X14" si="18">$C13*V13</f>
        <v>7991359.4346433524</v>
      </c>
      <c r="Y13" s="6">
        <v>0.17715637789784125</v>
      </c>
      <c r="Z13" s="6">
        <v>0.11117986887941667</v>
      </c>
      <c r="AA13" s="7">
        <f>Y13-Z13</f>
        <v>6.5976509018424584E-2</v>
      </c>
      <c r="AB13" s="26">
        <f t="shared" si="11"/>
        <v>159.34213602102852</v>
      </c>
      <c r="AC13" s="16">
        <v>373864.59725209331</v>
      </c>
      <c r="AD13" s="86">
        <v>0.21352243773676841</v>
      </c>
      <c r="AE13" s="6">
        <v>0.17510313631204988</v>
      </c>
      <c r="AF13" s="8">
        <f t="shared" si="5"/>
        <v>3.8419301424718527E-2</v>
      </c>
      <c r="AG13" s="26">
        <f t="shared" si="12"/>
        <v>121.94095561843723</v>
      </c>
      <c r="AH13" s="36">
        <v>165896.00348538873</v>
      </c>
      <c r="AI13" s="6">
        <v>1.8342779031638674E-2</v>
      </c>
      <c r="AJ13" s="6">
        <v>1.5304618729303129E-2</v>
      </c>
      <c r="AK13" s="7">
        <f>AI13-AJ13</f>
        <v>3.0381603023355453E-3</v>
      </c>
      <c r="AL13" s="26">
        <f t="shared" si="13"/>
        <v>119.85126422338443</v>
      </c>
      <c r="AM13" s="36">
        <v>41851.356941541671</v>
      </c>
    </row>
    <row r="14" spans="1:39" outlineLevel="1">
      <c r="B14" s="58">
        <v>44317</v>
      </c>
      <c r="C14" s="9">
        <v>16379884</v>
      </c>
      <c r="D14" s="9">
        <v>1026835</v>
      </c>
      <c r="E14" s="86">
        <v>0.30291685826346509</v>
      </c>
      <c r="F14" s="6">
        <v>0.2338087423977562</v>
      </c>
      <c r="G14" s="10">
        <f t="shared" si="14"/>
        <v>6.9108115865708891E-2</v>
      </c>
      <c r="H14" s="26">
        <f t="shared" si="7"/>
        <v>129.55754141482953</v>
      </c>
      <c r="I14" s="36">
        <f t="shared" si="15"/>
        <v>1131982.9213388711</v>
      </c>
      <c r="J14" s="4">
        <v>4.1316919879862617</v>
      </c>
      <c r="K14" s="4">
        <v>3.2197285353104919</v>
      </c>
      <c r="L14" s="5">
        <f t="shared" si="1"/>
        <v>0.91196345267576984</v>
      </c>
      <c r="M14" s="26">
        <f t="shared" si="8"/>
        <v>128.32423425373733</v>
      </c>
      <c r="N14" s="16">
        <f t="shared" si="16"/>
        <v>14937855.567068599</v>
      </c>
      <c r="O14" s="88">
        <v>1.1806463342475442</v>
      </c>
      <c r="P14" s="4">
        <v>0.89904220249601929</v>
      </c>
      <c r="Q14" s="5">
        <f t="shared" ref="Q14:Q18" si="19">O14-P14</f>
        <v>0.28160413175152488</v>
      </c>
      <c r="R14" s="26">
        <f t="shared" si="9"/>
        <v>131.32268217995826</v>
      </c>
      <c r="S14" s="36">
        <f t="shared" si="17"/>
        <v>4612643.0120106945</v>
      </c>
      <c r="T14" s="88">
        <v>2.7555553506972332</v>
      </c>
      <c r="U14" s="4">
        <v>2.1534676944202329</v>
      </c>
      <c r="V14" s="5">
        <f t="shared" ref="V14:V18" si="20">T14-U14</f>
        <v>0.60208765627700034</v>
      </c>
      <c r="W14" s="26">
        <f t="shared" si="10"/>
        <v>127.95898252093805</v>
      </c>
      <c r="X14" s="36">
        <f t="shared" si="18"/>
        <v>9862125.9676491376</v>
      </c>
      <c r="Y14" s="6">
        <v>0.19480184330525319</v>
      </c>
      <c r="Z14" s="6">
        <v>0.13165353924911743</v>
      </c>
      <c r="AA14" s="7">
        <f t="shared" ref="AA14:AA18" si="21">Y14-Z14</f>
        <v>6.3148304056135751E-2</v>
      </c>
      <c r="AB14" s="26">
        <f t="shared" si="11"/>
        <v>147.9655195115152</v>
      </c>
      <c r="AC14" s="16">
        <v>366069.32935072971</v>
      </c>
      <c r="AD14" s="86">
        <v>0.21405072819360468</v>
      </c>
      <c r="AE14" s="6">
        <v>0.17679258011967902</v>
      </c>
      <c r="AF14" s="8">
        <f t="shared" si="5"/>
        <v>3.7258148073925662E-2</v>
      </c>
      <c r="AG14" s="26">
        <f t="shared" si="12"/>
        <v>121.07449761110105</v>
      </c>
      <c r="AH14" s="36">
        <v>167796.16824721236</v>
      </c>
      <c r="AI14" s="6">
        <v>1.0921289021093192E-2</v>
      </c>
      <c r="AJ14" s="6">
        <v>7.9972198190782565E-3</v>
      </c>
      <c r="AK14" s="7">
        <f t="shared" ref="AK14:AK18" si="22">AI14-AJ14</f>
        <v>2.9240692020149357E-3</v>
      </c>
      <c r="AL14" s="26">
        <f t="shared" si="13"/>
        <v>136.56357169324323</v>
      </c>
      <c r="AM14" s="36">
        <v>42812.209496291704</v>
      </c>
    </row>
    <row r="15" spans="1:39" outlineLevel="1">
      <c r="B15" s="58">
        <v>44348</v>
      </c>
      <c r="C15" s="9">
        <v>17037447</v>
      </c>
      <c r="D15" s="9">
        <v>1084609</v>
      </c>
      <c r="E15" s="86">
        <v>0.29544191685526594</v>
      </c>
      <c r="F15" s="6">
        <v>0.22076895913642614</v>
      </c>
      <c r="G15" s="10">
        <f t="shared" si="14"/>
        <v>7.4672957718839805E-2</v>
      </c>
      <c r="H15" s="26">
        <f t="shared" si="7"/>
        <v>133.82402943372804</v>
      </c>
      <c r="I15" s="36">
        <f t="shared" si="15"/>
        <v>1272236.5594679741</v>
      </c>
      <c r="J15" s="4">
        <v>4.0260283728085593</v>
      </c>
      <c r="K15" s="4">
        <v>3.0683680836954905</v>
      </c>
      <c r="L15" s="5">
        <f t="shared" si="1"/>
        <v>0.95766028911306877</v>
      </c>
      <c r="M15" s="26">
        <f t="shared" si="8"/>
        <v>131.21073688003165</v>
      </c>
      <c r="N15" s="16">
        <f>$C15*L15</f>
        <v>16316086.419768587</v>
      </c>
      <c r="O15" s="88">
        <v>1.2015500913957355</v>
      </c>
      <c r="P15" s="4">
        <v>0.89923557706048907</v>
      </c>
      <c r="Q15" s="5">
        <f t="shared" si="19"/>
        <v>0.30231451433524648</v>
      </c>
      <c r="R15" s="26">
        <f t="shared" si="9"/>
        <v>133.6190562347947</v>
      </c>
      <c r="S15" s="36">
        <f>$C15*Q15</f>
        <v>5150667.5153175024</v>
      </c>
      <c r="T15" s="88">
        <v>2.6335725064911428</v>
      </c>
      <c r="U15" s="4">
        <v>2.0234508472638528</v>
      </c>
      <c r="V15" s="5">
        <f t="shared" si="20"/>
        <v>0.61012165922729</v>
      </c>
      <c r="W15" s="26">
        <f t="shared" si="10"/>
        <v>130.15253175298562</v>
      </c>
      <c r="X15" s="36">
        <f>$C15*V15</f>
        <v>10394915.432637013</v>
      </c>
      <c r="Y15" s="6">
        <v>0.20378457112362136</v>
      </c>
      <c r="Z15" s="6">
        <v>0.13454777325990208</v>
      </c>
      <c r="AA15" s="7">
        <f t="shared" si="21"/>
        <v>6.9236797863719279E-2</v>
      </c>
      <c r="AB15" s="26">
        <f t="shared" si="11"/>
        <v>151.45889536943619</v>
      </c>
      <c r="AC15" s="16">
        <v>382599.98323339177</v>
      </c>
      <c r="AD15" s="86">
        <v>0.22122791002122041</v>
      </c>
      <c r="AE15" s="6">
        <v>0.18421852709371125</v>
      </c>
      <c r="AF15" s="8">
        <f t="shared" si="5"/>
        <v>3.700938292750916E-2</v>
      </c>
      <c r="AG15" s="26">
        <f t="shared" si="12"/>
        <v>120.08993531290292</v>
      </c>
      <c r="AH15" s="36">
        <v>154016.73060642209</v>
      </c>
      <c r="AI15" s="6">
        <v>1.1713560089812966E-2</v>
      </c>
      <c r="AJ15" s="6">
        <v>5.0905094350214052E-3</v>
      </c>
      <c r="AK15" s="7">
        <f t="shared" si="22"/>
        <v>6.6230506547915605E-3</v>
      </c>
      <c r="AL15" s="26">
        <f t="shared" si="13"/>
        <v>230.1058516702997</v>
      </c>
      <c r="AM15" s="36">
        <v>101248.7278512614</v>
      </c>
    </row>
    <row r="16" spans="1:39" outlineLevel="1">
      <c r="B16" s="58">
        <v>44378</v>
      </c>
      <c r="C16" s="9">
        <v>23997045</v>
      </c>
      <c r="D16" s="11">
        <v>1298448</v>
      </c>
      <c r="E16" s="86">
        <v>0.45898917970941838</v>
      </c>
      <c r="F16" s="6">
        <v>0.43850504602417656</v>
      </c>
      <c r="G16" s="10">
        <f t="shared" si="14"/>
        <v>2.0484133685241823E-2</v>
      </c>
      <c r="H16" s="26">
        <f t="shared" si="7"/>
        <v>104.67135643499812</v>
      </c>
      <c r="I16" s="36">
        <f t="shared" si="15"/>
        <v>491558.67783076386</v>
      </c>
      <c r="J16" s="4">
        <v>6.2226755840377681</v>
      </c>
      <c r="K16" s="4">
        <v>5.6621892670668599</v>
      </c>
      <c r="L16" s="5">
        <f t="shared" si="1"/>
        <v>0.56048631697090823</v>
      </c>
      <c r="M16" s="26">
        <f t="shared" si="8"/>
        <v>109.89875630316493</v>
      </c>
      <c r="N16" s="16">
        <f t="shared" ref="N16:N17" si="23">$C16*L16</f>
        <v>13450015.370235149</v>
      </c>
      <c r="O16" s="88">
        <v>2.1217610334939154</v>
      </c>
      <c r="P16" s="4">
        <v>1.9349015131911329</v>
      </c>
      <c r="Q16" s="5">
        <f t="shared" si="19"/>
        <v>0.18685952030278252</v>
      </c>
      <c r="R16" s="26">
        <f t="shared" si="9"/>
        <v>109.65731428855025</v>
      </c>
      <c r="S16" s="36">
        <f t="shared" ref="S16:S17" si="24">$C16*Q16</f>
        <v>4484076.3173842859</v>
      </c>
      <c r="T16" s="88">
        <v>4.1272420833481789</v>
      </c>
      <c r="U16" s="4">
        <v>3.6825101967887819</v>
      </c>
      <c r="V16" s="5">
        <f t="shared" si="20"/>
        <v>0.44473188655939699</v>
      </c>
      <c r="W16" s="26">
        <f t="shared" si="10"/>
        <v>112.07686775578276</v>
      </c>
      <c r="X16" s="36">
        <f t="shared" ref="X16:X17" si="25">$C16*V16</f>
        <v>10672251.094700744</v>
      </c>
      <c r="Y16" s="6">
        <v>0.30581076099781029</v>
      </c>
      <c r="Z16" s="6">
        <v>0.29421692582020442</v>
      </c>
      <c r="AA16" s="7">
        <f t="shared" si="21"/>
        <v>1.1593835177605871E-2</v>
      </c>
      <c r="AB16" s="26">
        <f t="shared" si="11"/>
        <v>103.94057382840403</v>
      </c>
      <c r="AC16" s="16">
        <v>90236.708982440439</v>
      </c>
      <c r="AD16" s="86">
        <v>0.29172308062035512</v>
      </c>
      <c r="AE16" s="6">
        <v>0.28109588891139076</v>
      </c>
      <c r="AF16" s="8">
        <f t="shared" si="5"/>
        <v>1.0627191708964367E-2</v>
      </c>
      <c r="AG16" s="26">
        <f t="shared" si="12"/>
        <v>103.780628649576</v>
      </c>
      <c r="AH16" s="36">
        <v>74025.010993371499</v>
      </c>
      <c r="AI16" s="6">
        <v>3.0574353584946746E-2</v>
      </c>
      <c r="AJ16" s="6">
        <v>2.3264145925407695E-2</v>
      </c>
      <c r="AK16" s="7">
        <f t="shared" si="22"/>
        <v>7.310207659539051E-3</v>
      </c>
      <c r="AL16" s="26">
        <f t="shared" si="13"/>
        <v>131.42263499798324</v>
      </c>
      <c r="AM16" s="36">
        <v>156313.11771402054</v>
      </c>
    </row>
    <row r="17" spans="2:39" outlineLevel="1">
      <c r="B17" s="58">
        <v>44409</v>
      </c>
      <c r="C17" s="9">
        <v>26346915</v>
      </c>
      <c r="D17" s="11">
        <v>1389611</v>
      </c>
      <c r="E17" s="86">
        <v>0.41428831421060114</v>
      </c>
      <c r="F17" s="6">
        <v>0.38066552438056406</v>
      </c>
      <c r="G17" s="10">
        <f t="shared" si="14"/>
        <v>3.3622789830037081E-2</v>
      </c>
      <c r="H17" s="26">
        <f t="shared" si="7"/>
        <v>108.83263329001215</v>
      </c>
      <c r="I17" s="36">
        <f t="shared" ref="I17" si="26">C17*G17</f>
        <v>885856.78571485146</v>
      </c>
      <c r="J17" s="4">
        <v>6.1102916808708274</v>
      </c>
      <c r="K17" s="4">
        <v>5.3816486120536071</v>
      </c>
      <c r="L17" s="5">
        <f t="shared" si="1"/>
        <v>0.7286430688172203</v>
      </c>
      <c r="M17" s="26">
        <f t="shared" si="8"/>
        <v>113.53940253894008</v>
      </c>
      <c r="N17" s="16">
        <f t="shared" si="23"/>
        <v>19197496.999466453</v>
      </c>
      <c r="O17" s="88">
        <v>1.8619531356897003</v>
      </c>
      <c r="P17" s="4">
        <v>1.6428432129567196</v>
      </c>
      <c r="Q17" s="5">
        <f t="shared" si="19"/>
        <v>0.21910992273298069</v>
      </c>
      <c r="R17" s="26">
        <f t="shared" si="9"/>
        <v>113.33723881895193</v>
      </c>
      <c r="S17" s="36">
        <f t="shared" si="24"/>
        <v>5772870.5099024102</v>
      </c>
      <c r="T17" s="88">
        <v>4.047833380113004</v>
      </c>
      <c r="U17" s="4">
        <v>3.5007084716514192</v>
      </c>
      <c r="V17" s="5">
        <f t="shared" si="20"/>
        <v>0.54712490846158479</v>
      </c>
      <c r="W17" s="26">
        <f t="shared" si="10"/>
        <v>115.62897661693847</v>
      </c>
      <c r="X17" s="36">
        <f t="shared" si="25"/>
        <v>14415053.457620155</v>
      </c>
      <c r="Y17" s="6">
        <v>0.20380604930762769</v>
      </c>
      <c r="Z17" s="6">
        <v>0.19651142843138858</v>
      </c>
      <c r="AA17" s="7">
        <f t="shared" si="21"/>
        <v>7.2946208762391107E-3</v>
      </c>
      <c r="AB17" s="26">
        <f t="shared" si="11"/>
        <v>103.71205936187371</v>
      </c>
      <c r="AC17" s="16">
        <v>68350.823743607631</v>
      </c>
      <c r="AD17" s="86">
        <v>0.21468608716180976</v>
      </c>
      <c r="AE17" s="6">
        <v>0.20982764011568827</v>
      </c>
      <c r="AF17" s="8">
        <f t="shared" si="5"/>
        <v>4.8584470461214835E-3</v>
      </c>
      <c r="AG17" s="26">
        <f t="shared" si="12"/>
        <v>102.31544664155913</v>
      </c>
      <c r="AH17" s="36">
        <v>49761.370956773208</v>
      </c>
      <c r="AI17" s="6">
        <v>1.7492591064748094E-2</v>
      </c>
      <c r="AJ17" s="6">
        <v>1.2958914876978356E-2</v>
      </c>
      <c r="AK17" s="7">
        <f t="shared" si="22"/>
        <v>4.5336761877697376E-3</v>
      </c>
      <c r="AL17" s="26">
        <f t="shared" si="13"/>
        <v>134.98499859601563</v>
      </c>
      <c r="AM17" s="36">
        <v>104704.11360381896</v>
      </c>
    </row>
    <row r="18" spans="2:39" ht="17.100000000000001" customHeight="1" outlineLevel="1">
      <c r="B18" s="58">
        <v>44440</v>
      </c>
      <c r="C18" s="9">
        <v>28464261</v>
      </c>
      <c r="D18" s="11">
        <v>1456338</v>
      </c>
      <c r="E18" s="86">
        <v>0.37276600998002374</v>
      </c>
      <c r="F18" s="6">
        <v>0.34078558686239047</v>
      </c>
      <c r="G18" s="10">
        <f t="shared" si="14"/>
        <v>3.1980423117633272E-2</v>
      </c>
      <c r="H18" s="26">
        <f t="shared" si="7"/>
        <v>109.38432385362206</v>
      </c>
      <c r="I18" s="36">
        <f>$C18*G18</f>
        <v>910299.11051074718</v>
      </c>
      <c r="J18" s="4">
        <v>5.1029682894864719</v>
      </c>
      <c r="K18" s="4">
        <v>4.4631554806568801</v>
      </c>
      <c r="L18" s="5">
        <f t="shared" si="1"/>
        <v>0.63981280882959179</v>
      </c>
      <c r="M18" s="26">
        <f t="shared" si="8"/>
        <v>114.33543625362172</v>
      </c>
      <c r="N18" s="16">
        <f>$C18*L18</f>
        <v>18211798.781668607</v>
      </c>
      <c r="O18" s="88">
        <v>1.4800109512767607</v>
      </c>
      <c r="P18" s="4">
        <v>1.300444676991193</v>
      </c>
      <c r="Q18" s="5">
        <f t="shared" si="19"/>
        <v>0.17956627428556771</v>
      </c>
      <c r="R18" s="26">
        <f t="shared" si="9"/>
        <v>113.80806715292387</v>
      </c>
      <c r="S18" s="36">
        <f>$C18*Q18</f>
        <v>5111221.2980619874</v>
      </c>
      <c r="T18" s="88">
        <v>3.4331833874064039</v>
      </c>
      <c r="U18" s="4">
        <v>2.9592676974713288</v>
      </c>
      <c r="V18" s="5">
        <f t="shared" si="20"/>
        <v>0.47391568993507516</v>
      </c>
      <c r="W18" s="26">
        <f t="shared" si="10"/>
        <v>116.01462721132098</v>
      </c>
      <c r="X18" s="36">
        <f>$C18*V18</f>
        <v>13489659.890307052</v>
      </c>
      <c r="Y18" s="6">
        <v>0.22218225542442069</v>
      </c>
      <c r="Z18" s="6">
        <v>0.21209111678066209</v>
      </c>
      <c r="AA18" s="7">
        <f t="shared" si="21"/>
        <v>1.0091138643758601E-2</v>
      </c>
      <c r="AB18" s="26">
        <f t="shared" si="11"/>
        <v>104.75792612011871</v>
      </c>
      <c r="AC18" s="16">
        <v>115302.87390552099</v>
      </c>
      <c r="AD18" s="86">
        <v>0.23354604669871259</v>
      </c>
      <c r="AE18" s="6">
        <v>0.22698926464136382</v>
      </c>
      <c r="AF18" s="8">
        <f>AD18-AE18</f>
        <v>6.5567820573487756E-3</v>
      </c>
      <c r="AG18" s="26">
        <f t="shared" si="12"/>
        <v>102.88858685352733</v>
      </c>
      <c r="AH18" s="36">
        <v>60965.713599165509</v>
      </c>
      <c r="AI18" s="6">
        <v>1.3694691076639681E-2</v>
      </c>
      <c r="AJ18" s="6">
        <v>1.0083681239976003E-2</v>
      </c>
      <c r="AK18" s="7">
        <f t="shared" si="22"/>
        <v>3.6110098366636777E-3</v>
      </c>
      <c r="AL18" s="26">
        <f t="shared" si="13"/>
        <v>135.81043222933405</v>
      </c>
      <c r="AM18" s="36">
        <v>89624.939155107175</v>
      </c>
    </row>
    <row r="19" spans="2:39" ht="17.100000000000001" customHeight="1" outlineLevel="1">
      <c r="B19" s="58">
        <v>44470</v>
      </c>
      <c r="C19" s="9">
        <v>30895937</v>
      </c>
      <c r="D19" s="11">
        <v>1472843</v>
      </c>
      <c r="E19" s="86">
        <v>0.40146107237336742</v>
      </c>
      <c r="F19" s="6">
        <v>0.36461931108746826</v>
      </c>
      <c r="G19" s="10">
        <f t="shared" ref="G19:G21" si="27">E19-F19</f>
        <v>3.6841761285899166E-2</v>
      </c>
      <c r="H19" s="26">
        <f t="shared" ref="H19:H21" si="28">E19/F19*100</f>
        <v>110.10417171159132</v>
      </c>
      <c r="I19" s="78">
        <f t="shared" ref="I19:I21" si="29">$C19*G19</f>
        <v>1138260.7356581797</v>
      </c>
      <c r="J19" s="4">
        <v>5.5650145594746272</v>
      </c>
      <c r="K19" s="4">
        <v>5.0186982885027929</v>
      </c>
      <c r="L19" s="5">
        <f t="shared" ref="L19:L21" si="30">J19-K19</f>
        <v>0.54631627097183433</v>
      </c>
      <c r="M19" s="26">
        <f t="shared" ref="M19:M21" si="31">J19/K19*100</f>
        <v>110.88561693822831</v>
      </c>
      <c r="N19" s="34">
        <f t="shared" ref="N19:N21" si="32">$C19*L19</f>
        <v>16878953.090020724</v>
      </c>
      <c r="O19" s="88">
        <v>1.7809490289936829</v>
      </c>
      <c r="P19" s="4">
        <v>1.6016737697093308</v>
      </c>
      <c r="Q19" s="5">
        <f t="shared" ref="Q19:Q21" si="33">O19-P19</f>
        <v>0.17927525928435206</v>
      </c>
      <c r="R19" s="26">
        <f t="shared" ref="R19:R21" si="34">O19/P19*100</f>
        <v>111.19299464565037</v>
      </c>
      <c r="S19" s="78">
        <f t="shared" ref="S19:S21" si="35">$C19*Q19</f>
        <v>5538877.1165080061</v>
      </c>
      <c r="T19" s="88">
        <v>3.6259618214524454</v>
      </c>
      <c r="U19" s="4">
        <v>3.223945118386685</v>
      </c>
      <c r="V19" s="5">
        <f t="shared" ref="V19:V21" si="36">T19-U19</f>
        <v>0.40201670306576043</v>
      </c>
      <c r="W19" s="26">
        <f t="shared" ref="W19:W21" si="37">T19/U19*100</f>
        <v>112.46971298527986</v>
      </c>
      <c r="X19" s="78">
        <f t="shared" ref="X19:X21" si="38">$C19*V19</f>
        <v>12420682.730867442</v>
      </c>
      <c r="Y19" s="6">
        <v>0.2516553225946922</v>
      </c>
      <c r="Z19" s="6">
        <v>0.23422037313237565</v>
      </c>
      <c r="AA19" s="33">
        <f t="shared" ref="AA19:AA21" si="39">Y19-Z19</f>
        <v>1.7434949462316551E-2</v>
      </c>
      <c r="AB19" s="26">
        <f t="shared" ref="AB19:AB21" si="40">Y19/Z19*100</f>
        <v>107.44382276791214</v>
      </c>
      <c r="AC19" s="34">
        <v>209800.04710469159</v>
      </c>
      <c r="AD19" s="86">
        <v>0.27562697808835074</v>
      </c>
      <c r="AE19" s="6">
        <v>0.26555329611049516</v>
      </c>
      <c r="AF19" s="8">
        <f>AD19-AE19</f>
        <v>1.0073681977855575E-2</v>
      </c>
      <c r="AG19" s="26">
        <f t="shared" ref="AG19" si="41">AD19/AE19*100</f>
        <v>103.79346900430262</v>
      </c>
      <c r="AH19" s="78">
        <v>91473.273379041304</v>
      </c>
      <c r="AI19" s="6">
        <v>3.300701792715445E-2</v>
      </c>
      <c r="AJ19" s="6">
        <v>2.6013352518518176E-2</v>
      </c>
      <c r="AK19" s="33">
        <f t="shared" ref="AK19:AK21" si="42">AI19-AJ19</f>
        <v>6.9936654086362737E-3</v>
      </c>
      <c r="AL19" s="26">
        <f t="shared" ref="AL19:AL21" si="43">AI19/AJ19*100</f>
        <v>126.88490614063559</v>
      </c>
      <c r="AM19" s="78">
        <v>187775.587142996</v>
      </c>
    </row>
    <row r="20" spans="2:39" ht="17.100000000000001" customHeight="1" outlineLevel="1">
      <c r="B20" s="58">
        <v>44501</v>
      </c>
      <c r="C20" s="9">
        <v>32831927</v>
      </c>
      <c r="D20" s="11">
        <v>1556198</v>
      </c>
      <c r="E20" s="86">
        <v>0.38769375309588133</v>
      </c>
      <c r="F20" s="6">
        <v>0.35084160241820128</v>
      </c>
      <c r="G20" s="10">
        <f t="shared" si="27"/>
        <v>3.6852150677680051E-2</v>
      </c>
      <c r="H20" s="26">
        <f t="shared" si="28"/>
        <v>110.50392838924287</v>
      </c>
      <c r="I20" s="78">
        <f t="shared" si="29"/>
        <v>1209927.1208425919</v>
      </c>
      <c r="J20" s="4">
        <v>5.5232819947722662</v>
      </c>
      <c r="K20" s="4">
        <v>4.9930068021192833</v>
      </c>
      <c r="L20" s="5">
        <f t="shared" si="30"/>
        <v>0.53027519265298295</v>
      </c>
      <c r="M20" s="26">
        <f t="shared" si="31"/>
        <v>110.62035790593971</v>
      </c>
      <c r="N20" s="34">
        <f t="shared" si="32"/>
        <v>17409956.415093672</v>
      </c>
      <c r="O20" s="88">
        <v>1.5675176178358341</v>
      </c>
      <c r="P20" s="4">
        <v>1.4206354204285059</v>
      </c>
      <c r="Q20" s="5">
        <f t="shared" si="33"/>
        <v>0.14688219740732822</v>
      </c>
      <c r="R20" s="26">
        <f t="shared" si="34"/>
        <v>110.33919014654894</v>
      </c>
      <c r="S20" s="78">
        <f t="shared" si="35"/>
        <v>4822425.5828769896</v>
      </c>
      <c r="T20" s="88">
        <v>3.5465504964116179</v>
      </c>
      <c r="U20" s="4">
        <v>3.1696808503802214</v>
      </c>
      <c r="V20" s="5">
        <f t="shared" si="36"/>
        <v>0.3768696460313965</v>
      </c>
      <c r="W20" s="26">
        <f t="shared" si="37"/>
        <v>111.88982941251606</v>
      </c>
      <c r="X20" s="78">
        <f t="shared" si="38"/>
        <v>12373356.707018649</v>
      </c>
      <c r="Y20" s="6">
        <v>0.23226548424368851</v>
      </c>
      <c r="Z20" s="6">
        <v>0.21569705281212576</v>
      </c>
      <c r="AA20" s="33">
        <f t="shared" si="39"/>
        <v>1.6568431431562752E-2</v>
      </c>
      <c r="AB20" s="26">
        <f t="shared" si="40"/>
        <v>107.68134344700297</v>
      </c>
      <c r="AC20" s="34">
        <v>187977.42047012955</v>
      </c>
      <c r="AD20" s="86">
        <v>0.25980935072161893</v>
      </c>
      <c r="AE20" s="6">
        <v>0.24939261904444651</v>
      </c>
      <c r="AF20" s="8">
        <v>6.5567820573487756E-3</v>
      </c>
      <c r="AG20" s="26">
        <v>102.88858685352733</v>
      </c>
      <c r="AH20" s="78">
        <v>106401.32029740556</v>
      </c>
      <c r="AI20" s="6">
        <v>2.3552809877736995E-2</v>
      </c>
      <c r="AJ20" s="6">
        <v>1.8228483617185542E-2</v>
      </c>
      <c r="AK20" s="33">
        <f t="shared" si="42"/>
        <v>5.3243262605514527E-3</v>
      </c>
      <c r="AL20" s="26">
        <f t="shared" si="43"/>
        <v>129.20882708823765</v>
      </c>
      <c r="AM20" s="78">
        <v>149328.74308818762</v>
      </c>
    </row>
    <row r="21" spans="2:39" ht="17.100000000000001" customHeight="1" outlineLevel="1">
      <c r="B21" s="60">
        <v>44531</v>
      </c>
      <c r="C21" s="61">
        <v>35482916</v>
      </c>
      <c r="D21" s="92">
        <v>1599792</v>
      </c>
      <c r="E21" s="87">
        <v>0.38884560671394652</v>
      </c>
      <c r="F21" s="79">
        <v>0.34462230089911688</v>
      </c>
      <c r="G21" s="47">
        <f t="shared" si="27"/>
        <v>4.4223305814829639E-2</v>
      </c>
      <c r="H21" s="41">
        <f t="shared" si="28"/>
        <v>112.83239816444012</v>
      </c>
      <c r="I21" s="84">
        <f t="shared" si="29"/>
        <v>1569171.8454699116</v>
      </c>
      <c r="J21" s="81">
        <v>5.9100200205266731</v>
      </c>
      <c r="K21" s="81">
        <v>5.2087247729357502</v>
      </c>
      <c r="L21" s="49">
        <f t="shared" si="30"/>
        <v>0.70129524759092288</v>
      </c>
      <c r="M21" s="41">
        <f t="shared" si="31"/>
        <v>113.46385685868476</v>
      </c>
      <c r="N21" s="80">
        <f t="shared" si="32"/>
        <v>24884000.36146792</v>
      </c>
      <c r="O21" s="89">
        <v>1.6724180166026941</v>
      </c>
      <c r="P21" s="81">
        <v>1.474672957484473</v>
      </c>
      <c r="Q21" s="49">
        <f t="shared" si="33"/>
        <v>0.19774505911822104</v>
      </c>
      <c r="R21" s="41">
        <f t="shared" si="34"/>
        <v>113.4094178722541</v>
      </c>
      <c r="S21" s="84">
        <f t="shared" si="35"/>
        <v>7016571.3221068718</v>
      </c>
      <c r="T21" s="89">
        <v>3.7154353379524951</v>
      </c>
      <c r="U21" s="81">
        <v>3.2353549711462488</v>
      </c>
      <c r="V21" s="49">
        <f t="shared" si="36"/>
        <v>0.48008036680624633</v>
      </c>
      <c r="W21" s="41">
        <f t="shared" si="37"/>
        <v>114.83856859873893</v>
      </c>
      <c r="X21" s="84">
        <f t="shared" si="38"/>
        <v>17034651.328635227</v>
      </c>
      <c r="Y21" s="79">
        <v>0.25119510169641662</v>
      </c>
      <c r="Z21" s="79">
        <v>0.24027200247755659</v>
      </c>
      <c r="AA21" s="82">
        <f t="shared" si="39"/>
        <v>1.0923099218860033E-2</v>
      </c>
      <c r="AB21" s="41">
        <f t="shared" si="40"/>
        <v>104.54613900339069</v>
      </c>
      <c r="AC21" s="80">
        <v>133545.23212552417</v>
      </c>
      <c r="AD21" s="87">
        <v>0.26662509541294854</v>
      </c>
      <c r="AE21" s="79">
        <v>0.26180459978061388</v>
      </c>
      <c r="AF21" s="83">
        <v>6.5567820573487756E-3</v>
      </c>
      <c r="AG21" s="41">
        <v>102.88858685352733</v>
      </c>
      <c r="AH21" s="84">
        <v>51539.211203806786</v>
      </c>
      <c r="AI21" s="79">
        <v>2.0521783203085193E-2</v>
      </c>
      <c r="AJ21" s="79">
        <v>1.5370031725571996E-2</v>
      </c>
      <c r="AK21" s="82">
        <f t="shared" si="42"/>
        <v>5.1517514775131969E-3</v>
      </c>
      <c r="AL21" s="41">
        <f t="shared" si="43"/>
        <v>133.51815773380568</v>
      </c>
      <c r="AM21" s="84">
        <v>154948.30702564996</v>
      </c>
    </row>
    <row r="22" spans="2:39" outlineLevel="1">
      <c r="B22" s="35" t="s">
        <v>101</v>
      </c>
    </row>
    <row r="23" spans="2:39" outlineLevel="1">
      <c r="D23" s="2"/>
    </row>
    <row r="24" spans="2:39">
      <c r="D24" s="2"/>
    </row>
    <row r="25" spans="2:39">
      <c r="B25" s="12" t="s">
        <v>34</v>
      </c>
    </row>
    <row r="26" spans="2:39">
      <c r="B26" s="43"/>
      <c r="C26" s="166" t="s">
        <v>36</v>
      </c>
      <c r="D26" s="168"/>
      <c r="E26" s="166" t="s">
        <v>37</v>
      </c>
      <c r="F26" s="166"/>
      <c r="G26" s="166"/>
      <c r="H26" s="166"/>
      <c r="I26" s="166"/>
      <c r="J26" s="167" t="s">
        <v>5</v>
      </c>
      <c r="K26" s="166"/>
      <c r="L26" s="166"/>
      <c r="M26" s="166"/>
      <c r="N26" s="166"/>
      <c r="O26" s="167" t="s">
        <v>6</v>
      </c>
      <c r="P26" s="166"/>
      <c r="Q26" s="166"/>
      <c r="R26" s="166"/>
      <c r="S26" s="168"/>
      <c r="T26" s="167" t="s">
        <v>7</v>
      </c>
      <c r="U26" s="166"/>
      <c r="V26" s="166"/>
      <c r="W26" s="166"/>
      <c r="X26" s="166"/>
      <c r="Y26" s="167" t="s">
        <v>38</v>
      </c>
      <c r="Z26" s="166"/>
      <c r="AA26" s="166"/>
      <c r="AB26" s="166"/>
      <c r="AC26" s="168"/>
      <c r="AD26" s="167" t="s">
        <v>39</v>
      </c>
      <c r="AE26" s="166"/>
      <c r="AF26" s="166"/>
      <c r="AG26" s="166"/>
      <c r="AH26" s="168"/>
      <c r="AI26" s="166" t="s">
        <v>10</v>
      </c>
      <c r="AJ26" s="166"/>
      <c r="AK26" s="166"/>
      <c r="AL26" s="166"/>
      <c r="AM26" s="168"/>
    </row>
    <row r="27" spans="2:39" ht="31.5">
      <c r="B27" s="50" t="s">
        <v>15</v>
      </c>
      <c r="C27" s="51" t="s">
        <v>16</v>
      </c>
      <c r="D27" s="90" t="s">
        <v>17</v>
      </c>
      <c r="E27" s="51" t="s">
        <v>16</v>
      </c>
      <c r="F27" s="51" t="s">
        <v>17</v>
      </c>
      <c r="G27" s="52" t="s">
        <v>18</v>
      </c>
      <c r="H27" s="52" t="s">
        <v>19</v>
      </c>
      <c r="I27" s="52" t="s">
        <v>20</v>
      </c>
      <c r="J27" s="54" t="s">
        <v>16</v>
      </c>
      <c r="K27" s="51" t="s">
        <v>17</v>
      </c>
      <c r="L27" s="52" t="s">
        <v>18</v>
      </c>
      <c r="M27" s="52" t="s">
        <v>19</v>
      </c>
      <c r="N27" s="52" t="s">
        <v>20</v>
      </c>
      <c r="O27" s="54" t="s">
        <v>16</v>
      </c>
      <c r="P27" s="51" t="s">
        <v>17</v>
      </c>
      <c r="Q27" s="52" t="s">
        <v>18</v>
      </c>
      <c r="R27" s="52" t="s">
        <v>19</v>
      </c>
      <c r="S27" s="53" t="s">
        <v>20</v>
      </c>
      <c r="T27" s="54" t="s">
        <v>16</v>
      </c>
      <c r="U27" s="51" t="s">
        <v>17</v>
      </c>
      <c r="V27" s="52" t="s">
        <v>18</v>
      </c>
      <c r="W27" s="52" t="s">
        <v>19</v>
      </c>
      <c r="X27" s="52" t="s">
        <v>20</v>
      </c>
      <c r="Y27" s="54" t="s">
        <v>16</v>
      </c>
      <c r="Z27" s="51" t="s">
        <v>17</v>
      </c>
      <c r="AA27" s="52" t="s">
        <v>18</v>
      </c>
      <c r="AB27" s="52" t="s">
        <v>19</v>
      </c>
      <c r="AC27" s="53" t="s">
        <v>20</v>
      </c>
      <c r="AD27" s="54" t="s">
        <v>16</v>
      </c>
      <c r="AE27" s="51" t="s">
        <v>17</v>
      </c>
      <c r="AF27" s="52" t="s">
        <v>18</v>
      </c>
      <c r="AG27" s="52" t="s">
        <v>19</v>
      </c>
      <c r="AH27" s="53" t="s">
        <v>20</v>
      </c>
      <c r="AI27" s="51" t="s">
        <v>16</v>
      </c>
      <c r="AJ27" s="51" t="s">
        <v>17</v>
      </c>
      <c r="AK27" s="52" t="s">
        <v>18</v>
      </c>
      <c r="AL27" s="52" t="s">
        <v>19</v>
      </c>
      <c r="AM27" s="53" t="s">
        <v>20</v>
      </c>
    </row>
    <row r="28" spans="2:39">
      <c r="B28" s="63" t="s">
        <v>102</v>
      </c>
      <c r="C28" s="64">
        <f>AVERAGE(C10:C11)</f>
        <v>11211669.5</v>
      </c>
      <c r="D28" s="91">
        <f>AVERAGE(D10:D12)</f>
        <v>817792</v>
      </c>
      <c r="E28" s="65">
        <f>AVERAGE(E10:E12)</f>
        <v>0.36085755943746523</v>
      </c>
      <c r="F28" s="65">
        <f>AVERAGE(F10:F12)</f>
        <v>0.29128371852709017</v>
      </c>
      <c r="G28" s="66">
        <f>E28-F28</f>
        <v>6.9573840910375051E-2</v>
      </c>
      <c r="H28" s="67">
        <f>E28/F28*100</f>
        <v>123.88524880902483</v>
      </c>
      <c r="I28" s="68">
        <f>SUM(I10:I12)</f>
        <v>2463555.0050627179</v>
      </c>
      <c r="J28" s="75">
        <f>AVERAGE(J10:J12)</f>
        <v>4.7510765134679858</v>
      </c>
      <c r="K28" s="69">
        <f>AVERAGE(K10:K12)</f>
        <v>3.9317529063224161</v>
      </c>
      <c r="L28" s="70">
        <f>J28-K28</f>
        <v>0.81932360714556962</v>
      </c>
      <c r="M28" s="67">
        <f>J28/K28*100</f>
        <v>120.83863423431478</v>
      </c>
      <c r="N28" s="68">
        <f>SUM(N10:N12)</f>
        <v>29578051.029301107</v>
      </c>
      <c r="O28" s="75">
        <f>AVERAGE(O10:O12)</f>
        <v>1.3559896669001918</v>
      </c>
      <c r="P28" s="69">
        <f>AVERAGE(P10:P12)</f>
        <v>1.0614800191659806</v>
      </c>
      <c r="Q28" s="70">
        <f>O28-P28</f>
        <v>0.29450964773421129</v>
      </c>
      <c r="R28" s="67">
        <f>O28/P28*100</f>
        <v>127.74518996274765</v>
      </c>
      <c r="S28" s="73">
        <f>SUM(S10:S12)</f>
        <v>10460334.598999187</v>
      </c>
      <c r="T28" s="75">
        <f>AVERAGE(T10:T12)</f>
        <v>3.262194286716793</v>
      </c>
      <c r="U28" s="69">
        <f>AVERAGE(U10:U12)</f>
        <v>2.6936871410548648</v>
      </c>
      <c r="V28" s="70">
        <f>T28-U28</f>
        <v>0.56850714566192817</v>
      </c>
      <c r="W28" s="67">
        <f>T28/U28*100</f>
        <v>121.10516611217506</v>
      </c>
      <c r="X28" s="68">
        <f>SUM(X10:X12)</f>
        <v>20432743.485619396</v>
      </c>
      <c r="Y28" s="77">
        <f>AVERAGE(Y10:Y12)</f>
        <v>0.178527741489551</v>
      </c>
      <c r="Z28" s="71">
        <f>AVERAGE(Z10:Z12)</f>
        <v>0.12083043347556821</v>
      </c>
      <c r="AA28" s="72">
        <f>Y28-Z28</f>
        <v>5.769730801398279E-2</v>
      </c>
      <c r="AB28" s="67">
        <f>Y28/Z28*100</f>
        <v>147.7506422466399</v>
      </c>
      <c r="AC28" s="73">
        <f>SUM(AC10:AC12)</f>
        <v>859544.96290845191</v>
      </c>
      <c r="AD28" s="77">
        <f>AVERAGE(AD10:AD12)</f>
        <v>0.195261888790069</v>
      </c>
      <c r="AE28" s="71">
        <f>AVERAGE(AE10:AE12)</f>
        <v>0.15438520082578577</v>
      </c>
      <c r="AF28" s="72">
        <f>AD28-AE28</f>
        <v>4.0876687964283231E-2</v>
      </c>
      <c r="AG28" s="67">
        <f>AD28/AE28*100</f>
        <v>126.47707665348706</v>
      </c>
      <c r="AH28" s="68">
        <f>SUM(AH10:AH12)</f>
        <v>471873.2787008083</v>
      </c>
      <c r="AI28" s="77">
        <f>AVERAGE(AI10:AI12)</f>
        <v>1.7484964282134707E-2</v>
      </c>
      <c r="AJ28" s="71">
        <f>AVERAGE(AJ10:AJ12)</f>
        <v>1.4579856194218527E-2</v>
      </c>
      <c r="AK28" s="72">
        <f>AI28-AJ28</f>
        <v>2.9051080879161795E-3</v>
      </c>
      <c r="AL28" s="67">
        <f>AI28/AJ28*100</f>
        <v>119.92549205710388</v>
      </c>
      <c r="AM28" s="73">
        <f>SUM(AM10:AM12)</f>
        <v>96113.572646139248</v>
      </c>
    </row>
    <row r="29" spans="2:39">
      <c r="B29" s="58" t="s">
        <v>103</v>
      </c>
      <c r="C29" s="9">
        <f>AVERAGE(C13:C15)</f>
        <v>16246031</v>
      </c>
      <c r="D29" s="59">
        <f>AVERAGE(D13:D15)</f>
        <v>1026227.6666666666</v>
      </c>
      <c r="E29" s="13">
        <f>AVERAGE(E13:E15)</f>
        <v>0.30570508142709873</v>
      </c>
      <c r="F29" s="13">
        <f>AVERAGE(F13:F15)</f>
        <v>0.23898239609659419</v>
      </c>
      <c r="G29" s="10">
        <f t="shared" ref="G29" si="44">E29-F29</f>
        <v>6.6722685330504544E-2</v>
      </c>
      <c r="H29" s="26">
        <f>E29/F29*100</f>
        <v>127.91949801337499</v>
      </c>
      <c r="I29" s="16">
        <f>SUM(I13:I15)</f>
        <v>3268111.018162142</v>
      </c>
      <c r="J29" s="76">
        <f>AVERAGE(J13:J15)</f>
        <v>4.2103701268497558</v>
      </c>
      <c r="K29" s="14">
        <f>AVERAGE(K13:K15)</f>
        <v>3.3195460835405188</v>
      </c>
      <c r="L29" s="5">
        <f t="shared" ref="L29:L30" si="45">J29-K29</f>
        <v>0.89082404330923692</v>
      </c>
      <c r="M29" s="26">
        <f>J29/K29*100</f>
        <v>126.83571852568207</v>
      </c>
      <c r="N29" s="16">
        <f>SUM(N13:N15)</f>
        <v>43554191.063596472</v>
      </c>
      <c r="O29" s="76">
        <f>AVERAGE(O13:O15)</f>
        <v>1.2423630207281551</v>
      </c>
      <c r="P29" s="14">
        <f>AVERAGE(P13:P15)</f>
        <v>0.97053448052324109</v>
      </c>
      <c r="Q29" s="5">
        <f t="shared" ref="Q29:Q30" si="46">O29-P29</f>
        <v>0.27182854020491398</v>
      </c>
      <c r="R29" s="26">
        <f>O29/P29*100</f>
        <v>128.0081280634526</v>
      </c>
      <c r="S29" s="36">
        <f>SUM(S13:S15)</f>
        <v>13311093.031131288</v>
      </c>
      <c r="T29" s="76">
        <f>AVERAGE(T13:T15)</f>
        <v>2.8067315513321751</v>
      </c>
      <c r="U29" s="14">
        <f>AVERAGE(U13:U15)</f>
        <v>2.2287940255166077</v>
      </c>
      <c r="V29" s="5">
        <f t="shared" ref="V29:V30" si="47">T29-U29</f>
        <v>0.57793752581556745</v>
      </c>
      <c r="W29" s="26">
        <f>T29/U29*100</f>
        <v>125.93050408422593</v>
      </c>
      <c r="X29" s="16">
        <f>SUM(X13:X15)</f>
        <v>28248400.834929504</v>
      </c>
      <c r="Y29" s="37">
        <f>AVERAGE(Y13:Y15)</f>
        <v>0.19191426410890525</v>
      </c>
      <c r="Z29" s="15">
        <f>AVERAGE(Z13:Z15)</f>
        <v>0.12579372712947873</v>
      </c>
      <c r="AA29" s="7">
        <f t="shared" ref="AA29:AA30" si="48">Y29-Z29</f>
        <v>6.612053697942652E-2</v>
      </c>
      <c r="AB29" s="26">
        <f>Y29/Z29*100</f>
        <v>152.56266626981252</v>
      </c>
      <c r="AC29" s="36">
        <f>SUM(AC13:AC15)</f>
        <v>1122533.9098362147</v>
      </c>
      <c r="AD29" s="37">
        <f>AVERAGE(AD13:AD15)</f>
        <v>0.21626702531719785</v>
      </c>
      <c r="AE29" s="15">
        <f>AVERAGE(AE13:AE15)</f>
        <v>0.17870474784181337</v>
      </c>
      <c r="AF29" s="7">
        <f t="shared" ref="AF29:AF30" si="49">AD29-AE29</f>
        <v>3.7562277475384487E-2</v>
      </c>
      <c r="AG29" s="26">
        <f>AD29/AE29*100</f>
        <v>121.01918271843233</v>
      </c>
      <c r="AH29" s="16">
        <f>SUM(AH13:AH15)</f>
        <v>487708.90233902319</v>
      </c>
      <c r="AI29" s="37">
        <f>AVERAGE(AI13:AI15)</f>
        <v>1.3659209380848277E-2</v>
      </c>
      <c r="AJ29" s="15">
        <f>AVERAGE(AJ13:AJ15)</f>
        <v>9.4641159944675972E-3</v>
      </c>
      <c r="AK29" s="7">
        <f t="shared" ref="AK29:AK30" si="50">AI29-AJ29</f>
        <v>4.1950933863806796E-3</v>
      </c>
      <c r="AL29" s="26">
        <f>AI29/AJ29*100</f>
        <v>144.32630991455505</v>
      </c>
      <c r="AM29" s="36">
        <f>SUM(AM13:AM15)</f>
        <v>185912.29428909477</v>
      </c>
    </row>
    <row r="30" spans="2:39">
      <c r="B30" s="58" t="s">
        <v>93</v>
      </c>
      <c r="C30" s="9">
        <f>AVERAGE(C16:C18)</f>
        <v>26269407</v>
      </c>
      <c r="D30" s="59">
        <f>AVERAGE(D16:D18)</f>
        <v>1381465.6666666667</v>
      </c>
      <c r="E30" s="13">
        <f>AVERAGE(E16:E18)</f>
        <v>0.41534783463334773</v>
      </c>
      <c r="F30" s="13">
        <f>AVERAGE(F16:F18)</f>
        <v>0.38665205242237705</v>
      </c>
      <c r="G30" s="10">
        <f>E30-F30</f>
        <v>2.8695782210970688E-2</v>
      </c>
      <c r="H30" s="26">
        <f t="shared" ref="H30" si="51">E30/F30*100</f>
        <v>107.42160348850898</v>
      </c>
      <c r="I30" s="16">
        <f>SUM(I16:I18)</f>
        <v>2287714.5740563627</v>
      </c>
      <c r="J30" s="76">
        <f>AVERAGE(J16:J18)</f>
        <v>5.8119785181316894</v>
      </c>
      <c r="K30" s="14">
        <f>AVERAGE(K16:K18)</f>
        <v>5.168997786592449</v>
      </c>
      <c r="L30" s="5">
        <f t="shared" si="45"/>
        <v>0.6429807315392404</v>
      </c>
      <c r="M30" s="26">
        <f t="shared" ref="M30:M31" si="52">J30/K30*100</f>
        <v>112.43917598895146</v>
      </c>
      <c r="N30" s="16">
        <f>SUM(N16:N18)</f>
        <v>50859311.151370212</v>
      </c>
      <c r="O30" s="76">
        <f>AVERAGE(O16:O18)</f>
        <v>1.8212417068201254</v>
      </c>
      <c r="P30" s="14">
        <f>AVERAGE(P16:P18)</f>
        <v>1.6260631343796819</v>
      </c>
      <c r="Q30" s="5">
        <f t="shared" si="46"/>
        <v>0.19517857244044357</v>
      </c>
      <c r="R30" s="26">
        <f t="shared" ref="R30:R31" si="53">O30/P30*100</f>
        <v>112.00313618295645</v>
      </c>
      <c r="S30" s="36">
        <f>SUM(S16:S18)</f>
        <v>15368168.125348683</v>
      </c>
      <c r="T30" s="76">
        <f>AVERAGE(T16:T18)</f>
        <v>3.8694196169558626</v>
      </c>
      <c r="U30" s="14">
        <f>AVERAGE(U16:U18)</f>
        <v>3.3808287886371766</v>
      </c>
      <c r="V30" s="5">
        <f t="shared" si="47"/>
        <v>0.48859082831868594</v>
      </c>
      <c r="W30" s="26">
        <f t="shared" ref="W30:W31" si="54">T30/U30*100</f>
        <v>114.4518063133164</v>
      </c>
      <c r="X30" s="16">
        <f>SUM(X16:X18)</f>
        <v>38576964.442627952</v>
      </c>
      <c r="Y30" s="37">
        <f>AVERAGE(Y16:Y18)</f>
        <v>0.24393302190995289</v>
      </c>
      <c r="Z30" s="15">
        <f>AVERAGE(Z16:Z18)</f>
        <v>0.23427315701075169</v>
      </c>
      <c r="AA30" s="7">
        <f t="shared" si="48"/>
        <v>9.6598648992012037E-3</v>
      </c>
      <c r="AB30" s="26">
        <f t="shared" ref="AB30:AB31" si="55">Y30/Z30*100</f>
        <v>104.12333406970644</v>
      </c>
      <c r="AC30" s="36">
        <f>SUM(AC16:AC18)</f>
        <v>273890.40663156909</v>
      </c>
      <c r="AD30" s="37">
        <f>AVERAGE(AD16:AD18)</f>
        <v>0.24665173816029251</v>
      </c>
      <c r="AE30" s="15">
        <f>AVERAGE(AE16:AE18)</f>
        <v>0.23930426455614762</v>
      </c>
      <c r="AF30" s="7">
        <f t="shared" si="49"/>
        <v>7.347473604144894E-3</v>
      </c>
      <c r="AG30" s="26">
        <f t="shared" ref="AG30:AG31" si="56">AD30/AE30*100</f>
        <v>103.07034795964573</v>
      </c>
      <c r="AH30" s="16">
        <f>SUM(AH16:AH18)</f>
        <v>184752.09554931021</v>
      </c>
      <c r="AI30" s="37">
        <f>AVERAGE(AI16:AI18)</f>
        <v>2.0587211908778175E-2</v>
      </c>
      <c r="AJ30" s="15">
        <f>AVERAGE(AJ16:AJ18)</f>
        <v>1.5435580680787349E-2</v>
      </c>
      <c r="AK30" s="7">
        <f t="shared" si="50"/>
        <v>5.1516312279908261E-3</v>
      </c>
      <c r="AL30" s="26">
        <f t="shared" ref="AL30:AL31" si="57">AI30/AJ30*100</f>
        <v>133.37504001001437</v>
      </c>
      <c r="AM30" s="36">
        <f>SUM(AM16:AM18)</f>
        <v>350642.17047294666</v>
      </c>
    </row>
    <row r="31" spans="2:39">
      <c r="B31" s="60" t="s">
        <v>94</v>
      </c>
      <c r="C31" s="61">
        <f>AVERAGE(C19:C21)</f>
        <v>33070260</v>
      </c>
      <c r="D31" s="62">
        <f>AVERAGE(D19:D21)</f>
        <v>1542944.3333333333</v>
      </c>
      <c r="E31" s="46">
        <f>AVERAGE(E19:E21)</f>
        <v>0.3926668107277318</v>
      </c>
      <c r="F31" s="46">
        <f>AVERAGE(F19:F21)</f>
        <v>0.35336107146826218</v>
      </c>
      <c r="G31" s="47">
        <f>E31-F31</f>
        <v>3.9305739259469619E-2</v>
      </c>
      <c r="H31" s="41">
        <f>E31/F31*100</f>
        <v>111.12339259561021</v>
      </c>
      <c r="I31" s="74">
        <f>SUM(I19:I21)</f>
        <v>3917359.7019706834</v>
      </c>
      <c r="J31" s="56">
        <f>AVERAGE(J19:J21)</f>
        <v>5.6661055249245225</v>
      </c>
      <c r="K31" s="48">
        <f>AVERAGE(K19:K21)</f>
        <v>5.0734766211859421</v>
      </c>
      <c r="L31" s="49">
        <f>J31-K31</f>
        <v>0.59262890373858035</v>
      </c>
      <c r="M31" s="41">
        <f t="shared" si="52"/>
        <v>111.68092312210263</v>
      </c>
      <c r="N31" s="74">
        <f>SUM(N19:N21)</f>
        <v>59172909.866582312</v>
      </c>
      <c r="O31" s="56">
        <f>AVERAGE(O19:O21)</f>
        <v>1.6736282211440703</v>
      </c>
      <c r="P31" s="48">
        <f>AVERAGE(P19:P21)</f>
        <v>1.4989940492074367</v>
      </c>
      <c r="Q31" s="49">
        <f>O31-P31</f>
        <v>0.17463417193663355</v>
      </c>
      <c r="R31" s="41">
        <f t="shared" si="53"/>
        <v>111.65009107467559</v>
      </c>
      <c r="S31" s="42">
        <f>SUM(S19:S21)</f>
        <v>17377874.021491867</v>
      </c>
      <c r="T31" s="56">
        <f>AVERAGE(T19:T21)</f>
        <v>3.6293158852721863</v>
      </c>
      <c r="U31" s="48">
        <f>AVERAGE(U19:U21)</f>
        <v>3.2096603133043851</v>
      </c>
      <c r="V31" s="49">
        <f>T31-U31</f>
        <v>0.41965557196780123</v>
      </c>
      <c r="W31" s="41">
        <f t="shared" si="54"/>
        <v>113.07476589433105</v>
      </c>
      <c r="X31" s="74">
        <f>SUM(X19:X21)</f>
        <v>41828690.76652132</v>
      </c>
      <c r="Y31" s="38">
        <f>AVERAGE(Y19:Y21)</f>
        <v>0.2450386361782658</v>
      </c>
      <c r="Z31" s="39">
        <f>AVERAGE(Z19:Z21)</f>
        <v>0.23006314280735266</v>
      </c>
      <c r="AA31" s="40">
        <f>Y31-Z31</f>
        <v>1.497549337091314E-2</v>
      </c>
      <c r="AB31" s="41">
        <f t="shared" si="55"/>
        <v>106.50929705131131</v>
      </c>
      <c r="AC31" s="42">
        <f>SUM(AC19:AC21)</f>
        <v>531322.69970034529</v>
      </c>
      <c r="AD31" s="38">
        <f>AVERAGE(AD19:AD21)</f>
        <v>0.26735380807430609</v>
      </c>
      <c r="AE31" s="39">
        <f>AVERAGE(AE19:AE21)</f>
        <v>0.25891683831185186</v>
      </c>
      <c r="AF31" s="40">
        <f>AD31-AE31</f>
        <v>8.4369697624542273E-3</v>
      </c>
      <c r="AG31" s="41">
        <f t="shared" si="56"/>
        <v>103.2585635671529</v>
      </c>
      <c r="AH31" s="74">
        <f>SUM(AH19:AH21)</f>
        <v>249413.80488025368</v>
      </c>
      <c r="AI31" s="38">
        <f>AVERAGE(AI19:AI21)</f>
        <v>2.5693870335992214E-2</v>
      </c>
      <c r="AJ31" s="39">
        <f>AVERAGE(AJ19:AJ21)</f>
        <v>1.987062262042524E-2</v>
      </c>
      <c r="AK31" s="40">
        <f>AI31-AJ31</f>
        <v>5.8232477155669739E-3</v>
      </c>
      <c r="AL31" s="41">
        <f t="shared" si="57"/>
        <v>129.30581404923461</v>
      </c>
      <c r="AM31" s="42">
        <f>SUM(AM19:AM21)</f>
        <v>492052.63725683361</v>
      </c>
    </row>
    <row r="32" spans="2:39">
      <c r="B32" s="35" t="s">
        <v>101</v>
      </c>
    </row>
    <row r="33" spans="1:41">
      <c r="G33" t="s">
        <v>44</v>
      </c>
      <c r="I33" s="29" t="s">
        <v>45</v>
      </c>
      <c r="L33" t="s">
        <v>44</v>
      </c>
      <c r="N33" s="29" t="s">
        <v>45</v>
      </c>
      <c r="Q33" t="s">
        <v>44</v>
      </c>
      <c r="S33" s="29" t="s">
        <v>45</v>
      </c>
      <c r="V33" t="s">
        <v>44</v>
      </c>
      <c r="X33" s="29" t="s">
        <v>45</v>
      </c>
      <c r="Y33" s="30"/>
      <c r="Z33" s="30"/>
      <c r="AA33" s="30"/>
      <c r="AB33" s="30"/>
      <c r="AC33" s="30"/>
      <c r="AD33" s="30"/>
      <c r="AE33" s="30"/>
      <c r="AF33" s="30"/>
      <c r="AG33" s="30"/>
      <c r="AH33" s="30"/>
      <c r="AI33" s="30"/>
      <c r="AJ33" s="30"/>
      <c r="AK33" s="30"/>
      <c r="AL33" s="30"/>
      <c r="AM33" s="30"/>
      <c r="AN33" s="30"/>
      <c r="AO33" s="30"/>
    </row>
    <row r="34" spans="1:41">
      <c r="F34" t="s">
        <v>46</v>
      </c>
      <c r="G34" s="28">
        <f>I28/I34</f>
        <v>0.18411213894537734</v>
      </c>
      <c r="H34" s="28"/>
      <c r="I34" s="9">
        <f>SUMPRODUCT(C11:C13,E11:E13)</f>
        <v>13380731</v>
      </c>
      <c r="K34" s="27"/>
      <c r="L34" s="28">
        <f>N28/N34</f>
        <v>0.1592767193810497</v>
      </c>
      <c r="M34" s="28"/>
      <c r="N34" s="9">
        <f>SUMPRODUCT(C11:C13,J11:J13)</f>
        <v>185702286.8391664</v>
      </c>
      <c r="P34" s="27"/>
      <c r="Q34" s="28">
        <f>S28/S34</f>
        <v>0.1960999553427418</v>
      </c>
      <c r="R34" s="28"/>
      <c r="S34" s="9">
        <f>SUMPRODUCT(C11:C13,O11:O13)</f>
        <v>53341851</v>
      </c>
      <c r="U34" s="27"/>
      <c r="V34" s="28">
        <f>X28/X34</f>
        <v>0.16149212763312629</v>
      </c>
      <c r="W34" s="28"/>
      <c r="X34" s="9">
        <f>SUMPRODUCT(C11:C13,T11:T13)</f>
        <v>126524703</v>
      </c>
      <c r="Y34" s="30"/>
      <c r="Z34" s="31"/>
      <c r="AA34" s="32"/>
      <c r="AB34" s="32"/>
      <c r="AC34" s="11"/>
      <c r="AD34" s="30"/>
      <c r="AE34" s="31"/>
      <c r="AF34" s="32"/>
      <c r="AG34" s="32"/>
      <c r="AH34" s="11"/>
      <c r="AI34" s="30"/>
      <c r="AJ34" s="31"/>
      <c r="AK34" s="32"/>
      <c r="AL34" s="32"/>
      <c r="AM34" s="11"/>
      <c r="AN34" s="30"/>
      <c r="AO34" s="30"/>
    </row>
    <row r="35" spans="1:41">
      <c r="F35" t="s">
        <v>47</v>
      </c>
      <c r="G35" s="28">
        <f>I29/I35</f>
        <v>0.15555246155369937</v>
      </c>
      <c r="H35" s="28"/>
      <c r="I35" s="9">
        <f>SUMPRODUCT(C14:C16,E14:E16)</f>
        <v>21009703</v>
      </c>
      <c r="K35" s="27"/>
      <c r="L35" s="28">
        <f>N29/N35</f>
        <v>0.15250296159682922</v>
      </c>
      <c r="M35" s="28"/>
      <c r="N35" s="9">
        <f>SUMPRODUCT(C14:C16,J14:J16)</f>
        <v>285595706.51972198</v>
      </c>
      <c r="P35" s="27"/>
      <c r="Q35" s="28">
        <f>S29/S35</f>
        <v>0.1467172035375241</v>
      </c>
      <c r="R35" s="28"/>
      <c r="S35" s="9">
        <f>SUMPRODUCT(C14:C16,O14:O16)</f>
        <v>90726191</v>
      </c>
      <c r="U35" s="27"/>
      <c r="V35" s="28">
        <f>X29/X35</f>
        <v>0.14942556179074548</v>
      </c>
      <c r="W35" s="28"/>
      <c r="X35" s="9">
        <f>SUMPRODUCT(C14:C16,T14:T16)</f>
        <v>189046643</v>
      </c>
      <c r="Y35" s="30"/>
      <c r="Z35" s="31"/>
      <c r="AA35" s="32"/>
      <c r="AB35" s="32"/>
      <c r="AC35" s="11"/>
      <c r="AD35" s="30"/>
      <c r="AE35" s="31"/>
      <c r="AF35" s="32"/>
      <c r="AG35" s="32"/>
      <c r="AH35" s="11"/>
      <c r="AI35" s="30"/>
      <c r="AJ35" s="31"/>
      <c r="AK35" s="32"/>
      <c r="AL35" s="32"/>
      <c r="AM35" s="11"/>
      <c r="AN35" s="30"/>
      <c r="AO35" s="30"/>
    </row>
    <row r="36" spans="1:41">
      <c r="F36" t="s">
        <v>48</v>
      </c>
      <c r="G36" s="28">
        <f>I30/I36</f>
        <v>7.0304446833384063E-2</v>
      </c>
      <c r="H36" s="28"/>
      <c r="I36" s="9">
        <f>SUMPRODUCT(C16:C18,E16:E18)</f>
        <v>32540112</v>
      </c>
      <c r="K36" s="27"/>
      <c r="L36" s="28">
        <f>N30/N36</f>
        <v>0.111639982030091</v>
      </c>
      <c r="M36" s="28"/>
      <c r="N36" s="9">
        <f>SUMPRODUCT(C16:C18,J16:J18)</f>
        <v>455565382.81833291</v>
      </c>
      <c r="P36" s="27"/>
      <c r="Q36" s="28">
        <f>S30/S36</f>
        <v>0.10815027187341486</v>
      </c>
      <c r="R36" s="28"/>
      <c r="S36" s="9">
        <f>SUMPRODUCT(C16:C18,O16:O18)</f>
        <v>142100134</v>
      </c>
      <c r="U36" s="27"/>
      <c r="V36" s="28">
        <f>X30/X36</f>
        <v>0.12714359594755592</v>
      </c>
      <c r="W36" s="28"/>
      <c r="X36" s="9">
        <f>SUMPRODUCT(C16:C18,T16:T18)</f>
        <v>303412564</v>
      </c>
      <c r="Y36" s="30"/>
      <c r="Z36" s="31"/>
      <c r="AA36" s="32"/>
      <c r="AB36" s="32"/>
      <c r="AC36" s="11"/>
      <c r="AD36" s="30"/>
      <c r="AE36" s="31"/>
      <c r="AF36" s="32"/>
      <c r="AG36" s="32"/>
      <c r="AH36" s="11"/>
      <c r="AI36" s="30"/>
      <c r="AJ36" s="31"/>
      <c r="AK36" s="32"/>
      <c r="AL36" s="32"/>
      <c r="AM36" s="11"/>
      <c r="AN36" s="30"/>
      <c r="AO36" s="30"/>
    </row>
    <row r="37" spans="1:41">
      <c r="F37" t="s">
        <v>49</v>
      </c>
      <c r="G37" s="28">
        <f>I31/I37</f>
        <v>0.10062670015369229</v>
      </c>
      <c r="H37" s="28"/>
      <c r="I37" s="9">
        <f>SUMPRODUCT(C19:C21,E19:E21)</f>
        <v>38929625</v>
      </c>
      <c r="K37" s="27"/>
      <c r="L37" s="28">
        <f>N31/N37</f>
        <v>0.1051063926548009</v>
      </c>
      <c r="M37" s="28"/>
      <c r="N37" s="9">
        <f>SUMPRODUCT(C19:C21,J19:J21)</f>
        <v>562981074.43305445</v>
      </c>
      <c r="P37" s="27"/>
      <c r="Q37" s="28">
        <f>S31/S37</f>
        <v>0.10479268660595975</v>
      </c>
      <c r="R37" s="28"/>
      <c r="S37" s="9">
        <f>SUMPRODUCT(C19:C21,O19:O21)</f>
        <v>165830981</v>
      </c>
      <c r="U37" s="27"/>
      <c r="V37" s="28">
        <f>X31/X37</f>
        <v>0.11609340048454989</v>
      </c>
      <c r="W37" s="28"/>
      <c r="X37" s="9">
        <f>SUMPRODUCT(C19:C21,T19:T21)</f>
        <v>360302055</v>
      </c>
      <c r="Y37" s="30"/>
      <c r="Z37" s="31"/>
      <c r="AA37" s="32"/>
      <c r="AB37" s="32"/>
      <c r="AC37" s="11"/>
      <c r="AD37" s="30"/>
      <c r="AE37" s="31"/>
      <c r="AF37" s="32"/>
      <c r="AG37" s="32"/>
      <c r="AH37" s="11"/>
      <c r="AI37" s="30"/>
      <c r="AJ37" s="31"/>
      <c r="AK37" s="32"/>
      <c r="AL37" s="32"/>
      <c r="AM37" s="11"/>
      <c r="AN37" s="30"/>
      <c r="AO37" s="30"/>
    </row>
    <row r="38" spans="1:41">
      <c r="B38" s="24" t="s">
        <v>50</v>
      </c>
    </row>
    <row r="39" spans="1:41">
      <c r="B39" s="43"/>
      <c r="C39" s="166" t="s">
        <v>36</v>
      </c>
      <c r="D39" s="166"/>
      <c r="E39" s="167" t="s">
        <v>37</v>
      </c>
      <c r="F39" s="166"/>
      <c r="G39" s="166"/>
      <c r="H39" s="166"/>
      <c r="I39" s="168"/>
      <c r="J39" s="167" t="s">
        <v>51</v>
      </c>
      <c r="K39" s="166"/>
      <c r="L39" s="166"/>
      <c r="M39" s="166"/>
      <c r="N39" s="168"/>
      <c r="O39" s="166" t="s">
        <v>6</v>
      </c>
      <c r="P39" s="166"/>
      <c r="Q39" s="166"/>
      <c r="R39" s="166"/>
      <c r="S39" s="168"/>
      <c r="T39" s="166" t="s">
        <v>7</v>
      </c>
      <c r="U39" s="166"/>
      <c r="V39" s="166"/>
      <c r="W39" s="166"/>
      <c r="X39" s="166"/>
      <c r="Y39" s="167" t="s">
        <v>38</v>
      </c>
      <c r="Z39" s="166"/>
      <c r="AA39" s="166"/>
      <c r="AB39" s="166"/>
      <c r="AC39" s="168"/>
      <c r="AD39" s="166" t="s">
        <v>39</v>
      </c>
      <c r="AE39" s="166"/>
      <c r="AF39" s="166"/>
      <c r="AG39" s="166"/>
      <c r="AH39" s="166"/>
      <c r="AI39" s="167" t="s">
        <v>10</v>
      </c>
      <c r="AJ39" s="166"/>
      <c r="AK39" s="166"/>
      <c r="AL39" s="166"/>
      <c r="AM39" s="168"/>
    </row>
    <row r="40" spans="1:41" ht="31.5">
      <c r="B40" s="50" t="s">
        <v>15</v>
      </c>
      <c r="C40" s="51" t="s">
        <v>16</v>
      </c>
      <c r="D40" s="90" t="s">
        <v>17</v>
      </c>
      <c r="E40" s="51" t="s">
        <v>16</v>
      </c>
      <c r="F40" s="51" t="s">
        <v>17</v>
      </c>
      <c r="G40" s="52" t="s">
        <v>18</v>
      </c>
      <c r="H40" s="52" t="s">
        <v>19</v>
      </c>
      <c r="I40" s="53" t="s">
        <v>20</v>
      </c>
      <c r="J40" s="54" t="s">
        <v>16</v>
      </c>
      <c r="K40" s="51" t="s">
        <v>17</v>
      </c>
      <c r="L40" s="52" t="s">
        <v>18</v>
      </c>
      <c r="M40" s="52" t="s">
        <v>19</v>
      </c>
      <c r="N40" s="53" t="s">
        <v>20</v>
      </c>
      <c r="O40" s="51" t="s">
        <v>16</v>
      </c>
      <c r="P40" s="51" t="s">
        <v>17</v>
      </c>
      <c r="Q40" s="52" t="s">
        <v>18</v>
      </c>
      <c r="R40" s="52" t="s">
        <v>19</v>
      </c>
      <c r="S40" s="53" t="s">
        <v>20</v>
      </c>
      <c r="T40" s="51" t="s">
        <v>16</v>
      </c>
      <c r="U40" s="51" t="s">
        <v>17</v>
      </c>
      <c r="V40" s="52" t="s">
        <v>18</v>
      </c>
      <c r="W40" s="52" t="s">
        <v>19</v>
      </c>
      <c r="X40" s="52" t="s">
        <v>20</v>
      </c>
      <c r="Y40" s="54" t="s">
        <v>16</v>
      </c>
      <c r="Z40" s="51" t="s">
        <v>17</v>
      </c>
      <c r="AA40" s="52" t="s">
        <v>18</v>
      </c>
      <c r="AB40" s="52" t="s">
        <v>19</v>
      </c>
      <c r="AC40" s="53" t="s">
        <v>20</v>
      </c>
      <c r="AD40" s="51" t="s">
        <v>16</v>
      </c>
      <c r="AE40" s="51" t="s">
        <v>17</v>
      </c>
      <c r="AF40" s="52" t="s">
        <v>18</v>
      </c>
      <c r="AG40" s="52" t="s">
        <v>19</v>
      </c>
      <c r="AH40" s="52" t="s">
        <v>20</v>
      </c>
      <c r="AI40" s="54" t="s">
        <v>16</v>
      </c>
      <c r="AJ40" s="51" t="s">
        <v>17</v>
      </c>
      <c r="AK40" s="52" t="s">
        <v>18</v>
      </c>
      <c r="AL40" s="52" t="s">
        <v>19</v>
      </c>
      <c r="AM40" s="53" t="s">
        <v>20</v>
      </c>
    </row>
    <row r="41" spans="1:41">
      <c r="B41" s="44" t="s">
        <v>52</v>
      </c>
      <c r="C41" s="45"/>
      <c r="D41" s="45"/>
      <c r="E41" s="55">
        <f>AVERAGE(E28:E31)</f>
        <v>0.36864432155641086</v>
      </c>
      <c r="F41" s="46">
        <f>AVERAGE(F28:F31)</f>
        <v>0.31756980962858089</v>
      </c>
      <c r="G41" s="47">
        <f>E41-F41</f>
        <v>5.1074511927829969E-2</v>
      </c>
      <c r="H41" s="41">
        <f>E41/F41*100</f>
        <v>116.08292425138428</v>
      </c>
      <c r="I41" s="42">
        <f>SUM(I28:I31)</f>
        <v>11936740.299251907</v>
      </c>
      <c r="J41" s="56">
        <f>AVERAGE(J28:J31)</f>
        <v>5.1098826708434881</v>
      </c>
      <c r="K41" s="48">
        <f>AVERAGE(K28:K31)</f>
        <v>4.3734433494103317</v>
      </c>
      <c r="L41" s="49">
        <f>J41-K41</f>
        <v>0.73643932143315638</v>
      </c>
      <c r="M41" s="41">
        <f>J41/K41*100</f>
        <v>116.8388901512226</v>
      </c>
      <c r="N41" s="42">
        <f>SUM(N28:N31)</f>
        <v>183164463.1108501</v>
      </c>
      <c r="O41" s="48">
        <f>AVERAGE(O28:O31)</f>
        <v>1.5233056538981355</v>
      </c>
      <c r="P41" s="48">
        <f>AVERAGE(P28:P31)</f>
        <v>1.2892679208190851</v>
      </c>
      <c r="Q41" s="49">
        <f>O41-P41</f>
        <v>0.2340377330790504</v>
      </c>
      <c r="R41" s="41">
        <f>O41/P41*100</f>
        <v>118.15276167969525</v>
      </c>
      <c r="S41" s="42">
        <f>SUM(S28:S31)</f>
        <v>56517469.776971027</v>
      </c>
      <c r="T41" s="48">
        <f>AVERAGE(T28:T31)</f>
        <v>3.3919153350692541</v>
      </c>
      <c r="U41" s="48">
        <f>AVERAGE(U28:U31)</f>
        <v>2.8782425671282583</v>
      </c>
      <c r="V41" s="49">
        <f>T41-U41</f>
        <v>0.51367276794099581</v>
      </c>
      <c r="W41" s="41">
        <f>T41/U41*100</f>
        <v>117.84675043749036</v>
      </c>
      <c r="X41" s="74">
        <f>SUM(X28:X31)</f>
        <v>129086799.52969818</v>
      </c>
      <c r="Y41" s="38">
        <f>AVERAGE(Y28:Y31)</f>
        <v>0.21485341592166873</v>
      </c>
      <c r="Z41" s="39">
        <f>AVERAGE(Z28:Z31)</f>
        <v>0.17774011510578783</v>
      </c>
      <c r="AA41" s="40">
        <f>Y41-Z41</f>
        <v>3.7113300815880906E-2</v>
      </c>
      <c r="AB41" s="41">
        <f>Y41/Z41*100</f>
        <v>120.88065532859125</v>
      </c>
      <c r="AC41" s="42">
        <f>SUM(AC28:AC31)</f>
        <v>2787291.9790765811</v>
      </c>
      <c r="AD41" s="39">
        <f>AVERAGE(AD28:AD31)</f>
        <v>0.23138361508546637</v>
      </c>
      <c r="AE41" s="39">
        <f>AVERAGE(AE28:AE31)</f>
        <v>0.20782776288389965</v>
      </c>
      <c r="AF41" s="40">
        <f>AD41-AE41</f>
        <v>2.3555852201566724E-2</v>
      </c>
      <c r="AG41" s="41">
        <f>AD41/AE41*100</f>
        <v>111.33431447016339</v>
      </c>
      <c r="AH41" s="74">
        <f>SUM(AH28:AH31)</f>
        <v>1393748.0814693954</v>
      </c>
      <c r="AI41" s="38">
        <f>AVERAGE(AI28:AI31)</f>
        <v>1.9356313976938343E-2</v>
      </c>
      <c r="AJ41" s="39">
        <f>AVERAGE(AJ28:AJ31)</f>
        <v>1.4837543872474677E-2</v>
      </c>
      <c r="AK41" s="40">
        <f>AI41-AJ41</f>
        <v>4.5187701044636652E-3</v>
      </c>
      <c r="AL41" s="41">
        <f>AI41/AJ41*100</f>
        <v>130.45497383732422</v>
      </c>
      <c r="AM41" s="42">
        <f>SUM(AM28:AM31)</f>
        <v>1124720.6746650143</v>
      </c>
    </row>
    <row r="42" spans="1:41">
      <c r="B42" s="57" t="s">
        <v>53</v>
      </c>
    </row>
    <row r="43" spans="1:41" ht="87.95" customHeight="1">
      <c r="A43" s="25" t="s">
        <v>104</v>
      </c>
    </row>
    <row r="45" spans="1:41">
      <c r="D45" s="2"/>
    </row>
    <row r="46" spans="1:41">
      <c r="D46" s="2"/>
    </row>
    <row r="47" spans="1:41">
      <c r="D47" s="2"/>
    </row>
    <row r="48" spans="1:41">
      <c r="D48" s="2"/>
    </row>
    <row r="49" spans="4:9" ht="19.5">
      <c r="D49" s="22"/>
    </row>
    <row r="50" spans="4:9" ht="19.5">
      <c r="D50" s="22"/>
    </row>
    <row r="51" spans="4:9" ht="19.5">
      <c r="D51" s="23"/>
    </row>
    <row r="52" spans="4:9">
      <c r="F52" s="3"/>
      <c r="G52" s="3"/>
    </row>
    <row r="53" spans="4:9">
      <c r="D53" s="2"/>
      <c r="E53" s="20"/>
      <c r="F53" s="19"/>
      <c r="G53" s="19"/>
    </row>
    <row r="54" spans="4:9">
      <c r="D54" s="3"/>
      <c r="E54" s="17"/>
    </row>
    <row r="55" spans="4:9">
      <c r="D55" s="19"/>
      <c r="E55" s="21"/>
      <c r="F55" s="3"/>
      <c r="G55" s="17"/>
    </row>
    <row r="57" spans="4:9">
      <c r="D57" s="2"/>
    </row>
    <row r="58" spans="4:9">
      <c r="D58" s="184"/>
      <c r="E58" s="184"/>
      <c r="F58" s="184"/>
      <c r="G58" s="184"/>
      <c r="H58" s="184"/>
      <c r="I58" s="184"/>
    </row>
  </sheetData>
  <mergeCells count="25">
    <mergeCell ref="AI26:AM26"/>
    <mergeCell ref="Y39:AC39"/>
    <mergeCell ref="AD39:AH39"/>
    <mergeCell ref="AI39:AM39"/>
    <mergeCell ref="C39:D39"/>
    <mergeCell ref="E39:I39"/>
    <mergeCell ref="J39:N39"/>
    <mergeCell ref="O39:S39"/>
    <mergeCell ref="T39:X39"/>
    <mergeCell ref="T8:X8"/>
    <mergeCell ref="Y8:AC8"/>
    <mergeCell ref="AD8:AH8"/>
    <mergeCell ref="AI8:AM8"/>
    <mergeCell ref="D58:I58"/>
    <mergeCell ref="C8:D8"/>
    <mergeCell ref="E8:I8"/>
    <mergeCell ref="J8:N8"/>
    <mergeCell ref="O8:S8"/>
    <mergeCell ref="C26:D26"/>
    <mergeCell ref="E26:I26"/>
    <mergeCell ref="J26:N26"/>
    <mergeCell ref="O26:S26"/>
    <mergeCell ref="T26:X26"/>
    <mergeCell ref="Y26:AC26"/>
    <mergeCell ref="AD26:AH26"/>
  </mergeCells>
  <conditionalFormatting sqref="L11:L18">
    <cfRule type="cellIs" dxfId="209" priority="425" operator="lessThan">
      <formula>0</formula>
    </cfRule>
    <cfRule type="cellIs" dxfId="208" priority="426" operator="greaterThan">
      <formula>0</formula>
    </cfRule>
  </conditionalFormatting>
  <conditionalFormatting sqref="G10">
    <cfRule type="cellIs" dxfId="207" priority="451" operator="lessThan">
      <formula>0</formula>
    </cfRule>
    <cfRule type="cellIs" dxfId="206" priority="452" operator="greaterThan">
      <formula>0</formula>
    </cfRule>
  </conditionalFormatting>
  <conditionalFormatting sqref="L10">
    <cfRule type="cellIs" dxfId="205" priority="449" operator="lessThan">
      <formula>0</formula>
    </cfRule>
    <cfRule type="cellIs" dxfId="204" priority="450" operator="greaterThan">
      <formula>0</formula>
    </cfRule>
  </conditionalFormatting>
  <conditionalFormatting sqref="Q10">
    <cfRule type="cellIs" dxfId="203" priority="447" operator="lessThan">
      <formula>0</formula>
    </cfRule>
    <cfRule type="cellIs" dxfId="202" priority="448" operator="greaterThan">
      <formula>0</formula>
    </cfRule>
  </conditionalFormatting>
  <conditionalFormatting sqref="AF10 AH10">
    <cfRule type="cellIs" dxfId="201" priority="441" operator="lessThan">
      <formula>0</formula>
    </cfRule>
    <cfRule type="cellIs" dxfId="200" priority="442" operator="greaterThan">
      <formula>0</formula>
    </cfRule>
  </conditionalFormatting>
  <conditionalFormatting sqref="V10">
    <cfRule type="cellIs" dxfId="199" priority="445" operator="lessThan">
      <formula>0</formula>
    </cfRule>
    <cfRule type="cellIs" dxfId="198" priority="446" operator="greaterThan">
      <formula>0</formula>
    </cfRule>
  </conditionalFormatting>
  <conditionalFormatting sqref="AA10 AC10">
    <cfRule type="cellIs" dxfId="197" priority="443" operator="lessThan">
      <formula>0</formula>
    </cfRule>
    <cfRule type="cellIs" dxfId="196" priority="444" operator="greaterThan">
      <formula>0</formula>
    </cfRule>
  </conditionalFormatting>
  <conditionalFormatting sqref="I10">
    <cfRule type="cellIs" dxfId="195" priority="439" operator="lessThan">
      <formula>0</formula>
    </cfRule>
    <cfRule type="cellIs" dxfId="194" priority="440" operator="greaterThan">
      <formula>0</formula>
    </cfRule>
  </conditionalFormatting>
  <conditionalFormatting sqref="AM10">
    <cfRule type="cellIs" dxfId="193" priority="437" operator="lessThan">
      <formula>0</formula>
    </cfRule>
    <cfRule type="cellIs" dxfId="192" priority="438" operator="greaterThan">
      <formula>0</formula>
    </cfRule>
  </conditionalFormatting>
  <conditionalFormatting sqref="AK10">
    <cfRule type="cellIs" dxfId="191" priority="435" operator="lessThan">
      <formula>0</formula>
    </cfRule>
    <cfRule type="cellIs" dxfId="190" priority="436" operator="greaterThan">
      <formula>0</formula>
    </cfRule>
  </conditionalFormatting>
  <conditionalFormatting sqref="N10">
    <cfRule type="cellIs" dxfId="189" priority="433" operator="lessThan">
      <formula>0</formula>
    </cfRule>
    <cfRule type="cellIs" dxfId="188" priority="434" operator="greaterThan">
      <formula>0</formula>
    </cfRule>
  </conditionalFormatting>
  <conditionalFormatting sqref="S10">
    <cfRule type="cellIs" dxfId="187" priority="431" operator="lessThan">
      <formula>0</formula>
    </cfRule>
    <cfRule type="cellIs" dxfId="186" priority="432" operator="greaterThan">
      <formula>0</formula>
    </cfRule>
  </conditionalFormatting>
  <conditionalFormatting sqref="X10">
    <cfRule type="cellIs" dxfId="185" priority="429" operator="lessThan">
      <formula>0</formula>
    </cfRule>
    <cfRule type="cellIs" dxfId="184" priority="430" operator="greaterThan">
      <formula>0</formula>
    </cfRule>
  </conditionalFormatting>
  <conditionalFormatting sqref="G11:G18">
    <cfRule type="cellIs" dxfId="183" priority="427" operator="lessThan">
      <formula>0</formula>
    </cfRule>
    <cfRule type="cellIs" dxfId="182" priority="428" operator="greaterThan">
      <formula>0</formula>
    </cfRule>
  </conditionalFormatting>
  <conditionalFormatting sqref="Q11:Q18">
    <cfRule type="cellIs" dxfId="181" priority="423" operator="lessThan">
      <formula>0</formula>
    </cfRule>
    <cfRule type="cellIs" dxfId="180" priority="424" operator="greaterThan">
      <formula>0</formula>
    </cfRule>
  </conditionalFormatting>
  <conditionalFormatting sqref="V11:V18">
    <cfRule type="cellIs" dxfId="179" priority="421" operator="lessThan">
      <formula>0</formula>
    </cfRule>
    <cfRule type="cellIs" dxfId="178" priority="422" operator="greaterThan">
      <formula>0</formula>
    </cfRule>
  </conditionalFormatting>
  <conditionalFormatting sqref="AA11:AA18 AC11:AC18">
    <cfRule type="cellIs" dxfId="177" priority="419" operator="lessThan">
      <formula>0</formula>
    </cfRule>
    <cfRule type="cellIs" dxfId="176" priority="420" operator="greaterThan">
      <formula>0</formula>
    </cfRule>
  </conditionalFormatting>
  <conditionalFormatting sqref="AF11:AF18 AH11:AH18">
    <cfRule type="cellIs" dxfId="175" priority="417" operator="lessThan">
      <formula>0</formula>
    </cfRule>
    <cfRule type="cellIs" dxfId="174" priority="418" operator="greaterThan">
      <formula>0</formula>
    </cfRule>
  </conditionalFormatting>
  <conditionalFormatting sqref="X11:X18">
    <cfRule type="cellIs" dxfId="173" priority="405" operator="lessThan">
      <formula>0</formula>
    </cfRule>
    <cfRule type="cellIs" dxfId="172" priority="406" operator="greaterThan">
      <formula>0</formula>
    </cfRule>
  </conditionalFormatting>
  <conditionalFormatting sqref="I19:I21">
    <cfRule type="cellIs" dxfId="171" priority="293" operator="lessThan">
      <formula>0</formula>
    </cfRule>
    <cfRule type="cellIs" dxfId="170" priority="294" operator="greaterThan">
      <formula>0</formula>
    </cfRule>
  </conditionalFormatting>
  <conditionalFormatting sqref="M41">
    <cfRule type="cellIs" dxfId="169" priority="345" operator="lessThan">
      <formula>0</formula>
    </cfRule>
    <cfRule type="cellIs" dxfId="168" priority="346" operator="greaterThan">
      <formula>0</formula>
    </cfRule>
  </conditionalFormatting>
  <conditionalFormatting sqref="R10:R18">
    <cfRule type="cellIs" dxfId="167" priority="343" operator="lessThan">
      <formula>0</formula>
    </cfRule>
    <cfRule type="cellIs" dxfId="166" priority="344" operator="greaterThan">
      <formula>0</formula>
    </cfRule>
  </conditionalFormatting>
  <conditionalFormatting sqref="I41">
    <cfRule type="cellIs" dxfId="165" priority="387" operator="lessThan">
      <formula>0</formula>
    </cfRule>
    <cfRule type="cellIs" dxfId="164" priority="388" operator="greaterThan">
      <formula>0</formula>
    </cfRule>
  </conditionalFormatting>
  <conditionalFormatting sqref="G41">
    <cfRule type="cellIs" dxfId="163" priority="385" operator="lessThan">
      <formula>0</formula>
    </cfRule>
    <cfRule type="cellIs" dxfId="162" priority="386" operator="greaterThan">
      <formula>0</formula>
    </cfRule>
  </conditionalFormatting>
  <conditionalFormatting sqref="L41">
    <cfRule type="cellIs" dxfId="161" priority="383" operator="lessThan">
      <formula>0</formula>
    </cfRule>
    <cfRule type="cellIs" dxfId="160" priority="384" operator="greaterThan">
      <formula>0</formula>
    </cfRule>
  </conditionalFormatting>
  <conditionalFormatting sqref="Q41">
    <cfRule type="cellIs" dxfId="159" priority="381" operator="lessThan">
      <formula>0</formula>
    </cfRule>
    <cfRule type="cellIs" dxfId="158" priority="382" operator="greaterThan">
      <formula>0</formula>
    </cfRule>
  </conditionalFormatting>
  <conditionalFormatting sqref="S41">
    <cfRule type="cellIs" dxfId="157" priority="369" operator="lessThan">
      <formula>0</formula>
    </cfRule>
    <cfRule type="cellIs" dxfId="156" priority="370" operator="greaterThan">
      <formula>0</formula>
    </cfRule>
  </conditionalFormatting>
  <conditionalFormatting sqref="X41">
    <cfRule type="cellIs" dxfId="155" priority="367" operator="lessThan">
      <formula>0</formula>
    </cfRule>
    <cfRule type="cellIs" dxfId="154" priority="368" operator="greaterThan">
      <formula>0</formula>
    </cfRule>
  </conditionalFormatting>
  <conditionalFormatting sqref="AC41">
    <cfRule type="cellIs" dxfId="153" priority="365" operator="lessThan">
      <formula>0</formula>
    </cfRule>
    <cfRule type="cellIs" dxfId="152" priority="366" operator="greaterThan">
      <formula>0</formula>
    </cfRule>
  </conditionalFormatting>
  <conditionalFormatting sqref="AH41">
    <cfRule type="cellIs" dxfId="151" priority="363" operator="lessThan">
      <formula>0</formula>
    </cfRule>
    <cfRule type="cellIs" dxfId="150" priority="364" operator="greaterThan">
      <formula>0</formula>
    </cfRule>
  </conditionalFormatting>
  <conditionalFormatting sqref="M10:M18">
    <cfRule type="cellIs" dxfId="149" priority="351" operator="lessThan">
      <formula>0</formula>
    </cfRule>
    <cfRule type="cellIs" dxfId="148" priority="352" operator="greaterThan">
      <formula>0</formula>
    </cfRule>
  </conditionalFormatting>
  <conditionalFormatting sqref="L19:L21">
    <cfRule type="cellIs" dxfId="147" priority="291" operator="lessThan">
      <formula>0</formula>
    </cfRule>
    <cfRule type="cellIs" dxfId="146" priority="292" operator="greaterThan">
      <formula>0</formula>
    </cfRule>
  </conditionalFormatting>
  <conditionalFormatting sqref="W10:W18">
    <cfRule type="cellIs" dxfId="145" priority="335" operator="lessThan">
      <formula>0</formula>
    </cfRule>
    <cfRule type="cellIs" dxfId="144" priority="336" operator="greaterThan">
      <formula>0</formula>
    </cfRule>
  </conditionalFormatting>
  <conditionalFormatting sqref="W19:W21">
    <cfRule type="cellIs" dxfId="143" priority="277" operator="lessThan">
      <formula>0</formula>
    </cfRule>
    <cfRule type="cellIs" dxfId="142" priority="278" operator="greaterThan">
      <formula>0</formula>
    </cfRule>
  </conditionalFormatting>
  <conditionalFormatting sqref="AB19:AB21">
    <cfRule type="cellIs" dxfId="141" priority="275" operator="lessThan">
      <formula>0</formula>
    </cfRule>
    <cfRule type="cellIs" dxfId="140" priority="276" operator="greaterThan">
      <formula>0</formula>
    </cfRule>
  </conditionalFormatting>
  <conditionalFormatting sqref="W41">
    <cfRule type="cellIs" dxfId="139" priority="329" operator="lessThan">
      <formula>0</formula>
    </cfRule>
    <cfRule type="cellIs" dxfId="138" priority="330" operator="greaterThan">
      <formula>0</formula>
    </cfRule>
  </conditionalFormatting>
  <conditionalFormatting sqref="AG10:AG18">
    <cfRule type="cellIs" dxfId="137" priority="319" operator="lessThan">
      <formula>0</formula>
    </cfRule>
    <cfRule type="cellIs" dxfId="136" priority="320" operator="greaterThan">
      <formula>0</formula>
    </cfRule>
  </conditionalFormatting>
  <conditionalFormatting sqref="N28:N30">
    <cfRule type="cellIs" dxfId="135" priority="261" operator="lessThan">
      <formula>0</formula>
    </cfRule>
    <cfRule type="cellIs" dxfId="134" priority="262" operator="greaterThan">
      <formula>0</formula>
    </cfRule>
  </conditionalFormatting>
  <conditionalFormatting sqref="L28:L31">
    <cfRule type="cellIs" dxfId="133" priority="259" operator="lessThan">
      <formula>0</formula>
    </cfRule>
    <cfRule type="cellIs" dxfId="132" priority="260" operator="greaterThan">
      <formula>0</formula>
    </cfRule>
  </conditionalFormatting>
  <conditionalFormatting sqref="AG41">
    <cfRule type="cellIs" dxfId="131" priority="313" operator="lessThan">
      <formula>0</formula>
    </cfRule>
    <cfRule type="cellIs" dxfId="130" priority="314" operator="greaterThan">
      <formula>0</formula>
    </cfRule>
  </conditionalFormatting>
  <conditionalFormatting sqref="I11:I18">
    <cfRule type="cellIs" dxfId="129" priority="415" operator="lessThan">
      <formula>0</formula>
    </cfRule>
    <cfRule type="cellIs" dxfId="128" priority="416" operator="greaterThan">
      <formula>0</formula>
    </cfRule>
  </conditionalFormatting>
  <conditionalFormatting sqref="AM11:AM18">
    <cfRule type="cellIs" dxfId="127" priority="413" operator="lessThan">
      <formula>0</formula>
    </cfRule>
    <cfRule type="cellIs" dxfId="126" priority="414" operator="greaterThan">
      <formula>0</formula>
    </cfRule>
  </conditionalFormatting>
  <conditionalFormatting sqref="AK11:AK18">
    <cfRule type="cellIs" dxfId="125" priority="411" operator="lessThan">
      <formula>0</formula>
    </cfRule>
    <cfRule type="cellIs" dxfId="124" priority="412" operator="greaterThan">
      <formula>0</formula>
    </cfRule>
  </conditionalFormatting>
  <conditionalFormatting sqref="N11:N18">
    <cfRule type="cellIs" dxfId="123" priority="409" operator="lessThan">
      <formula>0</formula>
    </cfRule>
    <cfRule type="cellIs" dxfId="122" priority="410" operator="greaterThan">
      <formula>0</formula>
    </cfRule>
  </conditionalFormatting>
  <conditionalFormatting sqref="S11:S18">
    <cfRule type="cellIs" dxfId="121" priority="407" operator="lessThan">
      <formula>0</formula>
    </cfRule>
    <cfRule type="cellIs" dxfId="120" priority="408" operator="greaterThan">
      <formula>0</formula>
    </cfRule>
  </conditionalFormatting>
  <conditionalFormatting sqref="R19:R21">
    <cfRule type="cellIs" dxfId="119" priority="279" operator="lessThan">
      <formula>0</formula>
    </cfRule>
    <cfRule type="cellIs" dxfId="118" priority="280" operator="greaterThan">
      <formula>0</formula>
    </cfRule>
  </conditionalFormatting>
  <conditionalFormatting sqref="Q19:Q21">
    <cfRule type="cellIs" dxfId="117" priority="287" operator="lessThan">
      <formula>0</formula>
    </cfRule>
    <cfRule type="cellIs" dxfId="116" priority="288" operator="greaterThan">
      <formula>0</formula>
    </cfRule>
  </conditionalFormatting>
  <conditionalFormatting sqref="S19:S21">
    <cfRule type="cellIs" dxfId="115" priority="285" operator="lessThan">
      <formula>0</formula>
    </cfRule>
    <cfRule type="cellIs" dxfId="114" priority="286" operator="greaterThan">
      <formula>0</formula>
    </cfRule>
  </conditionalFormatting>
  <conditionalFormatting sqref="R41">
    <cfRule type="cellIs" dxfId="113" priority="337" operator="lessThan">
      <formula>0</formula>
    </cfRule>
    <cfRule type="cellIs" dxfId="112" priority="338" operator="greaterThan">
      <formula>0</formula>
    </cfRule>
  </conditionalFormatting>
  <conditionalFormatting sqref="X19:X21">
    <cfRule type="cellIs" dxfId="111" priority="281" operator="lessThan">
      <formula>0</formula>
    </cfRule>
    <cfRule type="cellIs" dxfId="110" priority="282" operator="greaterThan">
      <formula>0</formula>
    </cfRule>
  </conditionalFormatting>
  <conditionalFormatting sqref="AM41">
    <cfRule type="cellIs" dxfId="109" priority="361" operator="lessThan">
      <formula>0</formula>
    </cfRule>
    <cfRule type="cellIs" dxfId="108" priority="362" operator="greaterThan">
      <formula>0</formula>
    </cfRule>
  </conditionalFormatting>
  <conditionalFormatting sqref="AA41">
    <cfRule type="cellIs" dxfId="107" priority="377" operator="lessThan">
      <formula>0</formula>
    </cfRule>
    <cfRule type="cellIs" dxfId="106" priority="378" operator="greaterThan">
      <formula>0</formula>
    </cfRule>
  </conditionalFormatting>
  <conditionalFormatting sqref="V41">
    <cfRule type="cellIs" dxfId="105" priority="379" operator="lessThan">
      <formula>0</formula>
    </cfRule>
    <cfRule type="cellIs" dxfId="104" priority="380" operator="greaterThan">
      <formula>0</formula>
    </cfRule>
  </conditionalFormatting>
  <conditionalFormatting sqref="AF41">
    <cfRule type="cellIs" dxfId="103" priority="375" operator="lessThan">
      <formula>0</formula>
    </cfRule>
    <cfRule type="cellIs" dxfId="102" priority="376" operator="greaterThan">
      <formula>0</formula>
    </cfRule>
  </conditionalFormatting>
  <conditionalFormatting sqref="AK41">
    <cfRule type="cellIs" dxfId="101" priority="373" operator="lessThan">
      <formula>0</formula>
    </cfRule>
    <cfRule type="cellIs" dxfId="100" priority="374" operator="greaterThan">
      <formula>0</formula>
    </cfRule>
  </conditionalFormatting>
  <conditionalFormatting sqref="N41">
    <cfRule type="cellIs" dxfId="99" priority="371" operator="lessThan">
      <formula>0</formula>
    </cfRule>
    <cfRule type="cellIs" dxfId="98" priority="372" operator="greaterThan">
      <formula>0</formula>
    </cfRule>
  </conditionalFormatting>
  <conditionalFormatting sqref="H10:H18">
    <cfRule type="cellIs" dxfId="97" priority="359" operator="lessThan">
      <formula>0</formula>
    </cfRule>
    <cfRule type="cellIs" dxfId="96" priority="360" operator="greaterThan">
      <formula>0</formula>
    </cfRule>
  </conditionalFormatting>
  <conditionalFormatting sqref="AF19:AF21 AH19:AH21">
    <cfRule type="cellIs" dxfId="95" priority="301" operator="lessThan">
      <formula>0</formula>
    </cfRule>
    <cfRule type="cellIs" dxfId="94" priority="302" operator="greaterThan">
      <formula>0</formula>
    </cfRule>
  </conditionalFormatting>
  <conditionalFormatting sqref="AM19:AM21">
    <cfRule type="cellIs" dxfId="93" priority="299" operator="lessThan">
      <formula>0</formula>
    </cfRule>
    <cfRule type="cellIs" dxfId="92" priority="300" operator="greaterThan">
      <formula>0</formula>
    </cfRule>
  </conditionalFormatting>
  <conditionalFormatting sqref="H41">
    <cfRule type="cellIs" dxfId="91" priority="353" operator="lessThan">
      <formula>0</formula>
    </cfRule>
    <cfRule type="cellIs" dxfId="90" priority="354" operator="greaterThan">
      <formula>0</formula>
    </cfRule>
  </conditionalFormatting>
  <conditionalFormatting sqref="N19:N21">
    <cfRule type="cellIs" dxfId="89" priority="289" operator="lessThan">
      <formula>0</formula>
    </cfRule>
    <cfRule type="cellIs" dxfId="88" priority="290" operator="greaterThan">
      <formula>0</formula>
    </cfRule>
  </conditionalFormatting>
  <conditionalFormatting sqref="V19:V21">
    <cfRule type="cellIs" dxfId="87" priority="283" operator="lessThan">
      <formula>0</formula>
    </cfRule>
    <cfRule type="cellIs" dxfId="86" priority="284" operator="greaterThan">
      <formula>0</formula>
    </cfRule>
  </conditionalFormatting>
  <conditionalFormatting sqref="AB10:AB18">
    <cfRule type="cellIs" dxfId="85" priority="327" operator="lessThan">
      <formula>0</formula>
    </cfRule>
    <cfRule type="cellIs" dxfId="84" priority="328" operator="greaterThan">
      <formula>0</formula>
    </cfRule>
  </conditionalFormatting>
  <conditionalFormatting sqref="M19:M21">
    <cfRule type="cellIs" dxfId="83" priority="269" operator="lessThan">
      <formula>0</formula>
    </cfRule>
    <cfRule type="cellIs" dxfId="82" priority="270" operator="greaterThan">
      <formula>0</formula>
    </cfRule>
  </conditionalFormatting>
  <conditionalFormatting sqref="H19:H21">
    <cfRule type="cellIs" dxfId="81" priority="267" operator="lessThan">
      <formula>0</formula>
    </cfRule>
    <cfRule type="cellIs" dxfId="80" priority="268" operator="greaterThan">
      <formula>0</formula>
    </cfRule>
  </conditionalFormatting>
  <conditionalFormatting sqref="AB41">
    <cfRule type="cellIs" dxfId="79" priority="321" operator="lessThan">
      <formula>0</formula>
    </cfRule>
    <cfRule type="cellIs" dxfId="78" priority="322" operator="greaterThan">
      <formula>0</formula>
    </cfRule>
  </conditionalFormatting>
  <conditionalFormatting sqref="AL10:AL18">
    <cfRule type="cellIs" dxfId="77" priority="311" operator="lessThan">
      <formula>0</formula>
    </cfRule>
    <cfRule type="cellIs" dxfId="76" priority="312" operator="greaterThan">
      <formula>0</formula>
    </cfRule>
  </conditionalFormatting>
  <conditionalFormatting sqref="X28:X30">
    <cfRule type="cellIs" dxfId="75" priority="253" operator="lessThan">
      <formula>0</formula>
    </cfRule>
    <cfRule type="cellIs" dxfId="74" priority="254" operator="greaterThan">
      <formula>0</formula>
    </cfRule>
  </conditionalFormatting>
  <conditionalFormatting sqref="V28:V31">
    <cfRule type="cellIs" dxfId="73" priority="251" operator="lessThan">
      <formula>0</formula>
    </cfRule>
    <cfRule type="cellIs" dxfId="72" priority="252" operator="greaterThan">
      <formula>0</formula>
    </cfRule>
  </conditionalFormatting>
  <conditionalFormatting sqref="AL41">
    <cfRule type="cellIs" dxfId="71" priority="305" operator="lessThan">
      <formula>0</formula>
    </cfRule>
    <cfRule type="cellIs" dxfId="70" priority="306" operator="greaterThan">
      <formula>0</formula>
    </cfRule>
  </conditionalFormatting>
  <conditionalFormatting sqref="AA19:AA21 AC19:AC21">
    <cfRule type="cellIs" dxfId="69" priority="303" operator="lessThan">
      <formula>0</formula>
    </cfRule>
    <cfRule type="cellIs" dxfId="68" priority="304" operator="greaterThan">
      <formula>0</formula>
    </cfRule>
  </conditionalFormatting>
  <conditionalFormatting sqref="AA28:AA31">
    <cfRule type="cellIs" dxfId="67" priority="247" operator="lessThan">
      <formula>0</formula>
    </cfRule>
    <cfRule type="cellIs" dxfId="66" priority="248" operator="greaterThan">
      <formula>0</formula>
    </cfRule>
  </conditionalFormatting>
  <conditionalFormatting sqref="AH28:AH30">
    <cfRule type="cellIs" dxfId="65" priority="245" operator="lessThan">
      <formula>0</formula>
    </cfRule>
    <cfRule type="cellIs" dxfId="64" priority="246" operator="greaterThan">
      <formula>0</formula>
    </cfRule>
  </conditionalFormatting>
  <conditionalFormatting sqref="AK19:AK21">
    <cfRule type="cellIs" dxfId="63" priority="297" operator="lessThan">
      <formula>0</formula>
    </cfRule>
    <cfRule type="cellIs" dxfId="62" priority="298" operator="greaterThan">
      <formula>0</formula>
    </cfRule>
  </conditionalFormatting>
  <conditionalFormatting sqref="G19:G21">
    <cfRule type="cellIs" dxfId="61" priority="295" operator="lessThan">
      <formula>0</formula>
    </cfRule>
    <cfRule type="cellIs" dxfId="60" priority="296" operator="greaterThan">
      <formula>0</formula>
    </cfRule>
  </conditionalFormatting>
  <conditionalFormatting sqref="AK28:AK31">
    <cfRule type="cellIs" dxfId="59" priority="239" operator="lessThan">
      <formula>0</formula>
    </cfRule>
    <cfRule type="cellIs" dxfId="58" priority="240" operator="greaterThan">
      <formula>0</formula>
    </cfRule>
  </conditionalFormatting>
  <conditionalFormatting sqref="R28:R29">
    <cfRule type="cellIs" dxfId="57" priority="237" operator="lessThan">
      <formula>0</formula>
    </cfRule>
    <cfRule type="cellIs" dxfId="56" priority="238" operator="greaterThan">
      <formula>0</formula>
    </cfRule>
  </conditionalFormatting>
  <conditionalFormatting sqref="W30:W31">
    <cfRule type="cellIs" dxfId="55" priority="231" operator="lessThan">
      <formula>0</formula>
    </cfRule>
    <cfRule type="cellIs" dxfId="54" priority="232" operator="greaterThan">
      <formula>0</formula>
    </cfRule>
  </conditionalFormatting>
  <conditionalFormatting sqref="AB28:AB29">
    <cfRule type="cellIs" dxfId="53" priority="229" operator="lessThan">
      <formula>0</formula>
    </cfRule>
    <cfRule type="cellIs" dxfId="52" priority="230" operator="greaterThan">
      <formula>0</formula>
    </cfRule>
  </conditionalFormatting>
  <conditionalFormatting sqref="AG30:AG31">
    <cfRule type="cellIs" dxfId="51" priority="223" operator="lessThan">
      <formula>0</formula>
    </cfRule>
    <cfRule type="cellIs" dxfId="50" priority="224" operator="greaterThan">
      <formula>0</formula>
    </cfRule>
  </conditionalFormatting>
  <conditionalFormatting sqref="AL28:AL29">
    <cfRule type="cellIs" dxfId="49" priority="221" operator="lessThan">
      <formula>0</formula>
    </cfRule>
    <cfRule type="cellIs" dxfId="48" priority="222" operator="greaterThan">
      <formula>0</formula>
    </cfRule>
  </conditionalFormatting>
  <conditionalFormatting sqref="AG19:AG21">
    <cfRule type="cellIs" dxfId="47" priority="273" operator="lessThan">
      <formula>0</formula>
    </cfRule>
    <cfRule type="cellIs" dxfId="46" priority="274" operator="greaterThan">
      <formula>0</formula>
    </cfRule>
  </conditionalFormatting>
  <conditionalFormatting sqref="AL19:AL21">
    <cfRule type="cellIs" dxfId="45" priority="271" operator="lessThan">
      <formula>0</formula>
    </cfRule>
    <cfRule type="cellIs" dxfId="44" priority="272" operator="greaterThan">
      <formula>0</formula>
    </cfRule>
  </conditionalFormatting>
  <conditionalFormatting sqref="M30:M31">
    <cfRule type="cellIs" dxfId="43" priority="215" operator="lessThan">
      <formula>0</formula>
    </cfRule>
    <cfRule type="cellIs" dxfId="42" priority="216" operator="greaterThan">
      <formula>0</formula>
    </cfRule>
  </conditionalFormatting>
  <conditionalFormatting sqref="H28:H29">
    <cfRule type="cellIs" dxfId="41" priority="213" operator="lessThan">
      <formula>0</formula>
    </cfRule>
    <cfRule type="cellIs" dxfId="40" priority="214" operator="greaterThan">
      <formula>0</formula>
    </cfRule>
  </conditionalFormatting>
  <conditionalFormatting sqref="I28:I31">
    <cfRule type="cellIs" dxfId="39" priority="265" operator="lessThan">
      <formula>0</formula>
    </cfRule>
    <cfRule type="cellIs" dxfId="38" priority="266" operator="greaterThan">
      <formula>0</formula>
    </cfRule>
  </conditionalFormatting>
  <conditionalFormatting sqref="G28:G31">
    <cfRule type="cellIs" dxfId="37" priority="263" operator="lessThan">
      <formula>0</formula>
    </cfRule>
    <cfRule type="cellIs" dxfId="36" priority="264" operator="greaterThan">
      <formula>0</formula>
    </cfRule>
  </conditionalFormatting>
  <conditionalFormatting sqref="S31">
    <cfRule type="cellIs" dxfId="35" priority="207" operator="lessThan">
      <formula>0</formula>
    </cfRule>
    <cfRule type="cellIs" dxfId="34" priority="208" operator="greaterThan">
      <formula>0</formula>
    </cfRule>
  </conditionalFormatting>
  <conditionalFormatting sqref="X31">
    <cfRule type="cellIs" dxfId="33" priority="205" operator="lessThan">
      <formula>0</formula>
    </cfRule>
    <cfRule type="cellIs" dxfId="32" priority="206" operator="greaterThan">
      <formula>0</formula>
    </cfRule>
  </conditionalFormatting>
  <conditionalFormatting sqref="S28:S30">
    <cfRule type="cellIs" dxfId="31" priority="257" operator="lessThan">
      <formula>0</formula>
    </cfRule>
    <cfRule type="cellIs" dxfId="30" priority="258" operator="greaterThan">
      <formula>0</formula>
    </cfRule>
  </conditionalFormatting>
  <conditionalFormatting sqref="Q28:Q31">
    <cfRule type="cellIs" dxfId="29" priority="255" operator="lessThan">
      <formula>0</formula>
    </cfRule>
    <cfRule type="cellIs" dxfId="28" priority="256" operator="greaterThan">
      <formula>0</formula>
    </cfRule>
  </conditionalFormatting>
  <conditionalFormatting sqref="AM31">
    <cfRule type="cellIs" dxfId="27" priority="199" operator="lessThan">
      <formula>0</formula>
    </cfRule>
    <cfRule type="cellIs" dxfId="26" priority="200" operator="greaterThan">
      <formula>0</formula>
    </cfRule>
  </conditionalFormatting>
  <conditionalFormatting sqref="AC28:AC30">
    <cfRule type="cellIs" dxfId="25" priority="249" operator="lessThan">
      <formula>0</formula>
    </cfRule>
    <cfRule type="cellIs" dxfId="24" priority="250" operator="greaterThan">
      <formula>0</formula>
    </cfRule>
  </conditionalFormatting>
  <conditionalFormatting sqref="AF28:AF31">
    <cfRule type="cellIs" dxfId="23" priority="243" operator="lessThan">
      <formula>0</formula>
    </cfRule>
    <cfRule type="cellIs" dxfId="22" priority="244" operator="greaterThan">
      <formula>0</formula>
    </cfRule>
  </conditionalFormatting>
  <conditionalFormatting sqref="AM28:AM30">
    <cfRule type="cellIs" dxfId="21" priority="241" operator="lessThan">
      <formula>0</formula>
    </cfRule>
    <cfRule type="cellIs" dxfId="20" priority="242" operator="greaterThan">
      <formula>0</formula>
    </cfRule>
  </conditionalFormatting>
  <conditionalFormatting sqref="R30:R31">
    <cfRule type="cellIs" dxfId="19" priority="235" operator="lessThan">
      <formula>0</formula>
    </cfRule>
    <cfRule type="cellIs" dxfId="18" priority="236" operator="greaterThan">
      <formula>0</formula>
    </cfRule>
  </conditionalFormatting>
  <conditionalFormatting sqref="W28:W29">
    <cfRule type="cellIs" dxfId="17" priority="233" operator="lessThan">
      <formula>0</formula>
    </cfRule>
    <cfRule type="cellIs" dxfId="16" priority="234" operator="greaterThan">
      <formula>0</formula>
    </cfRule>
  </conditionalFormatting>
  <conditionalFormatting sqref="AB30:AB31">
    <cfRule type="cellIs" dxfId="15" priority="227" operator="lessThan">
      <formula>0</formula>
    </cfRule>
    <cfRule type="cellIs" dxfId="14" priority="228" operator="greaterThan">
      <formula>0</formula>
    </cfRule>
  </conditionalFormatting>
  <conditionalFormatting sqref="AG28:AG29">
    <cfRule type="cellIs" dxfId="13" priority="225" operator="lessThan">
      <formula>0</formula>
    </cfRule>
    <cfRule type="cellIs" dxfId="12" priority="226" operator="greaterThan">
      <formula>0</formula>
    </cfRule>
  </conditionalFormatting>
  <conditionalFormatting sqref="AL30:AL31">
    <cfRule type="cellIs" dxfId="11" priority="219" operator="lessThan">
      <formula>0</formula>
    </cfRule>
    <cfRule type="cellIs" dxfId="10" priority="220" operator="greaterThan">
      <formula>0</formula>
    </cfRule>
  </conditionalFormatting>
  <conditionalFormatting sqref="M28:M29">
    <cfRule type="cellIs" dxfId="9" priority="217" operator="lessThan">
      <formula>0</formula>
    </cfRule>
    <cfRule type="cellIs" dxfId="8" priority="218" operator="greaterThan">
      <formula>0</formula>
    </cfRule>
  </conditionalFormatting>
  <conditionalFormatting sqref="H30:H31">
    <cfRule type="cellIs" dxfId="7" priority="211" operator="lessThan">
      <formula>0</formula>
    </cfRule>
    <cfRule type="cellIs" dxfId="6" priority="212" operator="greaterThan">
      <formula>0</formula>
    </cfRule>
  </conditionalFormatting>
  <conditionalFormatting sqref="N31">
    <cfRule type="cellIs" dxfId="5" priority="209" operator="lessThan">
      <formula>0</formula>
    </cfRule>
    <cfRule type="cellIs" dxfId="4" priority="210" operator="greaterThan">
      <formula>0</formula>
    </cfRule>
  </conditionalFormatting>
  <conditionalFormatting sqref="AC31">
    <cfRule type="cellIs" dxfId="3" priority="203" operator="lessThan">
      <formula>0</formula>
    </cfRule>
    <cfRule type="cellIs" dxfId="2" priority="204" operator="greaterThan">
      <formula>0</formula>
    </cfRule>
  </conditionalFormatting>
  <conditionalFormatting sqref="AH31">
    <cfRule type="cellIs" dxfId="1" priority="201" operator="lessThan">
      <formula>0</formula>
    </cfRule>
    <cfRule type="cellIs" dxfId="0" priority="202"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35E6-DCDD-40BD-B38D-5B0DB568F0C5}">
  <sheetPr>
    <tabColor rgb="FFE2EFDA"/>
  </sheetPr>
  <dimension ref="B1:BH64"/>
  <sheetViews>
    <sheetView showGridLines="0" tabSelected="1" topLeftCell="A4" zoomScaleNormal="100" workbookViewId="0">
      <selection activeCell="D14" sqref="D14:BH16"/>
    </sheetView>
  </sheetViews>
  <sheetFormatPr defaultColWidth="11" defaultRowHeight="15.75"/>
  <cols>
    <col min="1" max="1" width="6.375" customWidth="1"/>
    <col min="2" max="3" width="15.875" customWidth="1"/>
    <col min="4" max="5" width="12.125" customWidth="1"/>
    <col min="6" max="6" width="16.125" customWidth="1"/>
    <col min="7" max="7" width="12.875" customWidth="1"/>
    <col min="8" max="9" width="12.125" customWidth="1"/>
    <col min="10" max="10" width="13.125" customWidth="1"/>
    <col min="11" max="14" width="12.125" customWidth="1"/>
    <col min="15" max="15" width="13.625" customWidth="1"/>
    <col min="16" max="19" width="12.125" customWidth="1"/>
    <col min="20" max="20" width="13.5" customWidth="1"/>
    <col min="21" max="21" width="14.125" customWidth="1"/>
    <col min="22" max="24" width="12.125" customWidth="1"/>
    <col min="25" max="25" width="15.375" customWidth="1"/>
    <col min="26" max="31" width="12.125" customWidth="1"/>
    <col min="32" max="33" width="9"/>
    <col min="34" max="34" width="12.125" customWidth="1"/>
    <col min="35" max="35" width="13.5" customWidth="1"/>
    <col min="36" max="37" width="9"/>
    <col min="38" max="38" width="10.875" customWidth="1"/>
    <col min="39" max="39" width="12.125" customWidth="1"/>
    <col min="40" max="40" width="13" customWidth="1"/>
    <col min="41" max="44" width="9"/>
    <col min="45" max="45" width="12.625" customWidth="1"/>
    <col min="46" max="49" width="9"/>
    <col min="50" max="50" width="12.125" customWidth="1"/>
    <col min="51" max="54" width="9"/>
    <col min="55" max="55" width="12.625" customWidth="1"/>
  </cols>
  <sheetData>
    <row r="1" spans="2:60" ht="19.5">
      <c r="B1" s="1" t="s">
        <v>55</v>
      </c>
      <c r="C1" s="1"/>
    </row>
    <row r="3" spans="2:60" ht="144.94999999999999" customHeight="1">
      <c r="B3" s="182" t="s">
        <v>56</v>
      </c>
      <c r="C3" s="183"/>
      <c r="D3" s="183"/>
      <c r="E3" s="183"/>
      <c r="F3" s="183"/>
      <c r="G3" s="183"/>
      <c r="H3" s="183"/>
      <c r="I3" s="183"/>
      <c r="J3" s="183"/>
      <c r="K3" s="18"/>
      <c r="L3" s="18"/>
      <c r="M3" s="18"/>
      <c r="N3" s="18"/>
      <c r="O3" s="18"/>
      <c r="P3" s="18"/>
      <c r="Q3" s="18"/>
      <c r="R3" s="18"/>
      <c r="S3" s="18"/>
      <c r="T3" s="18"/>
      <c r="X3" s="18"/>
      <c r="AC3" s="18"/>
      <c r="AH3" s="18"/>
      <c r="AM3" s="18"/>
    </row>
    <row r="4" spans="2:60">
      <c r="B4" s="102"/>
      <c r="C4" s="102"/>
    </row>
    <row r="5" spans="2:60" ht="17.100000000000001" customHeight="1">
      <c r="B5" s="2"/>
      <c r="C5" s="2"/>
    </row>
    <row r="6" spans="2:60">
      <c r="B6" s="2"/>
      <c r="C6" s="2"/>
    </row>
    <row r="7" spans="2:60">
      <c r="B7" s="98" t="s">
        <v>2</v>
      </c>
      <c r="C7" s="98"/>
    </row>
    <row r="9" spans="2:60">
      <c r="B9" s="43"/>
      <c r="C9" s="118"/>
      <c r="D9" s="166" t="s">
        <v>3</v>
      </c>
      <c r="E9" s="166"/>
      <c r="F9" s="167" t="s">
        <v>4</v>
      </c>
      <c r="G9" s="166"/>
      <c r="H9" s="166"/>
      <c r="I9" s="166"/>
      <c r="J9" s="168"/>
      <c r="K9" s="166" t="s">
        <v>5</v>
      </c>
      <c r="L9" s="166"/>
      <c r="M9" s="166"/>
      <c r="N9" s="166"/>
      <c r="O9" s="166"/>
      <c r="P9" s="167" t="s">
        <v>6</v>
      </c>
      <c r="Q9" s="166"/>
      <c r="R9" s="166"/>
      <c r="S9" s="166"/>
      <c r="T9" s="168"/>
      <c r="U9" s="167" t="s">
        <v>7</v>
      </c>
      <c r="V9" s="166"/>
      <c r="W9" s="166"/>
      <c r="X9" s="166"/>
      <c r="Y9" s="168"/>
      <c r="Z9" s="166" t="s">
        <v>38</v>
      </c>
      <c r="AA9" s="166"/>
      <c r="AB9" s="166"/>
      <c r="AC9" s="166"/>
      <c r="AD9" s="166"/>
      <c r="AE9" s="167" t="s">
        <v>39</v>
      </c>
      <c r="AF9" s="166"/>
      <c r="AG9" s="166"/>
      <c r="AH9" s="166"/>
      <c r="AI9" s="168"/>
      <c r="AJ9" s="166" t="s">
        <v>10</v>
      </c>
      <c r="AK9" s="166"/>
      <c r="AL9" s="166"/>
      <c r="AM9" s="166"/>
      <c r="AN9" s="168"/>
      <c r="AO9" s="174" t="s">
        <v>11</v>
      </c>
      <c r="AP9" s="174"/>
      <c r="AQ9" s="174"/>
      <c r="AR9" s="174"/>
      <c r="AS9" s="175"/>
      <c r="AT9" s="174" t="s">
        <v>12</v>
      </c>
      <c r="AU9" s="174"/>
      <c r="AV9" s="174"/>
      <c r="AW9" s="174"/>
      <c r="AX9" s="175"/>
      <c r="AY9" s="174" t="s">
        <v>13</v>
      </c>
      <c r="AZ9" s="174"/>
      <c r="BA9" s="174"/>
      <c r="BB9" s="174"/>
      <c r="BC9" s="175"/>
      <c r="BD9" s="177" t="s">
        <v>14</v>
      </c>
      <c r="BE9" s="177"/>
      <c r="BF9" s="177"/>
      <c r="BG9" s="177"/>
      <c r="BH9" s="178"/>
    </row>
    <row r="10" spans="2:60" ht="31.5">
      <c r="B10" s="50" t="s">
        <v>15</v>
      </c>
      <c r="C10" s="119" t="s">
        <v>57</v>
      </c>
      <c r="D10" s="51" t="s">
        <v>16</v>
      </c>
      <c r="E10" s="51" t="s">
        <v>17</v>
      </c>
      <c r="F10" s="54" t="s">
        <v>16</v>
      </c>
      <c r="G10" s="51" t="s">
        <v>17</v>
      </c>
      <c r="H10" s="52" t="s">
        <v>18</v>
      </c>
      <c r="I10" s="52" t="s">
        <v>19</v>
      </c>
      <c r="J10" s="53" t="s">
        <v>20</v>
      </c>
      <c r="K10" s="51" t="s">
        <v>16</v>
      </c>
      <c r="L10" s="51" t="s">
        <v>17</v>
      </c>
      <c r="M10" s="52" t="s">
        <v>18</v>
      </c>
      <c r="N10" s="52" t="s">
        <v>19</v>
      </c>
      <c r="O10" s="85" t="s">
        <v>20</v>
      </c>
      <c r="P10" s="54" t="s">
        <v>16</v>
      </c>
      <c r="Q10" s="51" t="s">
        <v>17</v>
      </c>
      <c r="R10" s="52" t="s">
        <v>18</v>
      </c>
      <c r="S10" s="52" t="s">
        <v>19</v>
      </c>
      <c r="T10" s="53" t="s">
        <v>20</v>
      </c>
      <c r="U10" s="54" t="s">
        <v>16</v>
      </c>
      <c r="V10" s="51" t="s">
        <v>17</v>
      </c>
      <c r="W10" s="52" t="s">
        <v>18</v>
      </c>
      <c r="X10" s="52" t="s">
        <v>19</v>
      </c>
      <c r="Y10" s="53" t="s">
        <v>20</v>
      </c>
      <c r="Z10" s="51" t="s">
        <v>16</v>
      </c>
      <c r="AA10" s="51" t="s">
        <v>17</v>
      </c>
      <c r="AB10" s="52" t="s">
        <v>18</v>
      </c>
      <c r="AC10" s="52" t="s">
        <v>19</v>
      </c>
      <c r="AD10" s="52" t="s">
        <v>20</v>
      </c>
      <c r="AE10" s="54" t="s">
        <v>16</v>
      </c>
      <c r="AF10" s="51" t="s">
        <v>17</v>
      </c>
      <c r="AG10" s="52" t="s">
        <v>18</v>
      </c>
      <c r="AH10" s="52" t="s">
        <v>19</v>
      </c>
      <c r="AI10" s="53" t="s">
        <v>20</v>
      </c>
      <c r="AJ10" s="51" t="s">
        <v>16</v>
      </c>
      <c r="AK10" s="51" t="s">
        <v>17</v>
      </c>
      <c r="AL10" s="52" t="s">
        <v>18</v>
      </c>
      <c r="AM10" s="52" t="s">
        <v>19</v>
      </c>
      <c r="AN10" s="53" t="s">
        <v>20</v>
      </c>
      <c r="AO10" s="93" t="s">
        <v>16</v>
      </c>
      <c r="AP10" s="93" t="s">
        <v>17</v>
      </c>
      <c r="AQ10" s="94" t="s">
        <v>18</v>
      </c>
      <c r="AR10" s="94" t="s">
        <v>19</v>
      </c>
      <c r="AS10" s="95" t="s">
        <v>20</v>
      </c>
      <c r="AT10" s="93" t="s">
        <v>16</v>
      </c>
      <c r="AU10" s="93" t="s">
        <v>17</v>
      </c>
      <c r="AV10" s="94" t="s">
        <v>18</v>
      </c>
      <c r="AW10" s="94" t="s">
        <v>19</v>
      </c>
      <c r="AX10" s="95" t="s">
        <v>20</v>
      </c>
      <c r="AY10" s="93" t="s">
        <v>16</v>
      </c>
      <c r="AZ10" s="93" t="s">
        <v>17</v>
      </c>
      <c r="BA10" s="94" t="s">
        <v>18</v>
      </c>
      <c r="BB10" s="94" t="s">
        <v>19</v>
      </c>
      <c r="BC10" s="95" t="s">
        <v>20</v>
      </c>
      <c r="BD10" s="103" t="s">
        <v>58</v>
      </c>
      <c r="BE10" s="103" t="s">
        <v>59</v>
      </c>
      <c r="BF10" s="104" t="s">
        <v>18</v>
      </c>
      <c r="BG10" s="104" t="s">
        <v>21</v>
      </c>
      <c r="BH10" s="105"/>
    </row>
    <row r="11" spans="2:60" ht="15.75" customHeight="1">
      <c r="B11" s="58">
        <v>44927</v>
      </c>
      <c r="C11" s="120" t="s">
        <v>60</v>
      </c>
      <c r="D11" s="9">
        <v>6257132</v>
      </c>
      <c r="E11" s="9">
        <v>320372</v>
      </c>
      <c r="F11" s="86">
        <v>0.55280646149066381</v>
      </c>
      <c r="G11" s="6">
        <v>0.51234190253829925</v>
      </c>
      <c r="H11" s="10">
        <v>4.046455895236456E-2</v>
      </c>
      <c r="I11" s="26">
        <v>107.8979600832746</v>
      </c>
      <c r="J11" s="36">
        <v>253192.08668672681</v>
      </c>
      <c r="K11" s="4">
        <v>8.4402628737184546</v>
      </c>
      <c r="L11" s="4">
        <v>8.0615725191686902</v>
      </c>
      <c r="M11" s="5">
        <v>0.37869035454976441</v>
      </c>
      <c r="N11" s="26">
        <v>104.6974750106052</v>
      </c>
      <c r="O11" s="16">
        <v>2369515.5355446758</v>
      </c>
      <c r="P11" s="88">
        <v>5.5070522725107924</v>
      </c>
      <c r="Q11" s="4">
        <v>5.1111707639868653</v>
      </c>
      <c r="R11" s="5">
        <v>0.39588150852392712</v>
      </c>
      <c r="S11" s="26">
        <v>107.745417377038</v>
      </c>
      <c r="T11" s="36">
        <v>2477082.855193337</v>
      </c>
      <c r="U11" s="88">
        <v>6.3922792423110142</v>
      </c>
      <c r="V11" s="4">
        <v>6.0041326957412009</v>
      </c>
      <c r="W11" s="5">
        <v>0.38814654656981329</v>
      </c>
      <c r="X11" s="26">
        <v>106.46465636652449</v>
      </c>
      <c r="Y11" s="36">
        <v>2428684.1772314692</v>
      </c>
      <c r="Z11" s="6">
        <v>0.35830253776252519</v>
      </c>
      <c r="AA11" s="6">
        <v>0.3472636717591952</v>
      </c>
      <c r="AB11" s="7">
        <v>1.103886600332998E-2</v>
      </c>
      <c r="AC11" s="26">
        <v>103.1788139391052</v>
      </c>
      <c r="AD11" s="16">
        <v>24118.13392098347</v>
      </c>
      <c r="AE11" s="86">
        <v>0.34130797663288781</v>
      </c>
      <c r="AF11" s="6">
        <v>0.35294422692975858</v>
      </c>
      <c r="AG11" s="10">
        <v>-1.163625029687082E-2</v>
      </c>
      <c r="AH11" s="26">
        <v>96.703090910965201</v>
      </c>
      <c r="AI11" s="36">
        <v>-29047.909067337241</v>
      </c>
      <c r="AJ11" s="126">
        <v>6.5525227851993529E-6</v>
      </c>
      <c r="AK11" s="126">
        <v>0</v>
      </c>
      <c r="AL11" s="127">
        <v>6.5525227851993529E-6</v>
      </c>
      <c r="AM11" s="128"/>
      <c r="AN11" s="129">
        <v>41</v>
      </c>
      <c r="AO11" s="126">
        <v>5.8033185696908916E-6</v>
      </c>
      <c r="AP11" s="126">
        <v>0</v>
      </c>
      <c r="AQ11" s="127">
        <v>5.8033185696908916E-6</v>
      </c>
      <c r="AR11" s="128"/>
      <c r="AS11" s="129">
        <v>35</v>
      </c>
      <c r="AT11" s="126">
        <v>3.0959752321981418E-5</v>
      </c>
      <c r="AU11" s="126">
        <v>0</v>
      </c>
      <c r="AV11" s="127">
        <v>3.0959752321981418E-5</v>
      </c>
      <c r="AW11" s="128"/>
      <c r="AX11" s="129">
        <v>7</v>
      </c>
      <c r="AY11" s="126">
        <v>8.2162735223959716E-3</v>
      </c>
      <c r="AZ11" s="126">
        <v>1.4814814814814821E-2</v>
      </c>
      <c r="BA11" s="127">
        <v>-6.5985412924188438E-3</v>
      </c>
      <c r="BB11" s="128">
        <v>55.459846276172811</v>
      </c>
      <c r="BC11" s="129">
        <v>-24.896296296296299</v>
      </c>
      <c r="BD11" s="126">
        <v>1</v>
      </c>
      <c r="BE11" s="126">
        <v>1</v>
      </c>
      <c r="BF11" s="127">
        <v>0</v>
      </c>
      <c r="BG11" s="128">
        <v>100</v>
      </c>
      <c r="BH11" s="129">
        <v>0</v>
      </c>
    </row>
    <row r="12" spans="2:60" ht="15.75" customHeight="1">
      <c r="B12" s="58">
        <v>44927</v>
      </c>
      <c r="C12" s="120" t="s">
        <v>61</v>
      </c>
      <c r="D12" s="9">
        <v>14723564</v>
      </c>
      <c r="E12" s="9">
        <v>831597</v>
      </c>
      <c r="F12" s="86">
        <v>0.1677987748075126</v>
      </c>
      <c r="G12" s="6">
        <v>0.13349374757244201</v>
      </c>
      <c r="H12" s="10">
        <v>3.4305027235070673E-2</v>
      </c>
      <c r="I12" s="26">
        <v>125.6978531645871</v>
      </c>
      <c r="J12" s="36">
        <v>505092.26401730609</v>
      </c>
      <c r="K12" s="4">
        <v>0.56144013357695188</v>
      </c>
      <c r="L12" s="4">
        <v>0.46274274845735242</v>
      </c>
      <c r="M12" s="5">
        <v>9.8697385119599468E-2</v>
      </c>
      <c r="N12" s="26">
        <v>121.3287805046384</v>
      </c>
      <c r="O12" s="16">
        <v>1453177.26644107</v>
      </c>
      <c r="P12" s="88">
        <v>0.8170868819533097</v>
      </c>
      <c r="Q12" s="4">
        <v>0.65544969498446959</v>
      </c>
      <c r="R12" s="5">
        <v>0.16163718696884011</v>
      </c>
      <c r="S12" s="26">
        <v>124.6605022789232</v>
      </c>
      <c r="T12" s="36">
        <v>2379875.467115683</v>
      </c>
      <c r="U12" s="88">
        <v>0.66299049605109195</v>
      </c>
      <c r="V12" s="4">
        <v>0.52797689265353287</v>
      </c>
      <c r="W12" s="5">
        <v>0.13501360339755911</v>
      </c>
      <c r="X12" s="26">
        <v>125.5718773446695</v>
      </c>
      <c r="Y12" s="36">
        <v>1987881.430494579</v>
      </c>
      <c r="Z12" s="6">
        <v>0.17435750869322991</v>
      </c>
      <c r="AA12" s="6">
        <v>0.17920023329566581</v>
      </c>
      <c r="AB12" s="7">
        <v>-4.8427246024358717E-3</v>
      </c>
      <c r="AC12" s="26">
        <v>97.297590235585375</v>
      </c>
      <c r="AD12" s="16">
        <v>-21044.655415011181</v>
      </c>
      <c r="AE12" s="86">
        <v>0.15408810130402431</v>
      </c>
      <c r="AF12" s="6">
        <v>0.17532361267939839</v>
      </c>
      <c r="AG12" s="10">
        <v>-2.1235511375374189E-2</v>
      </c>
      <c r="AH12" s="26">
        <v>87.887820099734071</v>
      </c>
      <c r="AI12" s="36">
        <v>-64172.717307346153</v>
      </c>
      <c r="AJ12" s="126">
        <v>9.4270653491233502E-5</v>
      </c>
      <c r="AK12" s="126">
        <v>7.4555343513745234E-5</v>
      </c>
      <c r="AL12" s="127">
        <v>1.9715309977488271E-5</v>
      </c>
      <c r="AM12" s="128">
        <v>126.4438590828215</v>
      </c>
      <c r="AN12" s="129">
        <v>290.27962823338709</v>
      </c>
      <c r="AO12" s="126">
        <v>4.5979574303949992E-5</v>
      </c>
      <c r="AP12" s="126">
        <v>3.0030172420605759E-5</v>
      </c>
      <c r="AQ12" s="127">
        <v>1.5949401883344229E-5</v>
      </c>
      <c r="AR12" s="128">
        <v>153.11125643887499</v>
      </c>
      <c r="AS12" s="129">
        <v>174.8275983606687</v>
      </c>
      <c r="AT12" s="126">
        <v>1.826071355000764E-4</v>
      </c>
      <c r="AU12" s="126">
        <v>1.7094017094017091E-4</v>
      </c>
      <c r="AV12" s="127">
        <v>1.166696455990549E-5</v>
      </c>
      <c r="AW12" s="128">
        <v>106.8251742675447</v>
      </c>
      <c r="AX12" s="129">
        <v>43.893162393162442</v>
      </c>
      <c r="AY12" s="126">
        <v>5.5114927746954248E-4</v>
      </c>
      <c r="AZ12" s="126">
        <v>3.0170463116608838E-4</v>
      </c>
      <c r="BA12" s="127">
        <v>2.4944464630345409E-4</v>
      </c>
      <c r="BB12" s="128">
        <v>182.67842801727991</v>
      </c>
      <c r="BC12" s="129">
        <v>47.521949011917343</v>
      </c>
      <c r="BD12" s="126">
        <v>1</v>
      </c>
      <c r="BE12" s="126">
        <v>1</v>
      </c>
      <c r="BF12" s="127">
        <v>0</v>
      </c>
      <c r="BG12" s="128">
        <v>100</v>
      </c>
      <c r="BH12" s="129">
        <v>0</v>
      </c>
    </row>
    <row r="13" spans="2:60" ht="15.75" customHeight="1">
      <c r="B13" s="58">
        <v>44927</v>
      </c>
      <c r="C13" s="120" t="s">
        <v>62</v>
      </c>
      <c r="D13" s="9">
        <v>8450965</v>
      </c>
      <c r="E13" s="9">
        <v>360323</v>
      </c>
      <c r="F13" s="86">
        <v>0.83383033771882853</v>
      </c>
      <c r="G13" s="6">
        <v>0.82992481745544966</v>
      </c>
      <c r="H13" s="10">
        <v>3.9055202633788699E-3</v>
      </c>
      <c r="I13" s="26">
        <v>100.47058723648649</v>
      </c>
      <c r="J13" s="36">
        <v>33005.415052605611</v>
      </c>
      <c r="K13" s="4">
        <v>21.970753057458111</v>
      </c>
      <c r="L13" s="4">
        <v>22.557672256712891</v>
      </c>
      <c r="M13" s="5">
        <v>-0.58691919925477976</v>
      </c>
      <c r="N13" s="26">
        <v>97.398139344452446</v>
      </c>
      <c r="O13" s="16">
        <v>-4960033.6107301693</v>
      </c>
      <c r="P13" s="88">
        <v>14.824419696448871</v>
      </c>
      <c r="Q13" s="4">
        <v>14.96939135164838</v>
      </c>
      <c r="R13" s="5">
        <v>-0.14497165519951419</v>
      </c>
      <c r="S13" s="26">
        <v>99.031546094333692</v>
      </c>
      <c r="T13" s="36">
        <v>-1225150.3840831621</v>
      </c>
      <c r="U13" s="88">
        <v>17.650266093872119</v>
      </c>
      <c r="V13" s="4">
        <v>17.803665044973538</v>
      </c>
      <c r="W13" s="5">
        <v>-0.1533989511014191</v>
      </c>
      <c r="X13" s="26">
        <v>99.138385547504299</v>
      </c>
      <c r="Y13" s="36">
        <v>-1296369.1667948039</v>
      </c>
      <c r="Z13" s="6">
        <v>0.45939690547345519</v>
      </c>
      <c r="AA13" s="6">
        <v>0.45934683154414102</v>
      </c>
      <c r="AB13" s="7">
        <v>5.0073929314276011E-5</v>
      </c>
      <c r="AC13" s="26">
        <v>100.0109011156441</v>
      </c>
      <c r="AD13" s="16">
        <v>109.5807854327753</v>
      </c>
      <c r="AE13" s="86">
        <v>0.42743200668175618</v>
      </c>
      <c r="AF13" s="6">
        <v>0.44920041985675468</v>
      </c>
      <c r="AG13" s="10">
        <v>-2.1768413174998561E-2</v>
      </c>
      <c r="AH13" s="26">
        <v>95.153964196662983</v>
      </c>
      <c r="AI13" s="36">
        <v>-69197.540642751293</v>
      </c>
      <c r="AJ13" s="126">
        <v>0.92559313719625269</v>
      </c>
      <c r="AK13" s="126">
        <v>0.94306095425227454</v>
      </c>
      <c r="AL13" s="127">
        <v>-1.746781705602185E-2</v>
      </c>
      <c r="AM13" s="128">
        <v>98.147753124836811</v>
      </c>
      <c r="AN13" s="129">
        <v>-10219.84332151554</v>
      </c>
      <c r="AO13" s="126">
        <v>1</v>
      </c>
      <c r="AP13" s="126">
        <v>1</v>
      </c>
      <c r="AQ13" s="127">
        <v>0</v>
      </c>
      <c r="AR13" s="128">
        <v>100</v>
      </c>
      <c r="AS13" s="129">
        <v>0</v>
      </c>
      <c r="AT13" s="126">
        <v>0.75607643051466245</v>
      </c>
      <c r="AU13" s="126">
        <v>0.7800835960988487</v>
      </c>
      <c r="AV13" s="127">
        <v>-2.4007165584186248E-2</v>
      </c>
      <c r="AW13" s="128">
        <v>96.922488089193948</v>
      </c>
      <c r="AX13" s="129">
        <v>-7509.6094448925487</v>
      </c>
      <c r="AY13" s="126">
        <v>5.9373342475323103E-2</v>
      </c>
      <c r="AZ13" s="126">
        <v>5.8528138528138533E-2</v>
      </c>
      <c r="BA13" s="127">
        <v>8.4520394718456959E-4</v>
      </c>
      <c r="BB13" s="128">
        <v>101.44409846005649</v>
      </c>
      <c r="BC13" s="129">
        <v>130.66683982684009</v>
      </c>
      <c r="BD13" s="126">
        <v>0</v>
      </c>
      <c r="BE13" s="126">
        <v>0</v>
      </c>
      <c r="BF13" s="127">
        <v>0</v>
      </c>
      <c r="BG13" s="128"/>
      <c r="BH13" s="129">
        <v>0</v>
      </c>
    </row>
    <row r="14" spans="2:60" ht="15.75" customHeight="1">
      <c r="B14" s="58">
        <v>44958</v>
      </c>
      <c r="C14" s="120" t="s">
        <v>60</v>
      </c>
      <c r="D14" s="9">
        <v>6906025</v>
      </c>
      <c r="E14" s="9">
        <v>320137</v>
      </c>
      <c r="F14" s="86">
        <v>0.56143642688811579</v>
      </c>
      <c r="G14" s="6">
        <v>0.47998200770295218</v>
      </c>
      <c r="H14" s="10">
        <v>8.1454419185163607E-2</v>
      </c>
      <c r="I14" s="26">
        <v>116.9703067777435</v>
      </c>
      <c r="J14" s="36">
        <v>562526.25525321951</v>
      </c>
      <c r="K14" s="4">
        <v>8.0511059455330862</v>
      </c>
      <c r="L14" s="4">
        <v>6.835127583399192</v>
      </c>
      <c r="M14" s="5">
        <v>1.215978362133894</v>
      </c>
      <c r="N14" s="26">
        <v>117.7901340874339</v>
      </c>
      <c r="O14" s="16">
        <v>8397576.9683557265</v>
      </c>
      <c r="P14" s="88">
        <v>5.1531339663554654</v>
      </c>
      <c r="Q14" s="4">
        <v>4.1871167656347126</v>
      </c>
      <c r="R14" s="5">
        <v>0.96601720072075281</v>
      </c>
      <c r="S14" s="26">
        <v>123.07117892314901</v>
      </c>
      <c r="T14" s="36">
        <v>6671338.9386075372</v>
      </c>
      <c r="U14" s="88">
        <v>6.2359976976625484</v>
      </c>
      <c r="V14" s="4">
        <v>5.3169830416353001</v>
      </c>
      <c r="W14" s="5">
        <v>0.9190146560272483</v>
      </c>
      <c r="X14" s="26">
        <v>117.2845135828117</v>
      </c>
      <c r="Y14" s="36">
        <v>6346738.1898905775</v>
      </c>
      <c r="Z14" s="6">
        <v>0.342598532099471</v>
      </c>
      <c r="AA14" s="6">
        <v>0.3153284232073692</v>
      </c>
      <c r="AB14" s="7">
        <v>2.72701088921018E-2</v>
      </c>
      <c r="AC14" s="26">
        <v>108.64816073816731</v>
      </c>
      <c r="AD14" s="16">
        <v>63130.492975977897</v>
      </c>
      <c r="AE14" s="86">
        <v>0.36275584873115369</v>
      </c>
      <c r="AF14" s="6">
        <v>0.35719468457822828</v>
      </c>
      <c r="AG14" s="10">
        <v>5.5611641529254019E-3</v>
      </c>
      <c r="AH14" s="26">
        <v>101.5569000304391</v>
      </c>
      <c r="AI14" s="36">
        <v>13063.964280531491</v>
      </c>
      <c r="AJ14" s="126">
        <v>4.3440329277695929E-6</v>
      </c>
      <c r="AK14" s="126">
        <v>3.123662681914305E-6</v>
      </c>
      <c r="AL14" s="127">
        <v>1.220370245855287E-6</v>
      </c>
      <c r="AM14" s="128">
        <v>139.06856693973739</v>
      </c>
      <c r="AN14" s="129">
        <v>8.4279074271327623</v>
      </c>
      <c r="AO14" s="126">
        <v>2.7117769762300702E-6</v>
      </c>
      <c r="AP14" s="126">
        <v>3.2382056454877218E-6</v>
      </c>
      <c r="AQ14" s="127">
        <v>-5.2642866925765247E-7</v>
      </c>
      <c r="AR14" s="128">
        <v>83.743198336053666</v>
      </c>
      <c r="AS14" s="129">
        <v>-3.4942829479328892</v>
      </c>
      <c r="AT14" s="126">
        <v>4.4724219282847137E-5</v>
      </c>
      <c r="AU14" s="126">
        <v>0</v>
      </c>
      <c r="AV14" s="127">
        <v>4.4724219282847137E-5</v>
      </c>
      <c r="AW14" s="128"/>
      <c r="AX14" s="129">
        <v>12</v>
      </c>
      <c r="AY14" s="126">
        <v>7.1115973741794312E-3</v>
      </c>
      <c r="AZ14" s="126">
        <v>8.2644628099173556E-3</v>
      </c>
      <c r="BA14" s="127">
        <v>-1.1528654357379239E-3</v>
      </c>
      <c r="BB14" s="128">
        <v>86.050328227571114</v>
      </c>
      <c r="BC14" s="129">
        <v>-4.2148760330578519</v>
      </c>
      <c r="BD14" s="126">
        <v>1</v>
      </c>
      <c r="BE14" s="126">
        <v>1</v>
      </c>
      <c r="BF14" s="127">
        <v>0</v>
      </c>
      <c r="BG14" s="128">
        <v>100</v>
      </c>
      <c r="BH14" s="129">
        <v>0</v>
      </c>
    </row>
    <row r="15" spans="2:60" ht="15.75" customHeight="1">
      <c r="B15" s="58">
        <v>44958</v>
      </c>
      <c r="C15" s="120" t="s">
        <v>61</v>
      </c>
      <c r="D15" s="9">
        <v>15023510</v>
      </c>
      <c r="E15" s="9">
        <v>837028</v>
      </c>
      <c r="F15" s="86">
        <v>0.1578042015481069</v>
      </c>
      <c r="G15" s="6">
        <v>0.10706093464017929</v>
      </c>
      <c r="H15" s="10">
        <v>5.0743266907927631E-2</v>
      </c>
      <c r="I15" s="26">
        <v>147.39662238002171</v>
      </c>
      <c r="J15" s="36">
        <v>762341.97782391985</v>
      </c>
      <c r="K15" s="4">
        <v>0.44379355963493389</v>
      </c>
      <c r="L15" s="4">
        <v>0.30043375191749849</v>
      </c>
      <c r="M15" s="5">
        <v>0.14335980771743531</v>
      </c>
      <c r="N15" s="26">
        <v>147.71761055555541</v>
      </c>
      <c r="O15" s="16">
        <v>2153767.5048409668</v>
      </c>
      <c r="P15" s="88">
        <v>0.65867863102563917</v>
      </c>
      <c r="Q15" s="4">
        <v>0.43101306049498939</v>
      </c>
      <c r="R15" s="5">
        <v>0.2276655705306497</v>
      </c>
      <c r="S15" s="26">
        <v>152.82103755027541</v>
      </c>
      <c r="T15" s="36">
        <v>3420335.975522921</v>
      </c>
      <c r="U15" s="88">
        <v>0.56186390530575081</v>
      </c>
      <c r="V15" s="4">
        <v>0.36890044299593322</v>
      </c>
      <c r="W15" s="5">
        <v>0.19296346230981759</v>
      </c>
      <c r="X15" s="26">
        <v>152.30773396277669</v>
      </c>
      <c r="Y15" s="36">
        <v>2898988.5056461678</v>
      </c>
      <c r="Z15" s="6">
        <v>0.16330415215809679</v>
      </c>
      <c r="AA15" s="6">
        <v>0.1561917053490087</v>
      </c>
      <c r="AB15" s="7">
        <v>7.1124468090880966E-3</v>
      </c>
      <c r="AC15" s="26">
        <v>104.55366486536241</v>
      </c>
      <c r="AD15" s="16">
        <v>33169.770525139858</v>
      </c>
      <c r="AE15" s="86">
        <v>0.1651723437371222</v>
      </c>
      <c r="AF15" s="6">
        <v>0.16573163053386331</v>
      </c>
      <c r="AG15" s="10">
        <v>-5.5928679674116522E-4</v>
      </c>
      <c r="AH15" s="26">
        <v>99.662534668282959</v>
      </c>
      <c r="AI15" s="36">
        <v>-1648.990565062513</v>
      </c>
      <c r="AJ15" s="126">
        <v>7.5148883316881343E-5</v>
      </c>
      <c r="AK15" s="126">
        <v>4.6593423398022533E-5</v>
      </c>
      <c r="AL15" s="127">
        <v>2.855545991885882E-5</v>
      </c>
      <c r="AM15" s="128">
        <v>161.28646026913469</v>
      </c>
      <c r="AN15" s="129">
        <v>429.00323764557459</v>
      </c>
      <c r="AO15" s="126">
        <v>3.0310495557255241E-5</v>
      </c>
      <c r="AP15" s="126">
        <v>1.430405981004209E-5</v>
      </c>
      <c r="AQ15" s="127">
        <v>1.6006435747213149E-5</v>
      </c>
      <c r="AR15" s="128">
        <v>211.90134800733929</v>
      </c>
      <c r="AS15" s="129">
        <v>173.73907169830511</v>
      </c>
      <c r="AT15" s="126">
        <v>1.4990943071833721E-4</v>
      </c>
      <c r="AU15" s="126">
        <v>1.34721607421236E-4</v>
      </c>
      <c r="AV15" s="127">
        <v>1.518782329710123E-5</v>
      </c>
      <c r="AW15" s="128">
        <v>111.27348729562981</v>
      </c>
      <c r="AX15" s="129">
        <v>63.320829885101702</v>
      </c>
      <c r="AY15" s="126">
        <v>6.8340923578767221E-4</v>
      </c>
      <c r="AZ15" s="126">
        <v>5.1212017753499487E-4</v>
      </c>
      <c r="BA15" s="127">
        <v>1.7128905825267729E-4</v>
      </c>
      <c r="BB15" s="128">
        <v>133.4470434414728</v>
      </c>
      <c r="BC15" s="129">
        <v>29.826049846363951</v>
      </c>
      <c r="BD15" s="126">
        <v>1</v>
      </c>
      <c r="BE15" s="126">
        <v>1</v>
      </c>
      <c r="BF15" s="127">
        <v>0</v>
      </c>
      <c r="BG15" s="128">
        <v>100</v>
      </c>
      <c r="BH15" s="129">
        <v>0</v>
      </c>
    </row>
    <row r="16" spans="2:60" ht="15.75" customHeight="1">
      <c r="B16" s="58">
        <v>44958</v>
      </c>
      <c r="C16" s="120" t="s">
        <v>62</v>
      </c>
      <c r="D16" s="9">
        <v>9734677</v>
      </c>
      <c r="E16" s="9">
        <v>358195</v>
      </c>
      <c r="F16" s="86">
        <v>0.8188348724872947</v>
      </c>
      <c r="G16" s="6">
        <v>0.79948072977009732</v>
      </c>
      <c r="H16" s="10">
        <v>1.9354142717197379E-2</v>
      </c>
      <c r="I16" s="26">
        <v>102.4208391767945</v>
      </c>
      <c r="J16" s="36">
        <v>188406.3279638188</v>
      </c>
      <c r="K16" s="4">
        <v>19.744690874266571</v>
      </c>
      <c r="L16" s="4">
        <v>19.357845123156078</v>
      </c>
      <c r="M16" s="5">
        <v>0.38684575111049208</v>
      </c>
      <c r="N16" s="26">
        <v>101.9983926343524</v>
      </c>
      <c r="O16" s="16">
        <v>3765818.4358830322</v>
      </c>
      <c r="P16" s="88">
        <v>12.850239920646571</v>
      </c>
      <c r="Q16" s="4">
        <v>12.081960943061739</v>
      </c>
      <c r="R16" s="5">
        <v>0.76827897758483132</v>
      </c>
      <c r="S16" s="26">
        <v>106.3588930737773</v>
      </c>
      <c r="T16" s="36">
        <v>7478947.6926785726</v>
      </c>
      <c r="U16" s="88">
        <v>16.14842742085844</v>
      </c>
      <c r="V16" s="4">
        <v>15.809704211393241</v>
      </c>
      <c r="W16" s="5">
        <v>0.33872320946520768</v>
      </c>
      <c r="X16" s="26">
        <v>102.1425018769238</v>
      </c>
      <c r="Y16" s="36">
        <v>3297361.0365471402</v>
      </c>
      <c r="Z16" s="6">
        <v>0.40560213091414132</v>
      </c>
      <c r="AA16" s="6">
        <v>0.38427474555086011</v>
      </c>
      <c r="AB16" s="7">
        <v>2.132738536328127E-2</v>
      </c>
      <c r="AC16" s="26">
        <v>105.55003564772601</v>
      </c>
      <c r="AD16" s="16">
        <v>49538.376299029842</v>
      </c>
      <c r="AE16" s="86">
        <v>0.43380581148121899</v>
      </c>
      <c r="AF16" s="6">
        <v>0.44244252119940553</v>
      </c>
      <c r="AG16" s="10">
        <v>-8.6367097181865304E-3</v>
      </c>
      <c r="AH16" s="26">
        <v>98.047947630627021</v>
      </c>
      <c r="AI16" s="36">
        <v>-27297.530203689079</v>
      </c>
      <c r="AJ16" s="126">
        <v>0.96025711631883082</v>
      </c>
      <c r="AK16" s="126">
        <v>0.96170087976539587</v>
      </c>
      <c r="AL16" s="127">
        <v>-1.4437634465650499E-3</v>
      </c>
      <c r="AM16" s="128">
        <v>99.849873960090662</v>
      </c>
      <c r="AN16" s="129">
        <v>-702.57571847505687</v>
      </c>
      <c r="AO16" s="126">
        <v>1</v>
      </c>
      <c r="AP16" s="126">
        <v>1</v>
      </c>
      <c r="AQ16" s="127">
        <v>0</v>
      </c>
      <c r="AR16" s="128">
        <v>100</v>
      </c>
      <c r="AS16" s="129">
        <v>0</v>
      </c>
      <c r="AT16" s="126">
        <v>0.79353489503120689</v>
      </c>
      <c r="AU16" s="126">
        <v>0.82461090379539459</v>
      </c>
      <c r="AV16" s="127">
        <v>-3.1076008764187701E-2</v>
      </c>
      <c r="AW16" s="128">
        <v>96.231433683309817</v>
      </c>
      <c r="AX16" s="129">
        <v>-9584.6180030945925</v>
      </c>
      <c r="AY16" s="126">
        <v>7.4735063738289045E-2</v>
      </c>
      <c r="AZ16" s="126">
        <v>7.0704796217068225E-2</v>
      </c>
      <c r="BA16" s="127">
        <v>4.0302675212208214E-3</v>
      </c>
      <c r="BB16" s="128">
        <v>105.7001331406821</v>
      </c>
      <c r="BC16" s="129">
        <v>524.82143661337523</v>
      </c>
      <c r="BD16" s="126">
        <v>0</v>
      </c>
      <c r="BE16" s="126">
        <v>0</v>
      </c>
      <c r="BF16" s="127">
        <v>0</v>
      </c>
      <c r="BG16" s="128"/>
      <c r="BH16" s="129">
        <v>0</v>
      </c>
    </row>
    <row r="17" spans="2:60" ht="15.75" customHeight="1">
      <c r="B17" s="58"/>
      <c r="C17" s="120"/>
      <c r="D17" s="9"/>
      <c r="E17" s="11"/>
      <c r="F17" s="86"/>
      <c r="G17" s="6"/>
      <c r="H17" s="10"/>
      <c r="I17" s="26"/>
      <c r="J17" s="36"/>
      <c r="K17" s="4"/>
      <c r="L17" s="4"/>
      <c r="M17" s="5"/>
      <c r="N17" s="26"/>
      <c r="O17" s="16"/>
      <c r="P17" s="88"/>
      <c r="Q17" s="4"/>
      <c r="R17" s="5"/>
      <c r="S17" s="26"/>
      <c r="T17" s="36"/>
      <c r="U17" s="88"/>
      <c r="V17" s="4"/>
      <c r="W17" s="5"/>
      <c r="X17" s="26"/>
      <c r="Y17" s="36"/>
      <c r="Z17" s="6"/>
      <c r="AA17" s="6"/>
      <c r="AB17" s="7"/>
      <c r="AC17" s="26"/>
      <c r="AD17" s="16"/>
      <c r="AE17" s="86"/>
      <c r="AF17" s="6"/>
      <c r="AG17" s="8"/>
      <c r="AH17" s="26"/>
      <c r="AI17" s="36"/>
      <c r="AJ17" s="126"/>
      <c r="AK17" s="126"/>
      <c r="AL17" s="127"/>
      <c r="AM17" s="128"/>
      <c r="AN17" s="129"/>
      <c r="AO17" s="126"/>
      <c r="AP17" s="126"/>
      <c r="AQ17" s="127"/>
      <c r="AR17" s="128"/>
      <c r="AS17" s="129"/>
      <c r="AT17" s="126"/>
      <c r="AU17" s="126"/>
      <c r="AV17" s="127"/>
      <c r="AW17" s="128"/>
      <c r="AX17" s="129"/>
      <c r="AY17" s="126"/>
      <c r="AZ17" s="126"/>
      <c r="BA17" s="127"/>
      <c r="BB17" s="128"/>
      <c r="BC17" s="129"/>
      <c r="BD17" s="126"/>
      <c r="BE17" s="126"/>
      <c r="BF17" s="127"/>
      <c r="BG17" s="128"/>
      <c r="BH17" s="129"/>
    </row>
    <row r="18" spans="2:60" ht="15.75" customHeight="1">
      <c r="B18" s="58"/>
      <c r="C18" s="120"/>
      <c r="D18" s="9"/>
      <c r="E18" s="11"/>
      <c r="F18" s="86"/>
      <c r="G18" s="6"/>
      <c r="H18" s="10"/>
      <c r="I18" s="26"/>
      <c r="J18" s="36"/>
      <c r="K18" s="4"/>
      <c r="L18" s="4"/>
      <c r="M18" s="5"/>
      <c r="N18" s="26"/>
      <c r="O18" s="16"/>
      <c r="P18" s="88"/>
      <c r="Q18" s="4"/>
      <c r="R18" s="5"/>
      <c r="S18" s="26"/>
      <c r="T18" s="36"/>
      <c r="U18" s="88"/>
      <c r="V18" s="4"/>
      <c r="W18" s="5"/>
      <c r="X18" s="26"/>
      <c r="Y18" s="36"/>
      <c r="Z18" s="6"/>
      <c r="AA18" s="6"/>
      <c r="AB18" s="7"/>
      <c r="AC18" s="26"/>
      <c r="AD18" s="16"/>
      <c r="AE18" s="86"/>
      <c r="AF18" s="6"/>
      <c r="AG18" s="8"/>
      <c r="AH18" s="26"/>
      <c r="AI18" s="36"/>
      <c r="AJ18" s="126"/>
      <c r="AK18" s="126"/>
      <c r="AL18" s="127"/>
      <c r="AM18" s="128"/>
      <c r="AN18" s="129"/>
      <c r="AO18" s="126"/>
      <c r="AP18" s="126"/>
      <c r="AQ18" s="127"/>
      <c r="AR18" s="128"/>
      <c r="AS18" s="129"/>
      <c r="AT18" s="126"/>
      <c r="AU18" s="126"/>
      <c r="AV18" s="127"/>
      <c r="AW18" s="128"/>
      <c r="AX18" s="129"/>
      <c r="AY18" s="126"/>
      <c r="AZ18" s="126"/>
      <c r="BA18" s="127"/>
      <c r="BB18" s="128"/>
      <c r="BC18" s="129"/>
      <c r="BD18" s="126"/>
      <c r="BE18" s="126"/>
      <c r="BF18" s="127"/>
      <c r="BG18" s="128"/>
      <c r="BH18" s="129"/>
    </row>
    <row r="19" spans="2:60" ht="15.75" customHeight="1">
      <c r="B19" s="58"/>
      <c r="C19" s="120"/>
      <c r="D19" s="9"/>
      <c r="E19" s="11"/>
      <c r="F19" s="86"/>
      <c r="G19" s="6"/>
      <c r="H19" s="10"/>
      <c r="I19" s="26"/>
      <c r="J19" s="36"/>
      <c r="K19" s="4"/>
      <c r="L19" s="4"/>
      <c r="M19" s="5"/>
      <c r="N19" s="26"/>
      <c r="O19" s="16"/>
      <c r="P19" s="88"/>
      <c r="Q19" s="4"/>
      <c r="R19" s="5"/>
      <c r="S19" s="26"/>
      <c r="T19" s="36"/>
      <c r="U19" s="88"/>
      <c r="V19" s="4"/>
      <c r="W19" s="5"/>
      <c r="X19" s="26"/>
      <c r="Y19" s="36"/>
      <c r="Z19" s="6"/>
      <c r="AA19" s="6"/>
      <c r="AB19" s="7"/>
      <c r="AC19" s="26"/>
      <c r="AD19" s="16"/>
      <c r="AE19" s="86"/>
      <c r="AF19" s="6"/>
      <c r="AG19" s="8"/>
      <c r="AH19" s="26"/>
      <c r="AI19" s="36"/>
      <c r="AJ19" s="126"/>
      <c r="AK19" s="126"/>
      <c r="AL19" s="127"/>
      <c r="AM19" s="128"/>
      <c r="AN19" s="129"/>
      <c r="AO19" s="126"/>
      <c r="AP19" s="126"/>
      <c r="AQ19" s="127"/>
      <c r="AR19" s="128"/>
      <c r="AS19" s="129"/>
      <c r="AT19" s="126"/>
      <c r="AU19" s="126"/>
      <c r="AV19" s="127"/>
      <c r="AW19" s="128"/>
      <c r="AX19" s="129"/>
      <c r="AY19" s="126"/>
      <c r="AZ19" s="126"/>
      <c r="BA19" s="127"/>
      <c r="BB19" s="128"/>
      <c r="BC19" s="129"/>
      <c r="BD19" s="126"/>
      <c r="BE19" s="126"/>
      <c r="BF19" s="127"/>
      <c r="BG19" s="128"/>
      <c r="BH19" s="129"/>
    </row>
    <row r="20" spans="2:60" ht="15.75" customHeight="1">
      <c r="B20" s="58"/>
      <c r="C20" s="120"/>
      <c r="D20" s="9"/>
      <c r="E20" s="11"/>
      <c r="F20" s="86"/>
      <c r="G20" s="6"/>
      <c r="H20" s="10"/>
      <c r="I20" s="26"/>
      <c r="J20" s="36"/>
      <c r="K20" s="4"/>
      <c r="L20" s="4"/>
      <c r="M20" s="5"/>
      <c r="N20" s="26"/>
      <c r="O20" s="16"/>
      <c r="P20" s="88"/>
      <c r="Q20" s="4"/>
      <c r="R20" s="5"/>
      <c r="S20" s="26"/>
      <c r="T20" s="36"/>
      <c r="U20" s="88"/>
      <c r="V20" s="4"/>
      <c r="W20" s="5"/>
      <c r="X20" s="26"/>
      <c r="Y20" s="36"/>
      <c r="Z20" s="6"/>
      <c r="AA20" s="6"/>
      <c r="AB20" s="7"/>
      <c r="AC20" s="26"/>
      <c r="AD20" s="16"/>
      <c r="AE20" s="86"/>
      <c r="AF20" s="6"/>
      <c r="AG20" s="8"/>
      <c r="AH20" s="26"/>
      <c r="AI20" s="36"/>
      <c r="AJ20" s="126"/>
      <c r="AK20" s="126"/>
      <c r="AL20" s="127"/>
      <c r="AM20" s="128"/>
      <c r="AN20" s="129"/>
      <c r="AO20" s="126"/>
      <c r="AP20" s="126"/>
      <c r="AQ20" s="127"/>
      <c r="AR20" s="128"/>
      <c r="AS20" s="129"/>
      <c r="AT20" s="126"/>
      <c r="AU20" s="126"/>
      <c r="AV20" s="127"/>
      <c r="AW20" s="128"/>
      <c r="AX20" s="129"/>
      <c r="AY20" s="126"/>
      <c r="AZ20" s="126"/>
      <c r="BA20" s="127"/>
      <c r="BB20" s="128"/>
      <c r="BC20" s="129"/>
      <c r="BD20" s="126"/>
      <c r="BE20" s="126"/>
      <c r="BF20" s="127"/>
      <c r="BG20" s="128"/>
      <c r="BH20" s="129"/>
    </row>
    <row r="21" spans="2:60" ht="15.75" customHeight="1">
      <c r="B21" s="58"/>
      <c r="C21" s="120"/>
      <c r="D21" s="9"/>
      <c r="E21" s="11"/>
      <c r="F21" s="86"/>
      <c r="G21" s="6"/>
      <c r="H21" s="10"/>
      <c r="I21" s="26"/>
      <c r="J21" s="36"/>
      <c r="K21" s="4"/>
      <c r="L21" s="4"/>
      <c r="M21" s="5"/>
      <c r="N21" s="26"/>
      <c r="O21" s="16"/>
      <c r="P21" s="88"/>
      <c r="Q21" s="4"/>
      <c r="R21" s="5"/>
      <c r="S21" s="26"/>
      <c r="T21" s="36"/>
      <c r="U21" s="88"/>
      <c r="V21" s="4"/>
      <c r="W21" s="5"/>
      <c r="X21" s="26"/>
      <c r="Y21" s="36"/>
      <c r="Z21" s="6"/>
      <c r="AA21" s="6"/>
      <c r="AB21" s="7"/>
      <c r="AC21" s="26"/>
      <c r="AD21" s="16"/>
      <c r="AE21" s="86"/>
      <c r="AF21" s="6"/>
      <c r="AG21" s="8"/>
      <c r="AH21" s="26"/>
      <c r="AI21" s="36"/>
      <c r="AJ21" s="126"/>
      <c r="AK21" s="126"/>
      <c r="AL21" s="127"/>
      <c r="AM21" s="128"/>
      <c r="AN21" s="129"/>
      <c r="AO21" s="126"/>
      <c r="AP21" s="126"/>
      <c r="AQ21" s="127"/>
      <c r="AR21" s="128"/>
      <c r="AS21" s="129"/>
      <c r="AT21" s="126"/>
      <c r="AU21" s="126"/>
      <c r="AV21" s="127"/>
      <c r="AW21" s="128"/>
      <c r="AX21" s="129"/>
      <c r="AY21" s="126"/>
      <c r="AZ21" s="126"/>
      <c r="BA21" s="127"/>
      <c r="BB21" s="128"/>
      <c r="BC21" s="129"/>
      <c r="BD21" s="126"/>
      <c r="BE21" s="126"/>
      <c r="BF21" s="127"/>
      <c r="BG21" s="128"/>
      <c r="BH21" s="129"/>
    </row>
    <row r="22" spans="2:60" ht="15.75" customHeight="1">
      <c r="B22" s="58"/>
      <c r="C22" s="120"/>
      <c r="D22" s="9"/>
      <c r="E22" s="11"/>
      <c r="F22" s="86"/>
      <c r="G22" s="6"/>
      <c r="H22" s="10"/>
      <c r="I22" s="26"/>
      <c r="J22" s="36"/>
      <c r="K22" s="4"/>
      <c r="L22" s="4"/>
      <c r="M22" s="5"/>
      <c r="N22" s="26"/>
      <c r="O22" s="16"/>
      <c r="P22" s="88"/>
      <c r="Q22" s="4"/>
      <c r="R22" s="5"/>
      <c r="S22" s="26"/>
      <c r="T22" s="36"/>
      <c r="U22" s="88"/>
      <c r="V22" s="4"/>
      <c r="W22" s="5"/>
      <c r="X22" s="26"/>
      <c r="Y22" s="36"/>
      <c r="Z22" s="6"/>
      <c r="AA22" s="6"/>
      <c r="AB22" s="7"/>
      <c r="AC22" s="26"/>
      <c r="AD22" s="16"/>
      <c r="AE22" s="86"/>
      <c r="AF22" s="6"/>
      <c r="AG22" s="8"/>
      <c r="AH22" s="26"/>
      <c r="AI22" s="36"/>
      <c r="AJ22" s="126"/>
      <c r="AK22" s="126"/>
      <c r="AL22" s="127"/>
      <c r="AM22" s="128"/>
      <c r="AN22" s="129"/>
      <c r="AO22" s="126"/>
      <c r="AP22" s="126"/>
      <c r="AQ22" s="127"/>
      <c r="AR22" s="128"/>
      <c r="AS22" s="129"/>
      <c r="AT22" s="126"/>
      <c r="AU22" s="126"/>
      <c r="AV22" s="127"/>
      <c r="AW22" s="128"/>
      <c r="AX22" s="129"/>
      <c r="AY22" s="126"/>
      <c r="AZ22" s="126"/>
      <c r="BA22" s="127"/>
      <c r="BB22" s="128"/>
      <c r="BC22" s="129"/>
      <c r="BD22" s="126"/>
      <c r="BE22" s="126"/>
      <c r="BF22" s="127"/>
      <c r="BG22" s="128"/>
      <c r="BH22" s="129"/>
    </row>
    <row r="23" spans="2:60" ht="15.75" customHeight="1">
      <c r="B23" s="58"/>
      <c r="C23" s="120"/>
      <c r="D23" s="9"/>
      <c r="E23" s="11"/>
      <c r="F23" s="86"/>
      <c r="G23" s="6"/>
      <c r="H23" s="10"/>
      <c r="I23" s="26"/>
      <c r="J23" s="36"/>
      <c r="K23" s="4"/>
      <c r="L23" s="4"/>
      <c r="M23" s="5"/>
      <c r="N23" s="26"/>
      <c r="O23" s="16"/>
      <c r="P23" s="88"/>
      <c r="Q23" s="4"/>
      <c r="R23" s="5"/>
      <c r="S23" s="26"/>
      <c r="T23" s="36"/>
      <c r="U23" s="88"/>
      <c r="V23" s="4"/>
      <c r="W23" s="5"/>
      <c r="X23" s="26"/>
      <c r="Y23" s="36"/>
      <c r="Z23" s="6"/>
      <c r="AA23" s="6"/>
      <c r="AB23" s="7"/>
      <c r="AC23" s="26"/>
      <c r="AD23" s="16"/>
      <c r="AE23" s="86"/>
      <c r="AF23" s="6"/>
      <c r="AG23" s="8"/>
      <c r="AH23" s="26"/>
      <c r="AI23" s="36"/>
      <c r="AJ23" s="126"/>
      <c r="AK23" s="126"/>
      <c r="AL23" s="127"/>
      <c r="AM23" s="128"/>
      <c r="AN23" s="129"/>
      <c r="AO23" s="126"/>
      <c r="AP23" s="126"/>
      <c r="AQ23" s="127"/>
      <c r="AR23" s="128"/>
      <c r="AS23" s="129"/>
      <c r="AT23" s="126"/>
      <c r="AU23" s="126"/>
      <c r="AV23" s="127"/>
      <c r="AW23" s="128"/>
      <c r="AX23" s="129"/>
      <c r="AY23" s="126"/>
      <c r="AZ23" s="126"/>
      <c r="BA23" s="127"/>
      <c r="BB23" s="128"/>
      <c r="BC23" s="129"/>
      <c r="BD23" s="126"/>
      <c r="BE23" s="126"/>
      <c r="BF23" s="127"/>
      <c r="BG23" s="128"/>
      <c r="BH23" s="129"/>
    </row>
    <row r="24" spans="2:60" ht="15.75" customHeight="1">
      <c r="B24" s="58"/>
      <c r="C24" s="120"/>
      <c r="D24" s="9"/>
      <c r="E24" s="11"/>
      <c r="F24" s="86"/>
      <c r="G24" s="6"/>
      <c r="H24" s="10"/>
      <c r="I24" s="26"/>
      <c r="J24" s="36"/>
      <c r="K24" s="4"/>
      <c r="L24" s="4"/>
      <c r="M24" s="5"/>
      <c r="N24" s="26"/>
      <c r="O24" s="16"/>
      <c r="P24" s="88"/>
      <c r="Q24" s="4"/>
      <c r="R24" s="5"/>
      <c r="S24" s="26"/>
      <c r="T24" s="36"/>
      <c r="U24" s="88"/>
      <c r="V24" s="4"/>
      <c r="W24" s="5"/>
      <c r="X24" s="26"/>
      <c r="Y24" s="36"/>
      <c r="Z24" s="6"/>
      <c r="AA24" s="6"/>
      <c r="AB24" s="7"/>
      <c r="AC24" s="26"/>
      <c r="AD24" s="16"/>
      <c r="AE24" s="86"/>
      <c r="AF24" s="6"/>
      <c r="AG24" s="8"/>
      <c r="AH24" s="26"/>
      <c r="AI24" s="36"/>
      <c r="AJ24" s="126"/>
      <c r="AK24" s="126"/>
      <c r="AL24" s="127"/>
      <c r="AM24" s="128"/>
      <c r="AN24" s="129"/>
      <c r="AO24" s="126"/>
      <c r="AP24" s="126"/>
      <c r="AQ24" s="127"/>
      <c r="AR24" s="128"/>
      <c r="AS24" s="129"/>
      <c r="AT24" s="126"/>
      <c r="AU24" s="126"/>
      <c r="AV24" s="127"/>
      <c r="AW24" s="128"/>
      <c r="AX24" s="129"/>
      <c r="AY24" s="126"/>
      <c r="AZ24" s="126"/>
      <c r="BA24" s="127"/>
      <c r="BB24" s="128"/>
      <c r="BC24" s="129"/>
      <c r="BD24" s="126"/>
      <c r="BE24" s="126"/>
      <c r="BF24" s="127"/>
      <c r="BG24" s="128"/>
      <c r="BH24" s="129"/>
    </row>
    <row r="25" spans="2:60" ht="15.75" customHeight="1">
      <c r="B25" s="58"/>
      <c r="C25" s="120"/>
      <c r="D25" s="9"/>
      <c r="E25" s="11"/>
      <c r="F25" s="86"/>
      <c r="G25" s="6"/>
      <c r="H25" s="10"/>
      <c r="I25" s="26"/>
      <c r="J25" s="36"/>
      <c r="K25" s="4"/>
      <c r="L25" s="4"/>
      <c r="M25" s="5"/>
      <c r="N25" s="26"/>
      <c r="O25" s="16"/>
      <c r="P25" s="88"/>
      <c r="Q25" s="4"/>
      <c r="R25" s="5"/>
      <c r="S25" s="26"/>
      <c r="T25" s="36"/>
      <c r="U25" s="88"/>
      <c r="V25" s="4"/>
      <c r="W25" s="5"/>
      <c r="X25" s="26"/>
      <c r="Y25" s="36"/>
      <c r="Z25" s="6"/>
      <c r="AA25" s="6"/>
      <c r="AB25" s="7"/>
      <c r="AC25" s="26"/>
      <c r="AD25" s="16"/>
      <c r="AE25" s="86"/>
      <c r="AF25" s="6"/>
      <c r="AG25" s="8"/>
      <c r="AH25" s="26"/>
      <c r="AI25" s="36"/>
      <c r="AJ25" s="126"/>
      <c r="AK25" s="126"/>
      <c r="AL25" s="127"/>
      <c r="AM25" s="128"/>
      <c r="AN25" s="129"/>
      <c r="AO25" s="126"/>
      <c r="AP25" s="126"/>
      <c r="AQ25" s="127"/>
      <c r="AR25" s="128"/>
      <c r="AS25" s="129"/>
      <c r="AT25" s="126"/>
      <c r="AU25" s="126"/>
      <c r="AV25" s="127"/>
      <c r="AW25" s="128"/>
      <c r="AX25" s="129"/>
      <c r="AY25" s="126"/>
      <c r="AZ25" s="126"/>
      <c r="BA25" s="127"/>
      <c r="BB25" s="128"/>
      <c r="BC25" s="129"/>
      <c r="BD25" s="126"/>
      <c r="BE25" s="126"/>
      <c r="BF25" s="127"/>
      <c r="BG25" s="128"/>
      <c r="BH25" s="129"/>
    </row>
    <row r="26" spans="2:60" ht="15.75" customHeight="1">
      <c r="B26" s="58"/>
      <c r="C26" s="120"/>
      <c r="D26" s="9"/>
      <c r="E26" s="11"/>
      <c r="F26" s="86"/>
      <c r="G26" s="6"/>
      <c r="H26" s="10"/>
      <c r="I26" s="26"/>
      <c r="J26" s="36"/>
      <c r="K26" s="4"/>
      <c r="L26" s="4"/>
      <c r="M26" s="5"/>
      <c r="N26" s="26"/>
      <c r="O26" s="16"/>
      <c r="P26" s="88"/>
      <c r="Q26" s="4"/>
      <c r="R26" s="5"/>
      <c r="S26" s="26"/>
      <c r="T26" s="36"/>
      <c r="U26" s="88"/>
      <c r="V26" s="4"/>
      <c r="W26" s="5"/>
      <c r="X26" s="26"/>
      <c r="Y26" s="36"/>
      <c r="Z26" s="6"/>
      <c r="AA26" s="6"/>
      <c r="AB26" s="7"/>
      <c r="AC26" s="26"/>
      <c r="AD26" s="16"/>
      <c r="AE26" s="86"/>
      <c r="AF26" s="6"/>
      <c r="AG26" s="8"/>
      <c r="AH26" s="26"/>
      <c r="AI26" s="36"/>
      <c r="AJ26" s="126"/>
      <c r="AK26" s="126"/>
      <c r="AL26" s="127"/>
      <c r="AM26" s="128"/>
      <c r="AN26" s="129"/>
      <c r="AO26" s="126"/>
      <c r="AP26" s="126"/>
      <c r="AQ26" s="127"/>
      <c r="AR26" s="128"/>
      <c r="AS26" s="129"/>
      <c r="AT26" s="126"/>
      <c r="AU26" s="126"/>
      <c r="AV26" s="127"/>
      <c r="AW26" s="128"/>
      <c r="AX26" s="129"/>
      <c r="AY26" s="126"/>
      <c r="AZ26" s="126"/>
      <c r="BA26" s="127"/>
      <c r="BB26" s="128"/>
      <c r="BC26" s="129"/>
      <c r="BD26" s="126"/>
      <c r="BE26" s="126"/>
      <c r="BF26" s="127"/>
      <c r="BG26" s="128"/>
      <c r="BH26" s="129"/>
    </row>
    <row r="27" spans="2:60" ht="15.75" customHeight="1">
      <c r="B27" s="58"/>
      <c r="C27" s="120"/>
      <c r="D27" s="9"/>
      <c r="E27" s="11"/>
      <c r="F27" s="86"/>
      <c r="G27" s="6"/>
      <c r="H27" s="10"/>
      <c r="I27" s="26"/>
      <c r="J27" s="36"/>
      <c r="K27" s="4"/>
      <c r="L27" s="4"/>
      <c r="M27" s="5"/>
      <c r="N27" s="26"/>
      <c r="O27" s="16"/>
      <c r="P27" s="88"/>
      <c r="Q27" s="4"/>
      <c r="R27" s="5"/>
      <c r="S27" s="26"/>
      <c r="T27" s="36"/>
      <c r="U27" s="88"/>
      <c r="V27" s="4"/>
      <c r="W27" s="5"/>
      <c r="X27" s="26"/>
      <c r="Y27" s="36"/>
      <c r="Z27" s="6"/>
      <c r="AA27" s="6"/>
      <c r="AB27" s="7"/>
      <c r="AC27" s="26"/>
      <c r="AD27" s="16"/>
      <c r="AE27" s="86"/>
      <c r="AF27" s="6"/>
      <c r="AG27" s="8"/>
      <c r="AH27" s="26"/>
      <c r="AI27" s="36"/>
      <c r="AJ27" s="126"/>
      <c r="AK27" s="126"/>
      <c r="AL27" s="127"/>
      <c r="AM27" s="128"/>
      <c r="AN27" s="129"/>
      <c r="AO27" s="126"/>
      <c r="AP27" s="126"/>
      <c r="AQ27" s="127"/>
      <c r="AR27" s="128"/>
      <c r="AS27" s="129"/>
      <c r="AT27" s="126"/>
      <c r="AU27" s="126"/>
      <c r="AV27" s="127"/>
      <c r="AW27" s="128"/>
      <c r="AX27" s="129"/>
      <c r="AY27" s="126"/>
      <c r="AZ27" s="126"/>
      <c r="BA27" s="127"/>
      <c r="BB27" s="128"/>
      <c r="BC27" s="129"/>
      <c r="BD27" s="126"/>
      <c r="BE27" s="126"/>
      <c r="BF27" s="127"/>
      <c r="BG27" s="128"/>
      <c r="BH27" s="129"/>
    </row>
    <row r="28" spans="2:60" ht="15.75" customHeight="1">
      <c r="B28" s="58"/>
      <c r="C28" s="120"/>
      <c r="D28" s="9"/>
      <c r="E28" s="11"/>
      <c r="F28" s="86"/>
      <c r="G28" s="6"/>
      <c r="H28" s="10"/>
      <c r="I28" s="26"/>
      <c r="J28" s="36"/>
      <c r="K28" s="4"/>
      <c r="L28" s="4"/>
      <c r="M28" s="5"/>
      <c r="N28" s="26"/>
      <c r="O28" s="16"/>
      <c r="P28" s="88"/>
      <c r="Q28" s="4"/>
      <c r="R28" s="5"/>
      <c r="S28" s="26"/>
      <c r="T28" s="36"/>
      <c r="U28" s="88"/>
      <c r="V28" s="4"/>
      <c r="W28" s="5"/>
      <c r="X28" s="26"/>
      <c r="Y28" s="36"/>
      <c r="Z28" s="6"/>
      <c r="AA28" s="6"/>
      <c r="AB28" s="7"/>
      <c r="AC28" s="26"/>
      <c r="AD28" s="16"/>
      <c r="AE28" s="86"/>
      <c r="AF28" s="6"/>
      <c r="AG28" s="8"/>
      <c r="AH28" s="26"/>
      <c r="AI28" s="36"/>
      <c r="AJ28" s="126"/>
      <c r="AK28" s="126"/>
      <c r="AL28" s="127"/>
      <c r="AM28" s="128"/>
      <c r="AN28" s="129"/>
      <c r="AO28" s="126"/>
      <c r="AP28" s="126"/>
      <c r="AQ28" s="127"/>
      <c r="AR28" s="128"/>
      <c r="AS28" s="129"/>
      <c r="AT28" s="126"/>
      <c r="AU28" s="126"/>
      <c r="AV28" s="127"/>
      <c r="AW28" s="128"/>
      <c r="AX28" s="129"/>
      <c r="AY28" s="126"/>
      <c r="AZ28" s="126"/>
      <c r="BA28" s="127"/>
      <c r="BB28" s="128"/>
      <c r="BC28" s="129"/>
      <c r="BD28" s="126"/>
      <c r="BE28" s="126"/>
      <c r="BF28" s="127"/>
      <c r="BG28" s="128"/>
      <c r="BH28" s="129"/>
    </row>
    <row r="29" spans="2:60" ht="15.75" customHeight="1">
      <c r="B29" s="58"/>
      <c r="C29" s="120"/>
      <c r="D29" s="9"/>
      <c r="E29" s="11"/>
      <c r="F29" s="86"/>
      <c r="G29" s="6"/>
      <c r="H29" s="10"/>
      <c r="I29" s="26"/>
      <c r="J29" s="36"/>
      <c r="K29" s="4"/>
      <c r="L29" s="4"/>
      <c r="M29" s="5"/>
      <c r="N29" s="26"/>
      <c r="O29" s="16"/>
      <c r="P29" s="88"/>
      <c r="Q29" s="4"/>
      <c r="R29" s="5"/>
      <c r="S29" s="26"/>
      <c r="T29" s="36"/>
      <c r="U29" s="88"/>
      <c r="V29" s="4"/>
      <c r="W29" s="5"/>
      <c r="X29" s="26"/>
      <c r="Y29" s="36"/>
      <c r="Z29" s="6"/>
      <c r="AA29" s="6"/>
      <c r="AB29" s="7"/>
      <c r="AC29" s="26"/>
      <c r="AD29" s="16"/>
      <c r="AE29" s="86"/>
      <c r="AF29" s="6"/>
      <c r="AG29" s="8"/>
      <c r="AH29" s="26"/>
      <c r="AI29" s="36"/>
      <c r="AJ29" s="126"/>
      <c r="AK29" s="126"/>
      <c r="AL29" s="127"/>
      <c r="AM29" s="128"/>
      <c r="AN29" s="129"/>
      <c r="AO29" s="126"/>
      <c r="AP29" s="126"/>
      <c r="AQ29" s="127"/>
      <c r="AR29" s="128"/>
      <c r="AS29" s="129"/>
      <c r="AT29" s="126"/>
      <c r="AU29" s="126"/>
      <c r="AV29" s="127"/>
      <c r="AW29" s="128"/>
      <c r="AX29" s="129"/>
      <c r="AY29" s="126"/>
      <c r="AZ29" s="126"/>
      <c r="BA29" s="127"/>
      <c r="BB29" s="128"/>
      <c r="BC29" s="129"/>
      <c r="BD29" s="126"/>
      <c r="BE29" s="126"/>
      <c r="BF29" s="127"/>
      <c r="BG29" s="128"/>
      <c r="BH29" s="129"/>
    </row>
    <row r="30" spans="2:60" ht="15.75" customHeight="1">
      <c r="B30" s="58"/>
      <c r="C30" s="120"/>
      <c r="D30" s="9"/>
      <c r="E30" s="11"/>
      <c r="F30" s="86"/>
      <c r="G30" s="6"/>
      <c r="H30" s="10"/>
      <c r="I30" s="26"/>
      <c r="J30" s="36"/>
      <c r="K30" s="4"/>
      <c r="L30" s="4"/>
      <c r="M30" s="5"/>
      <c r="N30" s="26"/>
      <c r="O30" s="16"/>
      <c r="P30" s="88"/>
      <c r="Q30" s="4"/>
      <c r="R30" s="5"/>
      <c r="S30" s="26"/>
      <c r="T30" s="36"/>
      <c r="U30" s="88"/>
      <c r="V30" s="4"/>
      <c r="W30" s="5"/>
      <c r="X30" s="26"/>
      <c r="Y30" s="36"/>
      <c r="Z30" s="6"/>
      <c r="AA30" s="6"/>
      <c r="AB30" s="7"/>
      <c r="AC30" s="26"/>
      <c r="AD30" s="16"/>
      <c r="AE30" s="86"/>
      <c r="AF30" s="6"/>
      <c r="AG30" s="8"/>
      <c r="AH30" s="26"/>
      <c r="AI30" s="36"/>
      <c r="AJ30" s="126"/>
      <c r="AK30" s="126"/>
      <c r="AL30" s="127"/>
      <c r="AM30" s="128"/>
      <c r="AN30" s="129"/>
      <c r="AO30" s="126"/>
      <c r="AP30" s="126"/>
      <c r="AQ30" s="127"/>
      <c r="AR30" s="128"/>
      <c r="AS30" s="129"/>
      <c r="AT30" s="126"/>
      <c r="AU30" s="126"/>
      <c r="AV30" s="127"/>
      <c r="AW30" s="128"/>
      <c r="AX30" s="129"/>
      <c r="AY30" s="126"/>
      <c r="AZ30" s="126"/>
      <c r="BA30" s="127"/>
      <c r="BB30" s="128"/>
      <c r="BC30" s="129"/>
      <c r="BD30" s="126"/>
      <c r="BE30" s="126"/>
      <c r="BF30" s="127"/>
      <c r="BG30" s="128"/>
      <c r="BH30" s="129"/>
    </row>
    <row r="31" spans="2:60" ht="15.75" customHeight="1">
      <c r="B31" s="58"/>
      <c r="C31" s="120"/>
      <c r="D31" s="9"/>
      <c r="E31" s="11"/>
      <c r="F31" s="86"/>
      <c r="G31" s="6"/>
      <c r="H31" s="10"/>
      <c r="I31" s="26"/>
      <c r="J31" s="36"/>
      <c r="K31" s="4"/>
      <c r="L31" s="4"/>
      <c r="M31" s="5"/>
      <c r="N31" s="26"/>
      <c r="O31" s="16"/>
      <c r="P31" s="88"/>
      <c r="Q31" s="4"/>
      <c r="R31" s="5"/>
      <c r="S31" s="26"/>
      <c r="T31" s="36"/>
      <c r="U31" s="88"/>
      <c r="V31" s="4"/>
      <c r="W31" s="5"/>
      <c r="X31" s="26"/>
      <c r="Y31" s="36"/>
      <c r="Z31" s="6"/>
      <c r="AA31" s="6"/>
      <c r="AB31" s="7"/>
      <c r="AC31" s="26"/>
      <c r="AD31" s="16"/>
      <c r="AE31" s="86"/>
      <c r="AF31" s="6"/>
      <c r="AG31" s="8"/>
      <c r="AH31" s="26"/>
      <c r="AI31" s="36"/>
      <c r="AJ31" s="126"/>
      <c r="AK31" s="126"/>
      <c r="AL31" s="127"/>
      <c r="AM31" s="128"/>
      <c r="AN31" s="129"/>
      <c r="AO31" s="126"/>
      <c r="AP31" s="126"/>
      <c r="AQ31" s="127"/>
      <c r="AR31" s="128"/>
      <c r="AS31" s="129"/>
      <c r="AT31" s="126"/>
      <c r="AU31" s="126"/>
      <c r="AV31" s="127"/>
      <c r="AW31" s="128"/>
      <c r="AX31" s="129"/>
      <c r="AY31" s="126"/>
      <c r="AZ31" s="126"/>
      <c r="BA31" s="127"/>
      <c r="BB31" s="128"/>
      <c r="BC31" s="129"/>
      <c r="BD31" s="126"/>
      <c r="BE31" s="126"/>
      <c r="BF31" s="127"/>
      <c r="BG31" s="128"/>
      <c r="BH31" s="129"/>
    </row>
    <row r="32" spans="2:60" ht="15.75" customHeight="1">
      <c r="B32" s="58"/>
      <c r="C32" s="120"/>
      <c r="D32" s="9"/>
      <c r="E32" s="11"/>
      <c r="F32" s="86"/>
      <c r="G32" s="6"/>
      <c r="H32" s="10"/>
      <c r="I32" s="26"/>
      <c r="J32" s="36"/>
      <c r="K32" s="4"/>
      <c r="L32" s="4"/>
      <c r="M32" s="5"/>
      <c r="N32" s="26"/>
      <c r="O32" s="16"/>
      <c r="P32" s="88"/>
      <c r="Q32" s="4"/>
      <c r="R32" s="5"/>
      <c r="S32" s="26"/>
      <c r="T32" s="36"/>
      <c r="U32" s="88"/>
      <c r="V32" s="4"/>
      <c r="W32" s="5"/>
      <c r="X32" s="26"/>
      <c r="Y32" s="36"/>
      <c r="Z32" s="6"/>
      <c r="AA32" s="6"/>
      <c r="AB32" s="7"/>
      <c r="AC32" s="26"/>
      <c r="AD32" s="16"/>
      <c r="AE32" s="86"/>
      <c r="AF32" s="6"/>
      <c r="AG32" s="8"/>
      <c r="AH32" s="26"/>
      <c r="AI32" s="36"/>
      <c r="AJ32" s="126"/>
      <c r="AK32" s="126"/>
      <c r="AL32" s="127"/>
      <c r="AM32" s="128"/>
      <c r="AN32" s="129"/>
      <c r="AO32" s="126"/>
      <c r="AP32" s="126"/>
      <c r="AQ32" s="127"/>
      <c r="AR32" s="128"/>
      <c r="AS32" s="129"/>
      <c r="AT32" s="126"/>
      <c r="AU32" s="126"/>
      <c r="AV32" s="127"/>
      <c r="AW32" s="128"/>
      <c r="AX32" s="129"/>
      <c r="AY32" s="126"/>
      <c r="AZ32" s="126"/>
      <c r="BA32" s="127"/>
      <c r="BB32" s="128"/>
      <c r="BC32" s="129"/>
      <c r="BD32" s="126"/>
      <c r="BE32" s="126"/>
      <c r="BF32" s="127"/>
      <c r="BG32" s="128"/>
      <c r="BH32" s="129"/>
    </row>
    <row r="33" spans="2:60" ht="15.75" customHeight="1">
      <c r="B33" s="58"/>
      <c r="C33" s="120"/>
      <c r="D33" s="9"/>
      <c r="E33" s="11"/>
      <c r="F33" s="86"/>
      <c r="G33" s="6"/>
      <c r="H33" s="10"/>
      <c r="I33" s="26"/>
      <c r="J33" s="36"/>
      <c r="K33" s="4"/>
      <c r="L33" s="4"/>
      <c r="M33" s="5"/>
      <c r="N33" s="26"/>
      <c r="O33" s="16"/>
      <c r="P33" s="88"/>
      <c r="Q33" s="4"/>
      <c r="R33" s="5"/>
      <c r="S33" s="26"/>
      <c r="T33" s="36"/>
      <c r="U33" s="88"/>
      <c r="V33" s="4"/>
      <c r="W33" s="5"/>
      <c r="X33" s="26"/>
      <c r="Y33" s="36"/>
      <c r="Z33" s="6"/>
      <c r="AA33" s="6"/>
      <c r="AB33" s="7"/>
      <c r="AC33" s="26"/>
      <c r="AD33" s="16"/>
      <c r="AE33" s="86"/>
      <c r="AF33" s="6"/>
      <c r="AG33" s="8"/>
      <c r="AH33" s="26"/>
      <c r="AI33" s="36"/>
      <c r="AJ33" s="126"/>
      <c r="AK33" s="126"/>
      <c r="AL33" s="127"/>
      <c r="AM33" s="128"/>
      <c r="AN33" s="129"/>
      <c r="AO33" s="126"/>
      <c r="AP33" s="126"/>
      <c r="AQ33" s="127"/>
      <c r="AR33" s="128"/>
      <c r="AS33" s="129"/>
      <c r="AT33" s="126"/>
      <c r="AU33" s="126"/>
      <c r="AV33" s="127"/>
      <c r="AW33" s="128"/>
      <c r="AX33" s="129"/>
      <c r="AY33" s="126"/>
      <c r="AZ33" s="126"/>
      <c r="BA33" s="127"/>
      <c r="BB33" s="128"/>
      <c r="BC33" s="129"/>
      <c r="BD33" s="126"/>
      <c r="BE33" s="126"/>
      <c r="BF33" s="127"/>
      <c r="BG33" s="128"/>
      <c r="BH33" s="129"/>
    </row>
    <row r="34" spans="2:60" ht="15.75" customHeight="1">
      <c r="B34" s="58"/>
      <c r="C34" s="120"/>
      <c r="D34" s="9"/>
      <c r="E34" s="11"/>
      <c r="F34" s="86"/>
      <c r="G34" s="6"/>
      <c r="H34" s="10"/>
      <c r="I34" s="26"/>
      <c r="J34" s="36"/>
      <c r="K34" s="4"/>
      <c r="L34" s="4"/>
      <c r="M34" s="5"/>
      <c r="N34" s="26"/>
      <c r="O34" s="16"/>
      <c r="P34" s="88"/>
      <c r="Q34" s="4"/>
      <c r="R34" s="5"/>
      <c r="S34" s="26"/>
      <c r="T34" s="36"/>
      <c r="U34" s="88"/>
      <c r="V34" s="4"/>
      <c r="W34" s="5"/>
      <c r="X34" s="26"/>
      <c r="Y34" s="36"/>
      <c r="Z34" s="6"/>
      <c r="AA34" s="6"/>
      <c r="AB34" s="7"/>
      <c r="AC34" s="26"/>
      <c r="AD34" s="16"/>
      <c r="AE34" s="86"/>
      <c r="AF34" s="6"/>
      <c r="AG34" s="8"/>
      <c r="AH34" s="26"/>
      <c r="AI34" s="36"/>
      <c r="AJ34" s="126"/>
      <c r="AK34" s="126"/>
      <c r="AL34" s="127"/>
      <c r="AM34" s="128"/>
      <c r="AN34" s="129"/>
      <c r="AO34" s="126"/>
      <c r="AP34" s="126"/>
      <c r="AQ34" s="127"/>
      <c r="AR34" s="128"/>
      <c r="AS34" s="129"/>
      <c r="AT34" s="126"/>
      <c r="AU34" s="126"/>
      <c r="AV34" s="127"/>
      <c r="AW34" s="128"/>
      <c r="AX34" s="129"/>
      <c r="AY34" s="126"/>
      <c r="AZ34" s="126"/>
      <c r="BA34" s="127"/>
      <c r="BB34" s="128"/>
      <c r="BC34" s="129"/>
      <c r="BD34" s="126"/>
      <c r="BE34" s="126"/>
      <c r="BF34" s="127"/>
      <c r="BG34" s="128"/>
      <c r="BH34" s="129"/>
    </row>
    <row r="35" spans="2:60" ht="15.75" customHeight="1">
      <c r="B35" s="58"/>
      <c r="C35" s="120"/>
      <c r="D35" s="9"/>
      <c r="E35" s="11"/>
      <c r="F35" s="86"/>
      <c r="G35" s="6"/>
      <c r="H35" s="10"/>
      <c r="I35" s="26"/>
      <c r="J35" s="78"/>
      <c r="K35" s="4"/>
      <c r="L35" s="4"/>
      <c r="M35" s="5"/>
      <c r="N35" s="26"/>
      <c r="O35" s="34"/>
      <c r="P35" s="88"/>
      <c r="Q35" s="4"/>
      <c r="R35" s="5"/>
      <c r="S35" s="26"/>
      <c r="T35" s="78"/>
      <c r="U35" s="88"/>
      <c r="V35" s="4"/>
      <c r="W35" s="5"/>
      <c r="X35" s="26"/>
      <c r="Y35" s="78"/>
      <c r="Z35" s="6"/>
      <c r="AA35" s="6"/>
      <c r="AB35" s="33"/>
      <c r="AC35" s="26"/>
      <c r="AD35" s="34"/>
      <c r="AE35" s="86"/>
      <c r="AF35" s="6"/>
      <c r="AG35" s="8"/>
      <c r="AH35" s="26"/>
      <c r="AI35" s="78"/>
      <c r="AJ35" s="126"/>
      <c r="AK35" s="126"/>
      <c r="AL35" s="127"/>
      <c r="AM35" s="128"/>
      <c r="AN35" s="129"/>
      <c r="AO35" s="126"/>
      <c r="AP35" s="126"/>
      <c r="AQ35" s="127"/>
      <c r="AR35" s="128"/>
      <c r="AS35" s="129"/>
      <c r="AT35" s="126"/>
      <c r="AU35" s="126"/>
      <c r="AV35" s="127"/>
      <c r="AW35" s="128"/>
      <c r="AX35" s="129"/>
      <c r="AY35" s="126"/>
      <c r="AZ35" s="126"/>
      <c r="BA35" s="127"/>
      <c r="BB35" s="128"/>
      <c r="BC35" s="129"/>
      <c r="BD35" s="126"/>
      <c r="BE35" s="126"/>
      <c r="BF35" s="127"/>
      <c r="BG35" s="128"/>
      <c r="BH35" s="129"/>
    </row>
    <row r="36" spans="2:60" ht="15.75" customHeight="1">
      <c r="B36" s="58"/>
      <c r="C36" s="120"/>
      <c r="D36" s="9"/>
      <c r="E36" s="11"/>
      <c r="F36" s="86"/>
      <c r="G36" s="6"/>
      <c r="H36" s="10"/>
      <c r="I36" s="26"/>
      <c r="J36" s="78"/>
      <c r="K36" s="4"/>
      <c r="L36" s="4"/>
      <c r="M36" s="5"/>
      <c r="N36" s="26"/>
      <c r="O36" s="34"/>
      <c r="P36" s="88"/>
      <c r="Q36" s="4"/>
      <c r="R36" s="5"/>
      <c r="S36" s="26"/>
      <c r="T36" s="78"/>
      <c r="U36" s="88"/>
      <c r="V36" s="4"/>
      <c r="W36" s="5"/>
      <c r="X36" s="26"/>
      <c r="Y36" s="78"/>
      <c r="Z36" s="6"/>
      <c r="AA36" s="6"/>
      <c r="AB36" s="33"/>
      <c r="AC36" s="26"/>
      <c r="AD36" s="34"/>
      <c r="AE36" s="86"/>
      <c r="AF36" s="6"/>
      <c r="AG36" s="8"/>
      <c r="AH36" s="26"/>
      <c r="AI36" s="78"/>
      <c r="AJ36" s="126"/>
      <c r="AK36" s="126"/>
      <c r="AL36" s="127"/>
      <c r="AM36" s="128"/>
      <c r="AN36" s="129"/>
      <c r="AO36" s="126"/>
      <c r="AP36" s="126"/>
      <c r="AQ36" s="127"/>
      <c r="AR36" s="128"/>
      <c r="AS36" s="129"/>
      <c r="AT36" s="126"/>
      <c r="AU36" s="126"/>
      <c r="AV36" s="127"/>
      <c r="AW36" s="128"/>
      <c r="AX36" s="129"/>
      <c r="AY36" s="126"/>
      <c r="AZ36" s="126"/>
      <c r="BA36" s="127"/>
      <c r="BB36" s="128"/>
      <c r="BC36" s="129"/>
      <c r="BD36" s="126"/>
      <c r="BE36" s="126"/>
      <c r="BF36" s="127"/>
      <c r="BG36" s="128"/>
      <c r="BH36" s="129"/>
    </row>
    <row r="37" spans="2:60" ht="15.75" customHeight="1">
      <c r="B37" s="58"/>
      <c r="C37" s="120"/>
      <c r="D37" s="9"/>
      <c r="E37" s="11"/>
      <c r="F37" s="86"/>
      <c r="G37" s="6"/>
      <c r="H37" s="10"/>
      <c r="I37" s="26"/>
      <c r="J37" s="78"/>
      <c r="K37" s="4"/>
      <c r="L37" s="4"/>
      <c r="M37" s="5"/>
      <c r="N37" s="26"/>
      <c r="O37" s="34"/>
      <c r="P37" s="88"/>
      <c r="Q37" s="4"/>
      <c r="R37" s="5"/>
      <c r="S37" s="26"/>
      <c r="T37" s="78"/>
      <c r="U37" s="88"/>
      <c r="V37" s="4"/>
      <c r="W37" s="5"/>
      <c r="X37" s="26"/>
      <c r="Y37" s="78"/>
      <c r="Z37" s="6"/>
      <c r="AA37" s="6"/>
      <c r="AB37" s="33"/>
      <c r="AC37" s="26"/>
      <c r="AD37" s="34"/>
      <c r="AE37" s="86"/>
      <c r="AF37" s="6"/>
      <c r="AG37" s="8"/>
      <c r="AH37" s="26"/>
      <c r="AI37" s="78"/>
      <c r="AJ37" s="126"/>
      <c r="AK37" s="126"/>
      <c r="AL37" s="127"/>
      <c r="AM37" s="128"/>
      <c r="AN37" s="129"/>
      <c r="AO37" s="126"/>
      <c r="AP37" s="126"/>
      <c r="AQ37" s="127"/>
      <c r="AR37" s="128"/>
      <c r="AS37" s="129"/>
      <c r="AT37" s="126"/>
      <c r="AU37" s="126"/>
      <c r="AV37" s="127"/>
      <c r="AW37" s="128"/>
      <c r="AX37" s="129"/>
      <c r="AY37" s="126"/>
      <c r="AZ37" s="126"/>
      <c r="BA37" s="127"/>
      <c r="BB37" s="128"/>
      <c r="BC37" s="129"/>
      <c r="BD37" s="126"/>
      <c r="BE37" s="126"/>
      <c r="BF37" s="127"/>
      <c r="BG37" s="128"/>
      <c r="BH37" s="129"/>
    </row>
    <row r="38" spans="2:60" ht="15.75" customHeight="1">
      <c r="B38" s="58"/>
      <c r="C38" s="120"/>
      <c r="D38" s="9"/>
      <c r="E38" s="11"/>
      <c r="F38" s="86"/>
      <c r="G38" s="6"/>
      <c r="H38" s="10"/>
      <c r="I38" s="26"/>
      <c r="J38" s="78"/>
      <c r="K38" s="4"/>
      <c r="L38" s="4"/>
      <c r="M38" s="5"/>
      <c r="N38" s="26"/>
      <c r="O38" s="34"/>
      <c r="P38" s="88"/>
      <c r="Q38" s="4"/>
      <c r="R38" s="5"/>
      <c r="S38" s="26"/>
      <c r="T38" s="78"/>
      <c r="U38" s="88"/>
      <c r="V38" s="4"/>
      <c r="W38" s="5"/>
      <c r="X38" s="26"/>
      <c r="Y38" s="78"/>
      <c r="Z38" s="6"/>
      <c r="AA38" s="6"/>
      <c r="AB38" s="33"/>
      <c r="AC38" s="26"/>
      <c r="AD38" s="34"/>
      <c r="AE38" s="86"/>
      <c r="AF38" s="6"/>
      <c r="AG38" s="8"/>
      <c r="AH38" s="26"/>
      <c r="AI38" s="78"/>
      <c r="AJ38" s="126"/>
      <c r="AK38" s="126"/>
      <c r="AL38" s="127"/>
      <c r="AM38" s="128"/>
      <c r="AN38" s="129"/>
      <c r="AO38" s="126"/>
      <c r="AP38" s="126"/>
      <c r="AQ38" s="127"/>
      <c r="AR38" s="128"/>
      <c r="AS38" s="129"/>
      <c r="AT38" s="126"/>
      <c r="AU38" s="126"/>
      <c r="AV38" s="127"/>
      <c r="AW38" s="128"/>
      <c r="AX38" s="129"/>
      <c r="AY38" s="126"/>
      <c r="AZ38" s="126"/>
      <c r="BA38" s="127"/>
      <c r="BB38" s="128"/>
      <c r="BC38" s="129"/>
      <c r="BD38" s="126"/>
      <c r="BE38" s="126"/>
      <c r="BF38" s="127"/>
      <c r="BG38" s="128"/>
      <c r="BH38" s="129"/>
    </row>
    <row r="39" spans="2:60" ht="15.75" customHeight="1">
      <c r="B39" s="58"/>
      <c r="C39" s="120"/>
      <c r="D39" s="9"/>
      <c r="E39" s="11"/>
      <c r="F39" s="86"/>
      <c r="G39" s="6"/>
      <c r="H39" s="10"/>
      <c r="I39" s="26"/>
      <c r="J39" s="78"/>
      <c r="K39" s="4"/>
      <c r="L39" s="4"/>
      <c r="M39" s="5"/>
      <c r="N39" s="26"/>
      <c r="O39" s="34"/>
      <c r="P39" s="88"/>
      <c r="Q39" s="4"/>
      <c r="R39" s="5"/>
      <c r="S39" s="26"/>
      <c r="T39" s="78"/>
      <c r="U39" s="88"/>
      <c r="V39" s="4"/>
      <c r="W39" s="5"/>
      <c r="X39" s="26"/>
      <c r="Y39" s="78"/>
      <c r="Z39" s="6"/>
      <c r="AA39" s="6"/>
      <c r="AB39" s="33"/>
      <c r="AC39" s="26"/>
      <c r="AD39" s="34"/>
      <c r="AE39" s="86"/>
      <c r="AF39" s="6"/>
      <c r="AG39" s="8"/>
      <c r="AH39" s="26"/>
      <c r="AI39" s="78"/>
      <c r="AJ39" s="126"/>
      <c r="AK39" s="126"/>
      <c r="AL39" s="127"/>
      <c r="AM39" s="128"/>
      <c r="AN39" s="129"/>
      <c r="AO39" s="126"/>
      <c r="AP39" s="126"/>
      <c r="AQ39" s="127"/>
      <c r="AR39" s="128"/>
      <c r="AS39" s="129"/>
      <c r="AT39" s="126"/>
      <c r="AU39" s="126"/>
      <c r="AV39" s="127"/>
      <c r="AW39" s="128"/>
      <c r="AX39" s="129"/>
      <c r="AY39" s="126"/>
      <c r="AZ39" s="126"/>
      <c r="BA39" s="127"/>
      <c r="BB39" s="128"/>
      <c r="BC39" s="129"/>
      <c r="BD39" s="126"/>
      <c r="BE39" s="126"/>
      <c r="BF39" s="127"/>
      <c r="BG39" s="128"/>
      <c r="BH39" s="129"/>
    </row>
    <row r="40" spans="2:60" ht="15.75" customHeight="1">
      <c r="B40" s="58"/>
      <c r="C40" s="120"/>
      <c r="D40" s="9"/>
      <c r="E40" s="11"/>
      <c r="F40" s="86"/>
      <c r="G40" s="6"/>
      <c r="H40" s="10"/>
      <c r="I40" s="26"/>
      <c r="J40" s="78"/>
      <c r="K40" s="4"/>
      <c r="L40" s="4"/>
      <c r="M40" s="5"/>
      <c r="N40" s="26"/>
      <c r="O40" s="34"/>
      <c r="P40" s="88"/>
      <c r="Q40" s="4"/>
      <c r="R40" s="5"/>
      <c r="S40" s="26"/>
      <c r="T40" s="78"/>
      <c r="U40" s="88"/>
      <c r="V40" s="4"/>
      <c r="W40" s="5"/>
      <c r="X40" s="26"/>
      <c r="Y40" s="78"/>
      <c r="Z40" s="6"/>
      <c r="AA40" s="6"/>
      <c r="AB40" s="33"/>
      <c r="AC40" s="26"/>
      <c r="AD40" s="34"/>
      <c r="AE40" s="86"/>
      <c r="AF40" s="6"/>
      <c r="AG40" s="8"/>
      <c r="AH40" s="26"/>
      <c r="AI40" s="78"/>
      <c r="AJ40" s="126"/>
      <c r="AK40" s="126"/>
      <c r="AL40" s="127"/>
      <c r="AM40" s="128"/>
      <c r="AN40" s="129"/>
      <c r="AO40" s="126"/>
      <c r="AP40" s="126"/>
      <c r="AQ40" s="127"/>
      <c r="AR40" s="128"/>
      <c r="AS40" s="129"/>
      <c r="AT40" s="126"/>
      <c r="AU40" s="126"/>
      <c r="AV40" s="127"/>
      <c r="AW40" s="128"/>
      <c r="AX40" s="129"/>
      <c r="AY40" s="126"/>
      <c r="AZ40" s="126"/>
      <c r="BA40" s="127"/>
      <c r="BB40" s="128"/>
      <c r="BC40" s="129"/>
      <c r="BD40" s="126"/>
      <c r="BE40" s="126"/>
      <c r="BF40" s="127"/>
      <c r="BG40" s="128"/>
      <c r="BH40" s="129"/>
    </row>
    <row r="41" spans="2:60" ht="15.75" customHeight="1">
      <c r="B41" s="58"/>
      <c r="C41" s="120"/>
      <c r="D41" s="9"/>
      <c r="E41" s="11"/>
      <c r="F41" s="86"/>
      <c r="G41" s="6"/>
      <c r="H41" s="10"/>
      <c r="I41" s="26"/>
      <c r="J41" s="78"/>
      <c r="K41" s="4"/>
      <c r="L41" s="4"/>
      <c r="M41" s="5"/>
      <c r="N41" s="26"/>
      <c r="O41" s="34"/>
      <c r="P41" s="88"/>
      <c r="Q41" s="4"/>
      <c r="R41" s="5"/>
      <c r="S41" s="26"/>
      <c r="T41" s="78"/>
      <c r="U41" s="88"/>
      <c r="V41" s="4"/>
      <c r="W41" s="5"/>
      <c r="X41" s="26"/>
      <c r="Y41" s="78"/>
      <c r="Z41" s="6"/>
      <c r="AA41" s="6"/>
      <c r="AB41" s="33"/>
      <c r="AC41" s="26"/>
      <c r="AD41" s="34"/>
      <c r="AE41" s="86"/>
      <c r="AF41" s="6"/>
      <c r="AG41" s="8"/>
      <c r="AH41" s="26"/>
      <c r="AI41" s="78"/>
      <c r="AJ41" s="126"/>
      <c r="AK41" s="126"/>
      <c r="AL41" s="127"/>
      <c r="AM41" s="128"/>
      <c r="AN41" s="129"/>
      <c r="AO41" s="126"/>
      <c r="AP41" s="126"/>
      <c r="AQ41" s="127"/>
      <c r="AR41" s="128"/>
      <c r="AS41" s="129"/>
      <c r="AT41" s="126"/>
      <c r="AU41" s="126"/>
      <c r="AV41" s="127"/>
      <c r="AW41" s="128"/>
      <c r="AX41" s="129"/>
      <c r="AY41" s="126"/>
      <c r="AZ41" s="126"/>
      <c r="BA41" s="127"/>
      <c r="BB41" s="128"/>
      <c r="BC41" s="129"/>
      <c r="BD41" s="126"/>
      <c r="BE41" s="126"/>
      <c r="BF41" s="127"/>
      <c r="BG41" s="128"/>
      <c r="BH41" s="129"/>
    </row>
    <row r="42" spans="2:60" ht="15.75" customHeight="1">
      <c r="B42" s="58"/>
      <c r="C42" s="120"/>
      <c r="D42" s="9"/>
      <c r="E42" s="11"/>
      <c r="F42" s="86"/>
      <c r="G42" s="6"/>
      <c r="H42" s="10"/>
      <c r="I42" s="26"/>
      <c r="J42" s="78"/>
      <c r="K42" s="4"/>
      <c r="L42" s="4"/>
      <c r="M42" s="5"/>
      <c r="N42" s="26"/>
      <c r="O42" s="34"/>
      <c r="P42" s="88"/>
      <c r="Q42" s="4"/>
      <c r="R42" s="5"/>
      <c r="S42" s="26"/>
      <c r="T42" s="78"/>
      <c r="U42" s="88"/>
      <c r="V42" s="4"/>
      <c r="W42" s="5"/>
      <c r="X42" s="26"/>
      <c r="Y42" s="78"/>
      <c r="Z42" s="6"/>
      <c r="AA42" s="6"/>
      <c r="AB42" s="33"/>
      <c r="AC42" s="26"/>
      <c r="AD42" s="34"/>
      <c r="AE42" s="86"/>
      <c r="AF42" s="6"/>
      <c r="AG42" s="8"/>
      <c r="AH42" s="26"/>
      <c r="AI42" s="78"/>
      <c r="AJ42" s="126"/>
      <c r="AK42" s="126"/>
      <c r="AL42" s="127"/>
      <c r="AM42" s="128"/>
      <c r="AN42" s="129"/>
      <c r="AO42" s="126"/>
      <c r="AP42" s="126"/>
      <c r="AQ42" s="127"/>
      <c r="AR42" s="128"/>
      <c r="AS42" s="129"/>
      <c r="AT42" s="126"/>
      <c r="AU42" s="126"/>
      <c r="AV42" s="127"/>
      <c r="AW42" s="128"/>
      <c r="AX42" s="129"/>
      <c r="AY42" s="126"/>
      <c r="AZ42" s="126"/>
      <c r="BA42" s="127"/>
      <c r="BB42" s="128"/>
      <c r="BC42" s="129"/>
      <c r="BD42" s="126"/>
      <c r="BE42" s="126"/>
      <c r="BF42" s="127"/>
      <c r="BG42" s="128"/>
      <c r="BH42" s="129"/>
    </row>
    <row r="43" spans="2:60" ht="15.75" customHeight="1">
      <c r="B43" s="58"/>
      <c r="C43" s="120"/>
      <c r="D43" s="9"/>
      <c r="E43" s="11"/>
      <c r="F43" s="86"/>
      <c r="G43" s="6"/>
      <c r="H43" s="10"/>
      <c r="I43" s="26"/>
      <c r="J43" s="78"/>
      <c r="K43" s="4"/>
      <c r="L43" s="4"/>
      <c r="M43" s="5"/>
      <c r="N43" s="26"/>
      <c r="O43" s="34"/>
      <c r="P43" s="88"/>
      <c r="Q43" s="4"/>
      <c r="R43" s="5"/>
      <c r="S43" s="26"/>
      <c r="T43" s="78"/>
      <c r="U43" s="88"/>
      <c r="V43" s="4"/>
      <c r="W43" s="5"/>
      <c r="X43" s="26"/>
      <c r="Y43" s="78"/>
      <c r="Z43" s="6"/>
      <c r="AA43" s="6"/>
      <c r="AB43" s="33"/>
      <c r="AC43" s="26"/>
      <c r="AD43" s="34"/>
      <c r="AE43" s="86"/>
      <c r="AF43" s="6"/>
      <c r="AG43" s="8"/>
      <c r="AH43" s="26"/>
      <c r="AI43" s="78"/>
      <c r="AJ43" s="126"/>
      <c r="AK43" s="126"/>
      <c r="AL43" s="127"/>
      <c r="AM43" s="128"/>
      <c r="AN43" s="129"/>
      <c r="AO43" s="126"/>
      <c r="AP43" s="126"/>
      <c r="AQ43" s="127"/>
      <c r="AR43" s="128"/>
      <c r="AS43" s="129"/>
      <c r="AT43" s="126"/>
      <c r="AU43" s="126"/>
      <c r="AV43" s="127"/>
      <c r="AW43" s="128"/>
      <c r="AX43" s="129"/>
      <c r="AY43" s="126"/>
      <c r="AZ43" s="126"/>
      <c r="BA43" s="127"/>
      <c r="BB43" s="128"/>
      <c r="BC43" s="129"/>
      <c r="BD43" s="126"/>
      <c r="BE43" s="126"/>
      <c r="BF43" s="127"/>
      <c r="BG43" s="128"/>
      <c r="BH43" s="129"/>
    </row>
    <row r="44" spans="2:60" ht="15.75" customHeight="1">
      <c r="B44" s="58"/>
      <c r="C44" s="120"/>
      <c r="D44" s="9"/>
      <c r="E44" s="11"/>
      <c r="F44" s="86"/>
      <c r="G44" s="6"/>
      <c r="H44" s="10"/>
      <c r="I44" s="26"/>
      <c r="J44" s="78"/>
      <c r="K44" s="4"/>
      <c r="L44" s="4"/>
      <c r="M44" s="5"/>
      <c r="N44" s="26"/>
      <c r="O44" s="34"/>
      <c r="P44" s="88"/>
      <c r="Q44" s="4"/>
      <c r="R44" s="5"/>
      <c r="S44" s="26"/>
      <c r="T44" s="78"/>
      <c r="U44" s="88"/>
      <c r="V44" s="4"/>
      <c r="W44" s="5"/>
      <c r="X44" s="26"/>
      <c r="Y44" s="78"/>
      <c r="Z44" s="6"/>
      <c r="AA44" s="6"/>
      <c r="AB44" s="33"/>
      <c r="AC44" s="26"/>
      <c r="AD44" s="34"/>
      <c r="AE44" s="86"/>
      <c r="AF44" s="6"/>
      <c r="AG44" s="8"/>
      <c r="AH44" s="26"/>
      <c r="AI44" s="78"/>
      <c r="AJ44" s="126"/>
      <c r="AK44" s="126"/>
      <c r="AL44" s="127"/>
      <c r="AM44" s="128"/>
      <c r="AN44" s="129"/>
      <c r="AO44" s="126"/>
      <c r="AP44" s="126"/>
      <c r="AQ44" s="127"/>
      <c r="AR44" s="128"/>
      <c r="AS44" s="129"/>
      <c r="AT44" s="126"/>
      <c r="AU44" s="126"/>
      <c r="AV44" s="127"/>
      <c r="AW44" s="128"/>
      <c r="AX44" s="129"/>
      <c r="AY44" s="126"/>
      <c r="AZ44" s="126"/>
      <c r="BA44" s="127"/>
      <c r="BB44" s="128"/>
      <c r="BC44" s="129"/>
      <c r="BD44" s="126"/>
      <c r="BE44" s="126"/>
      <c r="BF44" s="127"/>
      <c r="BG44" s="128"/>
      <c r="BH44" s="129"/>
    </row>
    <row r="45" spans="2:60" ht="15.75" customHeight="1">
      <c r="B45" s="58"/>
      <c r="C45" s="120"/>
      <c r="D45" s="9"/>
      <c r="E45" s="11"/>
      <c r="F45" s="86"/>
      <c r="G45" s="6"/>
      <c r="H45" s="10"/>
      <c r="I45" s="26"/>
      <c r="J45" s="78"/>
      <c r="K45" s="4"/>
      <c r="L45" s="4"/>
      <c r="M45" s="5"/>
      <c r="N45" s="26"/>
      <c r="O45" s="34"/>
      <c r="P45" s="88"/>
      <c r="Q45" s="4"/>
      <c r="R45" s="5"/>
      <c r="S45" s="26"/>
      <c r="T45" s="78"/>
      <c r="U45" s="88"/>
      <c r="V45" s="4"/>
      <c r="W45" s="5"/>
      <c r="X45" s="26"/>
      <c r="Y45" s="78"/>
      <c r="Z45" s="6"/>
      <c r="AA45" s="6"/>
      <c r="AB45" s="33"/>
      <c r="AC45" s="26"/>
      <c r="AD45" s="34"/>
      <c r="AE45" s="86"/>
      <c r="AF45" s="6"/>
      <c r="AG45" s="8"/>
      <c r="AH45" s="26"/>
      <c r="AI45" s="78"/>
      <c r="AJ45" s="126"/>
      <c r="AK45" s="126"/>
      <c r="AL45" s="127"/>
      <c r="AM45" s="128"/>
      <c r="AN45" s="129"/>
      <c r="AO45" s="126"/>
      <c r="AP45" s="126"/>
      <c r="AQ45" s="127"/>
      <c r="AR45" s="128"/>
      <c r="AS45" s="129"/>
      <c r="AT45" s="126"/>
      <c r="AU45" s="126"/>
      <c r="AV45" s="127"/>
      <c r="AW45" s="128"/>
      <c r="AX45" s="129"/>
      <c r="AY45" s="126"/>
      <c r="AZ45" s="126"/>
      <c r="BA45" s="127"/>
      <c r="BB45" s="128"/>
      <c r="BC45" s="129"/>
      <c r="BD45" s="126"/>
      <c r="BE45" s="126"/>
      <c r="BF45" s="127"/>
      <c r="BG45" s="128"/>
      <c r="BH45" s="129"/>
    </row>
    <row r="46" spans="2:60" ht="15.75" customHeight="1">
      <c r="B46" s="58"/>
      <c r="C46" s="120"/>
      <c r="D46" s="9"/>
      <c r="E46" s="11"/>
      <c r="F46" s="86"/>
      <c r="G46" s="6"/>
      <c r="H46" s="10"/>
      <c r="I46" s="26"/>
      <c r="J46" s="78"/>
      <c r="K46" s="4"/>
      <c r="L46" s="4"/>
      <c r="M46" s="5"/>
      <c r="N46" s="26"/>
      <c r="O46" s="34"/>
      <c r="P46" s="88"/>
      <c r="Q46" s="4"/>
      <c r="R46" s="5"/>
      <c r="S46" s="26"/>
      <c r="T46" s="78"/>
      <c r="U46" s="88"/>
      <c r="V46" s="4"/>
      <c r="W46" s="5"/>
      <c r="X46" s="26"/>
      <c r="Y46" s="78"/>
      <c r="Z46" s="6"/>
      <c r="AA46" s="6"/>
      <c r="AB46" s="33"/>
      <c r="AC46" s="26"/>
      <c r="AD46" s="34"/>
      <c r="AE46" s="86"/>
      <c r="AF46" s="6"/>
      <c r="AG46" s="8"/>
      <c r="AH46" s="26"/>
      <c r="AI46" s="78"/>
      <c r="AJ46" s="126"/>
      <c r="AK46" s="126"/>
      <c r="AL46" s="127"/>
      <c r="AM46" s="128"/>
      <c r="AN46" s="129"/>
      <c r="AO46" s="126"/>
      <c r="AP46" s="126"/>
      <c r="AQ46" s="127"/>
      <c r="AR46" s="128"/>
      <c r="AS46" s="129"/>
      <c r="AT46" s="126"/>
      <c r="AU46" s="126"/>
      <c r="AV46" s="127"/>
      <c r="AW46" s="128"/>
      <c r="AX46" s="129"/>
      <c r="AY46" s="126"/>
      <c r="AZ46" s="126"/>
      <c r="BA46" s="127"/>
      <c r="BB46" s="128"/>
      <c r="BC46" s="129"/>
      <c r="BD46" s="126"/>
      <c r="BE46" s="126"/>
      <c r="BF46" s="127"/>
      <c r="BG46" s="128"/>
      <c r="BH46" s="129"/>
    </row>
    <row r="47" spans="2:60" ht="15.75" customHeight="1">
      <c r="B47" s="58"/>
      <c r="C47" s="120"/>
      <c r="D47" s="9"/>
      <c r="E47" s="11"/>
      <c r="F47" s="86"/>
      <c r="G47" s="6"/>
      <c r="H47" s="10"/>
      <c r="I47" s="26"/>
      <c r="J47" s="78"/>
      <c r="K47" s="4"/>
      <c r="L47" s="4"/>
      <c r="M47" s="5"/>
      <c r="N47" s="26"/>
      <c r="O47" s="34"/>
      <c r="P47" s="88"/>
      <c r="Q47" s="4"/>
      <c r="R47" s="5"/>
      <c r="S47" s="26"/>
      <c r="T47" s="78"/>
      <c r="U47" s="88"/>
      <c r="V47" s="4"/>
      <c r="W47" s="5"/>
      <c r="X47" s="26"/>
      <c r="Y47" s="78"/>
      <c r="Z47" s="6"/>
      <c r="AA47" s="6"/>
      <c r="AB47" s="33"/>
      <c r="AC47" s="26"/>
      <c r="AD47" s="34"/>
      <c r="AE47" s="86"/>
      <c r="AF47" s="6"/>
      <c r="AG47" s="8"/>
      <c r="AH47" s="26"/>
      <c r="AI47" s="78"/>
      <c r="AJ47" s="126"/>
      <c r="AK47" s="126"/>
      <c r="AL47" s="127"/>
      <c r="AM47" s="128"/>
      <c r="AN47" s="129"/>
      <c r="AO47" s="126"/>
      <c r="AP47" s="126"/>
      <c r="AQ47" s="127"/>
      <c r="AR47" s="128"/>
      <c r="AS47" s="129"/>
      <c r="AT47" s="126"/>
      <c r="AU47" s="126"/>
      <c r="AV47" s="127"/>
      <c r="AW47" s="128"/>
      <c r="AX47" s="129"/>
      <c r="AY47" s="126"/>
      <c r="AZ47" s="126"/>
      <c r="BA47" s="127"/>
      <c r="BB47" s="128"/>
      <c r="BC47" s="129"/>
      <c r="BD47" s="126"/>
      <c r="BE47" s="126"/>
      <c r="BF47" s="127"/>
      <c r="BG47" s="128"/>
      <c r="BH47" s="129"/>
    </row>
    <row r="48" spans="2:60" s="57" customFormat="1">
      <c r="B48" s="96" t="s">
        <v>22</v>
      </c>
      <c r="C48" s="96"/>
      <c r="D48" s="97"/>
      <c r="E48" s="97"/>
      <c r="F48" s="172" t="s">
        <v>23</v>
      </c>
      <c r="G48" s="172"/>
      <c r="H48" s="172"/>
      <c r="I48" s="172"/>
      <c r="J48" s="172"/>
      <c r="K48" s="97" t="s">
        <v>24</v>
      </c>
      <c r="L48" s="97"/>
      <c r="M48" s="97"/>
      <c r="N48" s="97"/>
      <c r="O48" s="97"/>
      <c r="P48" s="97" t="s">
        <v>25</v>
      </c>
      <c r="Q48" s="97"/>
      <c r="R48" s="97"/>
      <c r="S48" s="97"/>
      <c r="T48" s="97"/>
      <c r="U48" s="97" t="s">
        <v>26</v>
      </c>
      <c r="V48" s="97"/>
      <c r="W48" s="97"/>
      <c r="X48" s="97"/>
      <c r="Y48" s="97"/>
      <c r="Z48" s="97" t="s">
        <v>27</v>
      </c>
      <c r="AA48" s="97"/>
      <c r="AB48" s="97"/>
      <c r="AC48" s="97"/>
      <c r="AD48" s="97"/>
      <c r="AE48" s="172" t="s">
        <v>63</v>
      </c>
      <c r="AF48" s="172"/>
      <c r="AG48" s="172"/>
      <c r="AH48" s="172"/>
      <c r="AI48" s="172"/>
      <c r="AJ48" s="172" t="s">
        <v>29</v>
      </c>
      <c r="AK48" s="172"/>
      <c r="AL48" s="172"/>
      <c r="AM48" s="172"/>
      <c r="AN48" s="172"/>
      <c r="AO48" s="172" t="s">
        <v>30</v>
      </c>
      <c r="AP48" s="172"/>
      <c r="AQ48" s="172"/>
      <c r="AR48" s="172"/>
      <c r="AS48" s="172"/>
      <c r="AT48" s="172" t="s">
        <v>31</v>
      </c>
      <c r="AU48" s="172"/>
      <c r="AV48" s="172"/>
      <c r="AW48" s="172"/>
      <c r="AX48" s="172"/>
      <c r="AY48" s="172" t="s">
        <v>32</v>
      </c>
      <c r="AZ48" s="172"/>
      <c r="BA48" s="172"/>
      <c r="BB48" s="172"/>
      <c r="BC48" s="172"/>
      <c r="BD48" s="172" t="s">
        <v>33</v>
      </c>
      <c r="BE48" s="172"/>
      <c r="BF48" s="172"/>
      <c r="BG48" s="172"/>
      <c r="BH48" s="172"/>
    </row>
    <row r="49" spans="2:60" ht="17.100000000000001" customHeight="1">
      <c r="E49" s="2"/>
      <c r="F49" s="173"/>
      <c r="G49" s="173"/>
      <c r="H49" s="173"/>
      <c r="I49" s="173"/>
      <c r="J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row>
    <row r="50" spans="2:60">
      <c r="B50" s="149"/>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50"/>
      <c r="AK50" s="148"/>
      <c r="AL50" s="150"/>
      <c r="AM50" s="148"/>
      <c r="AN50" s="148"/>
      <c r="AO50" s="150"/>
      <c r="AP50" s="148"/>
      <c r="AQ50" s="150"/>
      <c r="AR50" s="148"/>
      <c r="AS50" s="148"/>
      <c r="AT50" s="150"/>
      <c r="AU50" s="148"/>
      <c r="AV50" s="150"/>
      <c r="AW50" s="148"/>
      <c r="AX50" s="148"/>
      <c r="AY50" s="148"/>
      <c r="AZ50" s="148"/>
      <c r="BA50" s="148"/>
      <c r="BB50" s="148"/>
      <c r="BC50" s="148"/>
      <c r="BD50" s="148"/>
      <c r="BE50" s="148"/>
      <c r="BF50" s="148"/>
      <c r="BG50" s="148"/>
      <c r="BH50" s="148"/>
    </row>
    <row r="51" spans="2:60">
      <c r="B51" s="149"/>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50"/>
      <c r="AJ51" s="150"/>
      <c r="AK51" s="150"/>
      <c r="AL51" s="150"/>
      <c r="AM51" s="148"/>
      <c r="AN51" s="150"/>
      <c r="AO51" s="150"/>
      <c r="AP51" s="150"/>
      <c r="AQ51" s="150"/>
      <c r="AR51" s="148"/>
      <c r="AS51" s="150"/>
      <c r="AT51" s="148"/>
      <c r="AU51" s="148"/>
      <c r="AV51" s="150"/>
      <c r="AW51" s="148"/>
      <c r="AX51" s="148"/>
      <c r="AY51" s="148"/>
      <c r="AZ51" s="150"/>
      <c r="BA51" s="148"/>
      <c r="BB51" s="148"/>
      <c r="BC51" s="148"/>
      <c r="BD51" s="148"/>
      <c r="BE51" s="148"/>
      <c r="BF51" s="148"/>
      <c r="BG51" s="148"/>
      <c r="BH51" s="148"/>
    </row>
    <row r="52" spans="2:60">
      <c r="B52" s="149"/>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50"/>
      <c r="AJ52" s="150"/>
      <c r="AK52" s="150"/>
      <c r="AL52" s="148"/>
      <c r="AM52" s="148"/>
      <c r="AN52" s="150"/>
      <c r="AO52" s="150"/>
      <c r="AP52" s="150"/>
      <c r="AQ52" s="148"/>
      <c r="AR52" s="148"/>
      <c r="AS52" s="148"/>
      <c r="AT52" s="148"/>
      <c r="AU52" s="150"/>
      <c r="AV52" s="148"/>
      <c r="AW52" s="148"/>
      <c r="AX52" s="148"/>
      <c r="AY52" s="148"/>
      <c r="AZ52" s="150"/>
      <c r="BA52" s="148"/>
      <c r="BB52" s="148"/>
      <c r="BC52" s="148"/>
      <c r="BD52" s="148"/>
      <c r="BE52" s="148"/>
      <c r="BF52" s="148"/>
      <c r="BG52" s="148"/>
      <c r="BH52" s="148"/>
    </row>
    <row r="53" spans="2:60">
      <c r="B53" s="149"/>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50"/>
      <c r="AK53" s="148"/>
      <c r="AL53" s="150"/>
      <c r="AM53" s="148"/>
      <c r="AN53" s="148"/>
      <c r="AO53" s="150"/>
      <c r="AP53" s="148"/>
      <c r="AQ53" s="150"/>
      <c r="AR53" s="148"/>
      <c r="AS53" s="148"/>
      <c r="AT53" s="150"/>
      <c r="AU53" s="148"/>
      <c r="AV53" s="150"/>
      <c r="AW53" s="148"/>
      <c r="AX53" s="148"/>
      <c r="AY53" s="148"/>
      <c r="AZ53" s="148"/>
      <c r="BA53" s="148"/>
      <c r="BB53" s="148"/>
      <c r="BC53" s="148"/>
      <c r="BD53" s="148"/>
      <c r="BE53" s="148"/>
      <c r="BF53" s="148"/>
      <c r="BG53" s="148"/>
      <c r="BH53" s="148"/>
    </row>
    <row r="54" spans="2:60">
      <c r="B54" s="155" t="s">
        <v>64</v>
      </c>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50"/>
      <c r="AJ54" s="150"/>
      <c r="AK54" s="150"/>
      <c r="AL54" s="150"/>
      <c r="AM54" s="148"/>
      <c r="AN54" s="150"/>
      <c r="AO54" s="150"/>
      <c r="AP54" s="150"/>
      <c r="AQ54" s="150"/>
      <c r="AR54" s="148"/>
      <c r="AS54" s="148"/>
      <c r="AT54" s="148"/>
      <c r="AU54" s="150"/>
      <c r="AV54" s="150"/>
      <c r="AW54" s="148"/>
      <c r="AX54" s="148"/>
      <c r="AY54" s="148"/>
      <c r="AZ54" s="148"/>
      <c r="BA54" s="150"/>
      <c r="BB54" s="148"/>
      <c r="BC54" s="148"/>
      <c r="BD54" s="148"/>
      <c r="BE54" s="148"/>
      <c r="BF54" s="148"/>
      <c r="BG54" s="148"/>
      <c r="BH54" s="148"/>
    </row>
    <row r="55" spans="2:60">
      <c r="B55" s="155" t="s">
        <v>65</v>
      </c>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50"/>
      <c r="AJ55" s="148"/>
      <c r="AK55" s="150"/>
      <c r="AL55" s="148"/>
      <c r="AM55" s="148"/>
      <c r="AN55" s="150"/>
      <c r="AO55" s="148"/>
      <c r="AP55" s="150"/>
      <c r="AQ55" s="148"/>
      <c r="AR55" s="148"/>
      <c r="AS55" s="150"/>
      <c r="AT55" s="148"/>
      <c r="AU55" s="150"/>
      <c r="AV55" s="148"/>
      <c r="AW55" s="148"/>
      <c r="AX55" s="148"/>
      <c r="AY55" s="148"/>
      <c r="AZ55" s="148"/>
      <c r="BA55" s="148"/>
      <c r="BB55" s="148"/>
      <c r="BC55" s="148"/>
      <c r="BD55" s="148"/>
      <c r="BE55" s="148"/>
      <c r="BF55" s="148"/>
      <c r="BG55" s="148"/>
      <c r="BH55" s="148"/>
    </row>
    <row r="56" spans="2:60" ht="19.5">
      <c r="B56" s="155" t="s">
        <v>66</v>
      </c>
      <c r="E56" s="22"/>
    </row>
    <row r="57" spans="2:60" ht="19.5">
      <c r="B57" s="155" t="s">
        <v>67</v>
      </c>
      <c r="E57" s="23"/>
    </row>
    <row r="58" spans="2:60">
      <c r="G58" s="3"/>
      <c r="H58" s="3"/>
    </row>
    <row r="59" spans="2:60">
      <c r="E59" s="2"/>
      <c r="F59" s="20"/>
      <c r="G59" s="19"/>
      <c r="H59" s="19"/>
    </row>
    <row r="60" spans="2:60">
      <c r="E60" s="3"/>
      <c r="F60" s="17"/>
    </row>
    <row r="61" spans="2:60">
      <c r="E61" s="19"/>
      <c r="F61" s="21"/>
      <c r="G61" s="3"/>
      <c r="H61" s="17"/>
    </row>
    <row r="63" spans="2:60">
      <c r="E63" s="2"/>
    </row>
    <row r="64" spans="2:60">
      <c r="E64" s="184"/>
      <c r="F64" s="184"/>
      <c r="G64" s="184"/>
      <c r="H64" s="184"/>
      <c r="I64" s="184"/>
      <c r="J64" s="184"/>
    </row>
  </sheetData>
  <mergeCells count="21">
    <mergeCell ref="E64:J64"/>
    <mergeCell ref="BD9:BH9"/>
    <mergeCell ref="F48:J49"/>
    <mergeCell ref="AE48:AI49"/>
    <mergeCell ref="AJ48:AN49"/>
    <mergeCell ref="AO48:AS49"/>
    <mergeCell ref="AT48:AX49"/>
    <mergeCell ref="AY48:BC49"/>
    <mergeCell ref="BD48:BH49"/>
    <mergeCell ref="Z9:AD9"/>
    <mergeCell ref="AE9:AI9"/>
    <mergeCell ref="AJ9:AN9"/>
    <mergeCell ref="AO9:AS9"/>
    <mergeCell ref="AT9:AX9"/>
    <mergeCell ref="AY9:BC9"/>
    <mergeCell ref="U9:Y9"/>
    <mergeCell ref="B3:J3"/>
    <mergeCell ref="D9:E9"/>
    <mergeCell ref="F9:J9"/>
    <mergeCell ref="K9:O9"/>
    <mergeCell ref="P9:T9"/>
  </mergeCells>
  <conditionalFormatting sqref="M17:M34">
    <cfRule type="cellIs" dxfId="2083" priority="385" operator="lessThan">
      <formula>0</formula>
    </cfRule>
    <cfRule type="cellIs" dxfId="2082" priority="386" operator="greaterThan">
      <formula>0</formula>
    </cfRule>
  </conditionalFormatting>
  <conditionalFormatting sqref="H17:H34">
    <cfRule type="cellIs" dxfId="2081" priority="387" operator="lessThan">
      <formula>0</formula>
    </cfRule>
    <cfRule type="cellIs" dxfId="2080" priority="388" operator="greaterThan">
      <formula>0</formula>
    </cfRule>
  </conditionalFormatting>
  <conditionalFormatting sqref="R17:R34">
    <cfRule type="cellIs" dxfId="2079" priority="383" operator="lessThan">
      <formula>0</formula>
    </cfRule>
    <cfRule type="cellIs" dxfId="2078" priority="384" operator="greaterThan">
      <formula>0</formula>
    </cfRule>
  </conditionalFormatting>
  <conditionalFormatting sqref="W17:W34">
    <cfRule type="cellIs" dxfId="2077" priority="381" operator="lessThan">
      <formula>0</formula>
    </cfRule>
    <cfRule type="cellIs" dxfId="2076" priority="382" operator="greaterThan">
      <formula>0</formula>
    </cfRule>
  </conditionalFormatting>
  <conditionalFormatting sqref="AD17:AD34 AB17:AB34">
    <cfRule type="cellIs" dxfId="2075" priority="379" operator="lessThan">
      <formula>0</formula>
    </cfRule>
    <cfRule type="cellIs" dxfId="2074" priority="380" operator="greaterThan">
      <formula>0</formula>
    </cfRule>
  </conditionalFormatting>
  <conditionalFormatting sqref="AG17:AG34 AI17:AI34">
    <cfRule type="cellIs" dxfId="2073" priority="377" operator="lessThan">
      <formula>0</formula>
    </cfRule>
    <cfRule type="cellIs" dxfId="2072" priority="378" operator="greaterThan">
      <formula>0</formula>
    </cfRule>
  </conditionalFormatting>
  <conditionalFormatting sqref="Y17:Y34">
    <cfRule type="cellIs" dxfId="2071" priority="365" operator="lessThan">
      <formula>0</formula>
    </cfRule>
    <cfRule type="cellIs" dxfId="2070" priority="366" operator="greaterThan">
      <formula>0</formula>
    </cfRule>
  </conditionalFormatting>
  <conditionalFormatting sqref="J35:J47">
    <cfRule type="cellIs" dxfId="2069" priority="339" operator="lessThan">
      <formula>0</formula>
    </cfRule>
    <cfRule type="cellIs" dxfId="2068" priority="340" operator="greaterThan">
      <formula>0</formula>
    </cfRule>
  </conditionalFormatting>
  <conditionalFormatting sqref="S17:S34">
    <cfRule type="cellIs" dxfId="2067" priority="359" operator="lessThan">
      <formula>0</formula>
    </cfRule>
    <cfRule type="cellIs" dxfId="2066" priority="360" operator="greaterThan">
      <formula>0</formula>
    </cfRule>
  </conditionalFormatting>
  <conditionalFormatting sqref="N17:N34">
    <cfRule type="cellIs" dxfId="2065" priority="361" operator="lessThan">
      <formula>0</formula>
    </cfRule>
    <cfRule type="cellIs" dxfId="2064" priority="362" operator="greaterThan">
      <formula>0</formula>
    </cfRule>
  </conditionalFormatting>
  <conditionalFormatting sqref="M35:M47">
    <cfRule type="cellIs" dxfId="2063" priority="337" operator="lessThan">
      <formula>0</formula>
    </cfRule>
    <cfRule type="cellIs" dxfId="2062" priority="338" operator="greaterThan">
      <formula>0</formula>
    </cfRule>
  </conditionalFormatting>
  <conditionalFormatting sqref="X17:X34">
    <cfRule type="cellIs" dxfId="2061" priority="357" operator="lessThan">
      <formula>0</formula>
    </cfRule>
    <cfRule type="cellIs" dxfId="2060" priority="358" operator="greaterThan">
      <formula>0</formula>
    </cfRule>
  </conditionalFormatting>
  <conditionalFormatting sqref="X35:X47">
    <cfRule type="cellIs" dxfId="2059" priority="323" operator="lessThan">
      <formula>0</formula>
    </cfRule>
    <cfRule type="cellIs" dxfId="2058" priority="324" operator="greaterThan">
      <formula>0</formula>
    </cfRule>
  </conditionalFormatting>
  <conditionalFormatting sqref="AC35:AC47">
    <cfRule type="cellIs" dxfId="2057" priority="321" operator="lessThan">
      <formula>0</formula>
    </cfRule>
    <cfRule type="cellIs" dxfId="2056" priority="322" operator="greaterThan">
      <formula>0</formula>
    </cfRule>
  </conditionalFormatting>
  <conditionalFormatting sqref="AH17:AH34">
    <cfRule type="cellIs" dxfId="2055" priority="353" operator="lessThan">
      <formula>0</formula>
    </cfRule>
    <cfRule type="cellIs" dxfId="2054" priority="354" operator="greaterThan">
      <formula>0</formula>
    </cfRule>
  </conditionalFormatting>
  <conditionalFormatting sqref="J17:J34">
    <cfRule type="cellIs" dxfId="2053" priority="375" operator="lessThan">
      <formula>0</formula>
    </cfRule>
    <cfRule type="cellIs" dxfId="2052" priority="376" operator="greaterThan">
      <formula>0</formula>
    </cfRule>
  </conditionalFormatting>
  <conditionalFormatting sqref="AN17:AN34">
    <cfRule type="cellIs" dxfId="2051" priority="373" operator="lessThan">
      <formula>0</formula>
    </cfRule>
    <cfRule type="cellIs" dxfId="2050" priority="374" operator="greaterThan">
      <formula>0</formula>
    </cfRule>
  </conditionalFormatting>
  <conditionalFormatting sqref="AL17:AL34">
    <cfRule type="cellIs" dxfId="2049" priority="371" operator="lessThan">
      <formula>0</formula>
    </cfRule>
    <cfRule type="cellIs" dxfId="2048" priority="372" operator="greaterThan">
      <formula>0</formula>
    </cfRule>
  </conditionalFormatting>
  <conditionalFormatting sqref="O17:O34">
    <cfRule type="cellIs" dxfId="2047" priority="369" operator="lessThan">
      <formula>0</formula>
    </cfRule>
    <cfRule type="cellIs" dxfId="2046" priority="370" operator="greaterThan">
      <formula>0</formula>
    </cfRule>
  </conditionalFormatting>
  <conditionalFormatting sqref="T17:T34">
    <cfRule type="cellIs" dxfId="2045" priority="367" operator="lessThan">
      <formula>0</formula>
    </cfRule>
    <cfRule type="cellIs" dxfId="2044" priority="368" operator="greaterThan">
      <formula>0</formula>
    </cfRule>
  </conditionalFormatting>
  <conditionalFormatting sqref="S35:S47">
    <cfRule type="cellIs" dxfId="2043" priority="325" operator="lessThan">
      <formula>0</formula>
    </cfRule>
    <cfRule type="cellIs" dxfId="2042" priority="326" operator="greaterThan">
      <formula>0</formula>
    </cfRule>
  </conditionalFormatting>
  <conditionalFormatting sqref="R35:R47">
    <cfRule type="cellIs" dxfId="2041" priority="333" operator="lessThan">
      <formula>0</formula>
    </cfRule>
    <cfRule type="cellIs" dxfId="2040" priority="334" operator="greaterThan">
      <formula>0</formula>
    </cfRule>
  </conditionalFormatting>
  <conditionalFormatting sqref="T35:T47">
    <cfRule type="cellIs" dxfId="2039" priority="331" operator="lessThan">
      <formula>0</formula>
    </cfRule>
    <cfRule type="cellIs" dxfId="2038" priority="332" operator="greaterThan">
      <formula>0</formula>
    </cfRule>
  </conditionalFormatting>
  <conditionalFormatting sqref="Y35:Y47">
    <cfRule type="cellIs" dxfId="2037" priority="327" operator="lessThan">
      <formula>0</formula>
    </cfRule>
    <cfRule type="cellIs" dxfId="2036" priority="328" operator="greaterThan">
      <formula>0</formula>
    </cfRule>
  </conditionalFormatting>
  <conditionalFormatting sqref="I17:I34">
    <cfRule type="cellIs" dxfId="2035" priority="363" operator="lessThan">
      <formula>0</formula>
    </cfRule>
    <cfRule type="cellIs" dxfId="2034" priority="364" operator="greaterThan">
      <formula>0</formula>
    </cfRule>
  </conditionalFormatting>
  <conditionalFormatting sqref="AG35:AG47 AI35:AI47">
    <cfRule type="cellIs" dxfId="2033" priority="347" operator="lessThan">
      <formula>0</formula>
    </cfRule>
    <cfRule type="cellIs" dxfId="2032" priority="348" operator="greaterThan">
      <formula>0</formula>
    </cfRule>
  </conditionalFormatting>
  <conditionalFormatting sqref="AN35:AN47">
    <cfRule type="cellIs" dxfId="2031" priority="345" operator="lessThan">
      <formula>0</formula>
    </cfRule>
    <cfRule type="cellIs" dxfId="2030" priority="346" operator="greaterThan">
      <formula>0</formula>
    </cfRule>
  </conditionalFormatting>
  <conditionalFormatting sqref="O35:O47">
    <cfRule type="cellIs" dxfId="2029" priority="335" operator="lessThan">
      <formula>0</formula>
    </cfRule>
    <cfRule type="cellIs" dxfId="2028" priority="336" operator="greaterThan">
      <formula>0</formula>
    </cfRule>
  </conditionalFormatting>
  <conditionalFormatting sqref="W35:W47">
    <cfRule type="cellIs" dxfId="2027" priority="329" operator="lessThan">
      <formula>0</formula>
    </cfRule>
    <cfRule type="cellIs" dxfId="2026" priority="330" operator="greaterThan">
      <formula>0</formula>
    </cfRule>
  </conditionalFormatting>
  <conditionalFormatting sqref="AC17:AC34">
    <cfRule type="cellIs" dxfId="2025" priority="355" operator="lessThan">
      <formula>0</formula>
    </cfRule>
    <cfRule type="cellIs" dxfId="2024" priority="356" operator="greaterThan">
      <formula>0</formula>
    </cfRule>
  </conditionalFormatting>
  <conditionalFormatting sqref="N35:N47">
    <cfRule type="cellIs" dxfId="2023" priority="315" operator="lessThan">
      <formula>0</formula>
    </cfRule>
    <cfRule type="cellIs" dxfId="2022" priority="316" operator="greaterThan">
      <formula>0</formula>
    </cfRule>
  </conditionalFormatting>
  <conditionalFormatting sqref="I35:I47">
    <cfRule type="cellIs" dxfId="2021" priority="313" operator="lessThan">
      <formula>0</formula>
    </cfRule>
    <cfRule type="cellIs" dxfId="2020" priority="314" operator="greaterThan">
      <formula>0</formula>
    </cfRule>
  </conditionalFormatting>
  <conditionalFormatting sqref="AM17:AM34">
    <cfRule type="cellIs" dxfId="2019" priority="351" operator="lessThan">
      <formula>0</formula>
    </cfRule>
    <cfRule type="cellIs" dxfId="2018" priority="352" operator="greaterThan">
      <formula>0</formula>
    </cfRule>
  </conditionalFormatting>
  <conditionalFormatting sqref="AB35:AB47 AD35:AD47">
    <cfRule type="cellIs" dxfId="2017" priority="349" operator="lessThan">
      <formula>0</formula>
    </cfRule>
    <cfRule type="cellIs" dxfId="2016" priority="350" operator="greaterThan">
      <formula>0</formula>
    </cfRule>
  </conditionalFormatting>
  <conditionalFormatting sqref="AL35:AL47">
    <cfRule type="cellIs" dxfId="2015" priority="343" operator="lessThan">
      <formula>0</formula>
    </cfRule>
    <cfRule type="cellIs" dxfId="2014" priority="344" operator="greaterThan">
      <formula>0</formula>
    </cfRule>
  </conditionalFormatting>
  <conditionalFormatting sqref="H35:H47">
    <cfRule type="cellIs" dxfId="2013" priority="341" operator="lessThan">
      <formula>0</formula>
    </cfRule>
    <cfRule type="cellIs" dxfId="2012" priority="342" operator="greaterThan">
      <formula>0</formula>
    </cfRule>
  </conditionalFormatting>
  <conditionalFormatting sqref="AH35:AH47">
    <cfRule type="cellIs" dxfId="2011" priority="319" operator="lessThan">
      <formula>0</formula>
    </cfRule>
    <cfRule type="cellIs" dxfId="2010" priority="320" operator="greaterThan">
      <formula>0</formula>
    </cfRule>
  </conditionalFormatting>
  <conditionalFormatting sqref="AM35:AM47">
    <cfRule type="cellIs" dxfId="2009" priority="317" operator="lessThan">
      <formula>0</formula>
    </cfRule>
    <cfRule type="cellIs" dxfId="2008" priority="318" operator="greaterThan">
      <formula>0</formula>
    </cfRule>
  </conditionalFormatting>
  <conditionalFormatting sqref="AS17:AS34">
    <cfRule type="cellIs" dxfId="2007" priority="307" operator="lessThan">
      <formula>0</formula>
    </cfRule>
    <cfRule type="cellIs" dxfId="2006" priority="308" operator="greaterThan">
      <formula>0</formula>
    </cfRule>
  </conditionalFormatting>
  <conditionalFormatting sqref="AQ17:AQ34">
    <cfRule type="cellIs" dxfId="2005" priority="305" operator="lessThan">
      <formula>0</formula>
    </cfRule>
    <cfRule type="cellIs" dxfId="2004" priority="306" operator="greaterThan">
      <formula>0</formula>
    </cfRule>
  </conditionalFormatting>
  <conditionalFormatting sqref="AS35:AS47">
    <cfRule type="cellIs" dxfId="2003" priority="301" operator="lessThan">
      <formula>0</formula>
    </cfRule>
    <cfRule type="cellIs" dxfId="2002" priority="302" operator="greaterThan">
      <formula>0</formula>
    </cfRule>
  </conditionalFormatting>
  <conditionalFormatting sqref="AR17:AR34">
    <cfRule type="cellIs" dxfId="2001" priority="303" operator="lessThan">
      <formula>0</formula>
    </cfRule>
    <cfRule type="cellIs" dxfId="2000" priority="304" operator="greaterThan">
      <formula>0</formula>
    </cfRule>
  </conditionalFormatting>
  <conditionalFormatting sqref="AQ35:AQ47">
    <cfRule type="cellIs" dxfId="1999" priority="299" operator="lessThan">
      <formula>0</formula>
    </cfRule>
    <cfRule type="cellIs" dxfId="1998" priority="300" operator="greaterThan">
      <formula>0</formula>
    </cfRule>
  </conditionalFormatting>
  <conditionalFormatting sqref="AR35:AR47">
    <cfRule type="cellIs" dxfId="1997" priority="297" operator="lessThan">
      <formula>0</formula>
    </cfRule>
    <cfRule type="cellIs" dxfId="1996" priority="298" operator="greaterThan">
      <formula>0</formula>
    </cfRule>
  </conditionalFormatting>
  <conditionalFormatting sqref="AX17:AX34">
    <cfRule type="cellIs" dxfId="1995" priority="291" operator="lessThan">
      <formula>0</formula>
    </cfRule>
    <cfRule type="cellIs" dxfId="1994" priority="292" operator="greaterThan">
      <formula>0</formula>
    </cfRule>
  </conditionalFormatting>
  <conditionalFormatting sqref="AV17:AV34">
    <cfRule type="cellIs" dxfId="1993" priority="289" operator="lessThan">
      <formula>0</formula>
    </cfRule>
    <cfRule type="cellIs" dxfId="1992" priority="290" operator="greaterThan">
      <formula>0</formula>
    </cfRule>
  </conditionalFormatting>
  <conditionalFormatting sqref="AX35:AX47">
    <cfRule type="cellIs" dxfId="1991" priority="285" operator="lessThan">
      <formula>0</formula>
    </cfRule>
    <cfRule type="cellIs" dxfId="1990" priority="286" operator="greaterThan">
      <formula>0</formula>
    </cfRule>
  </conditionalFormatting>
  <conditionalFormatting sqref="AW17:AW34">
    <cfRule type="cellIs" dxfId="1989" priority="287" operator="lessThan">
      <formula>0</formula>
    </cfRule>
    <cfRule type="cellIs" dxfId="1988" priority="288" operator="greaterThan">
      <formula>0</formula>
    </cfRule>
  </conditionalFormatting>
  <conditionalFormatting sqref="AV35:AV47">
    <cfRule type="cellIs" dxfId="1987" priority="283" operator="lessThan">
      <formula>0</formula>
    </cfRule>
    <cfRule type="cellIs" dxfId="1986" priority="284" operator="greaterThan">
      <formula>0</formula>
    </cfRule>
  </conditionalFormatting>
  <conditionalFormatting sqref="AW35:AW47">
    <cfRule type="cellIs" dxfId="1985" priority="281" operator="lessThan">
      <formula>0</formula>
    </cfRule>
    <cfRule type="cellIs" dxfId="1984" priority="282" operator="greaterThan">
      <formula>0</formula>
    </cfRule>
  </conditionalFormatting>
  <conditionalFormatting sqref="BC17:BC34">
    <cfRule type="cellIs" dxfId="1983" priority="275" operator="lessThan">
      <formula>0</formula>
    </cfRule>
    <cfRule type="cellIs" dxfId="1982" priority="276" operator="greaterThan">
      <formula>0</formula>
    </cfRule>
  </conditionalFormatting>
  <conditionalFormatting sqref="BA17:BA34">
    <cfRule type="cellIs" dxfId="1981" priority="273" operator="lessThan">
      <formula>0</formula>
    </cfRule>
    <cfRule type="cellIs" dxfId="1980" priority="274" operator="greaterThan">
      <formula>0</formula>
    </cfRule>
  </conditionalFormatting>
  <conditionalFormatting sqref="BC35:BC47">
    <cfRule type="cellIs" dxfId="1979" priority="271" operator="lessThan">
      <formula>0</formula>
    </cfRule>
    <cfRule type="cellIs" dxfId="1978" priority="272" operator="greaterThan">
      <formula>0</formula>
    </cfRule>
  </conditionalFormatting>
  <conditionalFormatting sqref="BA35:BA47">
    <cfRule type="cellIs" dxfId="1977" priority="269" operator="lessThan">
      <formula>0</formula>
    </cfRule>
    <cfRule type="cellIs" dxfId="1976" priority="270" operator="greaterThan">
      <formula>0</formula>
    </cfRule>
  </conditionalFormatting>
  <conditionalFormatting sqref="BB35:BB47">
    <cfRule type="cellIs" dxfId="1975" priority="267" operator="lessThan">
      <formula>0</formula>
    </cfRule>
    <cfRule type="cellIs" dxfId="1974" priority="268" operator="greaterThan">
      <formula>0</formula>
    </cfRule>
  </conditionalFormatting>
  <conditionalFormatting sqref="BH35:BH47">
    <cfRule type="cellIs" dxfId="1973" priority="237" operator="lessThan">
      <formula>0</formula>
    </cfRule>
    <cfRule type="cellIs" dxfId="1972" priority="238" operator="greaterThan">
      <formula>0</formula>
    </cfRule>
  </conditionalFormatting>
  <conditionalFormatting sqref="BF35:BF47">
    <cfRule type="cellIs" dxfId="1971" priority="235" operator="lessThan">
      <formula>0</formula>
    </cfRule>
    <cfRule type="cellIs" dxfId="1970" priority="236" operator="greaterThan">
      <formula>0</formula>
    </cfRule>
  </conditionalFormatting>
  <conditionalFormatting sqref="BG35:BG47">
    <cfRule type="cellIs" dxfId="1969" priority="233" operator="lessThan">
      <formula>0</formula>
    </cfRule>
    <cfRule type="cellIs" dxfId="1968" priority="234" operator="greaterThan">
      <formula>0</formula>
    </cfRule>
  </conditionalFormatting>
  <conditionalFormatting sqref="BB17:BB34">
    <cfRule type="cellIs" dxfId="1967" priority="231" operator="lessThan">
      <formula>100</formula>
    </cfRule>
    <cfRule type="cellIs" dxfId="1966" priority="232" operator="greaterThan">
      <formula>100</formula>
    </cfRule>
  </conditionalFormatting>
  <conditionalFormatting sqref="BH17:BH34">
    <cfRule type="cellIs" dxfId="1965" priority="227" operator="lessThan">
      <formula>0</formula>
    </cfRule>
    <cfRule type="cellIs" dxfId="1964" priority="228" operator="greaterThan">
      <formula>0</formula>
    </cfRule>
  </conditionalFormatting>
  <conditionalFormatting sqref="BF17:BF34">
    <cfRule type="cellIs" dxfId="1963" priority="225" stopIfTrue="1" operator="greaterThan">
      <formula>0</formula>
    </cfRule>
    <cfRule type="cellIs" dxfId="1962" priority="226" operator="lessThanOrEqual">
      <formula>0</formula>
    </cfRule>
  </conditionalFormatting>
  <conditionalFormatting sqref="BG17:BG34">
    <cfRule type="cellIs" dxfId="1961" priority="223" stopIfTrue="1" operator="greaterThan">
      <formula>100</formula>
    </cfRule>
    <cfRule type="cellIs" dxfId="1960" priority="224" operator="lessThanOrEqual">
      <formula>100</formula>
    </cfRule>
  </conditionalFormatting>
  <conditionalFormatting sqref="H11:H13">
    <cfRule type="cellIs" dxfId="1959" priority="147" operator="lessThan">
      <formula>0</formula>
    </cfRule>
    <cfRule type="cellIs" dxfId="1958" priority="148" operator="greaterThan">
      <formula>0</formula>
    </cfRule>
  </conditionalFormatting>
  <conditionalFormatting sqref="J11:J13">
    <cfRule type="cellIs" dxfId="1957" priority="145" operator="lessThan">
      <formula>0</formula>
    </cfRule>
    <cfRule type="cellIs" dxfId="1956" priority="146" operator="greaterThan">
      <formula>0</formula>
    </cfRule>
  </conditionalFormatting>
  <conditionalFormatting sqref="I11:I13">
    <cfRule type="cellIs" dxfId="1955" priority="143" operator="lessThan">
      <formula>0</formula>
    </cfRule>
    <cfRule type="cellIs" dxfId="1954" priority="144" operator="greaterThan">
      <formula>0</formula>
    </cfRule>
  </conditionalFormatting>
  <conditionalFormatting sqref="I11:I13">
    <cfRule type="cellIs" dxfId="1953" priority="142" operator="lessThan">
      <formula>100</formula>
    </cfRule>
  </conditionalFormatting>
  <conditionalFormatting sqref="M11:M13">
    <cfRule type="cellIs" dxfId="1952" priority="140" operator="lessThan">
      <formula>0</formula>
    </cfRule>
    <cfRule type="cellIs" dxfId="1951" priority="141" operator="greaterThan">
      <formula>0</formula>
    </cfRule>
  </conditionalFormatting>
  <conditionalFormatting sqref="R11:R13">
    <cfRule type="cellIs" dxfId="1950" priority="138" operator="lessThan">
      <formula>0</formula>
    </cfRule>
    <cfRule type="cellIs" dxfId="1949" priority="139" operator="greaterThan">
      <formula>0</formula>
    </cfRule>
  </conditionalFormatting>
  <conditionalFormatting sqref="W11:W13">
    <cfRule type="cellIs" dxfId="1948" priority="136" operator="lessThan">
      <formula>0</formula>
    </cfRule>
    <cfRule type="cellIs" dxfId="1947" priority="137" operator="greaterThan">
      <formula>0</formula>
    </cfRule>
  </conditionalFormatting>
  <conditionalFormatting sqref="AB11:AB13 AD11:AD13">
    <cfRule type="cellIs" dxfId="1946" priority="134" operator="lessThan">
      <formula>0</formula>
    </cfRule>
    <cfRule type="cellIs" dxfId="1945" priority="135" operator="greaterThan">
      <formula>0</formula>
    </cfRule>
  </conditionalFormatting>
  <conditionalFormatting sqref="Y11:Y13">
    <cfRule type="cellIs" dxfId="1944" priority="124" operator="lessThan">
      <formula>0</formula>
    </cfRule>
    <cfRule type="cellIs" dxfId="1943" priority="125" operator="greaterThan">
      <formula>0</formula>
    </cfRule>
  </conditionalFormatting>
  <conditionalFormatting sqref="AN11:AN13">
    <cfRule type="cellIs" dxfId="1942" priority="132" operator="lessThan">
      <formula>0</formula>
    </cfRule>
    <cfRule type="cellIs" dxfId="1941" priority="133" operator="greaterThan">
      <formula>0</formula>
    </cfRule>
  </conditionalFormatting>
  <conditionalFormatting sqref="AL11:AL13">
    <cfRule type="cellIs" dxfId="1940" priority="130" operator="lessThan">
      <formula>0</formula>
    </cfRule>
    <cfRule type="cellIs" dxfId="1939" priority="131" operator="greaterThan">
      <formula>0</formula>
    </cfRule>
  </conditionalFormatting>
  <conditionalFormatting sqref="O11:O13">
    <cfRule type="cellIs" dxfId="1938" priority="128" operator="lessThan">
      <formula>0</formula>
    </cfRule>
    <cfRule type="cellIs" dxfId="1937" priority="129" operator="greaterThan">
      <formula>0</formula>
    </cfRule>
  </conditionalFormatting>
  <conditionalFormatting sqref="T11:T13">
    <cfRule type="cellIs" dxfId="1936" priority="126" operator="lessThan">
      <formula>0</formula>
    </cfRule>
    <cfRule type="cellIs" dxfId="1935" priority="127" operator="greaterThan">
      <formula>0</formula>
    </cfRule>
  </conditionalFormatting>
  <conditionalFormatting sqref="AM11:AM13">
    <cfRule type="cellIs" dxfId="1934" priority="122" operator="lessThan">
      <formula>0</formula>
    </cfRule>
    <cfRule type="cellIs" dxfId="1933" priority="123" operator="greaterThan">
      <formula>0</formula>
    </cfRule>
  </conditionalFormatting>
  <conditionalFormatting sqref="AS11:AS13">
    <cfRule type="cellIs" dxfId="1932" priority="120" operator="lessThan">
      <formula>0</formula>
    </cfRule>
    <cfRule type="cellIs" dxfId="1931" priority="121" operator="greaterThan">
      <formula>0</formula>
    </cfRule>
  </conditionalFormatting>
  <conditionalFormatting sqref="AQ11:AQ13">
    <cfRule type="cellIs" dxfId="1930" priority="118" operator="lessThan">
      <formula>0</formula>
    </cfRule>
    <cfRule type="cellIs" dxfId="1929" priority="119" operator="greaterThan">
      <formula>0</formula>
    </cfRule>
  </conditionalFormatting>
  <conditionalFormatting sqref="AR11:AR13">
    <cfRule type="cellIs" dxfId="1928" priority="116" operator="lessThan">
      <formula>0</formula>
    </cfRule>
    <cfRule type="cellIs" dxfId="1927" priority="117" operator="greaterThan">
      <formula>0</formula>
    </cfRule>
  </conditionalFormatting>
  <conditionalFormatting sqref="AX11:AX13">
    <cfRule type="cellIs" dxfId="1926" priority="114" operator="lessThan">
      <formula>0</formula>
    </cfRule>
    <cfRule type="cellIs" dxfId="1925" priority="115" operator="greaterThan">
      <formula>0</formula>
    </cfRule>
  </conditionalFormatting>
  <conditionalFormatting sqref="AV11:AV13">
    <cfRule type="cellIs" dxfId="1924" priority="112" operator="lessThan">
      <formula>0</formula>
    </cfRule>
    <cfRule type="cellIs" dxfId="1923" priority="113" operator="greaterThan">
      <formula>0</formula>
    </cfRule>
  </conditionalFormatting>
  <conditionalFormatting sqref="AW11:AW13">
    <cfRule type="cellIs" dxfId="1922" priority="110" operator="lessThan">
      <formula>0</formula>
    </cfRule>
    <cfRule type="cellIs" dxfId="1921" priority="111" operator="greaterThan">
      <formula>0</formula>
    </cfRule>
  </conditionalFormatting>
  <conditionalFormatting sqref="BC11:BC13">
    <cfRule type="cellIs" dxfId="1920" priority="108" operator="lessThan">
      <formula>0</formula>
    </cfRule>
    <cfRule type="cellIs" dxfId="1919" priority="109" operator="greaterThan">
      <formula>0</formula>
    </cfRule>
  </conditionalFormatting>
  <conditionalFormatting sqref="BA11:BA13">
    <cfRule type="cellIs" dxfId="1918" priority="106" operator="lessThan">
      <formula>0</formula>
    </cfRule>
    <cfRule type="cellIs" dxfId="1917" priority="107" operator="greaterThan">
      <formula>0</formula>
    </cfRule>
  </conditionalFormatting>
  <conditionalFormatting sqref="N11:N13">
    <cfRule type="cellIs" dxfId="1916" priority="104" operator="lessThan">
      <formula>0</formula>
    </cfRule>
    <cfRule type="cellIs" dxfId="1915" priority="105" operator="greaterThan">
      <formula>0</formula>
    </cfRule>
  </conditionalFormatting>
  <conditionalFormatting sqref="N11:N13">
    <cfRule type="cellIs" dxfId="1914" priority="103" operator="lessThan">
      <formula>100</formula>
    </cfRule>
  </conditionalFormatting>
  <conditionalFormatting sqref="S11:S13">
    <cfRule type="cellIs" dxfId="1913" priority="101" operator="lessThan">
      <formula>0</formula>
    </cfRule>
    <cfRule type="cellIs" dxfId="1912" priority="102" operator="greaterThan">
      <formula>0</formula>
    </cfRule>
  </conditionalFormatting>
  <conditionalFormatting sqref="S11:S13">
    <cfRule type="cellIs" dxfId="1911" priority="100" operator="lessThan">
      <formula>100</formula>
    </cfRule>
  </conditionalFormatting>
  <conditionalFormatting sqref="X11:X13">
    <cfRule type="cellIs" dxfId="1910" priority="98" operator="lessThan">
      <formula>0</formula>
    </cfRule>
    <cfRule type="cellIs" dxfId="1909" priority="99" operator="greaterThan">
      <formula>0</formula>
    </cfRule>
  </conditionalFormatting>
  <conditionalFormatting sqref="X11:X13">
    <cfRule type="cellIs" dxfId="1908" priority="96" operator="lessThan">
      <formula>0</formula>
    </cfRule>
    <cfRule type="cellIs" dxfId="1907" priority="97" operator="greaterThan">
      <formula>0</formula>
    </cfRule>
  </conditionalFormatting>
  <conditionalFormatting sqref="X11:X13">
    <cfRule type="cellIs" dxfId="1906" priority="95" operator="lessThan">
      <formula>100</formula>
    </cfRule>
  </conditionalFormatting>
  <conditionalFormatting sqref="AC11:AC13">
    <cfRule type="cellIs" dxfId="1905" priority="93" operator="lessThan">
      <formula>0</formula>
    </cfRule>
    <cfRule type="cellIs" dxfId="1904" priority="94" operator="greaterThan">
      <formula>0</formula>
    </cfRule>
  </conditionalFormatting>
  <conditionalFormatting sqref="AC11:AC13">
    <cfRule type="cellIs" dxfId="1903" priority="91" operator="lessThan">
      <formula>0</formula>
    </cfRule>
    <cfRule type="cellIs" dxfId="1902" priority="92" operator="greaterThan">
      <formula>0</formula>
    </cfRule>
  </conditionalFormatting>
  <conditionalFormatting sqref="AC11:AC13">
    <cfRule type="cellIs" dxfId="1901" priority="90" operator="lessThan">
      <formula>100</formula>
    </cfRule>
  </conditionalFormatting>
  <conditionalFormatting sqref="AG11:AG13">
    <cfRule type="cellIs" dxfId="1900" priority="88" operator="lessThan">
      <formula>0</formula>
    </cfRule>
    <cfRule type="cellIs" dxfId="1899" priority="89" operator="greaterThan">
      <formula>0</formula>
    </cfRule>
  </conditionalFormatting>
  <conditionalFormatting sqref="AI11:AI13">
    <cfRule type="cellIs" dxfId="1898" priority="86" operator="lessThan">
      <formula>0</formula>
    </cfRule>
    <cfRule type="cellIs" dxfId="1897" priority="87" operator="greaterThan">
      <formula>0</formula>
    </cfRule>
  </conditionalFormatting>
  <conditionalFormatting sqref="AH11:AH13">
    <cfRule type="cellIs" dxfId="1896" priority="84" operator="lessThan">
      <formula>0</formula>
    </cfRule>
    <cfRule type="cellIs" dxfId="1895" priority="85" operator="greaterThan">
      <formula>0</formula>
    </cfRule>
  </conditionalFormatting>
  <conditionalFormatting sqref="AH11:AH13">
    <cfRule type="cellIs" dxfId="1894" priority="83" operator="lessThan">
      <formula>100</formula>
    </cfRule>
  </conditionalFormatting>
  <conditionalFormatting sqref="BB11:BB13">
    <cfRule type="cellIs" dxfId="1893" priority="81" operator="lessThan">
      <formula>100</formula>
    </cfRule>
    <cfRule type="cellIs" dxfId="1892" priority="82" operator="greaterThan">
      <formula>100</formula>
    </cfRule>
  </conditionalFormatting>
  <conditionalFormatting sqref="BH11:BH13">
    <cfRule type="cellIs" dxfId="1891" priority="79" operator="lessThan">
      <formula>0</formula>
    </cfRule>
    <cfRule type="cellIs" dxfId="1890" priority="80" operator="greaterThan">
      <formula>0</formula>
    </cfRule>
  </conditionalFormatting>
  <conditionalFormatting sqref="BF11:BF13">
    <cfRule type="cellIs" dxfId="1889" priority="77" stopIfTrue="1" operator="greaterThan">
      <formula>0</formula>
    </cfRule>
    <cfRule type="cellIs" dxfId="1888" priority="78" operator="lessThanOrEqual">
      <formula>0</formula>
    </cfRule>
  </conditionalFormatting>
  <conditionalFormatting sqref="BG11:BG13">
    <cfRule type="cellIs" dxfId="1887" priority="75" stopIfTrue="1" operator="greaterThan">
      <formula>100</formula>
    </cfRule>
    <cfRule type="cellIs" dxfId="1886" priority="76" operator="lessThanOrEqual">
      <formula>100</formula>
    </cfRule>
  </conditionalFormatting>
  <conditionalFormatting sqref="H14:H16">
    <cfRule type="cellIs" dxfId="1885" priority="73" operator="lessThan">
      <formula>0</formula>
    </cfRule>
    <cfRule type="cellIs" dxfId="1884" priority="74" operator="greaterThan">
      <formula>0</formula>
    </cfRule>
  </conditionalFormatting>
  <conditionalFormatting sqref="J14:J16">
    <cfRule type="cellIs" dxfId="1883" priority="71" operator="lessThan">
      <formula>0</formula>
    </cfRule>
    <cfRule type="cellIs" dxfId="1882" priority="72" operator="greaterThan">
      <formula>0</formula>
    </cfRule>
  </conditionalFormatting>
  <conditionalFormatting sqref="I14:I16">
    <cfRule type="cellIs" dxfId="1881" priority="69" operator="lessThan">
      <formula>0</formula>
    </cfRule>
    <cfRule type="cellIs" dxfId="1880" priority="70" operator="greaterThan">
      <formula>0</formula>
    </cfRule>
  </conditionalFormatting>
  <conditionalFormatting sqref="I14:I16">
    <cfRule type="cellIs" dxfId="1879" priority="68" operator="lessThan">
      <formula>100</formula>
    </cfRule>
  </conditionalFormatting>
  <conditionalFormatting sqref="M14:M16">
    <cfRule type="cellIs" dxfId="1878" priority="66" operator="lessThan">
      <formula>0</formula>
    </cfRule>
    <cfRule type="cellIs" dxfId="1877" priority="67" operator="greaterThan">
      <formula>0</formula>
    </cfRule>
  </conditionalFormatting>
  <conditionalFormatting sqref="R14:R16">
    <cfRule type="cellIs" dxfId="1876" priority="64" operator="lessThan">
      <formula>0</formula>
    </cfRule>
    <cfRule type="cellIs" dxfId="1875" priority="65" operator="greaterThan">
      <formula>0</formula>
    </cfRule>
  </conditionalFormatting>
  <conditionalFormatting sqref="W14:W16">
    <cfRule type="cellIs" dxfId="1874" priority="62" operator="lessThan">
      <formula>0</formula>
    </cfRule>
    <cfRule type="cellIs" dxfId="1873" priority="63" operator="greaterThan">
      <formula>0</formula>
    </cfRule>
  </conditionalFormatting>
  <conditionalFormatting sqref="AB14:AB16 AD14:AD16">
    <cfRule type="cellIs" dxfId="1872" priority="60" operator="lessThan">
      <formula>0</formula>
    </cfRule>
    <cfRule type="cellIs" dxfId="1871" priority="61" operator="greaterThan">
      <formula>0</formula>
    </cfRule>
  </conditionalFormatting>
  <conditionalFormatting sqref="Y14:Y16">
    <cfRule type="cellIs" dxfId="1870" priority="50" operator="lessThan">
      <formula>0</formula>
    </cfRule>
    <cfRule type="cellIs" dxfId="1869" priority="51" operator="greaterThan">
      <formula>0</formula>
    </cfRule>
  </conditionalFormatting>
  <conditionalFormatting sqref="AN14:AN16">
    <cfRule type="cellIs" dxfId="1868" priority="58" operator="lessThan">
      <formula>0</formula>
    </cfRule>
    <cfRule type="cellIs" dxfId="1867" priority="59" operator="greaterThan">
      <formula>0</formula>
    </cfRule>
  </conditionalFormatting>
  <conditionalFormatting sqref="AL14:AL16">
    <cfRule type="cellIs" dxfId="1866" priority="56" operator="lessThan">
      <formula>0</formula>
    </cfRule>
    <cfRule type="cellIs" dxfId="1865" priority="57" operator="greaterThan">
      <formula>0</formula>
    </cfRule>
  </conditionalFormatting>
  <conditionalFormatting sqref="O14:O16">
    <cfRule type="cellIs" dxfId="1864" priority="54" operator="lessThan">
      <formula>0</formula>
    </cfRule>
    <cfRule type="cellIs" dxfId="1863" priority="55" operator="greaterThan">
      <formula>0</formula>
    </cfRule>
  </conditionalFormatting>
  <conditionalFormatting sqref="T14:T16">
    <cfRule type="cellIs" dxfId="1862" priority="52" operator="lessThan">
      <formula>0</formula>
    </cfRule>
    <cfRule type="cellIs" dxfId="1861" priority="53" operator="greaterThan">
      <formula>0</formula>
    </cfRule>
  </conditionalFormatting>
  <conditionalFormatting sqref="AM14:AM16">
    <cfRule type="cellIs" dxfId="1860" priority="48" operator="lessThan">
      <formula>0</formula>
    </cfRule>
    <cfRule type="cellIs" dxfId="1859" priority="49" operator="greaterThan">
      <formula>0</formula>
    </cfRule>
  </conditionalFormatting>
  <conditionalFormatting sqref="AS14:AS16">
    <cfRule type="cellIs" dxfId="1858" priority="46" operator="lessThan">
      <formula>0</formula>
    </cfRule>
    <cfRule type="cellIs" dxfId="1857" priority="47" operator="greaterThan">
      <formula>0</formula>
    </cfRule>
  </conditionalFormatting>
  <conditionalFormatting sqref="AQ14:AQ16">
    <cfRule type="cellIs" dxfId="1856" priority="44" operator="lessThan">
      <formula>0</formula>
    </cfRule>
    <cfRule type="cellIs" dxfId="1855" priority="45" operator="greaterThan">
      <formula>0</formula>
    </cfRule>
  </conditionalFormatting>
  <conditionalFormatting sqref="AR14:AR16">
    <cfRule type="cellIs" dxfId="1854" priority="42" operator="lessThan">
      <formula>0</formula>
    </cfRule>
    <cfRule type="cellIs" dxfId="1853" priority="43" operator="greaterThan">
      <formula>0</formula>
    </cfRule>
  </conditionalFormatting>
  <conditionalFormatting sqref="AX14:AX16">
    <cfRule type="cellIs" dxfId="1852" priority="40" operator="lessThan">
      <formula>0</formula>
    </cfRule>
    <cfRule type="cellIs" dxfId="1851" priority="41" operator="greaterThan">
      <formula>0</formula>
    </cfRule>
  </conditionalFormatting>
  <conditionalFormatting sqref="AV14:AV16">
    <cfRule type="cellIs" dxfId="1850" priority="38" operator="lessThan">
      <formula>0</formula>
    </cfRule>
    <cfRule type="cellIs" dxfId="1849" priority="39" operator="greaterThan">
      <formula>0</formula>
    </cfRule>
  </conditionalFormatting>
  <conditionalFormatting sqref="AW14:AW16">
    <cfRule type="cellIs" dxfId="1848" priority="36" operator="lessThan">
      <formula>0</formula>
    </cfRule>
    <cfRule type="cellIs" dxfId="1847" priority="37" operator="greaterThan">
      <formula>0</formula>
    </cfRule>
  </conditionalFormatting>
  <conditionalFormatting sqref="BC14:BC16">
    <cfRule type="cellIs" dxfId="1846" priority="34" operator="lessThan">
      <formula>0</formula>
    </cfRule>
    <cfRule type="cellIs" dxfId="1845" priority="35" operator="greaterThan">
      <formula>0</formula>
    </cfRule>
  </conditionalFormatting>
  <conditionalFormatting sqref="BA14:BA16">
    <cfRule type="cellIs" dxfId="1844" priority="32" operator="lessThan">
      <formula>0</formula>
    </cfRule>
    <cfRule type="cellIs" dxfId="1843" priority="33" operator="greaterThan">
      <formula>0</formula>
    </cfRule>
  </conditionalFormatting>
  <conditionalFormatting sqref="N14:N16">
    <cfRule type="cellIs" dxfId="1842" priority="30" operator="lessThan">
      <formula>0</formula>
    </cfRule>
    <cfRule type="cellIs" dxfId="1841" priority="31" operator="greaterThan">
      <formula>0</formula>
    </cfRule>
  </conditionalFormatting>
  <conditionalFormatting sqref="N14:N16">
    <cfRule type="cellIs" dxfId="1840" priority="29" operator="lessThan">
      <formula>100</formula>
    </cfRule>
  </conditionalFormatting>
  <conditionalFormatting sqref="S14:S16">
    <cfRule type="cellIs" dxfId="1839" priority="27" operator="lessThan">
      <formula>0</formula>
    </cfRule>
    <cfRule type="cellIs" dxfId="1838" priority="28" operator="greaterThan">
      <formula>0</formula>
    </cfRule>
  </conditionalFormatting>
  <conditionalFormatting sqref="S14:S16">
    <cfRule type="cellIs" dxfId="1837" priority="26" operator="lessThan">
      <formula>100</formula>
    </cfRule>
  </conditionalFormatting>
  <conditionalFormatting sqref="X14:X16">
    <cfRule type="cellIs" dxfId="1836" priority="24" operator="lessThan">
      <formula>0</formula>
    </cfRule>
    <cfRule type="cellIs" dxfId="1835" priority="25" operator="greaterThan">
      <formula>0</formula>
    </cfRule>
  </conditionalFormatting>
  <conditionalFormatting sqref="X14:X16">
    <cfRule type="cellIs" dxfId="1834" priority="22" operator="lessThan">
      <formula>0</formula>
    </cfRule>
    <cfRule type="cellIs" dxfId="1833" priority="23" operator="greaterThan">
      <formula>0</formula>
    </cfRule>
  </conditionalFormatting>
  <conditionalFormatting sqref="X14:X16">
    <cfRule type="cellIs" dxfId="1832" priority="21" operator="lessThan">
      <formula>100</formula>
    </cfRule>
  </conditionalFormatting>
  <conditionalFormatting sqref="AC14:AC16">
    <cfRule type="cellIs" dxfId="1831" priority="19" operator="lessThan">
      <formula>0</formula>
    </cfRule>
    <cfRule type="cellIs" dxfId="1830" priority="20" operator="greaterThan">
      <formula>0</formula>
    </cfRule>
  </conditionalFormatting>
  <conditionalFormatting sqref="AC14:AC16">
    <cfRule type="cellIs" dxfId="1829" priority="17" operator="lessThan">
      <formula>0</formula>
    </cfRule>
    <cfRule type="cellIs" dxfId="1828" priority="18" operator="greaterThan">
      <formula>0</formula>
    </cfRule>
  </conditionalFormatting>
  <conditionalFormatting sqref="AC14:AC16">
    <cfRule type="cellIs" dxfId="1827" priority="16" operator="lessThan">
      <formula>100</formula>
    </cfRule>
  </conditionalFormatting>
  <conditionalFormatting sqref="AG14:AG16">
    <cfRule type="cellIs" dxfId="1826" priority="14" operator="lessThan">
      <formula>0</formula>
    </cfRule>
    <cfRule type="cellIs" dxfId="1825" priority="15" operator="greaterThan">
      <formula>0</formula>
    </cfRule>
  </conditionalFormatting>
  <conditionalFormatting sqref="AI14:AI16">
    <cfRule type="cellIs" dxfId="1824" priority="12" operator="lessThan">
      <formula>0</formula>
    </cfRule>
    <cfRule type="cellIs" dxfId="1823" priority="13" operator="greaterThan">
      <formula>0</formula>
    </cfRule>
  </conditionalFormatting>
  <conditionalFormatting sqref="AH14:AH16">
    <cfRule type="cellIs" dxfId="1822" priority="10" operator="lessThan">
      <formula>0</formula>
    </cfRule>
    <cfRule type="cellIs" dxfId="1821" priority="11" operator="greaterThan">
      <formula>0</formula>
    </cfRule>
  </conditionalFormatting>
  <conditionalFormatting sqref="AH14:AH16">
    <cfRule type="cellIs" dxfId="1820" priority="9" operator="lessThan">
      <formula>100</formula>
    </cfRule>
  </conditionalFormatting>
  <conditionalFormatting sqref="BB14:BB16">
    <cfRule type="cellIs" dxfId="1819" priority="7" operator="lessThan">
      <formula>100</formula>
    </cfRule>
    <cfRule type="cellIs" dxfId="1818" priority="8" operator="greaterThan">
      <formula>100</formula>
    </cfRule>
  </conditionalFormatting>
  <conditionalFormatting sqref="BH14:BH16">
    <cfRule type="cellIs" dxfId="1817" priority="5" operator="lessThan">
      <formula>0</formula>
    </cfRule>
    <cfRule type="cellIs" dxfId="1816" priority="6" operator="greaterThan">
      <formula>0</formula>
    </cfRule>
  </conditionalFormatting>
  <conditionalFormatting sqref="BF14:BF16">
    <cfRule type="cellIs" dxfId="1815" priority="3" stopIfTrue="1" operator="greaterThan">
      <formula>0</formula>
    </cfRule>
    <cfRule type="cellIs" dxfId="1814" priority="4" operator="lessThanOrEqual">
      <formula>0</formula>
    </cfRule>
  </conditionalFormatting>
  <conditionalFormatting sqref="BG14:BG16">
    <cfRule type="cellIs" dxfId="1813" priority="1" stopIfTrue="1" operator="greaterThan">
      <formula>100</formula>
    </cfRule>
    <cfRule type="cellIs" dxfId="1812" priority="2" operator="lessThan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9D28-2794-4C0D-8CC3-E8D2A4FAC454}">
  <sheetPr>
    <tabColor rgb="FFD9E1F2"/>
  </sheetPr>
  <dimension ref="B1:BG61"/>
  <sheetViews>
    <sheetView showGridLines="0" zoomScale="107" zoomScaleNormal="120" workbookViewId="0">
      <selection activeCell="F27" sqref="F27"/>
    </sheetView>
  </sheetViews>
  <sheetFormatPr defaultColWidth="11" defaultRowHeight="15.75" outlineLevelRow="1"/>
  <cols>
    <col min="1" max="1" width="6.375" customWidth="1"/>
    <col min="2" max="2" width="15.875" customWidth="1"/>
    <col min="3" max="4" width="12.125" customWidth="1"/>
    <col min="5" max="5" width="16.125" customWidth="1"/>
    <col min="6" max="6" width="12.875" customWidth="1"/>
    <col min="7" max="8" width="12.125" customWidth="1"/>
    <col min="9" max="9" width="13.125" customWidth="1"/>
    <col min="10" max="13" width="12.125" customWidth="1"/>
    <col min="14" max="14" width="14.375" customWidth="1"/>
    <col min="15" max="18" width="12.125" customWidth="1"/>
    <col min="19" max="19" width="13.5" customWidth="1"/>
    <col min="20" max="20" width="14.125" customWidth="1"/>
    <col min="21" max="23" width="12.125" customWidth="1"/>
    <col min="24" max="24" width="15.375" customWidth="1"/>
    <col min="25" max="30" width="12.125" customWidth="1"/>
    <col min="31" max="32" width="9"/>
    <col min="33" max="33" width="12.125" customWidth="1"/>
    <col min="34" max="34" width="13.5" customWidth="1"/>
    <col min="35" max="36" width="9"/>
    <col min="37" max="37" width="10.875" customWidth="1"/>
    <col min="38" max="38" width="12.125" customWidth="1"/>
    <col min="39" max="39" width="13" customWidth="1"/>
    <col min="40" max="43" width="9"/>
    <col min="44" max="44" width="12.625" customWidth="1"/>
    <col min="45" max="48" width="9"/>
    <col min="49" max="49" width="12.125" customWidth="1"/>
    <col min="50" max="53" width="9"/>
    <col min="54" max="54" width="12.625" customWidth="1"/>
  </cols>
  <sheetData>
    <row r="1" spans="2:59" ht="19.5">
      <c r="B1" s="1" t="s">
        <v>0</v>
      </c>
    </row>
    <row r="3" spans="2:59" ht="99" customHeight="1">
      <c r="B3" s="163" t="s">
        <v>68</v>
      </c>
      <c r="C3" s="164"/>
      <c r="D3" s="164"/>
      <c r="E3" s="164"/>
      <c r="F3" s="164"/>
      <c r="G3" s="164"/>
      <c r="H3" s="164"/>
      <c r="I3" s="165"/>
    </row>
    <row r="7" spans="2:59" outlineLevel="1">
      <c r="B7" s="98" t="s">
        <v>2</v>
      </c>
    </row>
    <row r="8" spans="2:59" outlineLevel="1">
      <c r="B8" s="43"/>
      <c r="C8" s="166" t="s">
        <v>3</v>
      </c>
      <c r="D8" s="166"/>
      <c r="E8" s="167" t="s">
        <v>4</v>
      </c>
      <c r="F8" s="166"/>
      <c r="G8" s="166"/>
      <c r="H8" s="166"/>
      <c r="I8" s="168"/>
      <c r="J8" s="166" t="s">
        <v>5</v>
      </c>
      <c r="K8" s="166"/>
      <c r="L8" s="166"/>
      <c r="M8" s="166"/>
      <c r="N8" s="166"/>
      <c r="O8" s="167" t="s">
        <v>6</v>
      </c>
      <c r="P8" s="166"/>
      <c r="Q8" s="166"/>
      <c r="R8" s="166"/>
      <c r="S8" s="168"/>
      <c r="T8" s="167" t="s">
        <v>7</v>
      </c>
      <c r="U8" s="166"/>
      <c r="V8" s="166"/>
      <c r="W8" s="166"/>
      <c r="X8" s="168"/>
      <c r="Y8" s="166" t="s">
        <v>8</v>
      </c>
      <c r="Z8" s="166"/>
      <c r="AA8" s="166"/>
      <c r="AB8" s="166"/>
      <c r="AC8" s="166"/>
      <c r="AD8" s="167" t="s">
        <v>9</v>
      </c>
      <c r="AE8" s="166"/>
      <c r="AF8" s="166"/>
      <c r="AG8" s="166"/>
      <c r="AH8" s="168"/>
      <c r="AI8" s="166" t="s">
        <v>10</v>
      </c>
      <c r="AJ8" s="166"/>
      <c r="AK8" s="166"/>
      <c r="AL8" s="166"/>
      <c r="AM8" s="168"/>
      <c r="AN8" s="174" t="s">
        <v>11</v>
      </c>
      <c r="AO8" s="174"/>
      <c r="AP8" s="174"/>
      <c r="AQ8" s="174"/>
      <c r="AR8" s="175"/>
      <c r="AS8" s="174" t="s">
        <v>12</v>
      </c>
      <c r="AT8" s="174"/>
      <c r="AU8" s="174"/>
      <c r="AV8" s="174"/>
      <c r="AW8" s="175"/>
      <c r="AX8" s="174" t="s">
        <v>13</v>
      </c>
      <c r="AY8" s="174"/>
      <c r="AZ8" s="174"/>
      <c r="BA8" s="174"/>
      <c r="BB8" s="174"/>
      <c r="BC8" s="169" t="s">
        <v>14</v>
      </c>
      <c r="BD8" s="170"/>
      <c r="BE8" s="170"/>
      <c r="BF8" s="170"/>
      <c r="BG8" s="171"/>
    </row>
    <row r="9" spans="2:59" ht="31.5" outlineLevel="1">
      <c r="B9" s="50" t="s">
        <v>15</v>
      </c>
      <c r="C9" s="51" t="s">
        <v>16</v>
      </c>
      <c r="D9" s="51" t="s">
        <v>17</v>
      </c>
      <c r="E9" s="54" t="s">
        <v>16</v>
      </c>
      <c r="F9" s="51" t="s">
        <v>17</v>
      </c>
      <c r="G9" s="52" t="s">
        <v>18</v>
      </c>
      <c r="H9" s="52" t="s">
        <v>19</v>
      </c>
      <c r="I9" s="53" t="s">
        <v>20</v>
      </c>
      <c r="J9" s="51" t="s">
        <v>16</v>
      </c>
      <c r="K9" s="51" t="s">
        <v>17</v>
      </c>
      <c r="L9" s="52" t="s">
        <v>18</v>
      </c>
      <c r="M9" s="52" t="s">
        <v>19</v>
      </c>
      <c r="N9" s="85" t="s">
        <v>20</v>
      </c>
      <c r="O9" s="54" t="s">
        <v>16</v>
      </c>
      <c r="P9" s="51" t="s">
        <v>17</v>
      </c>
      <c r="Q9" s="52" t="s">
        <v>18</v>
      </c>
      <c r="R9" s="52" t="s">
        <v>19</v>
      </c>
      <c r="S9" s="53" t="s">
        <v>20</v>
      </c>
      <c r="T9" s="54" t="s">
        <v>16</v>
      </c>
      <c r="U9" s="51" t="s">
        <v>17</v>
      </c>
      <c r="V9" s="52" t="s">
        <v>18</v>
      </c>
      <c r="W9" s="52" t="s">
        <v>19</v>
      </c>
      <c r="X9" s="53" t="s">
        <v>20</v>
      </c>
      <c r="Y9" s="51" t="s">
        <v>16</v>
      </c>
      <c r="Z9" s="51" t="s">
        <v>17</v>
      </c>
      <c r="AA9" s="52" t="s">
        <v>18</v>
      </c>
      <c r="AB9" s="52" t="s">
        <v>19</v>
      </c>
      <c r="AC9" s="52" t="s">
        <v>20</v>
      </c>
      <c r="AD9" s="54" t="s">
        <v>16</v>
      </c>
      <c r="AE9" s="51" t="s">
        <v>17</v>
      </c>
      <c r="AF9" s="52" t="s">
        <v>18</v>
      </c>
      <c r="AG9" s="52" t="s">
        <v>19</v>
      </c>
      <c r="AH9" s="53" t="s">
        <v>20</v>
      </c>
      <c r="AI9" s="51" t="s">
        <v>16</v>
      </c>
      <c r="AJ9" s="51" t="s">
        <v>17</v>
      </c>
      <c r="AK9" s="52" t="s">
        <v>18</v>
      </c>
      <c r="AL9" s="52" t="s">
        <v>19</v>
      </c>
      <c r="AM9" s="53" t="s">
        <v>20</v>
      </c>
      <c r="AN9" s="93" t="s">
        <v>16</v>
      </c>
      <c r="AO9" s="93" t="s">
        <v>17</v>
      </c>
      <c r="AP9" s="94" t="s">
        <v>18</v>
      </c>
      <c r="AQ9" s="94" t="s">
        <v>19</v>
      </c>
      <c r="AR9" s="95" t="s">
        <v>20</v>
      </c>
      <c r="AS9" s="93" t="s">
        <v>16</v>
      </c>
      <c r="AT9" s="93" t="s">
        <v>17</v>
      </c>
      <c r="AU9" s="94" t="s">
        <v>18</v>
      </c>
      <c r="AV9" s="94" t="s">
        <v>19</v>
      </c>
      <c r="AW9" s="95" t="s">
        <v>20</v>
      </c>
      <c r="AX9" s="93" t="s">
        <v>16</v>
      </c>
      <c r="AY9" s="93" t="s">
        <v>17</v>
      </c>
      <c r="AZ9" s="94" t="s">
        <v>18</v>
      </c>
      <c r="BA9" s="94" t="s">
        <v>19</v>
      </c>
      <c r="BB9" s="94" t="s">
        <v>20</v>
      </c>
      <c r="BC9" s="131" t="s">
        <v>16</v>
      </c>
      <c r="BD9" s="132" t="s">
        <v>17</v>
      </c>
      <c r="BE9" s="133" t="s">
        <v>18</v>
      </c>
      <c r="BF9" s="133" t="s">
        <v>21</v>
      </c>
      <c r="BG9" s="134"/>
    </row>
    <row r="10" spans="2:59" outlineLevel="1">
      <c r="B10" s="58">
        <v>44927</v>
      </c>
      <c r="C10" s="9">
        <v>31401979</v>
      </c>
      <c r="D10" s="9">
        <v>2821478</v>
      </c>
      <c r="E10" s="86">
        <v>0.44181991999999998</v>
      </c>
      <c r="F10" s="6">
        <v>0.35707243</v>
      </c>
      <c r="G10" s="10">
        <v>8.4747500000000003E-2</v>
      </c>
      <c r="H10" s="26">
        <v>123.73397900000001</v>
      </c>
      <c r="I10" s="36">
        <v>2661239.11</v>
      </c>
      <c r="J10" s="4">
        <v>8.33610893</v>
      </c>
      <c r="K10" s="4">
        <v>6.6315138100000004</v>
      </c>
      <c r="L10" s="5">
        <v>1.70459513</v>
      </c>
      <c r="M10" s="26">
        <v>125.704465</v>
      </c>
      <c r="N10" s="16">
        <v>53527660.399999999</v>
      </c>
      <c r="O10" s="88">
        <v>5.8136939400000003</v>
      </c>
      <c r="P10" s="4">
        <v>4.5149985199999998</v>
      </c>
      <c r="Q10" s="5">
        <v>1.29869542</v>
      </c>
      <c r="R10" s="26">
        <v>128.764028</v>
      </c>
      <c r="S10" s="36">
        <v>40781606.200000003</v>
      </c>
      <c r="T10" s="88">
        <v>6.7132931300000003</v>
      </c>
      <c r="U10" s="4">
        <v>5.2480373800000004</v>
      </c>
      <c r="V10" s="5">
        <v>1.46525576</v>
      </c>
      <c r="W10" s="26">
        <v>127.92007099999999</v>
      </c>
      <c r="X10" s="36">
        <v>46011930.5</v>
      </c>
      <c r="Y10" s="6">
        <v>0.2861494</v>
      </c>
      <c r="Z10" s="6">
        <v>0.25568001000000001</v>
      </c>
      <c r="AA10" s="7">
        <v>3.0469389999999999E-2</v>
      </c>
      <c r="AB10" s="26">
        <v>111.917</v>
      </c>
      <c r="AC10" s="16">
        <v>288561.098</v>
      </c>
      <c r="AD10" s="86">
        <v>0.30089195000000002</v>
      </c>
      <c r="AE10" s="6">
        <v>0.30229624999999999</v>
      </c>
      <c r="AF10" s="10">
        <v>-1.4043E-3</v>
      </c>
      <c r="AG10" s="26">
        <v>99.535455099999993</v>
      </c>
      <c r="AH10" s="36">
        <v>-13276.422</v>
      </c>
      <c r="AI10" s="6">
        <v>2.5777789999999998E-2</v>
      </c>
      <c r="AJ10" s="6">
        <v>1.8341389999999999E-2</v>
      </c>
      <c r="AK10" s="7">
        <v>7.4364100000000001E-3</v>
      </c>
      <c r="AL10" s="26">
        <v>140.544421</v>
      </c>
      <c r="AM10" s="36">
        <v>170559.59700000001</v>
      </c>
      <c r="AN10" s="6">
        <v>1.6363119999999998E-2</v>
      </c>
      <c r="AO10" s="6">
        <v>1.051157E-2</v>
      </c>
      <c r="AP10" s="7">
        <v>5.8515499999999996E-3</v>
      </c>
      <c r="AQ10" s="26">
        <v>155.66774000000001</v>
      </c>
      <c r="AR10" s="36">
        <v>107125.927</v>
      </c>
      <c r="AS10" s="6">
        <v>5.40454E-2</v>
      </c>
      <c r="AT10" s="6">
        <v>4.1975800000000001E-2</v>
      </c>
      <c r="AU10" s="7">
        <v>1.20696E-2</v>
      </c>
      <c r="AV10" s="26">
        <v>128.75371100000001</v>
      </c>
      <c r="AW10" s="36">
        <v>55863.891499999998</v>
      </c>
      <c r="AX10" s="6">
        <v>2.537259E-2</v>
      </c>
      <c r="AY10" s="6">
        <v>2.314538E-2</v>
      </c>
      <c r="AZ10" s="7">
        <v>2.2272099999999999E-3</v>
      </c>
      <c r="BA10" s="26">
        <v>109.62269999999999</v>
      </c>
      <c r="BB10" s="36">
        <v>897.99120600000003</v>
      </c>
      <c r="BC10" s="6">
        <v>6.6388050000000004E-2</v>
      </c>
      <c r="BD10" s="6">
        <v>7.2058659999999997E-2</v>
      </c>
      <c r="BE10" s="7">
        <v>-5.6705999999999996E-3</v>
      </c>
      <c r="BF10" s="26">
        <v>92.130565099999998</v>
      </c>
      <c r="BG10" s="36"/>
    </row>
    <row r="11" spans="2:59" hidden="1" outlineLevel="1">
      <c r="B11" s="58"/>
      <c r="C11" s="9"/>
      <c r="D11" s="9"/>
      <c r="E11" s="86"/>
      <c r="F11" s="6"/>
      <c r="G11" s="10"/>
      <c r="H11" s="26"/>
      <c r="I11" s="36"/>
      <c r="J11" s="4"/>
      <c r="K11" s="4"/>
      <c r="L11" s="5"/>
      <c r="M11" s="26"/>
      <c r="N11" s="16"/>
      <c r="O11" s="88"/>
      <c r="P11" s="4"/>
      <c r="Q11" s="5"/>
      <c r="R11" s="26"/>
      <c r="S11" s="36"/>
      <c r="T11" s="88"/>
      <c r="U11" s="4"/>
      <c r="V11" s="5"/>
      <c r="W11" s="26"/>
      <c r="X11" s="36"/>
      <c r="Y11" s="6"/>
      <c r="Z11" s="6"/>
      <c r="AA11" s="7"/>
      <c r="AB11" s="26"/>
      <c r="AC11" s="16"/>
      <c r="AD11" s="86"/>
      <c r="AE11" s="6"/>
      <c r="AF11" s="10"/>
      <c r="AG11" s="26"/>
      <c r="AH11" s="36"/>
      <c r="AI11" s="6"/>
      <c r="AJ11" s="6"/>
      <c r="AK11" s="7"/>
      <c r="AL11" s="26"/>
      <c r="AM11" s="36"/>
      <c r="AN11" s="6"/>
      <c r="AO11" s="6"/>
      <c r="AP11" s="7"/>
      <c r="AQ11" s="26"/>
      <c r="AR11" s="36"/>
      <c r="AS11" s="6"/>
      <c r="AT11" s="6"/>
      <c r="AU11" s="7"/>
      <c r="AV11" s="26"/>
      <c r="AW11" s="36"/>
      <c r="AX11" s="6"/>
      <c r="AY11" s="6"/>
      <c r="AZ11" s="7"/>
      <c r="BA11" s="26"/>
      <c r="BB11" s="36"/>
      <c r="BC11" s="6"/>
      <c r="BD11" s="6"/>
      <c r="BE11" s="7"/>
      <c r="BF11" s="26"/>
      <c r="BG11" s="36"/>
    </row>
    <row r="12" spans="2:59" hidden="1" outlineLevel="1">
      <c r="B12" s="58"/>
      <c r="C12" s="9"/>
      <c r="D12" s="9"/>
      <c r="E12" s="86"/>
      <c r="F12" s="6"/>
      <c r="G12" s="10"/>
      <c r="H12" s="26"/>
      <c r="I12" s="36"/>
      <c r="J12" s="4"/>
      <c r="K12" s="4"/>
      <c r="L12" s="5"/>
      <c r="M12" s="26"/>
      <c r="N12" s="16"/>
      <c r="O12" s="88"/>
      <c r="P12" s="4"/>
      <c r="Q12" s="5"/>
      <c r="R12" s="26"/>
      <c r="S12" s="36"/>
      <c r="T12" s="88"/>
      <c r="U12" s="4"/>
      <c r="V12" s="5"/>
      <c r="W12" s="26"/>
      <c r="X12" s="36"/>
      <c r="Y12" s="6"/>
      <c r="Z12" s="6"/>
      <c r="AA12" s="7"/>
      <c r="AB12" s="26"/>
      <c r="AC12" s="16"/>
      <c r="AD12" s="86"/>
      <c r="AE12" s="6"/>
      <c r="AF12" s="10"/>
      <c r="AG12" s="26"/>
      <c r="AH12" s="36"/>
      <c r="AI12" s="6"/>
      <c r="AJ12" s="6"/>
      <c r="AK12" s="7"/>
      <c r="AL12" s="26"/>
      <c r="AM12" s="36"/>
      <c r="AN12" s="6"/>
      <c r="AO12" s="6"/>
      <c r="AP12" s="7"/>
      <c r="AQ12" s="26"/>
      <c r="AR12" s="36"/>
      <c r="AS12" s="6"/>
      <c r="AT12" s="6"/>
      <c r="AU12" s="7"/>
      <c r="AV12" s="26"/>
      <c r="AW12" s="36"/>
      <c r="AX12" s="6"/>
      <c r="AY12" s="6"/>
      <c r="AZ12" s="7"/>
      <c r="BA12" s="26"/>
      <c r="BB12" s="36"/>
      <c r="BC12" s="6"/>
      <c r="BD12" s="6"/>
      <c r="BE12" s="7"/>
      <c r="BF12" s="26"/>
      <c r="BG12" s="36"/>
    </row>
    <row r="13" spans="2:59" hidden="1" outlineLevel="1">
      <c r="B13" s="58"/>
      <c r="C13" s="9"/>
      <c r="D13" s="9"/>
      <c r="E13" s="86"/>
      <c r="F13" s="6"/>
      <c r="G13" s="10"/>
      <c r="H13" s="26"/>
      <c r="I13" s="36"/>
      <c r="J13" s="4"/>
      <c r="K13" s="4"/>
      <c r="L13" s="5"/>
      <c r="M13" s="26"/>
      <c r="N13" s="16"/>
      <c r="O13" s="88"/>
      <c r="P13" s="4"/>
      <c r="Q13" s="5"/>
      <c r="R13" s="26"/>
      <c r="S13" s="36"/>
      <c r="T13" s="88"/>
      <c r="U13" s="4"/>
      <c r="V13" s="5"/>
      <c r="W13" s="26"/>
      <c r="X13" s="36"/>
      <c r="Y13" s="6"/>
      <c r="Z13" s="6"/>
      <c r="AA13" s="7"/>
      <c r="AB13" s="26"/>
      <c r="AC13" s="16"/>
      <c r="AD13" s="86"/>
      <c r="AE13" s="6"/>
      <c r="AF13" s="8"/>
      <c r="AG13" s="26"/>
      <c r="AH13" s="36"/>
      <c r="AI13" s="6"/>
      <c r="AJ13" s="6"/>
      <c r="AK13" s="7"/>
      <c r="AL13" s="26"/>
      <c r="AM13" s="36"/>
      <c r="AN13" s="6"/>
      <c r="AO13" s="6"/>
      <c r="AP13" s="7"/>
      <c r="AQ13" s="26"/>
      <c r="AR13" s="36"/>
      <c r="AS13" s="6"/>
      <c r="AT13" s="6"/>
      <c r="AU13" s="7"/>
      <c r="AV13" s="26"/>
      <c r="AW13" s="36"/>
      <c r="AX13" s="6"/>
      <c r="AY13" s="6"/>
      <c r="AZ13" s="7"/>
      <c r="BA13" s="26"/>
      <c r="BB13" s="36"/>
      <c r="BC13" s="6"/>
      <c r="BD13" s="6"/>
      <c r="BE13" s="7"/>
      <c r="BF13" s="26"/>
      <c r="BG13" s="36"/>
    </row>
    <row r="14" spans="2:59" hidden="1" outlineLevel="1">
      <c r="B14" s="58"/>
      <c r="C14" s="9"/>
      <c r="D14" s="9"/>
      <c r="E14" s="86"/>
      <c r="F14" s="6"/>
      <c r="G14" s="10"/>
      <c r="H14" s="26"/>
      <c r="I14" s="36"/>
      <c r="J14" s="4"/>
      <c r="K14" s="4"/>
      <c r="L14" s="5"/>
      <c r="M14" s="26"/>
      <c r="N14" s="16"/>
      <c r="O14" s="88"/>
      <c r="P14" s="4"/>
      <c r="Q14" s="5"/>
      <c r="R14" s="26"/>
      <c r="S14" s="36"/>
      <c r="T14" s="88"/>
      <c r="U14" s="4"/>
      <c r="V14" s="5"/>
      <c r="W14" s="26"/>
      <c r="X14" s="36"/>
      <c r="Y14" s="6"/>
      <c r="Z14" s="6"/>
      <c r="AA14" s="7"/>
      <c r="AB14" s="26"/>
      <c r="AC14" s="16"/>
      <c r="AD14" s="86"/>
      <c r="AE14" s="6"/>
      <c r="AF14" s="8"/>
      <c r="AG14" s="26"/>
      <c r="AH14" s="36"/>
      <c r="AI14" s="6"/>
      <c r="AJ14" s="6"/>
      <c r="AK14" s="7"/>
      <c r="AL14" s="26"/>
      <c r="AM14" s="36"/>
      <c r="AN14" s="6"/>
      <c r="AO14" s="6"/>
      <c r="AP14" s="7"/>
      <c r="AQ14" s="26"/>
      <c r="AR14" s="36"/>
      <c r="AS14" s="6"/>
      <c r="AT14" s="6"/>
      <c r="AU14" s="7"/>
      <c r="AV14" s="26"/>
      <c r="AW14" s="36"/>
      <c r="AX14" s="6"/>
      <c r="AY14" s="6"/>
      <c r="AZ14" s="7"/>
      <c r="BA14" s="26"/>
      <c r="BB14" s="36"/>
      <c r="BC14" s="6"/>
      <c r="BD14" s="6"/>
      <c r="BE14" s="7"/>
      <c r="BF14" s="26"/>
      <c r="BG14" s="36"/>
    </row>
    <row r="15" spans="2:59" hidden="1" outlineLevel="1">
      <c r="B15" s="58"/>
      <c r="C15" s="9"/>
      <c r="D15" s="9"/>
      <c r="E15" s="86"/>
      <c r="F15" s="6"/>
      <c r="G15" s="10"/>
      <c r="H15" s="26"/>
      <c r="I15" s="36"/>
      <c r="J15" s="4"/>
      <c r="K15" s="4"/>
      <c r="L15" s="5"/>
      <c r="M15" s="26"/>
      <c r="N15" s="16"/>
      <c r="O15" s="88"/>
      <c r="P15" s="4"/>
      <c r="Q15" s="5"/>
      <c r="R15" s="26"/>
      <c r="S15" s="36"/>
      <c r="T15" s="88"/>
      <c r="U15" s="4"/>
      <c r="V15" s="5"/>
      <c r="W15" s="26"/>
      <c r="X15" s="36"/>
      <c r="Y15" s="6"/>
      <c r="Z15" s="6"/>
      <c r="AA15" s="7"/>
      <c r="AB15" s="26"/>
      <c r="AC15" s="16"/>
      <c r="AD15" s="86"/>
      <c r="AE15" s="6"/>
      <c r="AF15" s="8"/>
      <c r="AG15" s="26"/>
      <c r="AH15" s="36"/>
      <c r="AI15" s="6"/>
      <c r="AJ15" s="6"/>
      <c r="AK15" s="7"/>
      <c r="AL15" s="26"/>
      <c r="AM15" s="36"/>
      <c r="AN15" s="6"/>
      <c r="AO15" s="6"/>
      <c r="AP15" s="7"/>
      <c r="AQ15" s="26"/>
      <c r="AR15" s="36"/>
      <c r="AS15" s="6"/>
      <c r="AT15" s="6"/>
      <c r="AU15" s="7"/>
      <c r="AV15" s="26"/>
      <c r="AW15" s="36"/>
      <c r="AX15" s="6"/>
      <c r="AY15" s="6"/>
      <c r="AZ15" s="7"/>
      <c r="BA15" s="26"/>
      <c r="BB15" s="36"/>
      <c r="BC15" s="6"/>
      <c r="BD15" s="6"/>
      <c r="BE15" s="7"/>
      <c r="BF15" s="26"/>
      <c r="BG15" s="36"/>
    </row>
    <row r="16" spans="2:59" hidden="1" outlineLevel="1">
      <c r="B16" s="58"/>
      <c r="C16" s="9"/>
      <c r="D16" s="11"/>
      <c r="E16" s="86"/>
      <c r="F16" s="6"/>
      <c r="G16" s="10"/>
      <c r="H16" s="26"/>
      <c r="I16" s="36"/>
      <c r="J16" s="4"/>
      <c r="K16" s="4"/>
      <c r="L16" s="5"/>
      <c r="M16" s="26"/>
      <c r="N16" s="16"/>
      <c r="O16" s="88"/>
      <c r="P16" s="4"/>
      <c r="Q16" s="5"/>
      <c r="R16" s="26"/>
      <c r="S16" s="36"/>
      <c r="T16" s="88"/>
      <c r="U16" s="4"/>
      <c r="V16" s="5"/>
      <c r="W16" s="26"/>
      <c r="X16" s="36"/>
      <c r="Y16" s="6"/>
      <c r="Z16" s="6"/>
      <c r="AA16" s="7"/>
      <c r="AB16" s="26"/>
      <c r="AC16" s="16"/>
      <c r="AD16" s="86"/>
      <c r="AE16" s="6"/>
      <c r="AF16" s="8"/>
      <c r="AG16" s="26"/>
      <c r="AH16" s="36"/>
      <c r="AI16" s="6"/>
      <c r="AJ16" s="6"/>
      <c r="AK16" s="7"/>
      <c r="AL16" s="26"/>
      <c r="AM16" s="36"/>
      <c r="AN16" s="6"/>
      <c r="AO16" s="6"/>
      <c r="AP16" s="7"/>
      <c r="AQ16" s="26"/>
      <c r="AR16" s="36"/>
      <c r="AS16" s="6"/>
      <c r="AT16" s="6"/>
      <c r="AU16" s="7"/>
      <c r="AV16" s="26"/>
      <c r="AW16" s="36"/>
      <c r="AX16" s="6"/>
      <c r="AY16" s="6"/>
      <c r="AZ16" s="7"/>
      <c r="BA16" s="26"/>
      <c r="BB16" s="36"/>
      <c r="BC16" s="6"/>
      <c r="BD16" s="6"/>
      <c r="BE16" s="7"/>
      <c r="BF16" s="26"/>
      <c r="BG16" s="36"/>
    </row>
    <row r="17" spans="2:59" hidden="1" outlineLevel="1">
      <c r="B17" s="58"/>
      <c r="C17" s="9"/>
      <c r="D17" s="11"/>
      <c r="E17" s="86"/>
      <c r="F17" s="6"/>
      <c r="G17" s="10"/>
      <c r="H17" s="26"/>
      <c r="I17" s="78"/>
      <c r="J17" s="4"/>
      <c r="K17" s="4"/>
      <c r="L17" s="5"/>
      <c r="M17" s="26"/>
      <c r="N17" s="16"/>
      <c r="O17" s="88"/>
      <c r="P17" s="4"/>
      <c r="Q17" s="5"/>
      <c r="R17" s="26"/>
      <c r="S17" s="36"/>
      <c r="T17" s="88"/>
      <c r="U17" s="4"/>
      <c r="V17" s="5"/>
      <c r="W17" s="26"/>
      <c r="X17" s="36"/>
      <c r="Y17" s="6"/>
      <c r="Z17" s="6"/>
      <c r="AA17" s="7"/>
      <c r="AB17" s="26"/>
      <c r="AC17" s="16"/>
      <c r="AD17" s="86"/>
      <c r="AE17" s="6"/>
      <c r="AF17" s="8"/>
      <c r="AG17" s="26"/>
      <c r="AH17" s="36"/>
      <c r="AI17" s="6"/>
      <c r="AJ17" s="6"/>
      <c r="AK17" s="7"/>
      <c r="AL17" s="26"/>
      <c r="AM17" s="36"/>
      <c r="AN17" s="6"/>
      <c r="AO17" s="6"/>
      <c r="AP17" s="7"/>
      <c r="AQ17" s="26"/>
      <c r="AR17" s="36"/>
      <c r="AS17" s="6"/>
      <c r="AT17" s="6"/>
      <c r="AU17" s="7"/>
      <c r="AV17" s="26"/>
      <c r="AW17" s="36"/>
      <c r="AX17" s="6"/>
      <c r="AY17" s="6"/>
      <c r="AZ17" s="7"/>
      <c r="BA17" s="26"/>
      <c r="BB17" s="36"/>
      <c r="BC17" s="6"/>
      <c r="BD17" s="6"/>
      <c r="BE17" s="7"/>
      <c r="BF17" s="26"/>
      <c r="BG17" s="36"/>
    </row>
    <row r="18" spans="2:59" ht="18" hidden="1" customHeight="1" outlineLevel="1">
      <c r="B18" s="58"/>
      <c r="C18" s="9"/>
      <c r="D18" s="11"/>
      <c r="E18" s="86"/>
      <c r="F18" s="6"/>
      <c r="G18" s="10"/>
      <c r="H18" s="26"/>
      <c r="I18" s="78"/>
      <c r="J18" s="4"/>
      <c r="K18" s="4"/>
      <c r="L18" s="5"/>
      <c r="M18" s="26"/>
      <c r="N18" s="16"/>
      <c r="O18" s="88"/>
      <c r="P18" s="4"/>
      <c r="Q18" s="5"/>
      <c r="R18" s="26"/>
      <c r="S18" s="36"/>
      <c r="T18" s="88"/>
      <c r="U18" s="4"/>
      <c r="V18" s="5"/>
      <c r="W18" s="26"/>
      <c r="X18" s="36"/>
      <c r="Y18" s="6"/>
      <c r="Z18" s="6"/>
      <c r="AA18" s="7"/>
      <c r="AB18" s="26"/>
      <c r="AC18" s="16"/>
      <c r="AD18" s="86"/>
      <c r="AE18" s="6"/>
      <c r="AF18" s="8"/>
      <c r="AG18" s="26"/>
      <c r="AH18" s="36"/>
      <c r="AI18" s="6"/>
      <c r="AJ18" s="6"/>
      <c r="AK18" s="7"/>
      <c r="AL18" s="26"/>
      <c r="AM18" s="36"/>
      <c r="AN18" s="6"/>
      <c r="AO18" s="6"/>
      <c r="AP18" s="7"/>
      <c r="AQ18" s="26"/>
      <c r="AR18" s="36"/>
      <c r="AS18" s="6"/>
      <c r="AT18" s="6"/>
      <c r="AU18" s="7"/>
      <c r="AV18" s="26"/>
      <c r="AW18" s="36"/>
      <c r="AX18" s="6"/>
      <c r="AY18" s="6"/>
      <c r="AZ18" s="7"/>
      <c r="BA18" s="26"/>
      <c r="BB18" s="36"/>
      <c r="BC18" s="6"/>
      <c r="BD18" s="6"/>
      <c r="BE18" s="7"/>
      <c r="BF18" s="26"/>
      <c r="BG18" s="36"/>
    </row>
    <row r="19" spans="2:59" ht="17.100000000000001" hidden="1" customHeight="1" outlineLevel="1">
      <c r="B19" s="58"/>
      <c r="C19" s="9"/>
      <c r="D19" s="11"/>
      <c r="E19" s="86"/>
      <c r="F19" s="6"/>
      <c r="G19" s="10"/>
      <c r="H19" s="26"/>
      <c r="I19" s="78"/>
      <c r="J19" s="4"/>
      <c r="K19" s="4"/>
      <c r="L19" s="5"/>
      <c r="M19" s="26"/>
      <c r="N19" s="34"/>
      <c r="O19" s="88"/>
      <c r="P19" s="4"/>
      <c r="Q19" s="5"/>
      <c r="R19" s="26"/>
      <c r="S19" s="78"/>
      <c r="T19" s="88"/>
      <c r="U19" s="4"/>
      <c r="V19" s="5"/>
      <c r="W19" s="26"/>
      <c r="X19" s="78"/>
      <c r="Y19" s="6"/>
      <c r="Z19" s="6"/>
      <c r="AA19" s="33"/>
      <c r="AB19" s="26"/>
      <c r="AC19" s="34"/>
      <c r="AD19" s="86"/>
      <c r="AE19" s="6"/>
      <c r="AF19" s="8"/>
      <c r="AG19" s="26"/>
      <c r="AH19" s="78"/>
      <c r="AI19" s="6"/>
      <c r="AJ19" s="6"/>
      <c r="AK19" s="33"/>
      <c r="AL19" s="26"/>
      <c r="AM19" s="78"/>
      <c r="AN19" s="6"/>
      <c r="AO19" s="6"/>
      <c r="AP19" s="33"/>
      <c r="AQ19" s="26"/>
      <c r="AR19" s="78"/>
      <c r="AS19" s="6"/>
      <c r="AT19" s="6"/>
      <c r="AU19" s="33"/>
      <c r="AV19" s="26"/>
      <c r="AW19" s="78"/>
      <c r="AX19" s="6"/>
      <c r="AY19" s="6"/>
      <c r="AZ19" s="33"/>
      <c r="BA19" s="26"/>
      <c r="BB19" s="78"/>
      <c r="BC19" s="6"/>
      <c r="BD19" s="6"/>
      <c r="BE19" s="7"/>
      <c r="BF19" s="26"/>
      <c r="BG19" s="78"/>
    </row>
    <row r="20" spans="2:59" ht="17.100000000000001" hidden="1" customHeight="1" outlineLevel="1">
      <c r="B20" s="58"/>
      <c r="C20" s="9"/>
      <c r="D20" s="11"/>
      <c r="E20" s="86"/>
      <c r="F20" s="6"/>
      <c r="G20" s="10"/>
      <c r="H20" s="26"/>
      <c r="I20" s="78"/>
      <c r="J20" s="4"/>
      <c r="K20" s="4"/>
      <c r="L20" s="5"/>
      <c r="M20" s="26"/>
      <c r="N20" s="34"/>
      <c r="O20" s="88"/>
      <c r="P20" s="4"/>
      <c r="Q20" s="5"/>
      <c r="R20" s="26"/>
      <c r="S20" s="78"/>
      <c r="T20" s="88"/>
      <c r="U20" s="4"/>
      <c r="V20" s="5"/>
      <c r="W20" s="26"/>
      <c r="X20" s="78"/>
      <c r="Y20" s="6"/>
      <c r="Z20" s="6"/>
      <c r="AA20" s="33"/>
      <c r="AB20" s="26"/>
      <c r="AC20" s="34"/>
      <c r="AD20" s="86"/>
      <c r="AE20" s="6"/>
      <c r="AF20" s="8"/>
      <c r="AG20" s="26"/>
      <c r="AH20" s="78"/>
      <c r="AI20" s="6"/>
      <c r="AJ20" s="6"/>
      <c r="AK20" s="33"/>
      <c r="AL20" s="26"/>
      <c r="AM20" s="78"/>
      <c r="AN20" s="6"/>
      <c r="AO20" s="6"/>
      <c r="AP20" s="33"/>
      <c r="AQ20" s="26"/>
      <c r="AR20" s="78"/>
      <c r="AS20" s="6"/>
      <c r="AT20" s="6"/>
      <c r="AU20" s="33"/>
      <c r="AV20" s="26"/>
      <c r="AW20" s="78"/>
      <c r="AX20" s="6"/>
      <c r="AY20" s="6"/>
      <c r="AZ20" s="33"/>
      <c r="BA20" s="26"/>
      <c r="BB20" s="78"/>
      <c r="BC20" s="6"/>
      <c r="BD20" s="6"/>
      <c r="BE20" s="7"/>
      <c r="BF20" s="26"/>
      <c r="BG20" s="78"/>
    </row>
    <row r="21" spans="2:59" ht="18" hidden="1" customHeight="1" outlineLevel="1">
      <c r="B21" s="58"/>
      <c r="C21" s="9"/>
      <c r="D21" s="11"/>
      <c r="E21" s="86"/>
      <c r="F21" s="6"/>
      <c r="G21" s="10"/>
      <c r="H21" s="26"/>
      <c r="I21" s="78"/>
      <c r="J21" s="4"/>
      <c r="K21" s="4"/>
      <c r="L21" s="5"/>
      <c r="M21" s="26"/>
      <c r="N21" s="34"/>
      <c r="O21" s="88"/>
      <c r="P21" s="4"/>
      <c r="Q21" s="5"/>
      <c r="R21" s="26"/>
      <c r="S21" s="78"/>
      <c r="T21" s="88"/>
      <c r="U21" s="4"/>
      <c r="V21" s="5"/>
      <c r="W21" s="26"/>
      <c r="X21" s="78"/>
      <c r="Y21" s="6"/>
      <c r="Z21" s="6"/>
      <c r="AA21" s="33"/>
      <c r="AB21" s="26"/>
      <c r="AC21" s="34"/>
      <c r="AD21" s="86"/>
      <c r="AE21" s="6"/>
      <c r="AF21" s="8"/>
      <c r="AG21" s="26"/>
      <c r="AH21" s="78"/>
      <c r="AI21" s="6"/>
      <c r="AJ21" s="6"/>
      <c r="AK21" s="33"/>
      <c r="AL21" s="26"/>
      <c r="AM21" s="78"/>
      <c r="AN21" s="6"/>
      <c r="AO21" s="6"/>
      <c r="AP21" s="33"/>
      <c r="AQ21" s="26"/>
      <c r="AR21" s="78"/>
      <c r="AS21" s="6"/>
      <c r="AT21" s="6"/>
      <c r="AU21" s="33"/>
      <c r="AV21" s="26"/>
      <c r="AW21" s="78"/>
      <c r="AX21" s="6"/>
      <c r="AY21" s="6"/>
      <c r="AZ21" s="33"/>
      <c r="BA21" s="26"/>
      <c r="BB21" s="78"/>
      <c r="BC21" s="6"/>
      <c r="BD21" s="6"/>
      <c r="BE21" s="7"/>
      <c r="BF21" s="26"/>
      <c r="BG21" s="78"/>
    </row>
    <row r="22" spans="2:59" s="57" customFormat="1" outlineLevel="1">
      <c r="B22" s="96" t="s">
        <v>22</v>
      </c>
      <c r="C22" s="97"/>
      <c r="D22" s="97"/>
      <c r="E22" s="172" t="s">
        <v>23</v>
      </c>
      <c r="F22" s="172"/>
      <c r="G22" s="172"/>
      <c r="H22" s="172"/>
      <c r="I22" s="172"/>
      <c r="J22" s="97" t="s">
        <v>24</v>
      </c>
      <c r="K22" s="97"/>
      <c r="L22" s="97"/>
      <c r="M22" s="97"/>
      <c r="N22" s="97"/>
      <c r="O22" s="97" t="s">
        <v>25</v>
      </c>
      <c r="P22" s="97"/>
      <c r="Q22" s="97"/>
      <c r="R22" s="97"/>
      <c r="S22" s="97"/>
      <c r="T22" s="97" t="s">
        <v>26</v>
      </c>
      <c r="U22" s="97"/>
      <c r="V22" s="97"/>
      <c r="W22" s="97"/>
      <c r="X22" s="97"/>
      <c r="Y22" s="97" t="s">
        <v>27</v>
      </c>
      <c r="Z22" s="97"/>
      <c r="AA22" s="97"/>
      <c r="AB22" s="97"/>
      <c r="AC22" s="97"/>
      <c r="AD22" s="172" t="s">
        <v>28</v>
      </c>
      <c r="AE22" s="172"/>
      <c r="AF22" s="172"/>
      <c r="AG22" s="172"/>
      <c r="AH22" s="172"/>
      <c r="AI22" s="172" t="s">
        <v>29</v>
      </c>
      <c r="AJ22" s="172"/>
      <c r="AK22" s="172"/>
      <c r="AL22" s="172"/>
      <c r="AM22" s="172"/>
      <c r="AN22" s="172" t="s">
        <v>30</v>
      </c>
      <c r="AO22" s="172"/>
      <c r="AP22" s="172"/>
      <c r="AQ22" s="172"/>
      <c r="AR22" s="172"/>
      <c r="AS22" s="172" t="s">
        <v>31</v>
      </c>
      <c r="AT22" s="172"/>
      <c r="AU22" s="172"/>
      <c r="AV22" s="172"/>
      <c r="AW22" s="172"/>
      <c r="AX22" s="172" t="s">
        <v>32</v>
      </c>
      <c r="AY22" s="172"/>
      <c r="AZ22" s="172"/>
      <c r="BA22" s="172"/>
      <c r="BB22" s="172"/>
      <c r="BC22" s="172" t="s">
        <v>33</v>
      </c>
      <c r="BD22" s="172"/>
      <c r="BE22" s="172"/>
      <c r="BF22" s="172"/>
      <c r="BG22" s="172"/>
    </row>
    <row r="23" spans="2:59" ht="17.100000000000001" customHeight="1" outlineLevel="1">
      <c r="D23" s="2"/>
      <c r="E23" s="173"/>
      <c r="F23" s="173"/>
      <c r="G23" s="173"/>
      <c r="H23" s="173"/>
      <c r="I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row>
    <row r="24" spans="2:59">
      <c r="B24" s="12" t="s">
        <v>34</v>
      </c>
      <c r="BC24" t="s">
        <v>35</v>
      </c>
    </row>
    <row r="25" spans="2:59" ht="15.95" customHeight="1">
      <c r="B25" s="43"/>
      <c r="C25" s="166" t="s">
        <v>36</v>
      </c>
      <c r="D25" s="168"/>
      <c r="E25" s="166" t="s">
        <v>37</v>
      </c>
      <c r="F25" s="166"/>
      <c r="G25" s="166"/>
      <c r="H25" s="166"/>
      <c r="I25" s="166"/>
      <c r="J25" s="167" t="s">
        <v>5</v>
      </c>
      <c r="K25" s="166"/>
      <c r="L25" s="166"/>
      <c r="M25" s="166"/>
      <c r="N25" s="166"/>
      <c r="O25" s="167" t="s">
        <v>6</v>
      </c>
      <c r="P25" s="166"/>
      <c r="Q25" s="166"/>
      <c r="R25" s="166"/>
      <c r="S25" s="168"/>
      <c r="T25" s="167" t="s">
        <v>7</v>
      </c>
      <c r="U25" s="166"/>
      <c r="V25" s="166"/>
      <c r="W25" s="166"/>
      <c r="X25" s="166"/>
      <c r="Y25" s="167" t="s">
        <v>38</v>
      </c>
      <c r="Z25" s="166"/>
      <c r="AA25" s="166"/>
      <c r="AB25" s="166"/>
      <c r="AC25" s="168"/>
      <c r="AD25" s="167" t="s">
        <v>39</v>
      </c>
      <c r="AE25" s="166"/>
      <c r="AF25" s="166"/>
      <c r="AG25" s="166"/>
      <c r="AH25" s="168"/>
      <c r="AI25" s="166" t="s">
        <v>10</v>
      </c>
      <c r="AJ25" s="166"/>
      <c r="AK25" s="166"/>
      <c r="AL25" s="166"/>
      <c r="AM25" s="168"/>
      <c r="AN25" s="174" t="s">
        <v>11</v>
      </c>
      <c r="AO25" s="174"/>
      <c r="AP25" s="174"/>
      <c r="AQ25" s="174"/>
      <c r="AR25" s="175"/>
      <c r="AS25" s="174" t="s">
        <v>12</v>
      </c>
      <c r="AT25" s="174"/>
      <c r="AU25" s="174"/>
      <c r="AV25" s="174"/>
      <c r="AW25" s="175"/>
      <c r="AX25" s="174" t="s">
        <v>13</v>
      </c>
      <c r="AY25" s="174"/>
      <c r="AZ25" s="174"/>
      <c r="BA25" s="174"/>
      <c r="BB25" s="174"/>
      <c r="BC25" s="176" t="s">
        <v>14</v>
      </c>
      <c r="BD25" s="177"/>
      <c r="BE25" s="177"/>
      <c r="BF25" s="177"/>
      <c r="BG25" s="178"/>
    </row>
    <row r="26" spans="2:59" ht="31.5">
      <c r="B26" s="50" t="s">
        <v>15</v>
      </c>
      <c r="C26" s="51" t="s">
        <v>16</v>
      </c>
      <c r="D26" s="90" t="s">
        <v>17</v>
      </c>
      <c r="E26" s="51" t="s">
        <v>16</v>
      </c>
      <c r="F26" s="51" t="s">
        <v>17</v>
      </c>
      <c r="G26" s="52" t="s">
        <v>18</v>
      </c>
      <c r="H26" s="52" t="s">
        <v>19</v>
      </c>
      <c r="I26" s="52" t="s">
        <v>20</v>
      </c>
      <c r="J26" s="54" t="s">
        <v>16</v>
      </c>
      <c r="K26" s="51" t="s">
        <v>17</v>
      </c>
      <c r="L26" s="52" t="s">
        <v>18</v>
      </c>
      <c r="M26" s="52" t="s">
        <v>19</v>
      </c>
      <c r="N26" s="52" t="s">
        <v>20</v>
      </c>
      <c r="O26" s="54" t="s">
        <v>16</v>
      </c>
      <c r="P26" s="51" t="s">
        <v>17</v>
      </c>
      <c r="Q26" s="52" t="s">
        <v>18</v>
      </c>
      <c r="R26" s="52" t="s">
        <v>19</v>
      </c>
      <c r="S26" s="53" t="s">
        <v>20</v>
      </c>
      <c r="T26" s="54" t="s">
        <v>16</v>
      </c>
      <c r="U26" s="51" t="s">
        <v>17</v>
      </c>
      <c r="V26" s="52" t="s">
        <v>18</v>
      </c>
      <c r="W26" s="52" t="s">
        <v>19</v>
      </c>
      <c r="X26" s="52" t="s">
        <v>20</v>
      </c>
      <c r="Y26" s="54" t="s">
        <v>16</v>
      </c>
      <c r="Z26" s="51" t="s">
        <v>17</v>
      </c>
      <c r="AA26" s="52" t="s">
        <v>18</v>
      </c>
      <c r="AB26" s="52" t="s">
        <v>19</v>
      </c>
      <c r="AC26" s="53" t="s">
        <v>20</v>
      </c>
      <c r="AD26" s="54" t="s">
        <v>16</v>
      </c>
      <c r="AE26" s="51" t="s">
        <v>17</v>
      </c>
      <c r="AF26" s="52" t="s">
        <v>18</v>
      </c>
      <c r="AG26" s="52" t="s">
        <v>19</v>
      </c>
      <c r="AH26" s="53" t="s">
        <v>20</v>
      </c>
      <c r="AI26" s="51" t="s">
        <v>16</v>
      </c>
      <c r="AJ26" s="51" t="s">
        <v>17</v>
      </c>
      <c r="AK26" s="52" t="s">
        <v>18</v>
      </c>
      <c r="AL26" s="52" t="s">
        <v>19</v>
      </c>
      <c r="AM26" s="53" t="s">
        <v>20</v>
      </c>
      <c r="AN26" s="93" t="s">
        <v>16</v>
      </c>
      <c r="AO26" s="93" t="s">
        <v>17</v>
      </c>
      <c r="AP26" s="94" t="s">
        <v>18</v>
      </c>
      <c r="AQ26" s="94" t="s">
        <v>19</v>
      </c>
      <c r="AR26" s="95" t="s">
        <v>20</v>
      </c>
      <c r="AS26" s="93" t="s">
        <v>16</v>
      </c>
      <c r="AT26" s="93" t="s">
        <v>17</v>
      </c>
      <c r="AU26" s="94" t="s">
        <v>18</v>
      </c>
      <c r="AV26" s="94" t="s">
        <v>19</v>
      </c>
      <c r="AW26" s="95" t="s">
        <v>20</v>
      </c>
      <c r="AX26" s="93" t="s">
        <v>16</v>
      </c>
      <c r="AY26" s="93" t="s">
        <v>17</v>
      </c>
      <c r="AZ26" s="94" t="s">
        <v>18</v>
      </c>
      <c r="BA26" s="94" t="s">
        <v>19</v>
      </c>
      <c r="BB26" s="94" t="s">
        <v>20</v>
      </c>
      <c r="BC26" s="146" t="s">
        <v>16</v>
      </c>
      <c r="BD26" s="103" t="s">
        <v>17</v>
      </c>
      <c r="BE26" s="104" t="s">
        <v>18</v>
      </c>
      <c r="BF26" s="104" t="s">
        <v>21</v>
      </c>
      <c r="BG26" s="105"/>
    </row>
    <row r="27" spans="2:59">
      <c r="B27" s="63" t="s">
        <v>40</v>
      </c>
      <c r="C27" s="64">
        <f>AVERAGE(C10:C11)</f>
        <v>31401979</v>
      </c>
      <c r="D27" s="91">
        <f>AVERAGE(D10:D12)</f>
        <v>2821478</v>
      </c>
      <c r="E27" s="65">
        <f>AVERAGE(E10:E12)</f>
        <v>0.44181991999999998</v>
      </c>
      <c r="F27" s="65">
        <f>AVERAGE(F10:F12)</f>
        <v>0.35707243</v>
      </c>
      <c r="G27" s="66">
        <f>E27-F27</f>
        <v>8.4747489999999981E-2</v>
      </c>
      <c r="H27" s="67">
        <f>E27/F27*100</f>
        <v>123.73397744541631</v>
      </c>
      <c r="I27" s="68">
        <f>SUM(I10:I12)</f>
        <v>2661239.11</v>
      </c>
      <c r="J27" s="75">
        <f>AVERAGE(J10:J12)</f>
        <v>8.33610893</v>
      </c>
      <c r="K27" s="69">
        <f>AVERAGE(K10:K12)</f>
        <v>6.6315138100000004</v>
      </c>
      <c r="L27" s="70">
        <f>J27-K27</f>
        <v>1.7045951199999996</v>
      </c>
      <c r="M27" s="67">
        <f>J27/K27*100</f>
        <v>125.7044646039876</v>
      </c>
      <c r="N27" s="68">
        <f>SUM(N10:N12)</f>
        <v>53527660.399999999</v>
      </c>
      <c r="O27" s="75">
        <f>AVERAGE(O10:O12)</f>
        <v>5.8136939400000003</v>
      </c>
      <c r="P27" s="69">
        <f>AVERAGE(P10:P12)</f>
        <v>4.5149985199999998</v>
      </c>
      <c r="Q27" s="70">
        <f>O27-P27</f>
        <v>1.2986954200000005</v>
      </c>
      <c r="R27" s="67">
        <f>O27/P27*100</f>
        <v>128.76402759042321</v>
      </c>
      <c r="S27" s="73">
        <f>SUM(S10:S12)</f>
        <v>40781606.200000003</v>
      </c>
      <c r="T27" s="75">
        <f>AVERAGE(T10:T12)</f>
        <v>6.7132931300000003</v>
      </c>
      <c r="U27" s="69">
        <f>AVERAGE(U10:U12)</f>
        <v>5.2480373800000004</v>
      </c>
      <c r="V27" s="70">
        <f>T27-U27</f>
        <v>1.4652557499999999</v>
      </c>
      <c r="W27" s="67">
        <f>T27/U27*100</f>
        <v>127.92007075986184</v>
      </c>
      <c r="X27" s="68">
        <f>SUM(X10:X12)</f>
        <v>46011930.5</v>
      </c>
      <c r="Y27" s="77">
        <f>AVERAGE(Y10:Y12)</f>
        <v>0.2861494</v>
      </c>
      <c r="Z27" s="71">
        <f>AVERAGE(Z10:Z12)</f>
        <v>0.25568001000000001</v>
      </c>
      <c r="AA27" s="72">
        <f>Y27-Z27</f>
        <v>3.0469389999999985E-2</v>
      </c>
      <c r="AB27" s="67">
        <f>Y27/Z27*100</f>
        <v>111.91700125481066</v>
      </c>
      <c r="AC27" s="73">
        <f>SUM(AC10:AC12)</f>
        <v>288561.098</v>
      </c>
      <c r="AD27" s="77">
        <f>AVERAGE(AD10:AD12)</f>
        <v>0.30089195000000002</v>
      </c>
      <c r="AE27" s="71">
        <f>AVERAGE(AE10:AE12)</f>
        <v>0.30229624999999999</v>
      </c>
      <c r="AF27" s="72">
        <f>AD27-AE27</f>
        <v>-1.4042999999999695E-3</v>
      </c>
      <c r="AG27" s="67">
        <f>AD27/AE27*100</f>
        <v>99.535455699500091</v>
      </c>
      <c r="AH27" s="68">
        <f>SUM(AH10:AH12)</f>
        <v>-13276.422</v>
      </c>
      <c r="AI27" s="77">
        <f>AVERAGE(AI10:AI12)</f>
        <v>2.5777789999999998E-2</v>
      </c>
      <c r="AJ27" s="71">
        <f>AVERAGE(AJ10:AJ12)</f>
        <v>1.8341389999999999E-2</v>
      </c>
      <c r="AK27" s="72">
        <f>AI27-AJ27</f>
        <v>7.4363999999999993E-3</v>
      </c>
      <c r="AL27" s="67">
        <f>AI27/AJ27*100</f>
        <v>140.54436441294797</v>
      </c>
      <c r="AM27" s="73">
        <f>SUM(AM10:AM12)</f>
        <v>170559.59700000001</v>
      </c>
      <c r="AN27" s="77">
        <f>AVERAGE(AN10:AN12)</f>
        <v>1.6363119999999998E-2</v>
      </c>
      <c r="AO27" s="71">
        <f>AVERAGE(AO10:AO12)</f>
        <v>1.051157E-2</v>
      </c>
      <c r="AP27" s="72">
        <f>AN27-AO27</f>
        <v>5.8515499999999988E-3</v>
      </c>
      <c r="AQ27" s="67">
        <f>AN27/AO27*100</f>
        <v>155.66770710750154</v>
      </c>
      <c r="AR27" s="73">
        <f>SUM(AR10:AR12)</f>
        <v>107125.927</v>
      </c>
      <c r="AS27" s="77">
        <f>AVERAGE(AS10:AS12)</f>
        <v>5.40454E-2</v>
      </c>
      <c r="AT27" s="71">
        <f>AVERAGE(AT10:AT12)</f>
        <v>4.1975800000000001E-2</v>
      </c>
      <c r="AU27" s="72">
        <f>AS27-AT27</f>
        <v>1.20696E-2</v>
      </c>
      <c r="AV27" s="67">
        <f>AS27/AT27*100</f>
        <v>128.75371047127152</v>
      </c>
      <c r="AW27" s="73">
        <f>SUM(AW10:AW12)</f>
        <v>55863.891499999998</v>
      </c>
      <c r="AX27" s="77">
        <f>AVERAGE(AX10:AX12)</f>
        <v>2.537259E-2</v>
      </c>
      <c r="AY27" s="71">
        <f>AVERAGE(AY10:AY12)</f>
        <v>2.314538E-2</v>
      </c>
      <c r="AZ27" s="72">
        <f>AX27-AY27</f>
        <v>2.2272100000000003E-3</v>
      </c>
      <c r="BA27" s="67">
        <f>AX27/AY27*100</f>
        <v>109.62269792070816</v>
      </c>
      <c r="BB27" s="68">
        <f>SUM(BB10:BB12)</f>
        <v>897.99120600000003</v>
      </c>
      <c r="BC27" s="111">
        <f>AVERAGE(BC10:BC12)</f>
        <v>6.6388050000000004E-2</v>
      </c>
      <c r="BD27" s="106">
        <f>AVERAGE(BD10:BD12)</f>
        <v>7.2058659999999997E-2</v>
      </c>
      <c r="BE27" s="107">
        <f>BC27-BD27</f>
        <v>-5.6706099999999926E-3</v>
      </c>
      <c r="BF27" s="108">
        <f>BC27/BD27*100</f>
        <v>92.13056418201505</v>
      </c>
      <c r="BG27" s="109"/>
    </row>
    <row r="28" spans="2:59" hidden="1">
      <c r="B28" s="58" t="s">
        <v>41</v>
      </c>
      <c r="C28" s="9" t="e">
        <f>AVERAGE(C13:C15)</f>
        <v>#DIV/0!</v>
      </c>
      <c r="D28" s="59" t="e">
        <f>AVERAGE(D13:D15)</f>
        <v>#DIV/0!</v>
      </c>
      <c r="E28" s="13" t="e">
        <f>AVERAGE(E13:E15)</f>
        <v>#DIV/0!</v>
      </c>
      <c r="F28" s="13" t="e">
        <f>AVERAGE(F13:F15)</f>
        <v>#DIV/0!</v>
      </c>
      <c r="G28" s="10" t="e">
        <f>E28-F28</f>
        <v>#DIV/0!</v>
      </c>
      <c r="H28" s="26" t="e">
        <f>E28/F28*100</f>
        <v>#DIV/0!</v>
      </c>
      <c r="I28" s="16">
        <f>SUM(I13:I15)</f>
        <v>0</v>
      </c>
      <c r="J28" s="76" t="e">
        <f>AVERAGE(J13:J15)</f>
        <v>#DIV/0!</v>
      </c>
      <c r="K28" s="14" t="e">
        <f>AVERAGE(K13:K15)</f>
        <v>#DIV/0!</v>
      </c>
      <c r="L28" s="5" t="e">
        <f>J28-K28</f>
        <v>#DIV/0!</v>
      </c>
      <c r="M28" s="26" t="e">
        <f>J28/K28*100</f>
        <v>#DIV/0!</v>
      </c>
      <c r="N28" s="16">
        <f>SUM(N13:N15)</f>
        <v>0</v>
      </c>
      <c r="O28" s="76" t="e">
        <f>AVERAGE(O13:O15)</f>
        <v>#DIV/0!</v>
      </c>
      <c r="P28" s="14" t="e">
        <f>AVERAGE(P13:P15)</f>
        <v>#DIV/0!</v>
      </c>
      <c r="Q28" s="5" t="e">
        <f>O28-P28</f>
        <v>#DIV/0!</v>
      </c>
      <c r="R28" s="26" t="e">
        <f>O28/P28*100</f>
        <v>#DIV/0!</v>
      </c>
      <c r="S28" s="36">
        <f>SUM(S13:S15)</f>
        <v>0</v>
      </c>
      <c r="T28" s="76" t="e">
        <f>AVERAGE(T13:T15)</f>
        <v>#DIV/0!</v>
      </c>
      <c r="U28" s="14" t="e">
        <f>AVERAGE(U13:U15)</f>
        <v>#DIV/0!</v>
      </c>
      <c r="V28" s="5" t="e">
        <f>T28-U28</f>
        <v>#DIV/0!</v>
      </c>
      <c r="W28" s="26" t="e">
        <f>T28/U28*100</f>
        <v>#DIV/0!</v>
      </c>
      <c r="X28" s="16">
        <f>SUM(X13:X15)</f>
        <v>0</v>
      </c>
      <c r="Y28" s="37" t="e">
        <f>AVERAGE(Y13:Y15)</f>
        <v>#DIV/0!</v>
      </c>
      <c r="Z28" s="15" t="e">
        <f>AVERAGE(Z13:Z15)</f>
        <v>#DIV/0!</v>
      </c>
      <c r="AA28" s="7" t="e">
        <f>Y28-Z28</f>
        <v>#DIV/0!</v>
      </c>
      <c r="AB28" s="26" t="e">
        <f>Y28/Z28*100</f>
        <v>#DIV/0!</v>
      </c>
      <c r="AC28" s="36">
        <f>SUM(AC13:AC15)</f>
        <v>0</v>
      </c>
      <c r="AD28" s="37" t="e">
        <f>AVERAGE(AD13:AD15)</f>
        <v>#DIV/0!</v>
      </c>
      <c r="AE28" s="15" t="e">
        <f>AVERAGE(AE13:AE15)</f>
        <v>#DIV/0!</v>
      </c>
      <c r="AF28" s="7" t="e">
        <f>AD28-AE28</f>
        <v>#DIV/0!</v>
      </c>
      <c r="AG28" s="26" t="e">
        <f>AD28/AE28*100</f>
        <v>#DIV/0!</v>
      </c>
      <c r="AH28" s="16">
        <f>SUM(AH13:AH15)</f>
        <v>0</v>
      </c>
      <c r="AI28" s="37" t="e">
        <f>AVERAGE(AI13:AI15)</f>
        <v>#DIV/0!</v>
      </c>
      <c r="AJ28" s="15" t="e">
        <f>AVERAGE(AJ13:AJ15)</f>
        <v>#DIV/0!</v>
      </c>
      <c r="AK28" s="7" t="e">
        <f>AI28-AJ28</f>
        <v>#DIV/0!</v>
      </c>
      <c r="AL28" s="26" t="e">
        <f>AI28/AJ28*100</f>
        <v>#DIV/0!</v>
      </c>
      <c r="AM28" s="36">
        <f>SUM(AM13:AM15)</f>
        <v>0</v>
      </c>
      <c r="AN28" s="37" t="e">
        <f>AVERAGE(AN13:AN15)</f>
        <v>#DIV/0!</v>
      </c>
      <c r="AO28" s="15" t="e">
        <f>AVERAGE(AO13:AO15)</f>
        <v>#DIV/0!</v>
      </c>
      <c r="AP28" s="7" t="e">
        <f>AN28-AO28</f>
        <v>#DIV/0!</v>
      </c>
      <c r="AQ28" s="26" t="e">
        <f>AN28/AO28*100</f>
        <v>#DIV/0!</v>
      </c>
      <c r="AR28" s="36">
        <f>SUM(AR13:AR15)</f>
        <v>0</v>
      </c>
      <c r="AS28" s="37" t="e">
        <f>AVERAGE(AS13:AS15)</f>
        <v>#DIV/0!</v>
      </c>
      <c r="AT28" s="15" t="e">
        <f>AVERAGE(AT13:AT15)</f>
        <v>#DIV/0!</v>
      </c>
      <c r="AU28" s="7" t="e">
        <f>AS28-AT28</f>
        <v>#DIV/0!</v>
      </c>
      <c r="AV28" s="26" t="e">
        <f>AS28/AT28*100</f>
        <v>#DIV/0!</v>
      </c>
      <c r="AW28" s="36">
        <f>SUM(AW13:AW15)</f>
        <v>0</v>
      </c>
      <c r="AX28" s="37" t="e">
        <f>AVERAGE(AX13:AX15)</f>
        <v>#DIV/0!</v>
      </c>
      <c r="AY28" s="15" t="e">
        <f>AVERAGE(AY13:AY15)</f>
        <v>#DIV/0!</v>
      </c>
      <c r="AZ28" s="7" t="e">
        <f>AX28-AY28</f>
        <v>#DIV/0!</v>
      </c>
      <c r="BA28" s="26" t="e">
        <f>AX28/AY28*100</f>
        <v>#DIV/0!</v>
      </c>
      <c r="BB28" s="16">
        <f>SUM(BB13:BB15)</f>
        <v>0</v>
      </c>
      <c r="BC28" s="112" t="e">
        <f>AVERAGE(BC13:BC15)</f>
        <v>#DIV/0!</v>
      </c>
      <c r="BD28" s="15" t="e">
        <f>AVERAGE(BD13:BD15)</f>
        <v>#DIV/0!</v>
      </c>
      <c r="BE28" s="7" t="e">
        <f>BC28-BD28</f>
        <v>#DIV/0!</v>
      </c>
      <c r="BF28" s="26" t="e">
        <f>BC28/BD28*100</f>
        <v>#DIV/0!</v>
      </c>
      <c r="BG28" s="110"/>
    </row>
    <row r="29" spans="2:59" hidden="1">
      <c r="B29" s="58" t="s">
        <v>42</v>
      </c>
      <c r="C29" s="9" t="e">
        <f>AVERAGE(C16:C18)</f>
        <v>#DIV/0!</v>
      </c>
      <c r="D29" s="59" t="e">
        <f>AVERAGE(D16:D18)</f>
        <v>#DIV/0!</v>
      </c>
      <c r="E29" s="13" t="e">
        <f>AVERAGE(E16:E18)</f>
        <v>#DIV/0!</v>
      </c>
      <c r="F29" s="13" t="e">
        <f>AVERAGE(F16:F18)</f>
        <v>#DIV/0!</v>
      </c>
      <c r="G29" s="10" t="e">
        <f>E29-F29</f>
        <v>#DIV/0!</v>
      </c>
      <c r="H29" s="26" t="e">
        <f>E29/F29*100</f>
        <v>#DIV/0!</v>
      </c>
      <c r="I29" s="16">
        <f>SUM(I16:I18)</f>
        <v>0</v>
      </c>
      <c r="J29" s="76" t="e">
        <f>AVERAGE(J16:J18)</f>
        <v>#DIV/0!</v>
      </c>
      <c r="K29" s="14" t="e">
        <f>AVERAGE(K16:K18)</f>
        <v>#DIV/0!</v>
      </c>
      <c r="L29" s="5" t="e">
        <f>J29-K29</f>
        <v>#DIV/0!</v>
      </c>
      <c r="M29" s="26" t="e">
        <f>J29/K29*100</f>
        <v>#DIV/0!</v>
      </c>
      <c r="N29" s="16">
        <f>SUM(N16:N18)</f>
        <v>0</v>
      </c>
      <c r="O29" s="76" t="e">
        <f>AVERAGE(O16:O18)</f>
        <v>#DIV/0!</v>
      </c>
      <c r="P29" s="14" t="e">
        <f>AVERAGE(P16:P18)</f>
        <v>#DIV/0!</v>
      </c>
      <c r="Q29" s="5" t="e">
        <f>O29-P29</f>
        <v>#DIV/0!</v>
      </c>
      <c r="R29" s="26" t="e">
        <f>O29/P29*100</f>
        <v>#DIV/0!</v>
      </c>
      <c r="S29" s="36">
        <f>SUM(S16:S18)</f>
        <v>0</v>
      </c>
      <c r="T29" s="76" t="e">
        <f>AVERAGE(T16:T18)</f>
        <v>#DIV/0!</v>
      </c>
      <c r="U29" s="14" t="e">
        <f>AVERAGE(U16:U18)</f>
        <v>#DIV/0!</v>
      </c>
      <c r="V29" s="5" t="e">
        <f>T29-U29</f>
        <v>#DIV/0!</v>
      </c>
      <c r="W29" s="26" t="e">
        <f>T29/U29*100</f>
        <v>#DIV/0!</v>
      </c>
      <c r="X29" s="16">
        <f>SUM(X16:X18)</f>
        <v>0</v>
      </c>
      <c r="Y29" s="37" t="e">
        <f>AVERAGE(Y16:Y18)</f>
        <v>#DIV/0!</v>
      </c>
      <c r="Z29" s="15" t="e">
        <f>AVERAGE(Z16:Z18)</f>
        <v>#DIV/0!</v>
      </c>
      <c r="AA29" s="7" t="e">
        <f>Y29-Z29</f>
        <v>#DIV/0!</v>
      </c>
      <c r="AB29" s="26" t="e">
        <f>Y29/Z29*100</f>
        <v>#DIV/0!</v>
      </c>
      <c r="AC29" s="36">
        <f>SUM(AC16:AC18)</f>
        <v>0</v>
      </c>
      <c r="AD29" s="37" t="e">
        <f>AVERAGE(AD16:AD18)</f>
        <v>#DIV/0!</v>
      </c>
      <c r="AE29" s="15" t="e">
        <f>AVERAGE(AE16:AE18)</f>
        <v>#DIV/0!</v>
      </c>
      <c r="AF29" s="7" t="e">
        <f>AD29-AE29</f>
        <v>#DIV/0!</v>
      </c>
      <c r="AG29" s="26" t="e">
        <f>AD29/AE29*100</f>
        <v>#DIV/0!</v>
      </c>
      <c r="AH29" s="16">
        <f>SUM(AH16:AH18)</f>
        <v>0</v>
      </c>
      <c r="AI29" s="37" t="e">
        <f>AVERAGE(AI16:AI18)</f>
        <v>#DIV/0!</v>
      </c>
      <c r="AJ29" s="15" t="e">
        <f>AVERAGE(AJ16:AJ18)</f>
        <v>#DIV/0!</v>
      </c>
      <c r="AK29" s="7" t="e">
        <f>AI29-AJ29</f>
        <v>#DIV/0!</v>
      </c>
      <c r="AL29" s="26" t="e">
        <f>AI29/AJ29*100</f>
        <v>#DIV/0!</v>
      </c>
      <c r="AM29" s="36">
        <f>SUM(AM16:AM18)</f>
        <v>0</v>
      </c>
      <c r="AN29" s="37" t="e">
        <f>AVERAGE(AN16:AN18)</f>
        <v>#DIV/0!</v>
      </c>
      <c r="AO29" s="15" t="e">
        <f>AVERAGE(AO16:AO18)</f>
        <v>#DIV/0!</v>
      </c>
      <c r="AP29" s="7" t="e">
        <f>AN29-AO29</f>
        <v>#DIV/0!</v>
      </c>
      <c r="AQ29" s="26" t="e">
        <f>AN29/AO29*100</f>
        <v>#DIV/0!</v>
      </c>
      <c r="AR29" s="36">
        <f>SUM(AR16:AR18)</f>
        <v>0</v>
      </c>
      <c r="AS29" s="37" t="e">
        <f>AVERAGE(AS16:AS18)</f>
        <v>#DIV/0!</v>
      </c>
      <c r="AT29" s="15" t="e">
        <f>AVERAGE(AT16:AT18)</f>
        <v>#DIV/0!</v>
      </c>
      <c r="AU29" s="7" t="e">
        <f>AS29-AT29</f>
        <v>#DIV/0!</v>
      </c>
      <c r="AV29" s="26" t="e">
        <f>AS29/AT29*100</f>
        <v>#DIV/0!</v>
      </c>
      <c r="AW29" s="36">
        <f>SUM(AW16:AW18)</f>
        <v>0</v>
      </c>
      <c r="AX29" s="37" t="e">
        <f>AVERAGE(AX16:AX18)</f>
        <v>#DIV/0!</v>
      </c>
      <c r="AY29" s="15" t="e">
        <f>AVERAGE(AY16:AY18)</f>
        <v>#DIV/0!</v>
      </c>
      <c r="AZ29" s="7" t="e">
        <f>AX29-AY29</f>
        <v>#DIV/0!</v>
      </c>
      <c r="BA29" s="26" t="e">
        <f>AX29/AY29*100</f>
        <v>#DIV/0!</v>
      </c>
      <c r="BB29" s="16">
        <f>SUM(BB16:BB18)</f>
        <v>0</v>
      </c>
      <c r="BC29" s="112" t="e">
        <f>AVERAGE(BC16:BC18)</f>
        <v>#DIV/0!</v>
      </c>
      <c r="BD29" s="15" t="e">
        <f>AVERAGE(BD16:BD18)</f>
        <v>#DIV/0!</v>
      </c>
      <c r="BE29" s="7" t="e">
        <f>BC29-BD29</f>
        <v>#DIV/0!</v>
      </c>
      <c r="BF29" s="26" t="e">
        <f>BC29/BD29*100</f>
        <v>#DIV/0!</v>
      </c>
      <c r="BG29" s="110"/>
    </row>
    <row r="30" spans="2:59" hidden="1">
      <c r="B30" s="58" t="s">
        <v>43</v>
      </c>
      <c r="C30" s="9" t="e">
        <v>#DIV/0!</v>
      </c>
      <c r="D30" s="59" t="e">
        <v>#DIV/0!</v>
      </c>
      <c r="E30" s="13" t="e">
        <v>#DIV/0!</v>
      </c>
      <c r="F30" s="13" t="e">
        <v>#DIV/0!</v>
      </c>
      <c r="G30" s="10" t="e">
        <v>#DIV/0!</v>
      </c>
      <c r="H30" s="26" t="e">
        <v>#DIV/0!</v>
      </c>
      <c r="I30" s="16">
        <v>0</v>
      </c>
      <c r="J30" s="76" t="e">
        <v>#DIV/0!</v>
      </c>
      <c r="K30" s="14" t="e">
        <v>#DIV/0!</v>
      </c>
      <c r="L30" s="5" t="e">
        <v>#DIV/0!</v>
      </c>
      <c r="M30" s="26" t="e">
        <v>#DIV/0!</v>
      </c>
      <c r="N30" s="16">
        <v>0</v>
      </c>
      <c r="O30" s="76" t="e">
        <v>#DIV/0!</v>
      </c>
      <c r="P30" s="14" t="e">
        <v>#DIV/0!</v>
      </c>
      <c r="Q30" s="5" t="e">
        <v>#DIV/0!</v>
      </c>
      <c r="R30" s="26" t="e">
        <v>#DIV/0!</v>
      </c>
      <c r="S30" s="36">
        <v>0</v>
      </c>
      <c r="T30" s="76" t="e">
        <v>#DIV/0!</v>
      </c>
      <c r="U30" s="14" t="e">
        <v>#DIV/0!</v>
      </c>
      <c r="V30" s="5" t="e">
        <v>#DIV/0!</v>
      </c>
      <c r="W30" s="26" t="e">
        <v>#DIV/0!</v>
      </c>
      <c r="X30" s="16">
        <v>0</v>
      </c>
      <c r="Y30" s="37" t="e">
        <v>#DIV/0!</v>
      </c>
      <c r="Z30" s="15" t="e">
        <v>#DIV/0!</v>
      </c>
      <c r="AA30" s="7" t="e">
        <v>#DIV/0!</v>
      </c>
      <c r="AB30" s="26" t="e">
        <v>#DIV/0!</v>
      </c>
      <c r="AC30" s="36">
        <v>0</v>
      </c>
      <c r="AD30" s="37" t="e">
        <v>#DIV/0!</v>
      </c>
      <c r="AE30" s="15" t="e">
        <v>#DIV/0!</v>
      </c>
      <c r="AF30" s="7" t="e">
        <v>#DIV/0!</v>
      </c>
      <c r="AG30" s="26" t="e">
        <v>#DIV/0!</v>
      </c>
      <c r="AH30" s="16">
        <v>0</v>
      </c>
      <c r="AI30" s="37" t="e">
        <v>#DIV/0!</v>
      </c>
      <c r="AJ30" s="15" t="e">
        <v>#DIV/0!</v>
      </c>
      <c r="AK30" s="7" t="e">
        <v>#DIV/0!</v>
      </c>
      <c r="AL30" s="26" t="e">
        <v>#DIV/0!</v>
      </c>
      <c r="AM30" s="36">
        <v>0</v>
      </c>
      <c r="AN30" s="37" t="e">
        <v>#DIV/0!</v>
      </c>
      <c r="AO30" s="15" t="e">
        <v>#DIV/0!</v>
      </c>
      <c r="AP30" s="7" t="e">
        <v>#DIV/0!</v>
      </c>
      <c r="AQ30" s="26" t="e">
        <v>#DIV/0!</v>
      </c>
      <c r="AR30" s="36">
        <v>0</v>
      </c>
      <c r="AS30" s="37" t="e">
        <v>#DIV/0!</v>
      </c>
      <c r="AT30" s="15" t="e">
        <v>#DIV/0!</v>
      </c>
      <c r="AU30" s="7" t="e">
        <v>#DIV/0!</v>
      </c>
      <c r="AV30" s="26" t="e">
        <v>#DIV/0!</v>
      </c>
      <c r="AW30" s="36">
        <v>0</v>
      </c>
      <c r="AX30" s="37" t="e">
        <v>#DIV/0!</v>
      </c>
      <c r="AY30" s="15" t="e">
        <v>#DIV/0!</v>
      </c>
      <c r="AZ30" s="7" t="e">
        <v>#DIV/0!</v>
      </c>
      <c r="BA30" s="26" t="e">
        <v>#DIV/0!</v>
      </c>
      <c r="BB30" s="16">
        <v>0</v>
      </c>
      <c r="BC30" s="112" t="e">
        <v>#DIV/0!</v>
      </c>
      <c r="BD30" s="15" t="e">
        <v>#DIV/0!</v>
      </c>
      <c r="BE30" s="7" t="e">
        <v>#DIV/0!</v>
      </c>
      <c r="BF30" s="26" t="e">
        <v>#DIV/0!</v>
      </c>
      <c r="BG30" s="110"/>
    </row>
    <row r="31" spans="2:59" hidden="1">
      <c r="B31" s="135"/>
      <c r="C31" s="136"/>
      <c r="D31" s="137"/>
      <c r="E31" s="138"/>
      <c r="F31" s="138"/>
      <c r="G31" s="139"/>
      <c r="H31" s="116"/>
      <c r="I31" s="140"/>
      <c r="J31" s="141"/>
      <c r="K31" s="142"/>
      <c r="L31" s="143"/>
      <c r="M31" s="116"/>
      <c r="N31" s="140"/>
      <c r="O31" s="141"/>
      <c r="P31" s="142"/>
      <c r="Q31" s="143"/>
      <c r="R31" s="116"/>
      <c r="S31" s="144"/>
      <c r="T31" s="141"/>
      <c r="U31" s="142"/>
      <c r="V31" s="143"/>
      <c r="W31" s="116"/>
      <c r="X31" s="140"/>
      <c r="Y31" s="145"/>
      <c r="Z31" s="114"/>
      <c r="AA31" s="115"/>
      <c r="AB31" s="116"/>
      <c r="AC31" s="144"/>
      <c r="AD31" s="145"/>
      <c r="AE31" s="114"/>
      <c r="AF31" s="115"/>
      <c r="AG31" s="116"/>
      <c r="AH31" s="140"/>
      <c r="AI31" s="145"/>
      <c r="AJ31" s="114"/>
      <c r="AK31" s="115"/>
      <c r="AL31" s="116"/>
      <c r="AM31" s="144"/>
      <c r="AN31" s="145"/>
      <c r="AO31" s="114"/>
      <c r="AP31" s="115"/>
      <c r="AQ31" s="116"/>
      <c r="AR31" s="144"/>
      <c r="AS31" s="145"/>
      <c r="AT31" s="114"/>
      <c r="AU31" s="115"/>
      <c r="AV31" s="116"/>
      <c r="AW31" s="144"/>
      <c r="AX31" s="145"/>
      <c r="AY31" s="114"/>
      <c r="AZ31" s="115"/>
      <c r="BA31" s="116"/>
      <c r="BB31" s="140"/>
      <c r="BC31" s="113"/>
      <c r="BD31" s="114"/>
      <c r="BE31" s="115"/>
      <c r="BF31" s="116"/>
      <c r="BG31" s="117"/>
    </row>
    <row r="32" spans="2:59">
      <c r="B32" s="96" t="s">
        <v>22</v>
      </c>
      <c r="C32" s="99"/>
      <c r="D32" s="99"/>
      <c r="E32" s="99"/>
      <c r="F32" s="99"/>
      <c r="G32" s="99" t="s">
        <v>44</v>
      </c>
      <c r="H32" s="99"/>
      <c r="I32" s="100" t="s">
        <v>45</v>
      </c>
      <c r="J32" s="99"/>
      <c r="K32" s="99"/>
      <c r="L32" s="99" t="s">
        <v>44</v>
      </c>
      <c r="M32" s="99"/>
      <c r="N32" s="100" t="s">
        <v>45</v>
      </c>
      <c r="O32" s="99"/>
      <c r="P32" s="99"/>
      <c r="Q32" s="99" t="s">
        <v>44</v>
      </c>
      <c r="R32" s="99"/>
      <c r="S32" s="100" t="s">
        <v>45</v>
      </c>
      <c r="T32" s="99"/>
      <c r="U32" s="99"/>
      <c r="V32" s="99" t="s">
        <v>44</v>
      </c>
      <c r="W32" s="99"/>
      <c r="X32" s="100" t="s">
        <v>45</v>
      </c>
      <c r="Y32" s="101"/>
      <c r="Z32" s="101"/>
      <c r="AA32" s="101"/>
      <c r="AB32" s="101"/>
      <c r="AC32" s="101"/>
      <c r="AD32" s="101"/>
      <c r="AE32" s="101"/>
      <c r="AF32" s="101"/>
      <c r="AG32" s="101"/>
      <c r="AH32" s="101"/>
      <c r="AI32" s="101"/>
      <c r="AJ32" s="101"/>
      <c r="AK32" s="101"/>
      <c r="AL32" s="101"/>
      <c r="AM32" s="101"/>
      <c r="AN32" s="101"/>
      <c r="AO32" s="101"/>
      <c r="AP32" s="99"/>
      <c r="AQ32" s="99"/>
      <c r="AR32" s="99"/>
      <c r="AS32" s="99"/>
      <c r="AT32" s="99"/>
      <c r="AU32" s="99"/>
      <c r="AV32" s="99"/>
      <c r="AW32" s="99"/>
      <c r="AX32" s="99"/>
      <c r="AY32" s="99"/>
      <c r="AZ32" s="99"/>
      <c r="BA32" s="99"/>
      <c r="BB32" s="99"/>
      <c r="BC32" s="99"/>
      <c r="BD32" s="99"/>
      <c r="BE32" s="99"/>
      <c r="BF32" s="99"/>
      <c r="BG32" s="99"/>
    </row>
    <row r="33" spans="2:59">
      <c r="F33" t="s">
        <v>46</v>
      </c>
      <c r="G33" s="28">
        <f>I27/I33</f>
        <v>0.19181456699966934</v>
      </c>
      <c r="H33" s="28"/>
      <c r="I33" s="9">
        <f>SUMPRODUCT(C10:C12,E10:E12)</f>
        <v>13874019.84962168</v>
      </c>
      <c r="K33" s="27"/>
      <c r="L33" s="28">
        <f>N27/N33</f>
        <v>0.20448330772800266</v>
      </c>
      <c r="M33" s="28"/>
      <c r="N33" s="9">
        <f>SUMPRODUCT(C10:C12,J10:J12)</f>
        <v>261770317.56157246</v>
      </c>
      <c r="P33" s="27"/>
      <c r="Q33" s="28">
        <f>S27/S33</f>
        <v>0.22338558410883519</v>
      </c>
      <c r="R33" s="28"/>
      <c r="S33" s="9">
        <f>SUMPRODUCT(C10:C12,O10:O12)</f>
        <v>182561495.01630726</v>
      </c>
      <c r="U33" s="27"/>
      <c r="V33" s="28">
        <f>X27/X33</f>
        <v>0.21826184679820698</v>
      </c>
      <c r="W33" s="28"/>
      <c r="X33" s="9">
        <f>SUMPRODUCT(C10:C12,T10:T12)</f>
        <v>210810689.88910428</v>
      </c>
      <c r="Y33" s="30"/>
      <c r="Z33" s="31"/>
      <c r="AA33" s="32"/>
      <c r="AB33" s="32"/>
      <c r="AC33" s="11"/>
      <c r="AD33" s="30"/>
      <c r="AE33" s="31"/>
      <c r="AF33" s="32"/>
      <c r="AG33" s="32"/>
      <c r="AH33" s="11"/>
      <c r="AI33" s="30"/>
      <c r="AJ33" s="31"/>
      <c r="AK33" s="32"/>
      <c r="AL33" s="32"/>
      <c r="AM33" s="11"/>
      <c r="AN33" s="30"/>
      <c r="AO33" s="30"/>
    </row>
    <row r="34" spans="2:59" hidden="1">
      <c r="F34" t="s">
        <v>47</v>
      </c>
      <c r="G34" s="28" t="e">
        <f>I28/I34</f>
        <v>#DIV/0!</v>
      </c>
      <c r="H34" s="28"/>
      <c r="I34" s="9">
        <f>SUMPRODUCT(C13:C15,E13:E15)</f>
        <v>0</v>
      </c>
      <c r="K34" s="27"/>
      <c r="L34" s="28" t="e">
        <f>N28/N34</f>
        <v>#DIV/0!</v>
      </c>
      <c r="M34" s="28"/>
      <c r="N34" s="9">
        <f>SUMPRODUCT(C13:C15,J13:J15)</f>
        <v>0</v>
      </c>
      <c r="P34" s="27"/>
      <c r="Q34" s="28" t="e">
        <f>S28/S34</f>
        <v>#DIV/0!</v>
      </c>
      <c r="R34" s="28"/>
      <c r="S34" s="9">
        <f>SUMPRODUCT(C13:C15,O13:O15)</f>
        <v>0</v>
      </c>
      <c r="U34" s="27"/>
      <c r="V34" s="28" t="e">
        <f>X28/X34</f>
        <v>#DIV/0!</v>
      </c>
      <c r="W34" s="28"/>
      <c r="X34" s="9">
        <f>SUMPRODUCT(C13:C15,T13:T15)</f>
        <v>0</v>
      </c>
      <c r="Y34" s="30"/>
      <c r="Z34" s="31"/>
      <c r="AA34" s="32"/>
      <c r="AB34" s="32"/>
      <c r="AC34" s="11"/>
      <c r="AD34" s="30"/>
      <c r="AE34" s="31"/>
      <c r="AF34" s="32"/>
      <c r="AG34" s="32"/>
      <c r="AH34" s="11"/>
      <c r="AI34" s="30"/>
      <c r="AJ34" s="31"/>
      <c r="AK34" s="32"/>
      <c r="AL34" s="32"/>
      <c r="AM34" s="11"/>
      <c r="AN34" s="30"/>
      <c r="AO34" s="30"/>
    </row>
    <row r="35" spans="2:59" hidden="1">
      <c r="F35" t="s">
        <v>48</v>
      </c>
      <c r="G35" s="28" t="e">
        <f>I29/I35</f>
        <v>#DIV/0!</v>
      </c>
      <c r="H35" s="28"/>
      <c r="I35" s="9">
        <f>SUMPRODUCT(C16:C18,E16:E18)</f>
        <v>0</v>
      </c>
      <c r="K35" s="27"/>
      <c r="L35" s="28" t="e">
        <f>N29/N35</f>
        <v>#DIV/0!</v>
      </c>
      <c r="M35" s="28"/>
      <c r="N35" s="9">
        <f>SUMPRODUCT(C16:C18,J16:J18)</f>
        <v>0</v>
      </c>
      <c r="P35" s="27"/>
      <c r="Q35" s="28" t="e">
        <f>S29/S35</f>
        <v>#DIV/0!</v>
      </c>
      <c r="R35" s="28"/>
      <c r="S35" s="9">
        <f>SUMPRODUCT(C16:C18,O16:O18)</f>
        <v>0</v>
      </c>
      <c r="U35" s="27"/>
      <c r="V35" s="28" t="e">
        <f>X29/X35</f>
        <v>#DIV/0!</v>
      </c>
      <c r="W35" s="28"/>
      <c r="X35" s="9">
        <f>SUMPRODUCT(C16:C18,T16:T18)</f>
        <v>0</v>
      </c>
      <c r="Y35" s="30"/>
      <c r="Z35" s="31"/>
      <c r="AA35" s="32"/>
      <c r="AB35" s="32"/>
      <c r="AC35" s="11"/>
      <c r="AD35" s="30"/>
      <c r="AE35" s="31"/>
      <c r="AF35" s="32"/>
      <c r="AG35" s="32"/>
      <c r="AH35" s="11"/>
      <c r="AI35" s="30"/>
      <c r="AJ35" s="31"/>
      <c r="AK35" s="32"/>
      <c r="AL35" s="32"/>
      <c r="AM35" s="11"/>
      <c r="AN35" s="30"/>
      <c r="AO35" s="30"/>
    </row>
    <row r="36" spans="2:59" hidden="1">
      <c r="F36" t="s">
        <v>49</v>
      </c>
      <c r="G36" s="28" t="e">
        <f>I31/I36</f>
        <v>#DIV/0!</v>
      </c>
      <c r="H36" s="28"/>
      <c r="I36" s="9">
        <f>SUMPRODUCT(C19:C21,E19:E21)</f>
        <v>0</v>
      </c>
      <c r="K36" s="27"/>
      <c r="L36" s="28" t="e">
        <f>N31/N36</f>
        <v>#DIV/0!</v>
      </c>
      <c r="M36" s="28"/>
      <c r="N36" s="9">
        <f>SUMPRODUCT(C19:C21,J19:J21)</f>
        <v>0</v>
      </c>
      <c r="P36" s="27"/>
      <c r="Q36" s="28" t="e">
        <f>S31/S36</f>
        <v>#DIV/0!</v>
      </c>
      <c r="R36" s="28"/>
      <c r="S36" s="9">
        <f>SUMPRODUCT(C19:C21,O19:O21)</f>
        <v>0</v>
      </c>
      <c r="U36" s="27"/>
      <c r="V36" s="28" t="e">
        <f>X31/X36</f>
        <v>#DIV/0!</v>
      </c>
      <c r="W36" s="28"/>
      <c r="X36" s="9">
        <f>SUMPRODUCT(C19:C21,T19:T21)</f>
        <v>0</v>
      </c>
      <c r="Y36" s="30"/>
      <c r="Z36" s="31"/>
      <c r="AA36" s="32"/>
      <c r="AB36" s="32"/>
      <c r="AC36" s="11"/>
      <c r="AD36" s="30"/>
      <c r="AE36" s="31"/>
      <c r="AF36" s="32"/>
      <c r="AG36" s="32"/>
      <c r="AH36" s="11"/>
      <c r="AI36" s="30"/>
      <c r="AJ36" s="31"/>
      <c r="AK36" s="32"/>
      <c r="AL36" s="32"/>
      <c r="AM36" s="11"/>
      <c r="AN36" s="30"/>
      <c r="AO36" s="30"/>
    </row>
    <row r="37" spans="2:59">
      <c r="B37" s="24" t="s">
        <v>50</v>
      </c>
    </row>
    <row r="38" spans="2:59" ht="15.95" customHeight="1">
      <c r="B38" s="43"/>
      <c r="C38" s="166" t="s">
        <v>36</v>
      </c>
      <c r="D38" s="166"/>
      <c r="E38" s="167" t="s">
        <v>37</v>
      </c>
      <c r="F38" s="166"/>
      <c r="G38" s="166"/>
      <c r="H38" s="166"/>
      <c r="I38" s="168"/>
      <c r="J38" s="167" t="s">
        <v>51</v>
      </c>
      <c r="K38" s="166"/>
      <c r="L38" s="166"/>
      <c r="M38" s="166"/>
      <c r="N38" s="168"/>
      <c r="O38" s="166" t="s">
        <v>6</v>
      </c>
      <c r="P38" s="166"/>
      <c r="Q38" s="166"/>
      <c r="R38" s="166"/>
      <c r="S38" s="168"/>
      <c r="T38" s="166" t="s">
        <v>7</v>
      </c>
      <c r="U38" s="166"/>
      <c r="V38" s="166"/>
      <c r="W38" s="166"/>
      <c r="X38" s="166"/>
      <c r="Y38" s="167" t="s">
        <v>38</v>
      </c>
      <c r="Z38" s="166"/>
      <c r="AA38" s="166"/>
      <c r="AB38" s="166"/>
      <c r="AC38" s="168"/>
      <c r="AD38" s="166" t="s">
        <v>39</v>
      </c>
      <c r="AE38" s="166"/>
      <c r="AF38" s="166"/>
      <c r="AG38" s="166"/>
      <c r="AH38" s="166"/>
      <c r="AI38" s="167" t="s">
        <v>10</v>
      </c>
      <c r="AJ38" s="166"/>
      <c r="AK38" s="166"/>
      <c r="AL38" s="166"/>
      <c r="AM38" s="168"/>
      <c r="AN38" s="174" t="s">
        <v>11</v>
      </c>
      <c r="AO38" s="174"/>
      <c r="AP38" s="174"/>
      <c r="AQ38" s="174"/>
      <c r="AR38" s="175"/>
      <c r="AS38" s="174" t="s">
        <v>12</v>
      </c>
      <c r="AT38" s="174"/>
      <c r="AU38" s="174"/>
      <c r="AV38" s="174"/>
      <c r="AW38" s="175"/>
      <c r="AX38" s="174" t="s">
        <v>13</v>
      </c>
      <c r="AY38" s="174"/>
      <c r="AZ38" s="174"/>
      <c r="BA38" s="174"/>
      <c r="BB38" s="175"/>
      <c r="BC38" s="169" t="s">
        <v>14</v>
      </c>
      <c r="BD38" s="170"/>
      <c r="BE38" s="170"/>
      <c r="BF38" s="170"/>
      <c r="BG38" s="171"/>
    </row>
    <row r="39" spans="2:59" ht="31.5">
      <c r="B39" s="50" t="s">
        <v>15</v>
      </c>
      <c r="C39" s="51" t="s">
        <v>16</v>
      </c>
      <c r="D39" s="90" t="s">
        <v>17</v>
      </c>
      <c r="E39" s="51" t="s">
        <v>16</v>
      </c>
      <c r="F39" s="51" t="s">
        <v>17</v>
      </c>
      <c r="G39" s="52" t="s">
        <v>18</v>
      </c>
      <c r="H39" s="52" t="s">
        <v>19</v>
      </c>
      <c r="I39" s="53" t="s">
        <v>20</v>
      </c>
      <c r="J39" s="54" t="s">
        <v>16</v>
      </c>
      <c r="K39" s="51" t="s">
        <v>17</v>
      </c>
      <c r="L39" s="52" t="s">
        <v>18</v>
      </c>
      <c r="M39" s="52" t="s">
        <v>19</v>
      </c>
      <c r="N39" s="53" t="s">
        <v>20</v>
      </c>
      <c r="O39" s="51" t="s">
        <v>16</v>
      </c>
      <c r="P39" s="51" t="s">
        <v>17</v>
      </c>
      <c r="Q39" s="52" t="s">
        <v>18</v>
      </c>
      <c r="R39" s="52" t="s">
        <v>19</v>
      </c>
      <c r="S39" s="53" t="s">
        <v>20</v>
      </c>
      <c r="T39" s="51" t="s">
        <v>16</v>
      </c>
      <c r="U39" s="51" t="s">
        <v>17</v>
      </c>
      <c r="V39" s="52" t="s">
        <v>18</v>
      </c>
      <c r="W39" s="52" t="s">
        <v>19</v>
      </c>
      <c r="X39" s="52" t="s">
        <v>20</v>
      </c>
      <c r="Y39" s="54" t="s">
        <v>16</v>
      </c>
      <c r="Z39" s="51" t="s">
        <v>17</v>
      </c>
      <c r="AA39" s="52" t="s">
        <v>18</v>
      </c>
      <c r="AB39" s="52" t="s">
        <v>19</v>
      </c>
      <c r="AC39" s="53" t="s">
        <v>20</v>
      </c>
      <c r="AD39" s="51" t="s">
        <v>16</v>
      </c>
      <c r="AE39" s="51" t="s">
        <v>17</v>
      </c>
      <c r="AF39" s="52" t="s">
        <v>18</v>
      </c>
      <c r="AG39" s="52" t="s">
        <v>19</v>
      </c>
      <c r="AH39" s="52" t="s">
        <v>20</v>
      </c>
      <c r="AI39" s="54" t="s">
        <v>16</v>
      </c>
      <c r="AJ39" s="51" t="s">
        <v>17</v>
      </c>
      <c r="AK39" s="52" t="s">
        <v>18</v>
      </c>
      <c r="AL39" s="52" t="s">
        <v>19</v>
      </c>
      <c r="AM39" s="53" t="s">
        <v>20</v>
      </c>
      <c r="AN39" s="93" t="s">
        <v>16</v>
      </c>
      <c r="AO39" s="93" t="s">
        <v>17</v>
      </c>
      <c r="AP39" s="94" t="s">
        <v>18</v>
      </c>
      <c r="AQ39" s="94" t="s">
        <v>19</v>
      </c>
      <c r="AR39" s="95" t="s">
        <v>20</v>
      </c>
      <c r="AS39" s="93" t="s">
        <v>16</v>
      </c>
      <c r="AT39" s="93" t="s">
        <v>17</v>
      </c>
      <c r="AU39" s="94" t="s">
        <v>18</v>
      </c>
      <c r="AV39" s="94" t="s">
        <v>19</v>
      </c>
      <c r="AW39" s="95" t="s">
        <v>20</v>
      </c>
      <c r="AX39" s="93" t="s">
        <v>16</v>
      </c>
      <c r="AY39" s="93" t="s">
        <v>17</v>
      </c>
      <c r="AZ39" s="94" t="s">
        <v>18</v>
      </c>
      <c r="BA39" s="94" t="s">
        <v>19</v>
      </c>
      <c r="BB39" s="95" t="s">
        <v>20</v>
      </c>
      <c r="BC39" s="131" t="s">
        <v>16</v>
      </c>
      <c r="BD39" s="132" t="s">
        <v>17</v>
      </c>
      <c r="BE39" s="133" t="s">
        <v>18</v>
      </c>
      <c r="BF39" s="133" t="s">
        <v>21</v>
      </c>
      <c r="BG39" s="134"/>
    </row>
    <row r="40" spans="2:59">
      <c r="B40" s="44" t="s">
        <v>52</v>
      </c>
      <c r="C40" s="45"/>
      <c r="D40" s="45"/>
      <c r="E40" s="55" t="e">
        <f>AVERAGE(E27:E31)</f>
        <v>#DIV/0!</v>
      </c>
      <c r="F40" s="46" t="e">
        <f>AVERAGE(F27:F31)</f>
        <v>#DIV/0!</v>
      </c>
      <c r="G40" s="47" t="e">
        <f>E40-F40</f>
        <v>#DIV/0!</v>
      </c>
      <c r="H40" s="41" t="e">
        <f>E40/F40*100</f>
        <v>#DIV/0!</v>
      </c>
      <c r="I40" s="42">
        <f>SUM(I27:I31)</f>
        <v>2661239.11</v>
      </c>
      <c r="J40" s="56" t="e">
        <f>AVERAGE(J27:J31)</f>
        <v>#DIV/0!</v>
      </c>
      <c r="K40" s="48" t="e">
        <f>AVERAGE(K27:K31)</f>
        <v>#DIV/0!</v>
      </c>
      <c r="L40" s="49" t="e">
        <f>J40-K40</f>
        <v>#DIV/0!</v>
      </c>
      <c r="M40" s="41" t="e">
        <f>J40/K40*100</f>
        <v>#DIV/0!</v>
      </c>
      <c r="N40" s="42">
        <f>SUM(N27:N31)</f>
        <v>53527660.399999999</v>
      </c>
      <c r="O40" s="48" t="e">
        <f>AVERAGE(O27:O31)</f>
        <v>#DIV/0!</v>
      </c>
      <c r="P40" s="48" t="e">
        <f>AVERAGE(P27:P31)</f>
        <v>#DIV/0!</v>
      </c>
      <c r="Q40" s="49" t="e">
        <f>O40-P40</f>
        <v>#DIV/0!</v>
      </c>
      <c r="R40" s="41" t="e">
        <f>O40/P40*100</f>
        <v>#DIV/0!</v>
      </c>
      <c r="S40" s="42">
        <f>SUM(S27:S31)</f>
        <v>40781606.200000003</v>
      </c>
      <c r="T40" s="48" t="e">
        <f>AVERAGE(T27:T31)</f>
        <v>#DIV/0!</v>
      </c>
      <c r="U40" s="48" t="e">
        <f>AVERAGE(U27:U31)</f>
        <v>#DIV/0!</v>
      </c>
      <c r="V40" s="49" t="e">
        <f>T40-U40</f>
        <v>#DIV/0!</v>
      </c>
      <c r="W40" s="41" t="e">
        <f>T40/U40*100</f>
        <v>#DIV/0!</v>
      </c>
      <c r="X40" s="74">
        <f>SUM(X27:X31)</f>
        <v>46011930.5</v>
      </c>
      <c r="Y40" s="38" t="e">
        <f>AVERAGE(Y27:Y31)</f>
        <v>#DIV/0!</v>
      </c>
      <c r="Z40" s="39" t="e">
        <f>AVERAGE(Z27:Z31)</f>
        <v>#DIV/0!</v>
      </c>
      <c r="AA40" s="40" t="e">
        <f>Y40-Z40</f>
        <v>#DIV/0!</v>
      </c>
      <c r="AB40" s="41" t="e">
        <f>Y40/Z40*100</f>
        <v>#DIV/0!</v>
      </c>
      <c r="AC40" s="42">
        <f>SUM(AC27:AC31)</f>
        <v>288561.098</v>
      </c>
      <c r="AD40" s="39" t="e">
        <f>AVERAGE(AD27:AD31)</f>
        <v>#DIV/0!</v>
      </c>
      <c r="AE40" s="39" t="e">
        <f>AVERAGE(AE27:AE31)</f>
        <v>#DIV/0!</v>
      </c>
      <c r="AF40" s="40" t="e">
        <f>AD40-AE40</f>
        <v>#DIV/0!</v>
      </c>
      <c r="AG40" s="41" t="e">
        <f>AD40/AE40*100</f>
        <v>#DIV/0!</v>
      </c>
      <c r="AH40" s="74">
        <f>SUM(AH27:AH31)</f>
        <v>-13276.422</v>
      </c>
      <c r="AI40" s="38" t="e">
        <f>AVERAGE(AI27:AI31)</f>
        <v>#DIV/0!</v>
      </c>
      <c r="AJ40" s="39" t="e">
        <f>AVERAGE(AJ27:AJ31)</f>
        <v>#DIV/0!</v>
      </c>
      <c r="AK40" s="40" t="e">
        <f>AI40-AJ40</f>
        <v>#DIV/0!</v>
      </c>
      <c r="AL40" s="41" t="e">
        <f>AI40/AJ40*100</f>
        <v>#DIV/0!</v>
      </c>
      <c r="AM40" s="42">
        <f>SUM(AM27:AM31)</f>
        <v>170559.59700000001</v>
      </c>
      <c r="AN40" s="38" t="e">
        <f>AVERAGE(AN27:AN31)</f>
        <v>#DIV/0!</v>
      </c>
      <c r="AO40" s="39" t="e">
        <f>AVERAGE(AO27:AO31)</f>
        <v>#DIV/0!</v>
      </c>
      <c r="AP40" s="40" t="e">
        <f t="shared" ref="AP40" si="0">AN40-AO40</f>
        <v>#DIV/0!</v>
      </c>
      <c r="AQ40" s="41" t="e">
        <f t="shared" ref="AQ40" si="1">AN40/AO40*100</f>
        <v>#DIV/0!</v>
      </c>
      <c r="AR40" s="42">
        <f>SUM(AR27:AR31)</f>
        <v>107125.927</v>
      </c>
      <c r="AS40" s="38" t="e">
        <f>AVERAGE(AS27:AS31)</f>
        <v>#DIV/0!</v>
      </c>
      <c r="AT40" s="39" t="e">
        <f>AVERAGE(AT27:AT31)</f>
        <v>#DIV/0!</v>
      </c>
      <c r="AU40" s="40" t="e">
        <f t="shared" ref="AU40" si="2">AS40-AT40</f>
        <v>#DIV/0!</v>
      </c>
      <c r="AV40" s="41" t="e">
        <f>AS40/AT40*100</f>
        <v>#DIV/0!</v>
      </c>
      <c r="AW40" s="42">
        <f>SUM(AW27:AW31)</f>
        <v>55863.891499999998</v>
      </c>
      <c r="AX40" s="38" t="e">
        <f>AVERAGE(AX27:AX31)</f>
        <v>#DIV/0!</v>
      </c>
      <c r="AY40" s="39" t="e">
        <f>AVERAGE(AY27:AY31)</f>
        <v>#DIV/0!</v>
      </c>
      <c r="AZ40" s="40" t="e">
        <f t="shared" ref="AZ40" si="3">AX40-AY40</f>
        <v>#DIV/0!</v>
      </c>
      <c r="BA40" s="41" t="e">
        <f t="shared" ref="BA40" si="4">AX40/AY40*100</f>
        <v>#DIV/0!</v>
      </c>
      <c r="BB40" s="74">
        <f>SUM(BB27:BB31)</f>
        <v>897.99120600000003</v>
      </c>
      <c r="BC40" s="121" t="e">
        <f>AVERAGE(BC26:BC29)</f>
        <v>#DIV/0!</v>
      </c>
      <c r="BD40" s="122" t="e">
        <f>AVERAGE(BD26:BD29)</f>
        <v>#DIV/0!</v>
      </c>
      <c r="BE40" s="123" t="e">
        <f>BC40-BD40</f>
        <v>#DIV/0!</v>
      </c>
      <c r="BF40" s="124" t="e">
        <f>BC40/BD40*100</f>
        <v>#DIV/0!</v>
      </c>
      <c r="BG40" s="125"/>
    </row>
    <row r="41" spans="2:59">
      <c r="B41" s="57" t="s">
        <v>53</v>
      </c>
    </row>
    <row r="44" spans="2:59" ht="213" customHeight="1">
      <c r="B44" s="182" t="s">
        <v>54</v>
      </c>
      <c r="C44" s="183"/>
      <c r="D44" s="183"/>
      <c r="E44" s="183"/>
      <c r="F44" s="183"/>
      <c r="G44" s="183"/>
      <c r="H44" s="183"/>
      <c r="I44" s="183"/>
      <c r="J44" s="18"/>
      <c r="K44" s="18"/>
      <c r="L44" s="18"/>
      <c r="M44" s="18"/>
      <c r="N44" s="18"/>
      <c r="O44" s="18"/>
      <c r="P44" s="18"/>
      <c r="Q44" s="18"/>
      <c r="R44" s="18"/>
      <c r="S44" s="18"/>
      <c r="W44" s="18"/>
      <c r="AB44" s="18"/>
      <c r="AG44" s="18"/>
      <c r="AL44" s="18"/>
    </row>
    <row r="47" spans="2:59">
      <c r="B47" s="149"/>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row>
    <row r="48" spans="2:59">
      <c r="B48" s="2"/>
      <c r="D48" s="2"/>
    </row>
    <row r="49" spans="2:9">
      <c r="D49" s="2"/>
    </row>
    <row r="50" spans="2:9">
      <c r="B50" s="2"/>
      <c r="D50" s="2"/>
    </row>
    <row r="51" spans="2:9">
      <c r="D51" s="2"/>
    </row>
    <row r="52" spans="2:9" ht="19.5">
      <c r="D52" s="22"/>
    </row>
    <row r="53" spans="2:9" ht="19.5">
      <c r="D53" s="22"/>
    </row>
    <row r="54" spans="2:9" ht="19.5">
      <c r="D54" s="23"/>
    </row>
    <row r="55" spans="2:9">
      <c r="F55" s="3"/>
      <c r="G55" s="3"/>
    </row>
    <row r="56" spans="2:9">
      <c r="D56" s="2"/>
      <c r="E56" s="20"/>
      <c r="F56" s="19"/>
      <c r="G56" s="19"/>
    </row>
    <row r="57" spans="2:9" ht="18.75">
      <c r="B57" s="130"/>
      <c r="D57" s="3"/>
      <c r="E57" s="17"/>
    </row>
    <row r="58" spans="2:9" ht="18.75">
      <c r="B58" s="130"/>
      <c r="D58" s="19"/>
      <c r="E58" s="21"/>
      <c r="F58" s="3"/>
      <c r="G58" s="17"/>
    </row>
    <row r="60" spans="2:9">
      <c r="D60" s="2"/>
    </row>
    <row r="61" spans="2:9">
      <c r="D61" s="184"/>
      <c r="E61" s="184"/>
      <c r="F61" s="184"/>
      <c r="G61" s="184"/>
      <c r="H61" s="184"/>
      <c r="I61" s="184"/>
    </row>
  </sheetData>
  <mergeCells count="46">
    <mergeCell ref="B3:I3"/>
    <mergeCell ref="C8:D8"/>
    <mergeCell ref="E8:I8"/>
    <mergeCell ref="J8:N8"/>
    <mergeCell ref="O8:S8"/>
    <mergeCell ref="BC8:BG8"/>
    <mergeCell ref="E22:I23"/>
    <mergeCell ref="AD22:AH23"/>
    <mergeCell ref="AI22:AM23"/>
    <mergeCell ref="AN22:AR23"/>
    <mergeCell ref="AS22:AW23"/>
    <mergeCell ref="AX22:BB23"/>
    <mergeCell ref="BC22:BG23"/>
    <mergeCell ref="Y8:AC8"/>
    <mergeCell ref="AD8:AH8"/>
    <mergeCell ref="AI8:AM8"/>
    <mergeCell ref="AN8:AR8"/>
    <mergeCell ref="AS8:AW8"/>
    <mergeCell ref="AX8:BB8"/>
    <mergeCell ref="T8:X8"/>
    <mergeCell ref="BC25:BG25"/>
    <mergeCell ref="C25:D25"/>
    <mergeCell ref="E25:I25"/>
    <mergeCell ref="J25:N25"/>
    <mergeCell ref="O25:S25"/>
    <mergeCell ref="T25:X25"/>
    <mergeCell ref="Y25:AC25"/>
    <mergeCell ref="AD25:AH25"/>
    <mergeCell ref="AI25:AM25"/>
    <mergeCell ref="AN25:AR25"/>
    <mergeCell ref="AS25:AW25"/>
    <mergeCell ref="AX25:BB25"/>
    <mergeCell ref="AS38:AW38"/>
    <mergeCell ref="AX38:BB38"/>
    <mergeCell ref="BC38:BG38"/>
    <mergeCell ref="C38:D38"/>
    <mergeCell ref="E38:I38"/>
    <mergeCell ref="J38:N38"/>
    <mergeCell ref="O38:S38"/>
    <mergeCell ref="T38:X38"/>
    <mergeCell ref="Y38:AC38"/>
    <mergeCell ref="B44:I44"/>
    <mergeCell ref="D61:I61"/>
    <mergeCell ref="AD38:AH38"/>
    <mergeCell ref="AI38:AM38"/>
    <mergeCell ref="AN38:AR38"/>
  </mergeCells>
  <conditionalFormatting sqref="L11:L18">
    <cfRule type="cellIs" dxfId="1811" priority="321" operator="lessThan">
      <formula>0</formula>
    </cfRule>
    <cfRule type="cellIs" dxfId="1810" priority="322" operator="greaterThan">
      <formula>0</formula>
    </cfRule>
  </conditionalFormatting>
  <conditionalFormatting sqref="G10">
    <cfRule type="cellIs" dxfId="1809" priority="345" operator="lessThan">
      <formula>0</formula>
    </cfRule>
    <cfRule type="cellIs" dxfId="1808" priority="346" operator="greaterThan">
      <formula>0</formula>
    </cfRule>
  </conditionalFormatting>
  <conditionalFormatting sqref="L10">
    <cfRule type="cellIs" dxfId="1807" priority="343" operator="lessThan">
      <formula>0</formula>
    </cfRule>
    <cfRule type="cellIs" dxfId="1806" priority="344" operator="greaterThan">
      <formula>0</formula>
    </cfRule>
  </conditionalFormatting>
  <conditionalFormatting sqref="Q10">
    <cfRule type="cellIs" dxfId="1805" priority="341" operator="lessThan">
      <formula>0</formula>
    </cfRule>
    <cfRule type="cellIs" dxfId="1804" priority="342" operator="greaterThan">
      <formula>0</formula>
    </cfRule>
  </conditionalFormatting>
  <conditionalFormatting sqref="V10">
    <cfRule type="cellIs" dxfId="1803" priority="339" operator="lessThan">
      <formula>0</formula>
    </cfRule>
    <cfRule type="cellIs" dxfId="1802" priority="340" operator="greaterThan">
      <formula>0</formula>
    </cfRule>
  </conditionalFormatting>
  <conditionalFormatting sqref="AA10 AC10">
    <cfRule type="cellIs" dxfId="1801" priority="337" operator="lessThan">
      <formula>0</formula>
    </cfRule>
    <cfRule type="cellIs" dxfId="1800" priority="338" operator="greaterThan">
      <formula>0</formula>
    </cfRule>
  </conditionalFormatting>
  <conditionalFormatting sqref="I10">
    <cfRule type="cellIs" dxfId="1799" priority="335" operator="lessThan">
      <formula>0</formula>
    </cfRule>
    <cfRule type="cellIs" dxfId="1798" priority="336" operator="greaterThan">
      <formula>0</formula>
    </cfRule>
  </conditionalFormatting>
  <conditionalFormatting sqref="AM10">
    <cfRule type="cellIs" dxfId="1797" priority="333" operator="lessThan">
      <formula>0</formula>
    </cfRule>
    <cfRule type="cellIs" dxfId="1796" priority="334" operator="greaterThan">
      <formula>0</formula>
    </cfRule>
  </conditionalFormatting>
  <conditionalFormatting sqref="AK10">
    <cfRule type="cellIs" dxfId="1795" priority="331" operator="lessThan">
      <formula>0</formula>
    </cfRule>
    <cfRule type="cellIs" dxfId="1794" priority="332" operator="greaterThan">
      <formula>0</formula>
    </cfRule>
  </conditionalFormatting>
  <conditionalFormatting sqref="N10">
    <cfRule type="cellIs" dxfId="1793" priority="329" operator="lessThan">
      <formula>0</formula>
    </cfRule>
    <cfRule type="cellIs" dxfId="1792" priority="330" operator="greaterThan">
      <formula>0</formula>
    </cfRule>
  </conditionalFormatting>
  <conditionalFormatting sqref="S10">
    <cfRule type="cellIs" dxfId="1791" priority="327" operator="lessThan">
      <formula>0</formula>
    </cfRule>
    <cfRule type="cellIs" dxfId="1790" priority="328" operator="greaterThan">
      <formula>0</formula>
    </cfRule>
  </conditionalFormatting>
  <conditionalFormatting sqref="X10">
    <cfRule type="cellIs" dxfId="1789" priority="325" operator="lessThan">
      <formula>0</formula>
    </cfRule>
    <cfRule type="cellIs" dxfId="1788" priority="326" operator="greaterThan">
      <formula>0</formula>
    </cfRule>
  </conditionalFormatting>
  <conditionalFormatting sqref="G11:G18">
    <cfRule type="cellIs" dxfId="1787" priority="323" operator="lessThan">
      <formula>0</formula>
    </cfRule>
    <cfRule type="cellIs" dxfId="1786" priority="324" operator="greaterThan">
      <formula>0</formula>
    </cfRule>
  </conditionalFormatting>
  <conditionalFormatting sqref="Q11:Q18">
    <cfRule type="cellIs" dxfId="1785" priority="319" operator="lessThan">
      <formula>0</formula>
    </cfRule>
    <cfRule type="cellIs" dxfId="1784" priority="320" operator="greaterThan">
      <formula>0</formula>
    </cfRule>
  </conditionalFormatting>
  <conditionalFormatting sqref="V11:V18">
    <cfRule type="cellIs" dxfId="1783" priority="317" operator="lessThan">
      <formula>0</formula>
    </cfRule>
    <cfRule type="cellIs" dxfId="1782" priority="318" operator="greaterThan">
      <formula>0</formula>
    </cfRule>
  </conditionalFormatting>
  <conditionalFormatting sqref="AA11:AA18 AC11:AC18">
    <cfRule type="cellIs" dxfId="1781" priority="315" operator="lessThan">
      <formula>0</formula>
    </cfRule>
    <cfRule type="cellIs" dxfId="1780" priority="316" operator="greaterThan">
      <formula>0</formula>
    </cfRule>
  </conditionalFormatting>
  <conditionalFormatting sqref="AF13:AF18 AH13:AH18">
    <cfRule type="cellIs" dxfId="1779" priority="313" operator="lessThan">
      <formula>0</formula>
    </cfRule>
    <cfRule type="cellIs" dxfId="1778" priority="314" operator="greaterThan">
      <formula>0</formula>
    </cfRule>
  </conditionalFormatting>
  <conditionalFormatting sqref="X11:X18">
    <cfRule type="cellIs" dxfId="1777" priority="301" operator="lessThan">
      <formula>0</formula>
    </cfRule>
    <cfRule type="cellIs" dxfId="1776" priority="302" operator="greaterThan">
      <formula>0</formula>
    </cfRule>
  </conditionalFormatting>
  <conditionalFormatting sqref="I19:I21">
    <cfRule type="cellIs" dxfId="1775" priority="233" operator="lessThan">
      <formula>0</formula>
    </cfRule>
    <cfRule type="cellIs" dxfId="1774" priority="234" operator="greaterThan">
      <formula>0</formula>
    </cfRule>
  </conditionalFormatting>
  <conditionalFormatting sqref="M40">
    <cfRule type="cellIs" dxfId="1773" priority="265" operator="lessThan">
      <formula>0</formula>
    </cfRule>
    <cfRule type="cellIs" dxfId="1772" priority="266" operator="greaterThan">
      <formula>0</formula>
    </cfRule>
  </conditionalFormatting>
  <conditionalFormatting sqref="R10 R13:R18">
    <cfRule type="cellIs" dxfId="1771" priority="263" operator="lessThan">
      <formula>0</formula>
    </cfRule>
    <cfRule type="cellIs" dxfId="1770" priority="264" operator="greaterThan">
      <formula>0</formula>
    </cfRule>
  </conditionalFormatting>
  <conditionalFormatting sqref="I40">
    <cfRule type="cellIs" dxfId="1769" priority="299" operator="lessThan">
      <formula>0</formula>
    </cfRule>
    <cfRule type="cellIs" dxfId="1768" priority="300" operator="greaterThan">
      <formula>0</formula>
    </cfRule>
  </conditionalFormatting>
  <conditionalFormatting sqref="G40">
    <cfRule type="cellIs" dxfId="1767" priority="297" operator="lessThan">
      <formula>0</formula>
    </cfRule>
    <cfRule type="cellIs" dxfId="1766" priority="298" operator="greaterThan">
      <formula>0</formula>
    </cfRule>
  </conditionalFormatting>
  <conditionalFormatting sqref="L40">
    <cfRule type="cellIs" dxfId="1765" priority="295" operator="lessThan">
      <formula>0</formula>
    </cfRule>
    <cfRule type="cellIs" dxfId="1764" priority="296" operator="greaterThan">
      <formula>0</formula>
    </cfRule>
  </conditionalFormatting>
  <conditionalFormatting sqref="Q40">
    <cfRule type="cellIs" dxfId="1763" priority="293" operator="lessThan">
      <formula>0</formula>
    </cfRule>
    <cfRule type="cellIs" dxfId="1762" priority="294" operator="greaterThan">
      <formula>0</formula>
    </cfRule>
  </conditionalFormatting>
  <conditionalFormatting sqref="S40">
    <cfRule type="cellIs" dxfId="1761" priority="281" operator="lessThan">
      <formula>0</formula>
    </cfRule>
    <cfRule type="cellIs" dxfId="1760" priority="282" operator="greaterThan">
      <formula>0</formula>
    </cfRule>
  </conditionalFormatting>
  <conditionalFormatting sqref="X40">
    <cfRule type="cellIs" dxfId="1759" priority="279" operator="lessThan">
      <formula>0</formula>
    </cfRule>
    <cfRule type="cellIs" dxfId="1758" priority="280" operator="greaterThan">
      <formula>0</formula>
    </cfRule>
  </conditionalFormatting>
  <conditionalFormatting sqref="AC40">
    <cfRule type="cellIs" dxfId="1757" priority="277" operator="lessThan">
      <formula>0</formula>
    </cfRule>
    <cfRule type="cellIs" dxfId="1756" priority="278" operator="greaterThan">
      <formula>0</formula>
    </cfRule>
  </conditionalFormatting>
  <conditionalFormatting sqref="AH40">
    <cfRule type="cellIs" dxfId="1755" priority="275" operator="lessThan">
      <formula>0</formula>
    </cfRule>
    <cfRule type="cellIs" dxfId="1754" priority="276" operator="greaterThan">
      <formula>0</formula>
    </cfRule>
  </conditionalFormatting>
  <conditionalFormatting sqref="M13:M18">
    <cfRule type="cellIs" dxfId="1753" priority="267" operator="lessThan">
      <formula>0</formula>
    </cfRule>
    <cfRule type="cellIs" dxfId="1752" priority="268" operator="greaterThan">
      <formula>0</formula>
    </cfRule>
  </conditionalFormatting>
  <conditionalFormatting sqref="L19:L21">
    <cfRule type="cellIs" dxfId="1751" priority="231" operator="lessThan">
      <formula>0</formula>
    </cfRule>
    <cfRule type="cellIs" dxfId="1750" priority="232" operator="greaterThan">
      <formula>0</formula>
    </cfRule>
  </conditionalFormatting>
  <conditionalFormatting sqref="W13:W18">
    <cfRule type="cellIs" dxfId="1749" priority="259" operator="lessThan">
      <formula>0</formula>
    </cfRule>
    <cfRule type="cellIs" dxfId="1748" priority="260" operator="greaterThan">
      <formula>0</formula>
    </cfRule>
  </conditionalFormatting>
  <conditionalFormatting sqref="W19:W21">
    <cfRule type="cellIs" dxfId="1747" priority="217" operator="lessThan">
      <formula>0</formula>
    </cfRule>
    <cfRule type="cellIs" dxfId="1746" priority="218" operator="greaterThan">
      <formula>0</formula>
    </cfRule>
  </conditionalFormatting>
  <conditionalFormatting sqref="AB19:AB21">
    <cfRule type="cellIs" dxfId="1745" priority="215" operator="lessThan">
      <formula>0</formula>
    </cfRule>
    <cfRule type="cellIs" dxfId="1744" priority="216" operator="greaterThan">
      <formula>0</formula>
    </cfRule>
  </conditionalFormatting>
  <conditionalFormatting sqref="W40">
    <cfRule type="cellIs" dxfId="1743" priority="257" operator="lessThan">
      <formula>0</formula>
    </cfRule>
    <cfRule type="cellIs" dxfId="1742" priority="258" operator="greaterThan">
      <formula>0</formula>
    </cfRule>
  </conditionalFormatting>
  <conditionalFormatting sqref="AG13:AG18">
    <cfRule type="cellIs" dxfId="1741" priority="251" operator="lessThan">
      <formula>0</formula>
    </cfRule>
    <cfRule type="cellIs" dxfId="1740" priority="252" operator="greaterThan">
      <formula>0</formula>
    </cfRule>
  </conditionalFormatting>
  <conditionalFormatting sqref="N27:N30">
    <cfRule type="cellIs" dxfId="1739" priority="201" operator="lessThan">
      <formula>0</formula>
    </cfRule>
    <cfRule type="cellIs" dxfId="1738" priority="202" operator="greaterThan">
      <formula>0</formula>
    </cfRule>
  </conditionalFormatting>
  <conditionalFormatting sqref="L27:L31">
    <cfRule type="cellIs" dxfId="1737" priority="199" operator="lessThan">
      <formula>0</formula>
    </cfRule>
    <cfRule type="cellIs" dxfId="1736" priority="200" operator="greaterThan">
      <formula>0</formula>
    </cfRule>
  </conditionalFormatting>
  <conditionalFormatting sqref="AG40">
    <cfRule type="cellIs" dxfId="1735" priority="249" operator="lessThan">
      <formula>0</formula>
    </cfRule>
    <cfRule type="cellIs" dxfId="1734" priority="250" operator="greaterThan">
      <formula>0</formula>
    </cfRule>
  </conditionalFormatting>
  <conditionalFormatting sqref="I11:I18">
    <cfRule type="cellIs" dxfId="1733" priority="311" operator="lessThan">
      <formula>0</formula>
    </cfRule>
    <cfRule type="cellIs" dxfId="1732" priority="312" operator="greaterThan">
      <formula>0</formula>
    </cfRule>
  </conditionalFormatting>
  <conditionalFormatting sqref="AM11:AM18">
    <cfRule type="cellIs" dxfId="1731" priority="309" operator="lessThan">
      <formula>0</formula>
    </cfRule>
    <cfRule type="cellIs" dxfId="1730" priority="310" operator="greaterThan">
      <formula>0</formula>
    </cfRule>
  </conditionalFormatting>
  <conditionalFormatting sqref="AK11:AK18">
    <cfRule type="cellIs" dxfId="1729" priority="307" operator="lessThan">
      <formula>0</formula>
    </cfRule>
    <cfRule type="cellIs" dxfId="1728" priority="308" operator="greaterThan">
      <formula>0</formula>
    </cfRule>
  </conditionalFormatting>
  <conditionalFormatting sqref="N11:N18">
    <cfRule type="cellIs" dxfId="1727" priority="305" operator="lessThan">
      <formula>0</formula>
    </cfRule>
    <cfRule type="cellIs" dxfId="1726" priority="306" operator="greaterThan">
      <formula>0</formula>
    </cfRule>
  </conditionalFormatting>
  <conditionalFormatting sqref="S11:S18">
    <cfRule type="cellIs" dxfId="1725" priority="303" operator="lessThan">
      <formula>0</formula>
    </cfRule>
    <cfRule type="cellIs" dxfId="1724" priority="304" operator="greaterThan">
      <formula>0</formula>
    </cfRule>
  </conditionalFormatting>
  <conditionalFormatting sqref="R19:R21">
    <cfRule type="cellIs" dxfId="1723" priority="219" operator="lessThan">
      <formula>0</formula>
    </cfRule>
    <cfRule type="cellIs" dxfId="1722" priority="220" operator="greaterThan">
      <formula>0</formula>
    </cfRule>
  </conditionalFormatting>
  <conditionalFormatting sqref="Q19:Q21">
    <cfRule type="cellIs" dxfId="1721" priority="227" operator="lessThan">
      <formula>0</formula>
    </cfRule>
    <cfRule type="cellIs" dxfId="1720" priority="228" operator="greaterThan">
      <formula>0</formula>
    </cfRule>
  </conditionalFormatting>
  <conditionalFormatting sqref="S19:S21">
    <cfRule type="cellIs" dxfId="1719" priority="225" operator="lessThan">
      <formula>0</formula>
    </cfRule>
    <cfRule type="cellIs" dxfId="1718" priority="226" operator="greaterThan">
      <formula>0</formula>
    </cfRule>
  </conditionalFormatting>
  <conditionalFormatting sqref="R40">
    <cfRule type="cellIs" dxfId="1717" priority="261" operator="lessThan">
      <formula>0</formula>
    </cfRule>
    <cfRule type="cellIs" dxfId="1716" priority="262" operator="greaterThan">
      <formula>0</formula>
    </cfRule>
  </conditionalFormatting>
  <conditionalFormatting sqref="X19:X21">
    <cfRule type="cellIs" dxfId="1715" priority="221" operator="lessThan">
      <formula>0</formula>
    </cfRule>
    <cfRule type="cellIs" dxfId="1714" priority="222" operator="greaterThan">
      <formula>0</formula>
    </cfRule>
  </conditionalFormatting>
  <conditionalFormatting sqref="AM40">
    <cfRule type="cellIs" dxfId="1713" priority="273" operator="lessThan">
      <formula>0</formula>
    </cfRule>
    <cfRule type="cellIs" dxfId="1712" priority="274" operator="greaterThan">
      <formula>0</formula>
    </cfRule>
  </conditionalFormatting>
  <conditionalFormatting sqref="AA40">
    <cfRule type="cellIs" dxfId="1711" priority="289" operator="lessThan">
      <formula>0</formula>
    </cfRule>
    <cfRule type="cellIs" dxfId="1710" priority="290" operator="greaterThan">
      <formula>0</formula>
    </cfRule>
  </conditionalFormatting>
  <conditionalFormatting sqref="V40">
    <cfRule type="cellIs" dxfId="1709" priority="291" operator="lessThan">
      <formula>0</formula>
    </cfRule>
    <cfRule type="cellIs" dxfId="1708" priority="292" operator="greaterThan">
      <formula>0</formula>
    </cfRule>
  </conditionalFormatting>
  <conditionalFormatting sqref="AF40">
    <cfRule type="cellIs" dxfId="1707" priority="287" operator="lessThan">
      <formula>0</formula>
    </cfRule>
    <cfRule type="cellIs" dxfId="1706" priority="288" operator="greaterThan">
      <formula>0</formula>
    </cfRule>
  </conditionalFormatting>
  <conditionalFormatting sqref="AK40">
    <cfRule type="cellIs" dxfId="1705" priority="285" operator="lessThan">
      <formula>0</formula>
    </cfRule>
    <cfRule type="cellIs" dxfId="1704" priority="286" operator="greaterThan">
      <formula>0</formula>
    </cfRule>
  </conditionalFormatting>
  <conditionalFormatting sqref="N40">
    <cfRule type="cellIs" dxfId="1703" priority="283" operator="lessThan">
      <formula>0</formula>
    </cfRule>
    <cfRule type="cellIs" dxfId="1702" priority="284" operator="greaterThan">
      <formula>0</formula>
    </cfRule>
  </conditionalFormatting>
  <conditionalFormatting sqref="H10:H18">
    <cfRule type="cellIs" dxfId="1701" priority="271" operator="lessThan">
      <formula>0</formula>
    </cfRule>
    <cfRule type="cellIs" dxfId="1700" priority="272" operator="greaterThan">
      <formula>0</formula>
    </cfRule>
  </conditionalFormatting>
  <conditionalFormatting sqref="AF19:AF21 AH19:AH21">
    <cfRule type="cellIs" dxfId="1699" priority="241" operator="lessThan">
      <formula>0</formula>
    </cfRule>
    <cfRule type="cellIs" dxfId="1698" priority="242" operator="greaterThan">
      <formula>0</formula>
    </cfRule>
  </conditionalFormatting>
  <conditionalFormatting sqref="AM19:AM21">
    <cfRule type="cellIs" dxfId="1697" priority="239" operator="lessThan">
      <formula>0</formula>
    </cfRule>
    <cfRule type="cellIs" dxfId="1696" priority="240" operator="greaterThan">
      <formula>0</formula>
    </cfRule>
  </conditionalFormatting>
  <conditionalFormatting sqref="H40">
    <cfRule type="cellIs" dxfId="1695" priority="269" operator="lessThan">
      <formula>0</formula>
    </cfRule>
    <cfRule type="cellIs" dxfId="1694" priority="270" operator="greaterThan">
      <formula>0</formula>
    </cfRule>
  </conditionalFormatting>
  <conditionalFormatting sqref="N19:N21">
    <cfRule type="cellIs" dxfId="1693" priority="229" operator="lessThan">
      <formula>0</formula>
    </cfRule>
    <cfRule type="cellIs" dxfId="1692" priority="230" operator="greaterThan">
      <formula>0</formula>
    </cfRule>
  </conditionalFormatting>
  <conditionalFormatting sqref="V19:V21">
    <cfRule type="cellIs" dxfId="1691" priority="223" operator="lessThan">
      <formula>0</formula>
    </cfRule>
    <cfRule type="cellIs" dxfId="1690" priority="224" operator="greaterThan">
      <formula>0</formula>
    </cfRule>
  </conditionalFormatting>
  <conditionalFormatting sqref="AB13:AB18">
    <cfRule type="cellIs" dxfId="1689" priority="255" operator="lessThan">
      <formula>0</formula>
    </cfRule>
    <cfRule type="cellIs" dxfId="1688" priority="256" operator="greaterThan">
      <formula>0</formula>
    </cfRule>
  </conditionalFormatting>
  <conditionalFormatting sqref="M19:M21">
    <cfRule type="cellIs" dxfId="1687" priority="209" operator="lessThan">
      <formula>0</formula>
    </cfRule>
    <cfRule type="cellIs" dxfId="1686" priority="210" operator="greaterThan">
      <formula>0</formula>
    </cfRule>
  </conditionalFormatting>
  <conditionalFormatting sqref="H19:H21">
    <cfRule type="cellIs" dxfId="1685" priority="207" operator="lessThan">
      <formula>0</formula>
    </cfRule>
    <cfRule type="cellIs" dxfId="1684" priority="208" operator="greaterThan">
      <formula>0</formula>
    </cfRule>
  </conditionalFormatting>
  <conditionalFormatting sqref="AB40">
    <cfRule type="cellIs" dxfId="1683" priority="253" operator="lessThan">
      <formula>0</formula>
    </cfRule>
    <cfRule type="cellIs" dxfId="1682" priority="254" operator="greaterThan">
      <formula>0</formula>
    </cfRule>
  </conditionalFormatting>
  <conditionalFormatting sqref="AL10:AL18">
    <cfRule type="cellIs" dxfId="1681" priority="247" operator="lessThan">
      <formula>0</formula>
    </cfRule>
    <cfRule type="cellIs" dxfId="1680" priority="248" operator="greaterThan">
      <formula>0</formula>
    </cfRule>
  </conditionalFormatting>
  <conditionalFormatting sqref="X27:X30">
    <cfRule type="cellIs" dxfId="1679" priority="193" operator="lessThan">
      <formula>0</formula>
    </cfRule>
    <cfRule type="cellIs" dxfId="1678" priority="194" operator="greaterThan">
      <formula>0</formula>
    </cfRule>
  </conditionalFormatting>
  <conditionalFormatting sqref="V27:V31">
    <cfRule type="cellIs" dxfId="1677" priority="191" operator="lessThan">
      <formula>0</formula>
    </cfRule>
    <cfRule type="cellIs" dxfId="1676" priority="192" operator="greaterThan">
      <formula>0</formula>
    </cfRule>
  </conditionalFormatting>
  <conditionalFormatting sqref="AL40">
    <cfRule type="cellIs" dxfId="1675" priority="245" operator="lessThan">
      <formula>0</formula>
    </cfRule>
    <cfRule type="cellIs" dxfId="1674" priority="246" operator="greaterThan">
      <formula>0</formula>
    </cfRule>
  </conditionalFormatting>
  <conditionalFormatting sqref="AA19:AA21 AC19:AC21">
    <cfRule type="cellIs" dxfId="1673" priority="243" operator="lessThan">
      <formula>0</formula>
    </cfRule>
    <cfRule type="cellIs" dxfId="1672" priority="244" operator="greaterThan">
      <formula>0</formula>
    </cfRule>
  </conditionalFormatting>
  <conditionalFormatting sqref="AA27:AA31">
    <cfRule type="cellIs" dxfId="1671" priority="187" operator="lessThan">
      <formula>0</formula>
    </cfRule>
    <cfRule type="cellIs" dxfId="1670" priority="188" operator="greaterThan">
      <formula>0</formula>
    </cfRule>
  </conditionalFormatting>
  <conditionalFormatting sqref="AH27:AH30">
    <cfRule type="cellIs" dxfId="1669" priority="185" operator="lessThan">
      <formula>0</formula>
    </cfRule>
    <cfRule type="cellIs" dxfId="1668" priority="186" operator="greaterThan">
      <formula>0</formula>
    </cfRule>
  </conditionalFormatting>
  <conditionalFormatting sqref="AK19:AK21">
    <cfRule type="cellIs" dxfId="1667" priority="237" operator="lessThan">
      <formula>0</formula>
    </cfRule>
    <cfRule type="cellIs" dxfId="1666" priority="238" operator="greaterThan">
      <formula>0</formula>
    </cfRule>
  </conditionalFormatting>
  <conditionalFormatting sqref="G19:G21">
    <cfRule type="cellIs" dxfId="1665" priority="235" operator="lessThan">
      <formula>0</formula>
    </cfRule>
    <cfRule type="cellIs" dxfId="1664" priority="236" operator="greaterThan">
      <formula>0</formula>
    </cfRule>
  </conditionalFormatting>
  <conditionalFormatting sqref="AK27:AK31">
    <cfRule type="cellIs" dxfId="1663" priority="179" operator="lessThan">
      <formula>0</formula>
    </cfRule>
    <cfRule type="cellIs" dxfId="1662" priority="180" operator="greaterThan">
      <formula>0</formula>
    </cfRule>
  </conditionalFormatting>
  <conditionalFormatting sqref="R27:R28">
    <cfRule type="cellIs" dxfId="1661" priority="177" operator="lessThan">
      <formula>0</formula>
    </cfRule>
    <cfRule type="cellIs" dxfId="1660" priority="178" operator="greaterThan">
      <formula>0</formula>
    </cfRule>
  </conditionalFormatting>
  <conditionalFormatting sqref="W29:W31">
    <cfRule type="cellIs" dxfId="1659" priority="171" operator="lessThan">
      <formula>0</formula>
    </cfRule>
    <cfRule type="cellIs" dxfId="1658" priority="172" operator="greaterThan">
      <formula>0</formula>
    </cfRule>
  </conditionalFormatting>
  <conditionalFormatting sqref="AB27:AB28">
    <cfRule type="cellIs" dxfId="1657" priority="169" operator="lessThan">
      <formula>0</formula>
    </cfRule>
    <cfRule type="cellIs" dxfId="1656" priority="170" operator="greaterThan">
      <formula>0</formula>
    </cfRule>
  </conditionalFormatting>
  <conditionalFormatting sqref="AG29:AG31">
    <cfRule type="cellIs" dxfId="1655" priority="163" operator="lessThan">
      <formula>0</formula>
    </cfRule>
    <cfRule type="cellIs" dxfId="1654" priority="164" operator="greaterThan">
      <formula>0</formula>
    </cfRule>
  </conditionalFormatting>
  <conditionalFormatting sqref="AL27:AL28">
    <cfRule type="cellIs" dxfId="1653" priority="161" operator="lessThan">
      <formula>0</formula>
    </cfRule>
    <cfRule type="cellIs" dxfId="1652" priority="162" operator="greaterThan">
      <formula>0</formula>
    </cfRule>
  </conditionalFormatting>
  <conditionalFormatting sqref="AG19:AG21">
    <cfRule type="cellIs" dxfId="1651" priority="213" operator="lessThan">
      <formula>0</formula>
    </cfRule>
    <cfRule type="cellIs" dxfId="1650" priority="214" operator="greaterThan">
      <formula>0</formula>
    </cfRule>
  </conditionalFormatting>
  <conditionalFormatting sqref="AL19:AL21">
    <cfRule type="cellIs" dxfId="1649" priority="211" operator="lessThan">
      <formula>0</formula>
    </cfRule>
    <cfRule type="cellIs" dxfId="1648" priority="212" operator="greaterThan">
      <formula>0</formula>
    </cfRule>
  </conditionalFormatting>
  <conditionalFormatting sqref="M29:M31">
    <cfRule type="cellIs" dxfId="1647" priority="155" operator="lessThan">
      <formula>0</formula>
    </cfRule>
    <cfRule type="cellIs" dxfId="1646" priority="156" operator="greaterThan">
      <formula>0</formula>
    </cfRule>
  </conditionalFormatting>
  <conditionalFormatting sqref="H27:H28">
    <cfRule type="cellIs" dxfId="1645" priority="153" operator="lessThan">
      <formula>0</formula>
    </cfRule>
    <cfRule type="cellIs" dxfId="1644" priority="154" operator="greaterThan">
      <formula>0</formula>
    </cfRule>
  </conditionalFormatting>
  <conditionalFormatting sqref="I27:I31">
    <cfRule type="cellIs" dxfId="1643" priority="205" operator="lessThan">
      <formula>0</formula>
    </cfRule>
    <cfRule type="cellIs" dxfId="1642" priority="206" operator="greaterThan">
      <formula>0</formula>
    </cfRule>
  </conditionalFormatting>
  <conditionalFormatting sqref="G27:G31">
    <cfRule type="cellIs" dxfId="1641" priority="203" operator="lessThan">
      <formula>0</formula>
    </cfRule>
    <cfRule type="cellIs" dxfId="1640" priority="204" operator="greaterThan">
      <formula>0</formula>
    </cfRule>
  </conditionalFormatting>
  <conditionalFormatting sqref="S31">
    <cfRule type="cellIs" dxfId="1639" priority="147" operator="lessThan">
      <formula>0</formula>
    </cfRule>
    <cfRule type="cellIs" dxfId="1638" priority="148" operator="greaterThan">
      <formula>0</formula>
    </cfRule>
  </conditionalFormatting>
  <conditionalFormatting sqref="X31">
    <cfRule type="cellIs" dxfId="1637" priority="145" operator="lessThan">
      <formula>0</formula>
    </cfRule>
    <cfRule type="cellIs" dxfId="1636" priority="146" operator="greaterThan">
      <formula>0</formula>
    </cfRule>
  </conditionalFormatting>
  <conditionalFormatting sqref="S27:S30">
    <cfRule type="cellIs" dxfId="1635" priority="197" operator="lessThan">
      <formula>0</formula>
    </cfRule>
    <cfRule type="cellIs" dxfId="1634" priority="198" operator="greaterThan">
      <formula>0</formula>
    </cfRule>
  </conditionalFormatting>
  <conditionalFormatting sqref="Q27:Q31">
    <cfRule type="cellIs" dxfId="1633" priority="195" operator="lessThan">
      <formula>0</formula>
    </cfRule>
    <cfRule type="cellIs" dxfId="1632" priority="196" operator="greaterThan">
      <formula>0</formula>
    </cfRule>
  </conditionalFormatting>
  <conditionalFormatting sqref="AM31">
    <cfRule type="cellIs" dxfId="1631" priority="139" operator="lessThan">
      <formula>0</formula>
    </cfRule>
    <cfRule type="cellIs" dxfId="1630" priority="140" operator="greaterThan">
      <formula>0</formula>
    </cfRule>
  </conditionalFormatting>
  <conditionalFormatting sqref="AC27:AC30">
    <cfRule type="cellIs" dxfId="1629" priority="189" operator="lessThan">
      <formula>0</formula>
    </cfRule>
    <cfRule type="cellIs" dxfId="1628" priority="190" operator="greaterThan">
      <formula>0</formula>
    </cfRule>
  </conditionalFormatting>
  <conditionalFormatting sqref="AF27:AF31">
    <cfRule type="cellIs" dxfId="1627" priority="183" operator="lessThan">
      <formula>0</formula>
    </cfRule>
    <cfRule type="cellIs" dxfId="1626" priority="184" operator="greaterThan">
      <formula>0</formula>
    </cfRule>
  </conditionalFormatting>
  <conditionalFormatting sqref="AM27:AM30">
    <cfRule type="cellIs" dxfId="1625" priority="181" operator="lessThan">
      <formula>0</formula>
    </cfRule>
    <cfRule type="cellIs" dxfId="1624" priority="182" operator="greaterThan">
      <formula>0</formula>
    </cfRule>
  </conditionalFormatting>
  <conditionalFormatting sqref="R29:R31">
    <cfRule type="cellIs" dxfId="1623" priority="175" operator="lessThan">
      <formula>0</formula>
    </cfRule>
    <cfRule type="cellIs" dxfId="1622" priority="176" operator="greaterThan">
      <formula>0</formula>
    </cfRule>
  </conditionalFormatting>
  <conditionalFormatting sqref="W27:W28">
    <cfRule type="cellIs" dxfId="1621" priority="173" operator="lessThan">
      <formula>0</formula>
    </cfRule>
    <cfRule type="cellIs" dxfId="1620" priority="174" operator="greaterThan">
      <formula>0</formula>
    </cfRule>
  </conditionalFormatting>
  <conditionalFormatting sqref="AB29:AB31">
    <cfRule type="cellIs" dxfId="1619" priority="167" operator="lessThan">
      <formula>0</formula>
    </cfRule>
    <cfRule type="cellIs" dxfId="1618" priority="168" operator="greaterThan">
      <formula>0</formula>
    </cfRule>
  </conditionalFormatting>
  <conditionalFormatting sqref="AG27:AG28">
    <cfRule type="cellIs" dxfId="1617" priority="165" operator="lessThan">
      <formula>0</formula>
    </cfRule>
    <cfRule type="cellIs" dxfId="1616" priority="166" operator="greaterThan">
      <formula>0</formula>
    </cfRule>
  </conditionalFormatting>
  <conditionalFormatting sqref="AL29:AL31">
    <cfRule type="cellIs" dxfId="1615" priority="159" operator="lessThan">
      <formula>0</formula>
    </cfRule>
    <cfRule type="cellIs" dxfId="1614" priority="160" operator="greaterThan">
      <formula>0</formula>
    </cfRule>
  </conditionalFormatting>
  <conditionalFormatting sqref="M27:M28">
    <cfRule type="cellIs" dxfId="1613" priority="157" operator="lessThan">
      <formula>0</formula>
    </cfRule>
    <cfRule type="cellIs" dxfId="1612" priority="158" operator="greaterThan">
      <formula>0</formula>
    </cfRule>
  </conditionalFormatting>
  <conditionalFormatting sqref="H29:H31">
    <cfRule type="cellIs" dxfId="1611" priority="151" operator="lessThan">
      <formula>0</formula>
    </cfRule>
    <cfRule type="cellIs" dxfId="1610" priority="152" operator="greaterThan">
      <formula>0</formula>
    </cfRule>
  </conditionalFormatting>
  <conditionalFormatting sqref="N31">
    <cfRule type="cellIs" dxfId="1609" priority="149" operator="lessThan">
      <formula>0</formula>
    </cfRule>
    <cfRule type="cellIs" dxfId="1608" priority="150" operator="greaterThan">
      <formula>0</formula>
    </cfRule>
  </conditionalFormatting>
  <conditionalFormatting sqref="AC31">
    <cfRule type="cellIs" dxfId="1607" priority="143" operator="lessThan">
      <formula>0</formula>
    </cfRule>
    <cfRule type="cellIs" dxfId="1606" priority="144" operator="greaterThan">
      <formula>0</formula>
    </cfRule>
  </conditionalFormatting>
  <conditionalFormatting sqref="AH31">
    <cfRule type="cellIs" dxfId="1605" priority="141" operator="lessThan">
      <formula>0</formula>
    </cfRule>
    <cfRule type="cellIs" dxfId="1604" priority="142" operator="greaterThan">
      <formula>0</formula>
    </cfRule>
  </conditionalFormatting>
  <conditionalFormatting sqref="AR10">
    <cfRule type="cellIs" dxfId="1603" priority="137" operator="lessThan">
      <formula>0</formula>
    </cfRule>
    <cfRule type="cellIs" dxfId="1602" priority="138" operator="greaterThan">
      <formula>0</formula>
    </cfRule>
  </conditionalFormatting>
  <conditionalFormatting sqref="AP10">
    <cfRule type="cellIs" dxfId="1601" priority="135" operator="lessThan">
      <formula>0</formula>
    </cfRule>
    <cfRule type="cellIs" dxfId="1600" priority="136" operator="greaterThan">
      <formula>0</formula>
    </cfRule>
  </conditionalFormatting>
  <conditionalFormatting sqref="AR11:AR18">
    <cfRule type="cellIs" dxfId="1599" priority="133" operator="lessThan">
      <formula>0</formula>
    </cfRule>
    <cfRule type="cellIs" dxfId="1598" priority="134" operator="greaterThan">
      <formula>0</formula>
    </cfRule>
  </conditionalFormatting>
  <conditionalFormatting sqref="AP11:AP18">
    <cfRule type="cellIs" dxfId="1597" priority="131" operator="lessThan">
      <formula>0</formula>
    </cfRule>
    <cfRule type="cellIs" dxfId="1596" priority="132" operator="greaterThan">
      <formula>0</formula>
    </cfRule>
  </conditionalFormatting>
  <conditionalFormatting sqref="AR19:AR21">
    <cfRule type="cellIs" dxfId="1595" priority="127" operator="lessThan">
      <formula>0</formula>
    </cfRule>
    <cfRule type="cellIs" dxfId="1594" priority="128" operator="greaterThan">
      <formula>0</formula>
    </cfRule>
  </conditionalFormatting>
  <conditionalFormatting sqref="AQ10:AQ18">
    <cfRule type="cellIs" dxfId="1593" priority="129" operator="lessThan">
      <formula>0</formula>
    </cfRule>
    <cfRule type="cellIs" dxfId="1592" priority="130" operator="greaterThan">
      <formula>0</formula>
    </cfRule>
  </conditionalFormatting>
  <conditionalFormatting sqref="AP19:AP21">
    <cfRule type="cellIs" dxfId="1591" priority="125" operator="lessThan">
      <formula>0</formula>
    </cfRule>
    <cfRule type="cellIs" dxfId="1590" priority="126" operator="greaterThan">
      <formula>0</formula>
    </cfRule>
  </conditionalFormatting>
  <conditionalFormatting sqref="AQ19:AQ21">
    <cfRule type="cellIs" dxfId="1589" priority="123" operator="lessThan">
      <formula>0</formula>
    </cfRule>
    <cfRule type="cellIs" dxfId="1588" priority="124" operator="greaterThan">
      <formula>0</formula>
    </cfRule>
  </conditionalFormatting>
  <conditionalFormatting sqref="AW10">
    <cfRule type="cellIs" dxfId="1587" priority="121" operator="lessThan">
      <formula>0</formula>
    </cfRule>
    <cfRule type="cellIs" dxfId="1586" priority="122" operator="greaterThan">
      <formula>0</formula>
    </cfRule>
  </conditionalFormatting>
  <conditionalFormatting sqref="AU10">
    <cfRule type="cellIs" dxfId="1585" priority="119" operator="lessThan">
      <formula>0</formula>
    </cfRule>
    <cfRule type="cellIs" dxfId="1584" priority="120" operator="greaterThan">
      <formula>0</formula>
    </cfRule>
  </conditionalFormatting>
  <conditionalFormatting sqref="AW11:AW18">
    <cfRule type="cellIs" dxfId="1583" priority="117" operator="lessThan">
      <formula>0</formula>
    </cfRule>
    <cfRule type="cellIs" dxfId="1582" priority="118" operator="greaterThan">
      <formula>0</formula>
    </cfRule>
  </conditionalFormatting>
  <conditionalFormatting sqref="AU11:AU18">
    <cfRule type="cellIs" dxfId="1581" priority="115" operator="lessThan">
      <formula>0</formula>
    </cfRule>
    <cfRule type="cellIs" dxfId="1580" priority="116" operator="greaterThan">
      <formula>0</formula>
    </cfRule>
  </conditionalFormatting>
  <conditionalFormatting sqref="AW19:AW21">
    <cfRule type="cellIs" dxfId="1579" priority="111" operator="lessThan">
      <formula>0</formula>
    </cfRule>
    <cfRule type="cellIs" dxfId="1578" priority="112" operator="greaterThan">
      <formula>0</formula>
    </cfRule>
  </conditionalFormatting>
  <conditionalFormatting sqref="AV10:AV18">
    <cfRule type="cellIs" dxfId="1577" priority="113" operator="lessThan">
      <formula>0</formula>
    </cfRule>
    <cfRule type="cellIs" dxfId="1576" priority="114" operator="greaterThan">
      <formula>0</formula>
    </cfRule>
  </conditionalFormatting>
  <conditionalFormatting sqref="AU19:AU21">
    <cfRule type="cellIs" dxfId="1575" priority="109" operator="lessThan">
      <formula>0</formula>
    </cfRule>
    <cfRule type="cellIs" dxfId="1574" priority="110" operator="greaterThan">
      <formula>0</formula>
    </cfRule>
  </conditionalFormatting>
  <conditionalFormatting sqref="AV19:AV21">
    <cfRule type="cellIs" dxfId="1573" priority="107" operator="lessThan">
      <formula>0</formula>
    </cfRule>
    <cfRule type="cellIs" dxfId="1572" priority="108" operator="greaterThan">
      <formula>0</formula>
    </cfRule>
  </conditionalFormatting>
  <conditionalFormatting sqref="BB10">
    <cfRule type="cellIs" dxfId="1571" priority="105" operator="lessThan">
      <formula>0</formula>
    </cfRule>
    <cfRule type="cellIs" dxfId="1570" priority="106" operator="greaterThan">
      <formula>0</formula>
    </cfRule>
  </conditionalFormatting>
  <conditionalFormatting sqref="AZ10">
    <cfRule type="cellIs" dxfId="1569" priority="103" operator="lessThan">
      <formula>0</formula>
    </cfRule>
    <cfRule type="cellIs" dxfId="1568" priority="104" operator="greaterThan">
      <formula>0</formula>
    </cfRule>
  </conditionalFormatting>
  <conditionalFormatting sqref="BB11:BB18">
    <cfRule type="cellIs" dxfId="1567" priority="101" operator="lessThan">
      <formula>0</formula>
    </cfRule>
    <cfRule type="cellIs" dxfId="1566" priority="102" operator="greaterThan">
      <formula>0</formula>
    </cfRule>
  </conditionalFormatting>
  <conditionalFormatting sqref="AZ11:AZ18">
    <cfRule type="cellIs" dxfId="1565" priority="99" operator="lessThan">
      <formula>0</formula>
    </cfRule>
    <cfRule type="cellIs" dxfId="1564" priority="100" operator="greaterThan">
      <formula>0</formula>
    </cfRule>
  </conditionalFormatting>
  <conditionalFormatting sqref="BB19:BB21">
    <cfRule type="cellIs" dxfId="1563" priority="97" operator="lessThan">
      <formula>0</formula>
    </cfRule>
    <cfRule type="cellIs" dxfId="1562" priority="98" operator="greaterThan">
      <formula>0</formula>
    </cfRule>
  </conditionalFormatting>
  <conditionalFormatting sqref="AZ19:AZ21">
    <cfRule type="cellIs" dxfId="1561" priority="95" operator="lessThan">
      <formula>0</formula>
    </cfRule>
    <cfRule type="cellIs" dxfId="1560" priority="96" operator="greaterThan">
      <formula>0</formula>
    </cfRule>
  </conditionalFormatting>
  <conditionalFormatting sqref="BA19:BA21">
    <cfRule type="cellIs" dxfId="1559" priority="93" operator="lessThan">
      <formula>0</formula>
    </cfRule>
    <cfRule type="cellIs" dxfId="1558" priority="94" operator="greaterThan">
      <formula>0</formula>
    </cfRule>
  </conditionalFormatting>
  <conditionalFormatting sqref="AP27:AP31">
    <cfRule type="cellIs" dxfId="1557" priority="89" operator="lessThan">
      <formula>0</formula>
    </cfRule>
    <cfRule type="cellIs" dxfId="1556" priority="90" operator="greaterThan">
      <formula>0</formula>
    </cfRule>
  </conditionalFormatting>
  <conditionalFormatting sqref="AQ27:AQ28">
    <cfRule type="cellIs" dxfId="1555" priority="87" operator="lessThan">
      <formula>0</formula>
    </cfRule>
    <cfRule type="cellIs" dxfId="1554" priority="88" operator="greaterThan">
      <formula>0</formula>
    </cfRule>
  </conditionalFormatting>
  <conditionalFormatting sqref="AR31">
    <cfRule type="cellIs" dxfId="1553" priority="83" operator="lessThan">
      <formula>0</formula>
    </cfRule>
    <cfRule type="cellIs" dxfId="1552" priority="84" operator="greaterThan">
      <formula>0</formula>
    </cfRule>
  </conditionalFormatting>
  <conditionalFormatting sqref="AR27:AR30">
    <cfRule type="cellIs" dxfId="1551" priority="91" operator="lessThan">
      <formula>0</formula>
    </cfRule>
    <cfRule type="cellIs" dxfId="1550" priority="92" operator="greaterThan">
      <formula>0</formula>
    </cfRule>
  </conditionalFormatting>
  <conditionalFormatting sqref="AQ29:AQ31">
    <cfRule type="cellIs" dxfId="1549" priority="85" operator="lessThan">
      <formula>0</formula>
    </cfRule>
    <cfRule type="cellIs" dxfId="1548" priority="86" operator="greaterThan">
      <formula>0</formula>
    </cfRule>
  </conditionalFormatting>
  <conditionalFormatting sqref="AU27:AU31">
    <cfRule type="cellIs" dxfId="1547" priority="79" operator="lessThan">
      <formula>0</formula>
    </cfRule>
    <cfRule type="cellIs" dxfId="1546" priority="80" operator="greaterThan">
      <formula>0</formula>
    </cfRule>
  </conditionalFormatting>
  <conditionalFormatting sqref="AV27:AV28">
    <cfRule type="cellIs" dxfId="1545" priority="77" operator="lessThan">
      <formula>0</formula>
    </cfRule>
    <cfRule type="cellIs" dxfId="1544" priority="78" operator="greaterThan">
      <formula>0</formula>
    </cfRule>
  </conditionalFormatting>
  <conditionalFormatting sqref="AW31">
    <cfRule type="cellIs" dxfId="1543" priority="73" operator="lessThan">
      <formula>0</formula>
    </cfRule>
    <cfRule type="cellIs" dxfId="1542" priority="74" operator="greaterThan">
      <formula>0</formula>
    </cfRule>
  </conditionalFormatting>
  <conditionalFormatting sqref="AW27:AW30">
    <cfRule type="cellIs" dxfId="1541" priority="81" operator="lessThan">
      <formula>0</formula>
    </cfRule>
    <cfRule type="cellIs" dxfId="1540" priority="82" operator="greaterThan">
      <formula>0</formula>
    </cfRule>
  </conditionalFormatting>
  <conditionalFormatting sqref="AV29:AV31">
    <cfRule type="cellIs" dxfId="1539" priority="75" operator="lessThan">
      <formula>0</formula>
    </cfRule>
    <cfRule type="cellIs" dxfId="1538" priority="76" operator="greaterThan">
      <formula>0</formula>
    </cfRule>
  </conditionalFormatting>
  <conditionalFormatting sqref="AZ27:AZ31">
    <cfRule type="cellIs" dxfId="1537" priority="69" operator="lessThan">
      <formula>0</formula>
    </cfRule>
    <cfRule type="cellIs" dxfId="1536" priority="70" operator="greaterThan">
      <formula>0</formula>
    </cfRule>
  </conditionalFormatting>
  <conditionalFormatting sqref="BA27:BA28">
    <cfRule type="cellIs" dxfId="1535" priority="67" operator="lessThan">
      <formula>0</formula>
    </cfRule>
    <cfRule type="cellIs" dxfId="1534" priority="68" operator="greaterThan">
      <formula>0</formula>
    </cfRule>
  </conditionalFormatting>
  <conditionalFormatting sqref="BB31">
    <cfRule type="cellIs" dxfId="1533" priority="63" operator="lessThan">
      <formula>0</formula>
    </cfRule>
    <cfRule type="cellIs" dxfId="1532" priority="64" operator="greaterThan">
      <formula>0</formula>
    </cfRule>
  </conditionalFormatting>
  <conditionalFormatting sqref="BB27:BB30">
    <cfRule type="cellIs" dxfId="1531" priority="71" operator="lessThan">
      <formula>0</formula>
    </cfRule>
    <cfRule type="cellIs" dxfId="1530" priority="72" operator="greaterThan">
      <formula>0</formula>
    </cfRule>
  </conditionalFormatting>
  <conditionalFormatting sqref="BA29:BA31">
    <cfRule type="cellIs" dxfId="1529" priority="65" operator="lessThan">
      <formula>0</formula>
    </cfRule>
    <cfRule type="cellIs" dxfId="1528" priority="66" operator="greaterThan">
      <formula>0</formula>
    </cfRule>
  </conditionalFormatting>
  <conditionalFormatting sqref="H10:H12">
    <cfRule type="cellIs" dxfId="1527" priority="62" operator="lessThan">
      <formula>100</formula>
    </cfRule>
  </conditionalFormatting>
  <conditionalFormatting sqref="M10:M12">
    <cfRule type="cellIs" dxfId="1526" priority="60" operator="lessThan">
      <formula>0</formula>
    </cfRule>
    <cfRule type="cellIs" dxfId="1525" priority="61" operator="greaterThan">
      <formula>0</formula>
    </cfRule>
  </conditionalFormatting>
  <conditionalFormatting sqref="M10:M12">
    <cfRule type="cellIs" dxfId="1524" priority="59" operator="lessThan">
      <formula>100</formula>
    </cfRule>
  </conditionalFormatting>
  <conditionalFormatting sqref="R10:R12">
    <cfRule type="cellIs" dxfId="1523" priority="57" operator="lessThan">
      <formula>0</formula>
    </cfRule>
    <cfRule type="cellIs" dxfId="1522" priority="58" operator="greaterThan">
      <formula>0</formula>
    </cfRule>
  </conditionalFormatting>
  <conditionalFormatting sqref="R10:R12">
    <cfRule type="cellIs" dxfId="1521" priority="56" operator="lessThan">
      <formula>100</formula>
    </cfRule>
  </conditionalFormatting>
  <conditionalFormatting sqref="W10 W12">
    <cfRule type="cellIs" dxfId="1520" priority="54" operator="lessThan">
      <formula>0</formula>
    </cfRule>
    <cfRule type="cellIs" dxfId="1519" priority="55" operator="greaterThan">
      <formula>0</formula>
    </cfRule>
  </conditionalFormatting>
  <conditionalFormatting sqref="W10:W12">
    <cfRule type="cellIs" dxfId="1518" priority="52" operator="lessThan">
      <formula>0</formula>
    </cfRule>
    <cfRule type="cellIs" dxfId="1517" priority="53" operator="greaterThan">
      <formula>0</formula>
    </cfRule>
  </conditionalFormatting>
  <conditionalFormatting sqref="W10:W12">
    <cfRule type="cellIs" dxfId="1516" priority="51" operator="lessThan">
      <formula>100</formula>
    </cfRule>
  </conditionalFormatting>
  <conditionalFormatting sqref="AB10 AB12">
    <cfRule type="cellIs" dxfId="1515" priority="49" operator="lessThan">
      <formula>0</formula>
    </cfRule>
    <cfRule type="cellIs" dxfId="1514" priority="50" operator="greaterThan">
      <formula>0</formula>
    </cfRule>
  </conditionalFormatting>
  <conditionalFormatting sqref="AB10:AB12">
    <cfRule type="cellIs" dxfId="1513" priority="47" operator="lessThan">
      <formula>0</formula>
    </cfRule>
    <cfRule type="cellIs" dxfId="1512" priority="48" operator="greaterThan">
      <formula>0</formula>
    </cfRule>
  </conditionalFormatting>
  <conditionalFormatting sqref="AB10:AB12">
    <cfRule type="cellIs" dxfId="1511" priority="46" operator="lessThan">
      <formula>100</formula>
    </cfRule>
  </conditionalFormatting>
  <conditionalFormatting sqref="AF10">
    <cfRule type="cellIs" dxfId="1510" priority="44" operator="lessThan">
      <formula>0</formula>
    </cfRule>
    <cfRule type="cellIs" dxfId="1509" priority="45" operator="greaterThan">
      <formula>0</formula>
    </cfRule>
  </conditionalFormatting>
  <conditionalFormatting sqref="AH10">
    <cfRule type="cellIs" dxfId="1508" priority="42" operator="lessThan">
      <formula>0</formula>
    </cfRule>
    <cfRule type="cellIs" dxfId="1507" priority="43" operator="greaterThan">
      <formula>0</formula>
    </cfRule>
  </conditionalFormatting>
  <conditionalFormatting sqref="AF11:AF12">
    <cfRule type="cellIs" dxfId="1506" priority="40" operator="lessThan">
      <formula>0</formula>
    </cfRule>
    <cfRule type="cellIs" dxfId="1505" priority="41" operator="greaterThan">
      <formula>0</formula>
    </cfRule>
  </conditionalFormatting>
  <conditionalFormatting sqref="AH11:AH12">
    <cfRule type="cellIs" dxfId="1504" priority="38" operator="lessThan">
      <formula>0</formula>
    </cfRule>
    <cfRule type="cellIs" dxfId="1503" priority="39" operator="greaterThan">
      <formula>0</formula>
    </cfRule>
  </conditionalFormatting>
  <conditionalFormatting sqref="AG10:AG12">
    <cfRule type="cellIs" dxfId="1502" priority="36" operator="lessThan">
      <formula>0</formula>
    </cfRule>
    <cfRule type="cellIs" dxfId="1501" priority="37" operator="greaterThan">
      <formula>0</formula>
    </cfRule>
  </conditionalFormatting>
  <conditionalFormatting sqref="AG10:AG12">
    <cfRule type="cellIs" dxfId="1500" priority="35" operator="lessThan">
      <formula>100</formula>
    </cfRule>
  </conditionalFormatting>
  <conditionalFormatting sqref="AR40 AW40 BB40">
    <cfRule type="cellIs" dxfId="1499" priority="31" operator="lessThan">
      <formula>0</formula>
    </cfRule>
    <cfRule type="cellIs" dxfId="1498" priority="32" operator="greaterThan">
      <formula>0</formula>
    </cfRule>
  </conditionalFormatting>
  <conditionalFormatting sqref="AP40 AU40 AZ40">
    <cfRule type="cellIs" dxfId="1497" priority="33" operator="lessThan">
      <formula>0</formula>
    </cfRule>
    <cfRule type="cellIs" dxfId="1496" priority="34" operator="greaterThan">
      <formula>0</formula>
    </cfRule>
  </conditionalFormatting>
  <conditionalFormatting sqref="AQ40 AV40 BA40">
    <cfRule type="cellIs" dxfId="1495" priority="29" operator="lessThan">
      <formula>0</formula>
    </cfRule>
    <cfRule type="cellIs" dxfId="1494" priority="30" operator="greaterThan">
      <formula>0</formula>
    </cfRule>
  </conditionalFormatting>
  <conditionalFormatting sqref="BG19:BG21">
    <cfRule type="cellIs" dxfId="1493" priority="27" operator="lessThan">
      <formula>0</formula>
    </cfRule>
    <cfRule type="cellIs" dxfId="1492" priority="28" operator="greaterThan">
      <formula>0</formula>
    </cfRule>
  </conditionalFormatting>
  <conditionalFormatting sqref="BG27:BG31">
    <cfRule type="cellIs" dxfId="1491" priority="25" operator="lessThan">
      <formula>0</formula>
    </cfRule>
    <cfRule type="cellIs" dxfId="1490" priority="26" operator="greaterThan">
      <formula>0</formula>
    </cfRule>
  </conditionalFormatting>
  <conditionalFormatting sqref="BG40">
    <cfRule type="cellIs" dxfId="1489" priority="23" operator="lessThan">
      <formula>0</formula>
    </cfRule>
    <cfRule type="cellIs" dxfId="1488" priority="24" operator="greaterThan">
      <formula>0</formula>
    </cfRule>
  </conditionalFormatting>
  <conditionalFormatting sqref="BA10:BA18">
    <cfRule type="cellIs" dxfId="1487" priority="21" operator="lessThan">
      <formula>100</formula>
    </cfRule>
    <cfRule type="cellIs" dxfId="1486" priority="22" operator="greaterThan">
      <formula>100</formula>
    </cfRule>
  </conditionalFormatting>
  <conditionalFormatting sqref="BG10">
    <cfRule type="cellIs" dxfId="1485" priority="19" operator="lessThan">
      <formula>0</formula>
    </cfRule>
    <cfRule type="cellIs" dxfId="1484" priority="20" operator="greaterThan">
      <formula>0</formula>
    </cfRule>
  </conditionalFormatting>
  <conditionalFormatting sqref="BG11:BG18">
    <cfRule type="cellIs" dxfId="1483" priority="17" operator="lessThan">
      <formula>0</formula>
    </cfRule>
    <cfRule type="cellIs" dxfId="1482" priority="18" operator="greaterThan">
      <formula>0</formula>
    </cfRule>
  </conditionalFormatting>
  <conditionalFormatting sqref="BE11:BE18">
    <cfRule type="cellIs" dxfId="1481" priority="15" stopIfTrue="1" operator="greaterThan">
      <formula>0</formula>
    </cfRule>
    <cfRule type="cellIs" dxfId="1480" priority="16" operator="lessThanOrEqual">
      <formula>0</formula>
    </cfRule>
  </conditionalFormatting>
  <conditionalFormatting sqref="BF10:BF18">
    <cfRule type="cellIs" dxfId="1479" priority="13" stopIfTrue="1" operator="greaterThan">
      <formula>100</formula>
    </cfRule>
    <cfRule type="cellIs" dxfId="1478" priority="14" operator="lessThanOrEqual">
      <formula>100</formula>
    </cfRule>
  </conditionalFormatting>
  <conditionalFormatting sqref="BE27:BE31">
    <cfRule type="cellIs" dxfId="1477" priority="11" stopIfTrue="1" operator="greaterThan">
      <formula>0</formula>
    </cfRule>
    <cfRule type="cellIs" dxfId="1476" priority="12" operator="lessThanOrEqual">
      <formula>0</formula>
    </cfRule>
  </conditionalFormatting>
  <conditionalFormatting sqref="BF27:BF31">
    <cfRule type="cellIs" dxfId="1475" priority="9" stopIfTrue="1" operator="greaterThan">
      <formula>100</formula>
    </cfRule>
    <cfRule type="cellIs" dxfId="1474" priority="10" operator="lessThanOrEqual">
      <formula>100</formula>
    </cfRule>
  </conditionalFormatting>
  <conditionalFormatting sqref="BE40">
    <cfRule type="cellIs" dxfId="1473" priority="7" stopIfTrue="1" operator="greaterThan">
      <formula>0</formula>
    </cfRule>
    <cfRule type="cellIs" dxfId="1472" priority="8" operator="lessThanOrEqual">
      <formula>0</formula>
    </cfRule>
  </conditionalFormatting>
  <conditionalFormatting sqref="BF40">
    <cfRule type="cellIs" dxfId="1471" priority="5" stopIfTrue="1" operator="greaterThan">
      <formula>100</formula>
    </cfRule>
    <cfRule type="cellIs" dxfId="1470" priority="6" operator="lessThanOrEqual">
      <formula>100</formula>
    </cfRule>
  </conditionalFormatting>
  <conditionalFormatting sqref="BE19:BE21">
    <cfRule type="cellIs" dxfId="1469" priority="3" stopIfTrue="1" operator="greaterThan">
      <formula>0</formula>
    </cfRule>
    <cfRule type="cellIs" dxfId="1468" priority="4" operator="lessThanOrEqual">
      <formula>0</formula>
    </cfRule>
  </conditionalFormatting>
  <conditionalFormatting sqref="BF19:BF21">
    <cfRule type="cellIs" dxfId="1467" priority="1" stopIfTrue="1" operator="greaterThan">
      <formula>100</formula>
    </cfRule>
    <cfRule type="cellIs" dxfId="1466" priority="2" operator="lessThanOrEqual">
      <formula>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3A0A-E298-4CE5-AFE0-151F4F9FE59C}">
  <sheetPr>
    <tabColor rgb="FFD9E1F2"/>
  </sheetPr>
  <dimension ref="B1:BH64"/>
  <sheetViews>
    <sheetView showGridLines="0" zoomScaleNormal="100" workbookViewId="0">
      <selection activeCell="H54" sqref="H54"/>
    </sheetView>
  </sheetViews>
  <sheetFormatPr defaultColWidth="11" defaultRowHeight="15.75"/>
  <cols>
    <col min="1" max="1" width="6.375" customWidth="1"/>
    <col min="2" max="3" width="15.875" customWidth="1"/>
    <col min="4" max="5" width="12.125" customWidth="1"/>
    <col min="6" max="6" width="16.125" customWidth="1"/>
    <col min="7" max="7" width="12.875" customWidth="1"/>
    <col min="8" max="9" width="12.125" customWidth="1"/>
    <col min="10" max="10" width="13.125" customWidth="1"/>
    <col min="11" max="14" width="12.125" customWidth="1"/>
    <col min="15" max="15" width="13.625" customWidth="1"/>
    <col min="16" max="19" width="12.125" customWidth="1"/>
    <col min="20" max="20" width="13.5" customWidth="1"/>
    <col min="21" max="21" width="14.125" customWidth="1"/>
    <col min="22" max="24" width="12.125" customWidth="1"/>
    <col min="25" max="25" width="15.375" customWidth="1"/>
    <col min="26" max="31" width="12.125" customWidth="1"/>
    <col min="32" max="33" width="9"/>
    <col min="34" max="34" width="12.125" customWidth="1"/>
    <col min="35" max="35" width="13.5" customWidth="1"/>
    <col min="36" max="37" width="9"/>
    <col min="38" max="38" width="10.875" customWidth="1"/>
    <col min="39" max="39" width="12.125" customWidth="1"/>
    <col min="40" max="40" width="13" customWidth="1"/>
    <col min="41" max="44" width="9"/>
    <col min="45" max="45" width="12.625" customWidth="1"/>
    <col min="46" max="49" width="9"/>
    <col min="50" max="50" width="12.125" customWidth="1"/>
    <col min="51" max="54" width="9"/>
    <col min="55" max="55" width="12.625" customWidth="1"/>
  </cols>
  <sheetData>
    <row r="1" spans="2:60" ht="19.5">
      <c r="B1" s="1" t="s">
        <v>55</v>
      </c>
      <c r="C1" s="1"/>
    </row>
    <row r="3" spans="2:60" ht="144.94999999999999" customHeight="1">
      <c r="B3" s="182" t="s">
        <v>56</v>
      </c>
      <c r="C3" s="183"/>
      <c r="D3" s="183"/>
      <c r="E3" s="183"/>
      <c r="F3" s="183"/>
      <c r="G3" s="183"/>
      <c r="H3" s="183"/>
      <c r="I3" s="183"/>
      <c r="J3" s="183"/>
      <c r="K3" s="18"/>
      <c r="L3" s="18"/>
      <c r="M3" s="18"/>
      <c r="N3" s="18"/>
      <c r="O3" s="18"/>
      <c r="P3" s="18"/>
      <c r="Q3" s="18"/>
      <c r="R3" s="18"/>
      <c r="S3" s="18"/>
      <c r="T3" s="18"/>
      <c r="X3" s="18"/>
      <c r="AC3" s="18"/>
      <c r="AH3" s="18"/>
      <c r="AM3" s="18"/>
    </row>
    <row r="4" spans="2:60">
      <c r="B4" s="102"/>
      <c r="C4" s="102"/>
    </row>
    <row r="5" spans="2:60" ht="17.100000000000001" customHeight="1">
      <c r="B5" s="2"/>
      <c r="C5" s="2"/>
    </row>
    <row r="6" spans="2:60">
      <c r="B6" s="2"/>
      <c r="C6" s="2"/>
    </row>
    <row r="7" spans="2:60">
      <c r="B7" s="98" t="s">
        <v>2</v>
      </c>
      <c r="C7" s="98"/>
    </row>
    <row r="9" spans="2:60">
      <c r="B9" s="43"/>
      <c r="C9" s="118"/>
      <c r="D9" s="166" t="s">
        <v>3</v>
      </c>
      <c r="E9" s="166"/>
      <c r="F9" s="167" t="s">
        <v>4</v>
      </c>
      <c r="G9" s="166"/>
      <c r="H9" s="166"/>
      <c r="I9" s="166"/>
      <c r="J9" s="168"/>
      <c r="K9" s="166" t="s">
        <v>5</v>
      </c>
      <c r="L9" s="166"/>
      <c r="M9" s="166"/>
      <c r="N9" s="166"/>
      <c r="O9" s="166"/>
      <c r="P9" s="167" t="s">
        <v>6</v>
      </c>
      <c r="Q9" s="166"/>
      <c r="R9" s="166"/>
      <c r="S9" s="166"/>
      <c r="T9" s="168"/>
      <c r="U9" s="167" t="s">
        <v>7</v>
      </c>
      <c r="V9" s="166"/>
      <c r="W9" s="166"/>
      <c r="X9" s="166"/>
      <c r="Y9" s="168"/>
      <c r="Z9" s="166" t="s">
        <v>38</v>
      </c>
      <c r="AA9" s="166"/>
      <c r="AB9" s="166"/>
      <c r="AC9" s="166"/>
      <c r="AD9" s="166"/>
      <c r="AE9" s="167" t="s">
        <v>39</v>
      </c>
      <c r="AF9" s="166"/>
      <c r="AG9" s="166"/>
      <c r="AH9" s="166"/>
      <c r="AI9" s="168"/>
      <c r="AJ9" s="166" t="s">
        <v>10</v>
      </c>
      <c r="AK9" s="166"/>
      <c r="AL9" s="166"/>
      <c r="AM9" s="166"/>
      <c r="AN9" s="168"/>
      <c r="AO9" s="174" t="s">
        <v>11</v>
      </c>
      <c r="AP9" s="174"/>
      <c r="AQ9" s="174"/>
      <c r="AR9" s="174"/>
      <c r="AS9" s="175"/>
      <c r="AT9" s="174" t="s">
        <v>12</v>
      </c>
      <c r="AU9" s="174"/>
      <c r="AV9" s="174"/>
      <c r="AW9" s="174"/>
      <c r="AX9" s="175"/>
      <c r="AY9" s="174" t="s">
        <v>13</v>
      </c>
      <c r="AZ9" s="174"/>
      <c r="BA9" s="174"/>
      <c r="BB9" s="174"/>
      <c r="BC9" s="175"/>
      <c r="BD9" s="177" t="s">
        <v>14</v>
      </c>
      <c r="BE9" s="177"/>
      <c r="BF9" s="177"/>
      <c r="BG9" s="177"/>
      <c r="BH9" s="178"/>
    </row>
    <row r="10" spans="2:60" ht="31.5">
      <c r="B10" s="50" t="s">
        <v>15</v>
      </c>
      <c r="C10" s="119" t="s">
        <v>57</v>
      </c>
      <c r="D10" s="51" t="s">
        <v>16</v>
      </c>
      <c r="E10" s="51" t="s">
        <v>17</v>
      </c>
      <c r="F10" s="54" t="s">
        <v>16</v>
      </c>
      <c r="G10" s="51" t="s">
        <v>17</v>
      </c>
      <c r="H10" s="52" t="s">
        <v>18</v>
      </c>
      <c r="I10" s="52" t="s">
        <v>19</v>
      </c>
      <c r="J10" s="53" t="s">
        <v>20</v>
      </c>
      <c r="K10" s="51" t="s">
        <v>16</v>
      </c>
      <c r="L10" s="51" t="s">
        <v>17</v>
      </c>
      <c r="M10" s="52" t="s">
        <v>18</v>
      </c>
      <c r="N10" s="52" t="s">
        <v>19</v>
      </c>
      <c r="O10" s="85" t="s">
        <v>20</v>
      </c>
      <c r="P10" s="54" t="s">
        <v>16</v>
      </c>
      <c r="Q10" s="51" t="s">
        <v>17</v>
      </c>
      <c r="R10" s="52" t="s">
        <v>18</v>
      </c>
      <c r="S10" s="52" t="s">
        <v>19</v>
      </c>
      <c r="T10" s="53" t="s">
        <v>20</v>
      </c>
      <c r="U10" s="54" t="s">
        <v>16</v>
      </c>
      <c r="V10" s="51" t="s">
        <v>17</v>
      </c>
      <c r="W10" s="52" t="s">
        <v>18</v>
      </c>
      <c r="X10" s="52" t="s">
        <v>19</v>
      </c>
      <c r="Y10" s="53" t="s">
        <v>20</v>
      </c>
      <c r="Z10" s="51" t="s">
        <v>16</v>
      </c>
      <c r="AA10" s="51" t="s">
        <v>17</v>
      </c>
      <c r="AB10" s="52" t="s">
        <v>18</v>
      </c>
      <c r="AC10" s="52" t="s">
        <v>19</v>
      </c>
      <c r="AD10" s="52" t="s">
        <v>20</v>
      </c>
      <c r="AE10" s="54" t="s">
        <v>16</v>
      </c>
      <c r="AF10" s="51" t="s">
        <v>17</v>
      </c>
      <c r="AG10" s="52" t="s">
        <v>18</v>
      </c>
      <c r="AH10" s="52" t="s">
        <v>19</v>
      </c>
      <c r="AI10" s="53" t="s">
        <v>20</v>
      </c>
      <c r="AJ10" s="51" t="s">
        <v>16</v>
      </c>
      <c r="AK10" s="51" t="s">
        <v>17</v>
      </c>
      <c r="AL10" s="52" t="s">
        <v>18</v>
      </c>
      <c r="AM10" s="52" t="s">
        <v>19</v>
      </c>
      <c r="AN10" s="53" t="s">
        <v>20</v>
      </c>
      <c r="AO10" s="93" t="s">
        <v>16</v>
      </c>
      <c r="AP10" s="93" t="s">
        <v>17</v>
      </c>
      <c r="AQ10" s="94" t="s">
        <v>18</v>
      </c>
      <c r="AR10" s="94" t="s">
        <v>19</v>
      </c>
      <c r="AS10" s="95" t="s">
        <v>20</v>
      </c>
      <c r="AT10" s="93" t="s">
        <v>16</v>
      </c>
      <c r="AU10" s="93" t="s">
        <v>17</v>
      </c>
      <c r="AV10" s="94" t="s">
        <v>18</v>
      </c>
      <c r="AW10" s="94" t="s">
        <v>19</v>
      </c>
      <c r="AX10" s="95" t="s">
        <v>20</v>
      </c>
      <c r="AY10" s="93" t="s">
        <v>16</v>
      </c>
      <c r="AZ10" s="93" t="s">
        <v>17</v>
      </c>
      <c r="BA10" s="94" t="s">
        <v>18</v>
      </c>
      <c r="BB10" s="94" t="s">
        <v>19</v>
      </c>
      <c r="BC10" s="95" t="s">
        <v>20</v>
      </c>
      <c r="BD10" s="103" t="s">
        <v>58</v>
      </c>
      <c r="BE10" s="103" t="s">
        <v>59</v>
      </c>
      <c r="BF10" s="104" t="s">
        <v>18</v>
      </c>
      <c r="BG10" s="104" t="s">
        <v>21</v>
      </c>
      <c r="BH10" s="105"/>
    </row>
    <row r="11" spans="2:60">
      <c r="B11" s="58">
        <v>44927</v>
      </c>
      <c r="C11" s="120" t="s">
        <v>60</v>
      </c>
      <c r="D11" s="9">
        <v>6489835</v>
      </c>
      <c r="E11" s="9">
        <v>537330</v>
      </c>
      <c r="F11" s="86">
        <v>0.55272745999999995</v>
      </c>
      <c r="G11" s="6">
        <v>0.49474066</v>
      </c>
      <c r="H11" s="10">
        <v>5.7986799999999998E-2</v>
      </c>
      <c r="I11" s="26">
        <v>111.720645</v>
      </c>
      <c r="J11" s="36">
        <v>376324.73499999999</v>
      </c>
      <c r="K11" s="4">
        <v>8.4357160400000009</v>
      </c>
      <c r="L11" s="4">
        <v>7.6224556200000002</v>
      </c>
      <c r="M11" s="5">
        <v>0.81326041999999998</v>
      </c>
      <c r="N11" s="26">
        <v>110.66927099999999</v>
      </c>
      <c r="O11" s="16">
        <v>5277925.95</v>
      </c>
      <c r="P11" s="88">
        <v>5.4984280800000001</v>
      </c>
      <c r="Q11" s="4">
        <v>4.7517577700000002</v>
      </c>
      <c r="R11" s="5">
        <v>0.74667030999999995</v>
      </c>
      <c r="S11" s="26">
        <v>115.71356</v>
      </c>
      <c r="T11" s="36">
        <v>4845767.1399999997</v>
      </c>
      <c r="U11" s="88">
        <v>6.3715972699999996</v>
      </c>
      <c r="V11" s="4">
        <v>5.5733478500000002</v>
      </c>
      <c r="W11" s="5">
        <v>0.79824943000000004</v>
      </c>
      <c r="X11" s="26">
        <v>114.32262</v>
      </c>
      <c r="Y11" s="36">
        <v>5180507.0599999996</v>
      </c>
      <c r="Z11" s="6">
        <v>0.35663323000000002</v>
      </c>
      <c r="AA11" s="6">
        <v>0.34000928000000002</v>
      </c>
      <c r="AB11" s="7">
        <v>1.662394E-2</v>
      </c>
      <c r="AC11" s="26">
        <v>104.889262</v>
      </c>
      <c r="AD11" s="16">
        <v>37904.189700000003</v>
      </c>
      <c r="AE11" s="86">
        <v>0.33857889000000002</v>
      </c>
      <c r="AF11" s="6">
        <v>0.34720307</v>
      </c>
      <c r="AG11" s="10">
        <v>-8.6242000000000003E-3</v>
      </c>
      <c r="AH11" s="26">
        <v>97.516101000000006</v>
      </c>
      <c r="AI11" s="36">
        <v>-22410.596000000001</v>
      </c>
      <c r="AJ11" s="126">
        <v>6.63E-6</v>
      </c>
      <c r="AK11" s="126">
        <v>0</v>
      </c>
      <c r="AL11" s="127">
        <v>6.63E-6</v>
      </c>
      <c r="AM11" s="128"/>
      <c r="AN11" s="129">
        <v>43</v>
      </c>
      <c r="AO11" s="126">
        <v>5.9200000000000001E-6</v>
      </c>
      <c r="AP11" s="126">
        <v>0</v>
      </c>
      <c r="AQ11" s="127">
        <v>5.9200000000000001E-6</v>
      </c>
      <c r="AR11" s="128"/>
      <c r="AS11" s="129">
        <v>37</v>
      </c>
      <c r="AT11" s="126">
        <v>2.9799999999999999E-5</v>
      </c>
      <c r="AU11" s="126">
        <v>0</v>
      </c>
      <c r="AV11" s="127">
        <v>2.9799999999999999E-5</v>
      </c>
      <c r="AW11" s="128"/>
      <c r="AX11" s="129">
        <v>7</v>
      </c>
      <c r="AY11" s="126">
        <v>8.5595500000000008E-3</v>
      </c>
      <c r="AZ11" s="126">
        <v>7.7821000000000001E-3</v>
      </c>
      <c r="BA11" s="127">
        <v>7.7744999999999995E-4</v>
      </c>
      <c r="BB11" s="128">
        <v>109.990218</v>
      </c>
      <c r="BC11" s="129">
        <v>3.1789883300000001</v>
      </c>
      <c r="BD11" s="126">
        <v>1</v>
      </c>
      <c r="BE11" s="126">
        <v>1</v>
      </c>
      <c r="BF11" s="127">
        <v>0</v>
      </c>
      <c r="BG11" s="128">
        <v>100</v>
      </c>
      <c r="BH11" s="129">
        <v>0</v>
      </c>
    </row>
    <row r="12" spans="2:60">
      <c r="B12" s="58">
        <v>44927</v>
      </c>
      <c r="C12" s="120" t="s">
        <v>61</v>
      </c>
      <c r="D12" s="9">
        <v>15811401</v>
      </c>
      <c r="E12" s="9">
        <v>1640783</v>
      </c>
      <c r="F12" s="86">
        <v>0.17197077999999999</v>
      </c>
      <c r="G12" s="6">
        <v>0.13130195</v>
      </c>
      <c r="H12" s="10">
        <v>4.0668839999999998E-2</v>
      </c>
      <c r="I12" s="26">
        <v>130.973522</v>
      </c>
      <c r="J12" s="36">
        <v>643031.28799999994</v>
      </c>
      <c r="K12" s="4">
        <v>0.56432581999999998</v>
      </c>
      <c r="L12" s="4">
        <v>0.41729623999999998</v>
      </c>
      <c r="M12" s="5">
        <v>0.14702958999999999</v>
      </c>
      <c r="N12" s="26">
        <v>135.23386400000001</v>
      </c>
      <c r="O12" s="16">
        <v>2324743.7799999998</v>
      </c>
      <c r="P12" s="88">
        <v>0.83151891</v>
      </c>
      <c r="Q12" s="4">
        <v>0.61479671999999996</v>
      </c>
      <c r="R12" s="5">
        <v>0.2167222</v>
      </c>
      <c r="S12" s="26">
        <v>135.251034</v>
      </c>
      <c r="T12" s="36">
        <v>3426681.59</v>
      </c>
      <c r="U12" s="88">
        <v>0.67143474999999997</v>
      </c>
      <c r="V12" s="4">
        <v>0.49387883999999999</v>
      </c>
      <c r="W12" s="5">
        <v>0.17755591000000001</v>
      </c>
      <c r="X12" s="26">
        <v>135.95130900000001</v>
      </c>
      <c r="Y12" s="36">
        <v>2807407.66</v>
      </c>
      <c r="Z12" s="6">
        <v>0.16961182999999999</v>
      </c>
      <c r="AA12" s="6">
        <v>0.15334785000000001</v>
      </c>
      <c r="AB12" s="7">
        <v>1.6263980000000001E-2</v>
      </c>
      <c r="AC12" s="26">
        <v>110.60594</v>
      </c>
      <c r="AD12" s="16">
        <v>78154.003899999996</v>
      </c>
      <c r="AE12" s="86">
        <v>0.14939974</v>
      </c>
      <c r="AF12" s="6">
        <v>0.15499405999999999</v>
      </c>
      <c r="AG12" s="10">
        <v>-5.5943E-3</v>
      </c>
      <c r="AH12" s="26">
        <v>96.390620499999997</v>
      </c>
      <c r="AI12" s="36">
        <v>-19000</v>
      </c>
      <c r="AJ12" s="126">
        <v>9.87E-5</v>
      </c>
      <c r="AK12" s="126">
        <v>7.4999999999999993E-5</v>
      </c>
      <c r="AL12" s="127">
        <v>2.3799999999999999E-5</v>
      </c>
      <c r="AM12" s="128">
        <v>131.69782000000001</v>
      </c>
      <c r="AN12" s="129">
        <v>376</v>
      </c>
      <c r="AO12" s="126">
        <v>5.0899999999999997E-5</v>
      </c>
      <c r="AP12" s="126">
        <v>2.7399999999999999E-5</v>
      </c>
      <c r="AQ12" s="127">
        <v>2.3499999999999999E-5</v>
      </c>
      <c r="AR12" s="128">
        <v>185.86112600000001</v>
      </c>
      <c r="AS12" s="129">
        <v>276.25439699999998</v>
      </c>
      <c r="AT12" s="126">
        <v>1.7865000000000001E-4</v>
      </c>
      <c r="AU12" s="126">
        <v>1.55E-4</v>
      </c>
      <c r="AV12" s="127">
        <v>2.41E-5</v>
      </c>
      <c r="AW12" s="128">
        <v>115.56478799999999</v>
      </c>
      <c r="AX12" s="129">
        <v>97.646275500000002</v>
      </c>
      <c r="AY12" s="126">
        <v>5.1500000000000005E-4</v>
      </c>
      <c r="AZ12" s="126">
        <v>4.4822999999999998E-4</v>
      </c>
      <c r="BA12" s="127">
        <v>6.6799999999999997E-5</v>
      </c>
      <c r="BB12" s="128">
        <v>114.897514</v>
      </c>
      <c r="BC12" s="129">
        <v>14.9108023</v>
      </c>
      <c r="BD12" s="126">
        <v>1</v>
      </c>
      <c r="BE12" s="126">
        <v>1</v>
      </c>
      <c r="BF12" s="127">
        <v>0</v>
      </c>
      <c r="BG12" s="128">
        <v>100</v>
      </c>
      <c r="BH12" s="129">
        <v>0</v>
      </c>
    </row>
    <row r="13" spans="2:60">
      <c r="B13" s="58">
        <v>44927</v>
      </c>
      <c r="C13" s="120" t="s">
        <v>62</v>
      </c>
      <c r="D13" s="9">
        <v>9100743</v>
      </c>
      <c r="E13" s="9">
        <v>643365</v>
      </c>
      <c r="F13" s="86">
        <v>0.83155968999999996</v>
      </c>
      <c r="G13" s="6">
        <v>0.81787942999999996</v>
      </c>
      <c r="H13" s="10">
        <v>1.368026E-2</v>
      </c>
      <c r="I13" s="26">
        <v>101.67264900000001</v>
      </c>
      <c r="J13" s="36">
        <v>124500.495</v>
      </c>
      <c r="K13" s="4">
        <v>21.7675777</v>
      </c>
      <c r="L13" s="4">
        <v>21.6521005</v>
      </c>
      <c r="M13" s="5">
        <v>0.11547718</v>
      </c>
      <c r="N13" s="26">
        <v>100.53333000000001</v>
      </c>
      <c r="O13" s="16">
        <v>1050928.18</v>
      </c>
      <c r="P13" s="88">
        <v>14.6944184</v>
      </c>
      <c r="Q13" s="4">
        <v>14.264001</v>
      </c>
      <c r="R13" s="5">
        <v>0.43041736000000003</v>
      </c>
      <c r="S13" s="26">
        <v>103.01750800000001</v>
      </c>
      <c r="T13" s="36">
        <v>3917117.79</v>
      </c>
      <c r="U13" s="88">
        <v>17.453932200000001</v>
      </c>
      <c r="V13" s="4">
        <v>17.1009411</v>
      </c>
      <c r="W13" s="5">
        <v>0.35299101999999999</v>
      </c>
      <c r="X13" s="26">
        <v>102.064161</v>
      </c>
      <c r="Y13" s="36">
        <v>3212480.58</v>
      </c>
      <c r="Z13" s="6">
        <v>0.45356183999999999</v>
      </c>
      <c r="AA13" s="6">
        <v>0.41997693000000003</v>
      </c>
      <c r="AB13" s="7">
        <v>3.3584910000000003E-2</v>
      </c>
      <c r="AC13" s="26">
        <v>107.996847</v>
      </c>
      <c r="AD13" s="16">
        <v>80102.905400000003</v>
      </c>
      <c r="AE13" s="86">
        <v>0.42123133000000001</v>
      </c>
      <c r="AF13" s="6">
        <v>0.42279006000000002</v>
      </c>
      <c r="AG13" s="10">
        <v>-1.5587000000000001E-3</v>
      </c>
      <c r="AH13" s="26">
        <v>99.631323899999998</v>
      </c>
      <c r="AI13" s="36">
        <v>-5390</v>
      </c>
      <c r="AJ13" s="126">
        <v>0.92926228</v>
      </c>
      <c r="AK13" s="126">
        <v>0.95899999999999996</v>
      </c>
      <c r="AL13" s="127">
        <v>-2.9939199999999999E-2</v>
      </c>
      <c r="AM13" s="128">
        <v>96.878734300000005</v>
      </c>
      <c r="AN13" s="129">
        <v>-19000</v>
      </c>
      <c r="AO13" s="126">
        <v>1</v>
      </c>
      <c r="AP13" s="126">
        <v>1</v>
      </c>
      <c r="AQ13" s="127">
        <v>0</v>
      </c>
      <c r="AR13" s="128">
        <v>100</v>
      </c>
      <c r="AS13" s="129">
        <v>0</v>
      </c>
      <c r="AT13" s="126">
        <v>0.74322971000000004</v>
      </c>
      <c r="AU13" s="126">
        <v>0.72299999999999998</v>
      </c>
      <c r="AV13" s="127">
        <v>1.977696E-2</v>
      </c>
      <c r="AW13" s="128">
        <v>102.73369</v>
      </c>
      <c r="AX13" s="129">
        <v>6636.8307599999998</v>
      </c>
      <c r="AY13" s="126">
        <v>5.7336909999999998E-2</v>
      </c>
      <c r="AZ13" s="126">
        <v>5.1692549999999997E-2</v>
      </c>
      <c r="BA13" s="127">
        <v>5.6443500000000002E-3</v>
      </c>
      <c r="BB13" s="128">
        <v>110.919083</v>
      </c>
      <c r="BC13" s="129">
        <v>992.29414599999996</v>
      </c>
      <c r="BD13" s="126">
        <v>0</v>
      </c>
      <c r="BE13" s="126">
        <v>0</v>
      </c>
      <c r="BF13" s="127">
        <v>0</v>
      </c>
      <c r="BG13" s="128"/>
      <c r="BH13" s="129">
        <v>0</v>
      </c>
    </row>
    <row r="14" spans="2:60" hidden="1">
      <c r="B14" s="58"/>
      <c r="C14" s="120"/>
      <c r="D14" s="9"/>
      <c r="E14" s="9"/>
      <c r="F14" s="86"/>
      <c r="G14" s="6"/>
      <c r="H14" s="10"/>
      <c r="I14" s="26"/>
      <c r="J14" s="36"/>
      <c r="K14" s="4"/>
      <c r="L14" s="4"/>
      <c r="M14" s="5"/>
      <c r="N14" s="26"/>
      <c r="O14" s="16"/>
      <c r="P14" s="88"/>
      <c r="Q14" s="4"/>
      <c r="R14" s="5"/>
      <c r="S14" s="26"/>
      <c r="T14" s="36"/>
      <c r="U14" s="88"/>
      <c r="V14" s="4"/>
      <c r="W14" s="5"/>
      <c r="X14" s="26"/>
      <c r="Y14" s="36"/>
      <c r="Z14" s="6"/>
      <c r="AA14" s="6"/>
      <c r="AB14" s="7"/>
      <c r="AC14" s="26"/>
      <c r="AD14" s="16"/>
      <c r="AE14" s="86"/>
      <c r="AF14" s="6"/>
      <c r="AG14" s="8"/>
      <c r="AH14" s="26"/>
      <c r="AI14" s="36"/>
      <c r="AJ14" s="126"/>
      <c r="AK14" s="126"/>
      <c r="AL14" s="127"/>
      <c r="AM14" s="128"/>
      <c r="AN14" s="129"/>
      <c r="AO14" s="126"/>
      <c r="AP14" s="126"/>
      <c r="AQ14" s="127"/>
      <c r="AR14" s="128"/>
      <c r="AS14" s="129"/>
      <c r="AT14" s="126"/>
      <c r="AU14" s="126"/>
      <c r="AV14" s="127"/>
      <c r="AW14" s="128"/>
      <c r="AX14" s="129"/>
      <c r="AY14" s="126"/>
      <c r="AZ14" s="126"/>
      <c r="BA14" s="127"/>
      <c r="BB14" s="128"/>
      <c r="BC14" s="129"/>
      <c r="BD14" s="126"/>
      <c r="BE14" s="126"/>
      <c r="BF14" s="127"/>
      <c r="BG14" s="128"/>
      <c r="BH14" s="129"/>
    </row>
    <row r="15" spans="2:60" hidden="1">
      <c r="B15" s="58"/>
      <c r="C15" s="120"/>
      <c r="D15" s="9"/>
      <c r="E15" s="9"/>
      <c r="F15" s="86"/>
      <c r="G15" s="6"/>
      <c r="H15" s="10"/>
      <c r="I15" s="26"/>
      <c r="J15" s="36"/>
      <c r="K15" s="4"/>
      <c r="L15" s="4"/>
      <c r="M15" s="5"/>
      <c r="N15" s="26"/>
      <c r="O15" s="16"/>
      <c r="P15" s="88"/>
      <c r="Q15" s="4"/>
      <c r="R15" s="5"/>
      <c r="S15" s="26"/>
      <c r="T15" s="36"/>
      <c r="U15" s="88"/>
      <c r="V15" s="4"/>
      <c r="W15" s="5"/>
      <c r="X15" s="26"/>
      <c r="Y15" s="36"/>
      <c r="Z15" s="6"/>
      <c r="AA15" s="6"/>
      <c r="AB15" s="7"/>
      <c r="AC15" s="26"/>
      <c r="AD15" s="16"/>
      <c r="AE15" s="86"/>
      <c r="AF15" s="6"/>
      <c r="AG15" s="8"/>
      <c r="AH15" s="26"/>
      <c r="AI15" s="36"/>
      <c r="AJ15" s="126"/>
      <c r="AK15" s="126"/>
      <c r="AL15" s="127"/>
      <c r="AM15" s="128"/>
      <c r="AN15" s="129"/>
      <c r="AO15" s="126"/>
      <c r="AP15" s="126"/>
      <c r="AQ15" s="127"/>
      <c r="AR15" s="128"/>
      <c r="AS15" s="129"/>
      <c r="AT15" s="126"/>
      <c r="AU15" s="126"/>
      <c r="AV15" s="127"/>
      <c r="AW15" s="128"/>
      <c r="AX15" s="129"/>
      <c r="AY15" s="126"/>
      <c r="AZ15" s="126"/>
      <c r="BA15" s="127"/>
      <c r="BB15" s="128"/>
      <c r="BC15" s="129"/>
      <c r="BD15" s="126"/>
      <c r="BE15" s="126"/>
      <c r="BF15" s="127"/>
      <c r="BG15" s="128"/>
      <c r="BH15" s="129"/>
    </row>
    <row r="16" spans="2:60" hidden="1">
      <c r="B16" s="58"/>
      <c r="C16" s="120"/>
      <c r="D16" s="9"/>
      <c r="E16" s="9"/>
      <c r="F16" s="86"/>
      <c r="G16" s="6"/>
      <c r="H16" s="10"/>
      <c r="I16" s="26"/>
      <c r="J16" s="36"/>
      <c r="K16" s="4"/>
      <c r="L16" s="4"/>
      <c r="M16" s="5"/>
      <c r="N16" s="26"/>
      <c r="O16" s="16"/>
      <c r="P16" s="88"/>
      <c r="Q16" s="4"/>
      <c r="R16" s="5"/>
      <c r="S16" s="26"/>
      <c r="T16" s="36"/>
      <c r="U16" s="88"/>
      <c r="V16" s="4"/>
      <c r="W16" s="5"/>
      <c r="X16" s="26"/>
      <c r="Y16" s="36"/>
      <c r="Z16" s="6"/>
      <c r="AA16" s="6"/>
      <c r="AB16" s="7"/>
      <c r="AC16" s="26"/>
      <c r="AD16" s="16"/>
      <c r="AE16" s="86"/>
      <c r="AF16" s="6"/>
      <c r="AG16" s="8"/>
      <c r="AH16" s="26"/>
      <c r="AI16" s="36"/>
      <c r="AJ16" s="126"/>
      <c r="AK16" s="126"/>
      <c r="AL16" s="127"/>
      <c r="AM16" s="128"/>
      <c r="AN16" s="129"/>
      <c r="AO16" s="126"/>
      <c r="AP16" s="126"/>
      <c r="AQ16" s="127"/>
      <c r="AR16" s="128"/>
      <c r="AS16" s="129"/>
      <c r="AT16" s="126"/>
      <c r="AU16" s="126"/>
      <c r="AV16" s="127"/>
      <c r="AW16" s="128"/>
      <c r="AX16" s="129"/>
      <c r="AY16" s="126"/>
      <c r="AZ16" s="126"/>
      <c r="BA16" s="127"/>
      <c r="BB16" s="128"/>
      <c r="BC16" s="129"/>
      <c r="BD16" s="126"/>
      <c r="BE16" s="126"/>
      <c r="BF16" s="127"/>
      <c r="BG16" s="128"/>
      <c r="BH16" s="129"/>
    </row>
    <row r="17" spans="2:60" hidden="1">
      <c r="B17" s="58"/>
      <c r="C17" s="120"/>
      <c r="D17" s="9"/>
      <c r="E17" s="11"/>
      <c r="F17" s="86"/>
      <c r="G17" s="6"/>
      <c r="H17" s="10"/>
      <c r="I17" s="26"/>
      <c r="J17" s="36"/>
      <c r="K17" s="4"/>
      <c r="L17" s="4"/>
      <c r="M17" s="5"/>
      <c r="N17" s="26"/>
      <c r="O17" s="16"/>
      <c r="P17" s="88"/>
      <c r="Q17" s="4"/>
      <c r="R17" s="5"/>
      <c r="S17" s="26"/>
      <c r="T17" s="36"/>
      <c r="U17" s="88"/>
      <c r="V17" s="4"/>
      <c r="W17" s="5"/>
      <c r="X17" s="26"/>
      <c r="Y17" s="36"/>
      <c r="Z17" s="6"/>
      <c r="AA17" s="6"/>
      <c r="AB17" s="7"/>
      <c r="AC17" s="26"/>
      <c r="AD17" s="16"/>
      <c r="AE17" s="86"/>
      <c r="AF17" s="6"/>
      <c r="AG17" s="8"/>
      <c r="AH17" s="26"/>
      <c r="AI17" s="36"/>
      <c r="AJ17" s="126"/>
      <c r="AK17" s="126"/>
      <c r="AL17" s="127"/>
      <c r="AM17" s="128"/>
      <c r="AN17" s="129"/>
      <c r="AO17" s="126"/>
      <c r="AP17" s="126"/>
      <c r="AQ17" s="127"/>
      <c r="AR17" s="128"/>
      <c r="AS17" s="129"/>
      <c r="AT17" s="126"/>
      <c r="AU17" s="126"/>
      <c r="AV17" s="127"/>
      <c r="AW17" s="128"/>
      <c r="AX17" s="129"/>
      <c r="AY17" s="126"/>
      <c r="AZ17" s="126"/>
      <c r="BA17" s="127"/>
      <c r="BB17" s="128"/>
      <c r="BC17" s="129"/>
      <c r="BD17" s="126"/>
      <c r="BE17" s="126"/>
      <c r="BF17" s="127"/>
      <c r="BG17" s="128"/>
      <c r="BH17" s="129"/>
    </row>
    <row r="18" spans="2:60" hidden="1">
      <c r="B18" s="58"/>
      <c r="C18" s="120"/>
      <c r="D18" s="9"/>
      <c r="E18" s="11"/>
      <c r="F18" s="86"/>
      <c r="G18" s="6"/>
      <c r="H18" s="10"/>
      <c r="I18" s="26"/>
      <c r="J18" s="36"/>
      <c r="K18" s="4"/>
      <c r="L18" s="4"/>
      <c r="M18" s="5"/>
      <c r="N18" s="26"/>
      <c r="O18" s="16"/>
      <c r="P18" s="88"/>
      <c r="Q18" s="4"/>
      <c r="R18" s="5"/>
      <c r="S18" s="26"/>
      <c r="T18" s="36"/>
      <c r="U18" s="88"/>
      <c r="V18" s="4"/>
      <c r="W18" s="5"/>
      <c r="X18" s="26"/>
      <c r="Y18" s="36"/>
      <c r="Z18" s="6"/>
      <c r="AA18" s="6"/>
      <c r="AB18" s="7"/>
      <c r="AC18" s="26"/>
      <c r="AD18" s="16"/>
      <c r="AE18" s="86"/>
      <c r="AF18" s="6"/>
      <c r="AG18" s="8"/>
      <c r="AH18" s="26"/>
      <c r="AI18" s="36"/>
      <c r="AJ18" s="126"/>
      <c r="AK18" s="126"/>
      <c r="AL18" s="127"/>
      <c r="AM18" s="128"/>
      <c r="AN18" s="129"/>
      <c r="AO18" s="126"/>
      <c r="AP18" s="126"/>
      <c r="AQ18" s="127"/>
      <c r="AR18" s="128"/>
      <c r="AS18" s="129"/>
      <c r="AT18" s="126"/>
      <c r="AU18" s="126"/>
      <c r="AV18" s="127"/>
      <c r="AW18" s="128"/>
      <c r="AX18" s="129"/>
      <c r="AY18" s="126"/>
      <c r="AZ18" s="126"/>
      <c r="BA18" s="127"/>
      <c r="BB18" s="128"/>
      <c r="BC18" s="129"/>
      <c r="BD18" s="126"/>
      <c r="BE18" s="126"/>
      <c r="BF18" s="127"/>
      <c r="BG18" s="128"/>
      <c r="BH18" s="129"/>
    </row>
    <row r="19" spans="2:60" ht="18.95" hidden="1" customHeight="1">
      <c r="B19" s="58"/>
      <c r="C19" s="120"/>
      <c r="D19" s="9"/>
      <c r="E19" s="11"/>
      <c r="F19" s="86"/>
      <c r="G19" s="6"/>
      <c r="H19" s="10"/>
      <c r="I19" s="26"/>
      <c r="J19" s="36"/>
      <c r="K19" s="4"/>
      <c r="L19" s="4"/>
      <c r="M19" s="5"/>
      <c r="N19" s="26"/>
      <c r="O19" s="16"/>
      <c r="P19" s="88"/>
      <c r="Q19" s="4"/>
      <c r="R19" s="5"/>
      <c r="S19" s="26"/>
      <c r="T19" s="36"/>
      <c r="U19" s="88"/>
      <c r="V19" s="4"/>
      <c r="W19" s="5"/>
      <c r="X19" s="26"/>
      <c r="Y19" s="36"/>
      <c r="Z19" s="6"/>
      <c r="AA19" s="6"/>
      <c r="AB19" s="7"/>
      <c r="AC19" s="26"/>
      <c r="AD19" s="16"/>
      <c r="AE19" s="86"/>
      <c r="AF19" s="6"/>
      <c r="AG19" s="8"/>
      <c r="AH19" s="26"/>
      <c r="AI19" s="36"/>
      <c r="AJ19" s="126"/>
      <c r="AK19" s="126"/>
      <c r="AL19" s="127"/>
      <c r="AM19" s="128"/>
      <c r="AN19" s="129"/>
      <c r="AO19" s="126"/>
      <c r="AP19" s="126"/>
      <c r="AQ19" s="127"/>
      <c r="AR19" s="128"/>
      <c r="AS19" s="129"/>
      <c r="AT19" s="126"/>
      <c r="AU19" s="126"/>
      <c r="AV19" s="127"/>
      <c r="AW19" s="128"/>
      <c r="AX19" s="129"/>
      <c r="AY19" s="126"/>
      <c r="AZ19" s="126"/>
      <c r="BA19" s="127"/>
      <c r="BB19" s="128"/>
      <c r="BC19" s="129"/>
      <c r="BD19" s="126"/>
      <c r="BE19" s="126"/>
      <c r="BF19" s="127"/>
      <c r="BG19" s="128"/>
      <c r="BH19" s="129"/>
    </row>
    <row r="20" spans="2:60" ht="18.95" hidden="1" customHeight="1">
      <c r="B20" s="58"/>
      <c r="C20" s="120"/>
      <c r="D20" s="9"/>
      <c r="E20" s="11"/>
      <c r="F20" s="86"/>
      <c r="G20" s="6"/>
      <c r="H20" s="10"/>
      <c r="I20" s="26"/>
      <c r="J20" s="36"/>
      <c r="K20" s="4"/>
      <c r="L20" s="4"/>
      <c r="M20" s="5"/>
      <c r="N20" s="26"/>
      <c r="O20" s="16"/>
      <c r="P20" s="88"/>
      <c r="Q20" s="4"/>
      <c r="R20" s="5"/>
      <c r="S20" s="26"/>
      <c r="T20" s="36"/>
      <c r="U20" s="88"/>
      <c r="V20" s="4"/>
      <c r="W20" s="5"/>
      <c r="X20" s="26"/>
      <c r="Y20" s="36"/>
      <c r="Z20" s="6"/>
      <c r="AA20" s="6"/>
      <c r="AB20" s="7"/>
      <c r="AC20" s="26"/>
      <c r="AD20" s="16"/>
      <c r="AE20" s="86"/>
      <c r="AF20" s="6"/>
      <c r="AG20" s="8"/>
      <c r="AH20" s="26"/>
      <c r="AI20" s="36"/>
      <c r="AJ20" s="126"/>
      <c r="AK20" s="126"/>
      <c r="AL20" s="127"/>
      <c r="AM20" s="128"/>
      <c r="AN20" s="129"/>
      <c r="AO20" s="126"/>
      <c r="AP20" s="126"/>
      <c r="AQ20" s="127"/>
      <c r="AR20" s="128"/>
      <c r="AS20" s="129"/>
      <c r="AT20" s="126"/>
      <c r="AU20" s="126"/>
      <c r="AV20" s="127"/>
      <c r="AW20" s="128"/>
      <c r="AX20" s="129"/>
      <c r="AY20" s="126"/>
      <c r="AZ20" s="126"/>
      <c r="BA20" s="127"/>
      <c r="BB20" s="128"/>
      <c r="BC20" s="129"/>
      <c r="BD20" s="126"/>
      <c r="BE20" s="126"/>
      <c r="BF20" s="127"/>
      <c r="BG20" s="128"/>
      <c r="BH20" s="129"/>
    </row>
    <row r="21" spans="2:60" ht="18.95" hidden="1" customHeight="1">
      <c r="B21" s="58"/>
      <c r="C21" s="120"/>
      <c r="D21" s="9"/>
      <c r="E21" s="11"/>
      <c r="F21" s="86"/>
      <c r="G21" s="6"/>
      <c r="H21" s="10"/>
      <c r="I21" s="26"/>
      <c r="J21" s="36"/>
      <c r="K21" s="4"/>
      <c r="L21" s="4"/>
      <c r="M21" s="5"/>
      <c r="N21" s="26"/>
      <c r="O21" s="16"/>
      <c r="P21" s="88"/>
      <c r="Q21" s="4"/>
      <c r="R21" s="5"/>
      <c r="S21" s="26"/>
      <c r="T21" s="36"/>
      <c r="U21" s="88"/>
      <c r="V21" s="4"/>
      <c r="W21" s="5"/>
      <c r="X21" s="26"/>
      <c r="Y21" s="36"/>
      <c r="Z21" s="6"/>
      <c r="AA21" s="6"/>
      <c r="AB21" s="7"/>
      <c r="AC21" s="26"/>
      <c r="AD21" s="16"/>
      <c r="AE21" s="86"/>
      <c r="AF21" s="6"/>
      <c r="AG21" s="8"/>
      <c r="AH21" s="26"/>
      <c r="AI21" s="36"/>
      <c r="AJ21" s="126"/>
      <c r="AK21" s="126"/>
      <c r="AL21" s="127"/>
      <c r="AM21" s="128"/>
      <c r="AN21" s="129"/>
      <c r="AO21" s="126"/>
      <c r="AP21" s="126"/>
      <c r="AQ21" s="127"/>
      <c r="AR21" s="128"/>
      <c r="AS21" s="129"/>
      <c r="AT21" s="126"/>
      <c r="AU21" s="126"/>
      <c r="AV21" s="127"/>
      <c r="AW21" s="128"/>
      <c r="AX21" s="129"/>
      <c r="AY21" s="126"/>
      <c r="AZ21" s="126"/>
      <c r="BA21" s="127"/>
      <c r="BB21" s="128"/>
      <c r="BC21" s="129"/>
      <c r="BD21" s="126"/>
      <c r="BE21" s="126"/>
      <c r="BF21" s="127"/>
      <c r="BG21" s="128"/>
      <c r="BH21" s="129"/>
    </row>
    <row r="22" spans="2:60" ht="18.95" hidden="1" customHeight="1">
      <c r="B22" s="58"/>
      <c r="C22" s="120"/>
      <c r="D22" s="9"/>
      <c r="E22" s="11"/>
      <c r="F22" s="86"/>
      <c r="G22" s="6"/>
      <c r="H22" s="10"/>
      <c r="I22" s="26"/>
      <c r="J22" s="36"/>
      <c r="K22" s="4"/>
      <c r="L22" s="4"/>
      <c r="M22" s="5"/>
      <c r="N22" s="26"/>
      <c r="O22" s="16"/>
      <c r="P22" s="88"/>
      <c r="Q22" s="4"/>
      <c r="R22" s="5"/>
      <c r="S22" s="26"/>
      <c r="T22" s="36"/>
      <c r="U22" s="88"/>
      <c r="V22" s="4"/>
      <c r="W22" s="5"/>
      <c r="X22" s="26"/>
      <c r="Y22" s="36"/>
      <c r="Z22" s="6"/>
      <c r="AA22" s="6"/>
      <c r="AB22" s="7"/>
      <c r="AC22" s="26"/>
      <c r="AD22" s="16"/>
      <c r="AE22" s="86"/>
      <c r="AF22" s="6"/>
      <c r="AG22" s="8"/>
      <c r="AH22" s="26"/>
      <c r="AI22" s="36"/>
      <c r="AJ22" s="126"/>
      <c r="AK22" s="126"/>
      <c r="AL22" s="127"/>
      <c r="AM22" s="128"/>
      <c r="AN22" s="129"/>
      <c r="AO22" s="126"/>
      <c r="AP22" s="126"/>
      <c r="AQ22" s="127"/>
      <c r="AR22" s="128"/>
      <c r="AS22" s="129"/>
      <c r="AT22" s="126"/>
      <c r="AU22" s="126"/>
      <c r="AV22" s="127"/>
      <c r="AW22" s="128"/>
      <c r="AX22" s="129"/>
      <c r="AY22" s="126"/>
      <c r="AZ22" s="126"/>
      <c r="BA22" s="127"/>
      <c r="BB22" s="128"/>
      <c r="BC22" s="129"/>
      <c r="BD22" s="126"/>
      <c r="BE22" s="126"/>
      <c r="BF22" s="127"/>
      <c r="BG22" s="128"/>
      <c r="BH22" s="129"/>
    </row>
    <row r="23" spans="2:60" ht="18.95" hidden="1" customHeight="1">
      <c r="B23" s="58"/>
      <c r="C23" s="120"/>
      <c r="D23" s="9"/>
      <c r="E23" s="11"/>
      <c r="F23" s="86"/>
      <c r="G23" s="6"/>
      <c r="H23" s="10"/>
      <c r="I23" s="26"/>
      <c r="J23" s="36"/>
      <c r="K23" s="4"/>
      <c r="L23" s="4"/>
      <c r="M23" s="5"/>
      <c r="N23" s="26"/>
      <c r="O23" s="16"/>
      <c r="P23" s="88"/>
      <c r="Q23" s="4"/>
      <c r="R23" s="5"/>
      <c r="S23" s="26"/>
      <c r="T23" s="36"/>
      <c r="U23" s="88"/>
      <c r="V23" s="4"/>
      <c r="W23" s="5"/>
      <c r="X23" s="26"/>
      <c r="Y23" s="36"/>
      <c r="Z23" s="6"/>
      <c r="AA23" s="6"/>
      <c r="AB23" s="7"/>
      <c r="AC23" s="26"/>
      <c r="AD23" s="16"/>
      <c r="AE23" s="86"/>
      <c r="AF23" s="6"/>
      <c r="AG23" s="8"/>
      <c r="AH23" s="26"/>
      <c r="AI23" s="36"/>
      <c r="AJ23" s="126"/>
      <c r="AK23" s="126"/>
      <c r="AL23" s="127"/>
      <c r="AM23" s="128"/>
      <c r="AN23" s="129"/>
      <c r="AO23" s="126"/>
      <c r="AP23" s="126"/>
      <c r="AQ23" s="127"/>
      <c r="AR23" s="128"/>
      <c r="AS23" s="129"/>
      <c r="AT23" s="126"/>
      <c r="AU23" s="126"/>
      <c r="AV23" s="127"/>
      <c r="AW23" s="128"/>
      <c r="AX23" s="129"/>
      <c r="AY23" s="126"/>
      <c r="AZ23" s="126"/>
      <c r="BA23" s="127"/>
      <c r="BB23" s="128"/>
      <c r="BC23" s="129"/>
      <c r="BD23" s="126"/>
      <c r="BE23" s="126"/>
      <c r="BF23" s="127"/>
      <c r="BG23" s="128"/>
      <c r="BH23" s="129"/>
    </row>
    <row r="24" spans="2:60" ht="18.95" hidden="1" customHeight="1">
      <c r="B24" s="58"/>
      <c r="C24" s="120"/>
      <c r="D24" s="9"/>
      <c r="E24" s="11"/>
      <c r="F24" s="86"/>
      <c r="G24" s="6"/>
      <c r="H24" s="10"/>
      <c r="I24" s="26"/>
      <c r="J24" s="36"/>
      <c r="K24" s="4"/>
      <c r="L24" s="4"/>
      <c r="M24" s="5"/>
      <c r="N24" s="26"/>
      <c r="O24" s="16"/>
      <c r="P24" s="88"/>
      <c r="Q24" s="4"/>
      <c r="R24" s="5"/>
      <c r="S24" s="26"/>
      <c r="T24" s="36"/>
      <c r="U24" s="88"/>
      <c r="V24" s="4"/>
      <c r="W24" s="5"/>
      <c r="X24" s="26"/>
      <c r="Y24" s="36"/>
      <c r="Z24" s="6"/>
      <c r="AA24" s="6"/>
      <c r="AB24" s="7"/>
      <c r="AC24" s="26"/>
      <c r="AD24" s="16"/>
      <c r="AE24" s="86"/>
      <c r="AF24" s="6"/>
      <c r="AG24" s="8"/>
      <c r="AH24" s="26"/>
      <c r="AI24" s="36"/>
      <c r="AJ24" s="126"/>
      <c r="AK24" s="126"/>
      <c r="AL24" s="127"/>
      <c r="AM24" s="128"/>
      <c r="AN24" s="129"/>
      <c r="AO24" s="126"/>
      <c r="AP24" s="126"/>
      <c r="AQ24" s="127"/>
      <c r="AR24" s="128"/>
      <c r="AS24" s="129"/>
      <c r="AT24" s="126"/>
      <c r="AU24" s="126"/>
      <c r="AV24" s="127"/>
      <c r="AW24" s="128"/>
      <c r="AX24" s="129"/>
      <c r="AY24" s="126"/>
      <c r="AZ24" s="126"/>
      <c r="BA24" s="127"/>
      <c r="BB24" s="128"/>
      <c r="BC24" s="129"/>
      <c r="BD24" s="126"/>
      <c r="BE24" s="126"/>
      <c r="BF24" s="127"/>
      <c r="BG24" s="128"/>
      <c r="BH24" s="129"/>
    </row>
    <row r="25" spans="2:60" ht="18.95" hidden="1" customHeight="1">
      <c r="B25" s="58"/>
      <c r="C25" s="120"/>
      <c r="D25" s="9"/>
      <c r="E25" s="11"/>
      <c r="F25" s="86"/>
      <c r="G25" s="6"/>
      <c r="H25" s="10"/>
      <c r="I25" s="26"/>
      <c r="J25" s="36"/>
      <c r="K25" s="4"/>
      <c r="L25" s="4"/>
      <c r="M25" s="5"/>
      <c r="N25" s="26"/>
      <c r="O25" s="16"/>
      <c r="P25" s="88"/>
      <c r="Q25" s="4"/>
      <c r="R25" s="5"/>
      <c r="S25" s="26"/>
      <c r="T25" s="36"/>
      <c r="U25" s="88"/>
      <c r="V25" s="4"/>
      <c r="W25" s="5"/>
      <c r="X25" s="26"/>
      <c r="Y25" s="36"/>
      <c r="Z25" s="6"/>
      <c r="AA25" s="6"/>
      <c r="AB25" s="7"/>
      <c r="AC25" s="26"/>
      <c r="AD25" s="16"/>
      <c r="AE25" s="86"/>
      <c r="AF25" s="6"/>
      <c r="AG25" s="8"/>
      <c r="AH25" s="26"/>
      <c r="AI25" s="36"/>
      <c r="AJ25" s="126"/>
      <c r="AK25" s="126"/>
      <c r="AL25" s="127"/>
      <c r="AM25" s="128"/>
      <c r="AN25" s="129"/>
      <c r="AO25" s="126"/>
      <c r="AP25" s="126"/>
      <c r="AQ25" s="127"/>
      <c r="AR25" s="128"/>
      <c r="AS25" s="129"/>
      <c r="AT25" s="126"/>
      <c r="AU25" s="126"/>
      <c r="AV25" s="127"/>
      <c r="AW25" s="128"/>
      <c r="AX25" s="129"/>
      <c r="AY25" s="126"/>
      <c r="AZ25" s="126"/>
      <c r="BA25" s="127"/>
      <c r="BB25" s="128"/>
      <c r="BC25" s="129"/>
      <c r="BD25" s="126"/>
      <c r="BE25" s="126"/>
      <c r="BF25" s="127"/>
      <c r="BG25" s="128"/>
      <c r="BH25" s="129"/>
    </row>
    <row r="26" spans="2:60" ht="18.95" hidden="1" customHeight="1">
      <c r="B26" s="58"/>
      <c r="C26" s="120"/>
      <c r="D26" s="9"/>
      <c r="E26" s="11"/>
      <c r="F26" s="86"/>
      <c r="G26" s="6"/>
      <c r="H26" s="10"/>
      <c r="I26" s="26"/>
      <c r="J26" s="36"/>
      <c r="K26" s="4"/>
      <c r="L26" s="4"/>
      <c r="M26" s="5"/>
      <c r="N26" s="26"/>
      <c r="O26" s="16"/>
      <c r="P26" s="88"/>
      <c r="Q26" s="4"/>
      <c r="R26" s="5"/>
      <c r="S26" s="26"/>
      <c r="T26" s="36"/>
      <c r="U26" s="88"/>
      <c r="V26" s="4"/>
      <c r="W26" s="5"/>
      <c r="X26" s="26"/>
      <c r="Y26" s="36"/>
      <c r="Z26" s="6"/>
      <c r="AA26" s="6"/>
      <c r="AB26" s="7"/>
      <c r="AC26" s="26"/>
      <c r="AD26" s="16"/>
      <c r="AE26" s="86"/>
      <c r="AF26" s="6"/>
      <c r="AG26" s="8"/>
      <c r="AH26" s="26"/>
      <c r="AI26" s="36"/>
      <c r="AJ26" s="126"/>
      <c r="AK26" s="126"/>
      <c r="AL26" s="127"/>
      <c r="AM26" s="128"/>
      <c r="AN26" s="129"/>
      <c r="AO26" s="126"/>
      <c r="AP26" s="126"/>
      <c r="AQ26" s="127"/>
      <c r="AR26" s="128"/>
      <c r="AS26" s="129"/>
      <c r="AT26" s="126"/>
      <c r="AU26" s="126"/>
      <c r="AV26" s="127"/>
      <c r="AW26" s="128"/>
      <c r="AX26" s="129"/>
      <c r="AY26" s="126"/>
      <c r="AZ26" s="126"/>
      <c r="BA26" s="127"/>
      <c r="BB26" s="128"/>
      <c r="BC26" s="129"/>
      <c r="BD26" s="126"/>
      <c r="BE26" s="126"/>
      <c r="BF26" s="127"/>
      <c r="BG26" s="128"/>
      <c r="BH26" s="129"/>
    </row>
    <row r="27" spans="2:60" ht="18.95" hidden="1" customHeight="1">
      <c r="B27" s="58"/>
      <c r="C27" s="120"/>
      <c r="D27" s="9"/>
      <c r="E27" s="11"/>
      <c r="F27" s="86"/>
      <c r="G27" s="6"/>
      <c r="H27" s="10"/>
      <c r="I27" s="26"/>
      <c r="J27" s="36"/>
      <c r="K27" s="4"/>
      <c r="L27" s="4"/>
      <c r="M27" s="5"/>
      <c r="N27" s="26"/>
      <c r="O27" s="16"/>
      <c r="P27" s="88"/>
      <c r="Q27" s="4"/>
      <c r="R27" s="5"/>
      <c r="S27" s="26"/>
      <c r="T27" s="36"/>
      <c r="U27" s="88"/>
      <c r="V27" s="4"/>
      <c r="W27" s="5"/>
      <c r="X27" s="26"/>
      <c r="Y27" s="36"/>
      <c r="Z27" s="6"/>
      <c r="AA27" s="6"/>
      <c r="AB27" s="7"/>
      <c r="AC27" s="26"/>
      <c r="AD27" s="16"/>
      <c r="AE27" s="86"/>
      <c r="AF27" s="6"/>
      <c r="AG27" s="8"/>
      <c r="AH27" s="26"/>
      <c r="AI27" s="36"/>
      <c r="AJ27" s="126"/>
      <c r="AK27" s="126"/>
      <c r="AL27" s="127"/>
      <c r="AM27" s="128"/>
      <c r="AN27" s="129"/>
      <c r="AO27" s="126"/>
      <c r="AP27" s="126"/>
      <c r="AQ27" s="127"/>
      <c r="AR27" s="128"/>
      <c r="AS27" s="129"/>
      <c r="AT27" s="126"/>
      <c r="AU27" s="126"/>
      <c r="AV27" s="127"/>
      <c r="AW27" s="128"/>
      <c r="AX27" s="129"/>
      <c r="AY27" s="126"/>
      <c r="AZ27" s="126"/>
      <c r="BA27" s="127"/>
      <c r="BB27" s="128"/>
      <c r="BC27" s="129"/>
      <c r="BD27" s="126"/>
      <c r="BE27" s="126"/>
      <c r="BF27" s="127"/>
      <c r="BG27" s="128"/>
      <c r="BH27" s="129"/>
    </row>
    <row r="28" spans="2:60" ht="18.95" hidden="1" customHeight="1">
      <c r="B28" s="58"/>
      <c r="C28" s="120"/>
      <c r="D28" s="9"/>
      <c r="E28" s="11"/>
      <c r="F28" s="86"/>
      <c r="G28" s="6"/>
      <c r="H28" s="10"/>
      <c r="I28" s="26"/>
      <c r="J28" s="36"/>
      <c r="K28" s="4"/>
      <c r="L28" s="4"/>
      <c r="M28" s="5"/>
      <c r="N28" s="26"/>
      <c r="O28" s="16"/>
      <c r="P28" s="88"/>
      <c r="Q28" s="4"/>
      <c r="R28" s="5"/>
      <c r="S28" s="26"/>
      <c r="T28" s="36"/>
      <c r="U28" s="88"/>
      <c r="V28" s="4"/>
      <c r="W28" s="5"/>
      <c r="X28" s="26"/>
      <c r="Y28" s="36"/>
      <c r="Z28" s="6"/>
      <c r="AA28" s="6"/>
      <c r="AB28" s="7"/>
      <c r="AC28" s="26"/>
      <c r="AD28" s="16"/>
      <c r="AE28" s="86"/>
      <c r="AF28" s="6"/>
      <c r="AG28" s="8"/>
      <c r="AH28" s="26"/>
      <c r="AI28" s="36"/>
      <c r="AJ28" s="126"/>
      <c r="AK28" s="126"/>
      <c r="AL28" s="127"/>
      <c r="AM28" s="128"/>
      <c r="AN28" s="129"/>
      <c r="AO28" s="126"/>
      <c r="AP28" s="126"/>
      <c r="AQ28" s="127"/>
      <c r="AR28" s="128"/>
      <c r="AS28" s="129"/>
      <c r="AT28" s="126"/>
      <c r="AU28" s="126"/>
      <c r="AV28" s="127"/>
      <c r="AW28" s="128"/>
      <c r="AX28" s="129"/>
      <c r="AY28" s="126"/>
      <c r="AZ28" s="126"/>
      <c r="BA28" s="127"/>
      <c r="BB28" s="128"/>
      <c r="BC28" s="129"/>
      <c r="BD28" s="126"/>
      <c r="BE28" s="126"/>
      <c r="BF28" s="127"/>
      <c r="BG28" s="128"/>
      <c r="BH28" s="129"/>
    </row>
    <row r="29" spans="2:60" ht="18.95" hidden="1" customHeight="1">
      <c r="B29" s="58"/>
      <c r="C29" s="120"/>
      <c r="D29" s="9"/>
      <c r="E29" s="11"/>
      <c r="F29" s="86"/>
      <c r="G29" s="6"/>
      <c r="H29" s="10"/>
      <c r="I29" s="26"/>
      <c r="J29" s="36"/>
      <c r="K29" s="4"/>
      <c r="L29" s="4"/>
      <c r="M29" s="5"/>
      <c r="N29" s="26"/>
      <c r="O29" s="16"/>
      <c r="P29" s="88"/>
      <c r="Q29" s="4"/>
      <c r="R29" s="5"/>
      <c r="S29" s="26"/>
      <c r="T29" s="36"/>
      <c r="U29" s="88"/>
      <c r="V29" s="4"/>
      <c r="W29" s="5"/>
      <c r="X29" s="26"/>
      <c r="Y29" s="36"/>
      <c r="Z29" s="6"/>
      <c r="AA29" s="6"/>
      <c r="AB29" s="7"/>
      <c r="AC29" s="26"/>
      <c r="AD29" s="16"/>
      <c r="AE29" s="86"/>
      <c r="AF29" s="6"/>
      <c r="AG29" s="8"/>
      <c r="AH29" s="26"/>
      <c r="AI29" s="36"/>
      <c r="AJ29" s="126"/>
      <c r="AK29" s="126"/>
      <c r="AL29" s="127"/>
      <c r="AM29" s="128"/>
      <c r="AN29" s="129"/>
      <c r="AO29" s="126"/>
      <c r="AP29" s="126"/>
      <c r="AQ29" s="127"/>
      <c r="AR29" s="128"/>
      <c r="AS29" s="129"/>
      <c r="AT29" s="126"/>
      <c r="AU29" s="126"/>
      <c r="AV29" s="127"/>
      <c r="AW29" s="128"/>
      <c r="AX29" s="129"/>
      <c r="AY29" s="126"/>
      <c r="AZ29" s="126"/>
      <c r="BA29" s="127"/>
      <c r="BB29" s="128"/>
      <c r="BC29" s="129"/>
      <c r="BD29" s="126"/>
      <c r="BE29" s="126"/>
      <c r="BF29" s="127"/>
      <c r="BG29" s="128"/>
      <c r="BH29" s="129"/>
    </row>
    <row r="30" spans="2:60" ht="18.95" hidden="1" customHeight="1">
      <c r="B30" s="58"/>
      <c r="C30" s="120"/>
      <c r="D30" s="9"/>
      <c r="E30" s="11"/>
      <c r="F30" s="86"/>
      <c r="G30" s="6"/>
      <c r="H30" s="10"/>
      <c r="I30" s="26"/>
      <c r="J30" s="36"/>
      <c r="K30" s="4"/>
      <c r="L30" s="4"/>
      <c r="M30" s="5"/>
      <c r="N30" s="26"/>
      <c r="O30" s="16"/>
      <c r="P30" s="88"/>
      <c r="Q30" s="4"/>
      <c r="R30" s="5"/>
      <c r="S30" s="26"/>
      <c r="T30" s="36"/>
      <c r="U30" s="88"/>
      <c r="V30" s="4"/>
      <c r="W30" s="5"/>
      <c r="X30" s="26"/>
      <c r="Y30" s="36"/>
      <c r="Z30" s="6"/>
      <c r="AA30" s="6"/>
      <c r="AB30" s="7"/>
      <c r="AC30" s="26"/>
      <c r="AD30" s="16"/>
      <c r="AE30" s="86"/>
      <c r="AF30" s="6"/>
      <c r="AG30" s="8"/>
      <c r="AH30" s="26"/>
      <c r="AI30" s="36"/>
      <c r="AJ30" s="126"/>
      <c r="AK30" s="126"/>
      <c r="AL30" s="127"/>
      <c r="AM30" s="128"/>
      <c r="AN30" s="129"/>
      <c r="AO30" s="126"/>
      <c r="AP30" s="126"/>
      <c r="AQ30" s="127"/>
      <c r="AR30" s="128"/>
      <c r="AS30" s="129"/>
      <c r="AT30" s="126"/>
      <c r="AU30" s="126"/>
      <c r="AV30" s="127"/>
      <c r="AW30" s="128"/>
      <c r="AX30" s="129"/>
      <c r="AY30" s="126"/>
      <c r="AZ30" s="126"/>
      <c r="BA30" s="127"/>
      <c r="BB30" s="128"/>
      <c r="BC30" s="129"/>
      <c r="BD30" s="126"/>
      <c r="BE30" s="126"/>
      <c r="BF30" s="127"/>
      <c r="BG30" s="128"/>
      <c r="BH30" s="129"/>
    </row>
    <row r="31" spans="2:60" ht="18.95" hidden="1" customHeight="1">
      <c r="B31" s="58"/>
      <c r="C31" s="120"/>
      <c r="D31" s="9"/>
      <c r="E31" s="11"/>
      <c r="F31" s="86"/>
      <c r="G31" s="6"/>
      <c r="H31" s="10"/>
      <c r="I31" s="26"/>
      <c r="J31" s="36"/>
      <c r="K31" s="4"/>
      <c r="L31" s="4"/>
      <c r="M31" s="5"/>
      <c r="N31" s="26"/>
      <c r="O31" s="16"/>
      <c r="P31" s="88"/>
      <c r="Q31" s="4"/>
      <c r="R31" s="5"/>
      <c r="S31" s="26"/>
      <c r="T31" s="36"/>
      <c r="U31" s="88"/>
      <c r="V31" s="4"/>
      <c r="W31" s="5"/>
      <c r="X31" s="26"/>
      <c r="Y31" s="36"/>
      <c r="Z31" s="6"/>
      <c r="AA31" s="6"/>
      <c r="AB31" s="7"/>
      <c r="AC31" s="26"/>
      <c r="AD31" s="16"/>
      <c r="AE31" s="86"/>
      <c r="AF31" s="6"/>
      <c r="AG31" s="8"/>
      <c r="AH31" s="26"/>
      <c r="AI31" s="36"/>
      <c r="AJ31" s="126"/>
      <c r="AK31" s="126"/>
      <c r="AL31" s="127"/>
      <c r="AM31" s="128"/>
      <c r="AN31" s="129"/>
      <c r="AO31" s="126"/>
      <c r="AP31" s="126"/>
      <c r="AQ31" s="127"/>
      <c r="AR31" s="128"/>
      <c r="AS31" s="129"/>
      <c r="AT31" s="126"/>
      <c r="AU31" s="126"/>
      <c r="AV31" s="127"/>
      <c r="AW31" s="128"/>
      <c r="AX31" s="129"/>
      <c r="AY31" s="126"/>
      <c r="AZ31" s="126"/>
      <c r="BA31" s="127"/>
      <c r="BB31" s="128"/>
      <c r="BC31" s="129"/>
      <c r="BD31" s="126"/>
      <c r="BE31" s="126"/>
      <c r="BF31" s="127"/>
      <c r="BG31" s="128"/>
      <c r="BH31" s="129"/>
    </row>
    <row r="32" spans="2:60" ht="18.95" hidden="1" customHeight="1">
      <c r="B32" s="58"/>
      <c r="C32" s="120"/>
      <c r="D32" s="9"/>
      <c r="E32" s="11"/>
      <c r="F32" s="86"/>
      <c r="G32" s="6"/>
      <c r="H32" s="10"/>
      <c r="I32" s="26"/>
      <c r="J32" s="36"/>
      <c r="K32" s="4"/>
      <c r="L32" s="4"/>
      <c r="M32" s="5"/>
      <c r="N32" s="26"/>
      <c r="O32" s="16"/>
      <c r="P32" s="88"/>
      <c r="Q32" s="4"/>
      <c r="R32" s="5"/>
      <c r="S32" s="26"/>
      <c r="T32" s="36"/>
      <c r="U32" s="88"/>
      <c r="V32" s="4"/>
      <c r="W32" s="5"/>
      <c r="X32" s="26"/>
      <c r="Y32" s="36"/>
      <c r="Z32" s="6"/>
      <c r="AA32" s="6"/>
      <c r="AB32" s="7"/>
      <c r="AC32" s="26"/>
      <c r="AD32" s="16"/>
      <c r="AE32" s="86"/>
      <c r="AF32" s="6"/>
      <c r="AG32" s="8"/>
      <c r="AH32" s="26"/>
      <c r="AI32" s="36"/>
      <c r="AJ32" s="126"/>
      <c r="AK32" s="126"/>
      <c r="AL32" s="127"/>
      <c r="AM32" s="128"/>
      <c r="AN32" s="129"/>
      <c r="AO32" s="126"/>
      <c r="AP32" s="126"/>
      <c r="AQ32" s="127"/>
      <c r="AR32" s="128"/>
      <c r="AS32" s="129"/>
      <c r="AT32" s="126"/>
      <c r="AU32" s="126"/>
      <c r="AV32" s="127"/>
      <c r="AW32" s="128"/>
      <c r="AX32" s="129"/>
      <c r="AY32" s="126"/>
      <c r="AZ32" s="126"/>
      <c r="BA32" s="127"/>
      <c r="BB32" s="128"/>
      <c r="BC32" s="129"/>
      <c r="BD32" s="126"/>
      <c r="BE32" s="126"/>
      <c r="BF32" s="127"/>
      <c r="BG32" s="128"/>
      <c r="BH32" s="129"/>
    </row>
    <row r="33" spans="2:60" ht="18.95" hidden="1" customHeight="1">
      <c r="B33" s="58"/>
      <c r="C33" s="120"/>
      <c r="D33" s="9"/>
      <c r="E33" s="11"/>
      <c r="F33" s="86"/>
      <c r="G33" s="6"/>
      <c r="H33" s="10"/>
      <c r="I33" s="26"/>
      <c r="J33" s="36"/>
      <c r="K33" s="4"/>
      <c r="L33" s="4"/>
      <c r="M33" s="5"/>
      <c r="N33" s="26"/>
      <c r="O33" s="16"/>
      <c r="P33" s="88"/>
      <c r="Q33" s="4"/>
      <c r="R33" s="5"/>
      <c r="S33" s="26"/>
      <c r="T33" s="36"/>
      <c r="U33" s="88"/>
      <c r="V33" s="4"/>
      <c r="W33" s="5"/>
      <c r="X33" s="26"/>
      <c r="Y33" s="36"/>
      <c r="Z33" s="6"/>
      <c r="AA33" s="6"/>
      <c r="AB33" s="7"/>
      <c r="AC33" s="26"/>
      <c r="AD33" s="16"/>
      <c r="AE33" s="86"/>
      <c r="AF33" s="6"/>
      <c r="AG33" s="8"/>
      <c r="AH33" s="26"/>
      <c r="AI33" s="36"/>
      <c r="AJ33" s="126"/>
      <c r="AK33" s="126"/>
      <c r="AL33" s="127"/>
      <c r="AM33" s="128"/>
      <c r="AN33" s="129"/>
      <c r="AO33" s="126"/>
      <c r="AP33" s="126"/>
      <c r="AQ33" s="127"/>
      <c r="AR33" s="128"/>
      <c r="AS33" s="129"/>
      <c r="AT33" s="126"/>
      <c r="AU33" s="126"/>
      <c r="AV33" s="127"/>
      <c r="AW33" s="128"/>
      <c r="AX33" s="129"/>
      <c r="AY33" s="126"/>
      <c r="AZ33" s="126"/>
      <c r="BA33" s="127"/>
      <c r="BB33" s="128"/>
      <c r="BC33" s="129"/>
      <c r="BD33" s="126"/>
      <c r="BE33" s="126"/>
      <c r="BF33" s="127"/>
      <c r="BG33" s="128"/>
      <c r="BH33" s="129"/>
    </row>
    <row r="34" spans="2:60" ht="18.95" hidden="1" customHeight="1">
      <c r="B34" s="58"/>
      <c r="C34" s="120"/>
      <c r="D34" s="9"/>
      <c r="E34" s="11"/>
      <c r="F34" s="86"/>
      <c r="G34" s="6"/>
      <c r="H34" s="10"/>
      <c r="I34" s="26"/>
      <c r="J34" s="36"/>
      <c r="K34" s="4"/>
      <c r="L34" s="4"/>
      <c r="M34" s="5"/>
      <c r="N34" s="26"/>
      <c r="O34" s="16"/>
      <c r="P34" s="88"/>
      <c r="Q34" s="4"/>
      <c r="R34" s="5"/>
      <c r="S34" s="26"/>
      <c r="T34" s="36"/>
      <c r="U34" s="88"/>
      <c r="V34" s="4"/>
      <c r="W34" s="5"/>
      <c r="X34" s="26"/>
      <c r="Y34" s="36"/>
      <c r="Z34" s="6"/>
      <c r="AA34" s="6"/>
      <c r="AB34" s="7"/>
      <c r="AC34" s="26"/>
      <c r="AD34" s="16"/>
      <c r="AE34" s="86"/>
      <c r="AF34" s="6"/>
      <c r="AG34" s="8"/>
      <c r="AH34" s="26"/>
      <c r="AI34" s="36"/>
      <c r="AJ34" s="126"/>
      <c r="AK34" s="126"/>
      <c r="AL34" s="127"/>
      <c r="AM34" s="128"/>
      <c r="AN34" s="129"/>
      <c r="AO34" s="126"/>
      <c r="AP34" s="126"/>
      <c r="AQ34" s="127"/>
      <c r="AR34" s="128"/>
      <c r="AS34" s="129"/>
      <c r="AT34" s="126"/>
      <c r="AU34" s="126"/>
      <c r="AV34" s="127"/>
      <c r="AW34" s="128"/>
      <c r="AX34" s="129"/>
      <c r="AY34" s="126"/>
      <c r="AZ34" s="126"/>
      <c r="BA34" s="127"/>
      <c r="BB34" s="128"/>
      <c r="BC34" s="129"/>
      <c r="BD34" s="126"/>
      <c r="BE34" s="126"/>
      <c r="BF34" s="127"/>
      <c r="BG34" s="128"/>
      <c r="BH34" s="129"/>
    </row>
    <row r="35" spans="2:60" ht="17.100000000000001" hidden="1" customHeight="1">
      <c r="B35" s="58"/>
      <c r="C35" s="120"/>
      <c r="D35" s="9"/>
      <c r="E35" s="11"/>
      <c r="F35" s="86"/>
      <c r="G35" s="6"/>
      <c r="H35" s="10"/>
      <c r="I35" s="26"/>
      <c r="J35" s="78"/>
      <c r="K35" s="4"/>
      <c r="L35" s="4"/>
      <c r="M35" s="5"/>
      <c r="N35" s="26"/>
      <c r="O35" s="34"/>
      <c r="P35" s="88"/>
      <c r="Q35" s="4"/>
      <c r="R35" s="5"/>
      <c r="S35" s="26"/>
      <c r="T35" s="78"/>
      <c r="U35" s="88"/>
      <c r="V35" s="4"/>
      <c r="W35" s="5"/>
      <c r="X35" s="26"/>
      <c r="Y35" s="78"/>
      <c r="Z35" s="6"/>
      <c r="AA35" s="6"/>
      <c r="AB35" s="33"/>
      <c r="AC35" s="26"/>
      <c r="AD35" s="34"/>
      <c r="AE35" s="86"/>
      <c r="AF35" s="6"/>
      <c r="AG35" s="8"/>
      <c r="AH35" s="26"/>
      <c r="AI35" s="78"/>
      <c r="AJ35" s="126"/>
      <c r="AK35" s="126"/>
      <c r="AL35" s="127"/>
      <c r="AM35" s="128"/>
      <c r="AN35" s="129"/>
      <c r="AO35" s="126"/>
      <c r="AP35" s="126"/>
      <c r="AQ35" s="127"/>
      <c r="AR35" s="128"/>
      <c r="AS35" s="129"/>
      <c r="AT35" s="126"/>
      <c r="AU35" s="126"/>
      <c r="AV35" s="127"/>
      <c r="AW35" s="128"/>
      <c r="AX35" s="129"/>
      <c r="AY35" s="126"/>
      <c r="AZ35" s="126"/>
      <c r="BA35" s="127"/>
      <c r="BB35" s="128"/>
      <c r="BC35" s="129"/>
      <c r="BD35" s="126"/>
      <c r="BE35" s="126"/>
      <c r="BF35" s="127"/>
      <c r="BG35" s="128"/>
      <c r="BH35" s="129"/>
    </row>
    <row r="36" spans="2:60" ht="17.100000000000001" hidden="1" customHeight="1">
      <c r="B36" s="58"/>
      <c r="C36" s="120"/>
      <c r="D36" s="9"/>
      <c r="E36" s="11"/>
      <c r="F36" s="86"/>
      <c r="G36" s="6"/>
      <c r="H36" s="10"/>
      <c r="I36" s="26"/>
      <c r="J36" s="78"/>
      <c r="K36" s="4"/>
      <c r="L36" s="4"/>
      <c r="M36" s="5"/>
      <c r="N36" s="26"/>
      <c r="O36" s="34"/>
      <c r="P36" s="88"/>
      <c r="Q36" s="4"/>
      <c r="R36" s="5"/>
      <c r="S36" s="26"/>
      <c r="T36" s="78"/>
      <c r="U36" s="88"/>
      <c r="V36" s="4"/>
      <c r="W36" s="5"/>
      <c r="X36" s="26"/>
      <c r="Y36" s="78"/>
      <c r="Z36" s="6"/>
      <c r="AA36" s="6"/>
      <c r="AB36" s="33"/>
      <c r="AC36" s="26"/>
      <c r="AD36" s="34"/>
      <c r="AE36" s="86"/>
      <c r="AF36" s="6"/>
      <c r="AG36" s="8"/>
      <c r="AH36" s="26"/>
      <c r="AI36" s="78"/>
      <c r="AJ36" s="126"/>
      <c r="AK36" s="126"/>
      <c r="AL36" s="127"/>
      <c r="AM36" s="128"/>
      <c r="AN36" s="129"/>
      <c r="AO36" s="126"/>
      <c r="AP36" s="126"/>
      <c r="AQ36" s="127"/>
      <c r="AR36" s="128"/>
      <c r="AS36" s="129"/>
      <c r="AT36" s="126"/>
      <c r="AU36" s="126"/>
      <c r="AV36" s="127"/>
      <c r="AW36" s="128"/>
      <c r="AX36" s="129"/>
      <c r="AY36" s="126"/>
      <c r="AZ36" s="126"/>
      <c r="BA36" s="127"/>
      <c r="BB36" s="128"/>
      <c r="BC36" s="129"/>
      <c r="BD36" s="126"/>
      <c r="BE36" s="126"/>
      <c r="BF36" s="127"/>
      <c r="BG36" s="128"/>
      <c r="BH36" s="129"/>
    </row>
    <row r="37" spans="2:60" ht="17.100000000000001" hidden="1" customHeight="1">
      <c r="B37" s="58"/>
      <c r="C37" s="120"/>
      <c r="D37" s="9"/>
      <c r="E37" s="11"/>
      <c r="F37" s="86"/>
      <c r="G37" s="6"/>
      <c r="H37" s="10"/>
      <c r="I37" s="26"/>
      <c r="J37" s="78"/>
      <c r="K37" s="4"/>
      <c r="L37" s="4"/>
      <c r="M37" s="5"/>
      <c r="N37" s="26"/>
      <c r="O37" s="34"/>
      <c r="P37" s="88"/>
      <c r="Q37" s="4"/>
      <c r="R37" s="5"/>
      <c r="S37" s="26"/>
      <c r="T37" s="78"/>
      <c r="U37" s="88"/>
      <c r="V37" s="4"/>
      <c r="W37" s="5"/>
      <c r="X37" s="26"/>
      <c r="Y37" s="78"/>
      <c r="Z37" s="6"/>
      <c r="AA37" s="6"/>
      <c r="AB37" s="33"/>
      <c r="AC37" s="26"/>
      <c r="AD37" s="34"/>
      <c r="AE37" s="86"/>
      <c r="AF37" s="6"/>
      <c r="AG37" s="8"/>
      <c r="AH37" s="26"/>
      <c r="AI37" s="78"/>
      <c r="AJ37" s="126"/>
      <c r="AK37" s="126"/>
      <c r="AL37" s="127"/>
      <c r="AM37" s="128"/>
      <c r="AN37" s="129"/>
      <c r="AO37" s="126"/>
      <c r="AP37" s="126"/>
      <c r="AQ37" s="127"/>
      <c r="AR37" s="128"/>
      <c r="AS37" s="129"/>
      <c r="AT37" s="126"/>
      <c r="AU37" s="126"/>
      <c r="AV37" s="127"/>
      <c r="AW37" s="128"/>
      <c r="AX37" s="129"/>
      <c r="AY37" s="126"/>
      <c r="AZ37" s="126"/>
      <c r="BA37" s="127"/>
      <c r="BB37" s="128"/>
      <c r="BC37" s="129"/>
      <c r="BD37" s="126"/>
      <c r="BE37" s="126"/>
      <c r="BF37" s="127"/>
      <c r="BG37" s="128"/>
      <c r="BH37" s="129"/>
    </row>
    <row r="38" spans="2:60" ht="17.100000000000001" hidden="1" customHeight="1">
      <c r="B38" s="58"/>
      <c r="C38" s="120"/>
      <c r="D38" s="9"/>
      <c r="E38" s="11"/>
      <c r="F38" s="86"/>
      <c r="G38" s="6"/>
      <c r="H38" s="10"/>
      <c r="I38" s="26"/>
      <c r="J38" s="78"/>
      <c r="K38" s="4"/>
      <c r="L38" s="4"/>
      <c r="M38" s="5"/>
      <c r="N38" s="26"/>
      <c r="O38" s="34"/>
      <c r="P38" s="88"/>
      <c r="Q38" s="4"/>
      <c r="R38" s="5"/>
      <c r="S38" s="26"/>
      <c r="T38" s="78"/>
      <c r="U38" s="88"/>
      <c r="V38" s="4"/>
      <c r="W38" s="5"/>
      <c r="X38" s="26"/>
      <c r="Y38" s="78"/>
      <c r="Z38" s="6"/>
      <c r="AA38" s="6"/>
      <c r="AB38" s="33"/>
      <c r="AC38" s="26"/>
      <c r="AD38" s="34"/>
      <c r="AE38" s="86"/>
      <c r="AF38" s="6"/>
      <c r="AG38" s="8"/>
      <c r="AH38" s="26"/>
      <c r="AI38" s="78"/>
      <c r="AJ38" s="126"/>
      <c r="AK38" s="126"/>
      <c r="AL38" s="127"/>
      <c r="AM38" s="128"/>
      <c r="AN38" s="129"/>
      <c r="AO38" s="126"/>
      <c r="AP38" s="126"/>
      <c r="AQ38" s="127"/>
      <c r="AR38" s="128"/>
      <c r="AS38" s="129"/>
      <c r="AT38" s="126"/>
      <c r="AU38" s="126"/>
      <c r="AV38" s="127"/>
      <c r="AW38" s="128"/>
      <c r="AX38" s="129"/>
      <c r="AY38" s="126"/>
      <c r="AZ38" s="126"/>
      <c r="BA38" s="127"/>
      <c r="BB38" s="128"/>
      <c r="BC38" s="129"/>
      <c r="BD38" s="126"/>
      <c r="BE38" s="126"/>
      <c r="BF38" s="127"/>
      <c r="BG38" s="128"/>
      <c r="BH38" s="129"/>
    </row>
    <row r="39" spans="2:60" ht="17.100000000000001" hidden="1" customHeight="1">
      <c r="B39" s="58"/>
      <c r="C39" s="120"/>
      <c r="D39" s="9"/>
      <c r="E39" s="11"/>
      <c r="F39" s="86"/>
      <c r="G39" s="6"/>
      <c r="H39" s="10"/>
      <c r="I39" s="26"/>
      <c r="J39" s="78"/>
      <c r="K39" s="4"/>
      <c r="L39" s="4"/>
      <c r="M39" s="5"/>
      <c r="N39" s="26"/>
      <c r="O39" s="34"/>
      <c r="P39" s="88"/>
      <c r="Q39" s="4"/>
      <c r="R39" s="5"/>
      <c r="S39" s="26"/>
      <c r="T39" s="78"/>
      <c r="U39" s="88"/>
      <c r="V39" s="4"/>
      <c r="W39" s="5"/>
      <c r="X39" s="26"/>
      <c r="Y39" s="78"/>
      <c r="Z39" s="6"/>
      <c r="AA39" s="6"/>
      <c r="AB39" s="33"/>
      <c r="AC39" s="26"/>
      <c r="AD39" s="34"/>
      <c r="AE39" s="86"/>
      <c r="AF39" s="6"/>
      <c r="AG39" s="8"/>
      <c r="AH39" s="26"/>
      <c r="AI39" s="78"/>
      <c r="AJ39" s="126"/>
      <c r="AK39" s="126"/>
      <c r="AL39" s="127"/>
      <c r="AM39" s="128"/>
      <c r="AN39" s="129"/>
      <c r="AO39" s="126"/>
      <c r="AP39" s="126"/>
      <c r="AQ39" s="127"/>
      <c r="AR39" s="128"/>
      <c r="AS39" s="129"/>
      <c r="AT39" s="126"/>
      <c r="AU39" s="126"/>
      <c r="AV39" s="127"/>
      <c r="AW39" s="128"/>
      <c r="AX39" s="129"/>
      <c r="AY39" s="126"/>
      <c r="AZ39" s="126"/>
      <c r="BA39" s="127"/>
      <c r="BB39" s="128"/>
      <c r="BC39" s="129"/>
      <c r="BD39" s="126"/>
      <c r="BE39" s="126"/>
      <c r="BF39" s="127"/>
      <c r="BG39" s="128"/>
      <c r="BH39" s="129"/>
    </row>
    <row r="40" spans="2:60" ht="17.100000000000001" hidden="1" customHeight="1">
      <c r="B40" s="58"/>
      <c r="C40" s="120"/>
      <c r="D40" s="9"/>
      <c r="E40" s="11"/>
      <c r="F40" s="86"/>
      <c r="G40" s="6"/>
      <c r="H40" s="10"/>
      <c r="I40" s="26"/>
      <c r="J40" s="78"/>
      <c r="K40" s="4"/>
      <c r="L40" s="4"/>
      <c r="M40" s="5"/>
      <c r="N40" s="26"/>
      <c r="O40" s="34"/>
      <c r="P40" s="88"/>
      <c r="Q40" s="4"/>
      <c r="R40" s="5"/>
      <c r="S40" s="26"/>
      <c r="T40" s="78"/>
      <c r="U40" s="88"/>
      <c r="V40" s="4"/>
      <c r="W40" s="5"/>
      <c r="X40" s="26"/>
      <c r="Y40" s="78"/>
      <c r="Z40" s="6"/>
      <c r="AA40" s="6"/>
      <c r="AB40" s="33"/>
      <c r="AC40" s="26"/>
      <c r="AD40" s="34"/>
      <c r="AE40" s="86"/>
      <c r="AF40" s="6"/>
      <c r="AG40" s="8"/>
      <c r="AH40" s="26"/>
      <c r="AI40" s="78"/>
      <c r="AJ40" s="126"/>
      <c r="AK40" s="126"/>
      <c r="AL40" s="127"/>
      <c r="AM40" s="128"/>
      <c r="AN40" s="129"/>
      <c r="AO40" s="126"/>
      <c r="AP40" s="126"/>
      <c r="AQ40" s="127"/>
      <c r="AR40" s="128"/>
      <c r="AS40" s="129"/>
      <c r="AT40" s="126"/>
      <c r="AU40" s="126"/>
      <c r="AV40" s="127"/>
      <c r="AW40" s="128"/>
      <c r="AX40" s="129"/>
      <c r="AY40" s="126"/>
      <c r="AZ40" s="126"/>
      <c r="BA40" s="127"/>
      <c r="BB40" s="128"/>
      <c r="BC40" s="129"/>
      <c r="BD40" s="126"/>
      <c r="BE40" s="126"/>
      <c r="BF40" s="127"/>
      <c r="BG40" s="128"/>
      <c r="BH40" s="129"/>
    </row>
    <row r="41" spans="2:60" ht="17.100000000000001" hidden="1" customHeight="1">
      <c r="B41" s="58"/>
      <c r="C41" s="120"/>
      <c r="D41" s="9"/>
      <c r="E41" s="11"/>
      <c r="F41" s="86"/>
      <c r="G41" s="6"/>
      <c r="H41" s="10"/>
      <c r="I41" s="26"/>
      <c r="J41" s="78"/>
      <c r="K41" s="4"/>
      <c r="L41" s="4"/>
      <c r="M41" s="5"/>
      <c r="N41" s="26"/>
      <c r="O41" s="34"/>
      <c r="P41" s="88"/>
      <c r="Q41" s="4"/>
      <c r="R41" s="5"/>
      <c r="S41" s="26"/>
      <c r="T41" s="78"/>
      <c r="U41" s="88"/>
      <c r="V41" s="4"/>
      <c r="W41" s="5"/>
      <c r="X41" s="26"/>
      <c r="Y41" s="78"/>
      <c r="Z41" s="6"/>
      <c r="AA41" s="6"/>
      <c r="AB41" s="33"/>
      <c r="AC41" s="26"/>
      <c r="AD41" s="34"/>
      <c r="AE41" s="86"/>
      <c r="AF41" s="6"/>
      <c r="AG41" s="8"/>
      <c r="AH41" s="26"/>
      <c r="AI41" s="78"/>
      <c r="AJ41" s="126"/>
      <c r="AK41" s="126"/>
      <c r="AL41" s="127"/>
      <c r="AM41" s="128"/>
      <c r="AN41" s="129"/>
      <c r="AO41" s="126"/>
      <c r="AP41" s="126"/>
      <c r="AQ41" s="127"/>
      <c r="AR41" s="128"/>
      <c r="AS41" s="129"/>
      <c r="AT41" s="126"/>
      <c r="AU41" s="126"/>
      <c r="AV41" s="127"/>
      <c r="AW41" s="128"/>
      <c r="AX41" s="129"/>
      <c r="AY41" s="126"/>
      <c r="AZ41" s="126"/>
      <c r="BA41" s="127"/>
      <c r="BB41" s="128"/>
      <c r="BC41" s="129"/>
      <c r="BD41" s="126"/>
      <c r="BE41" s="126"/>
      <c r="BF41" s="127"/>
      <c r="BG41" s="128"/>
      <c r="BH41" s="129"/>
    </row>
    <row r="42" spans="2:60" ht="17.100000000000001" hidden="1" customHeight="1">
      <c r="B42" s="58"/>
      <c r="C42" s="120"/>
      <c r="D42" s="9"/>
      <c r="E42" s="11"/>
      <c r="F42" s="86"/>
      <c r="G42" s="6"/>
      <c r="H42" s="10"/>
      <c r="I42" s="26"/>
      <c r="J42" s="78"/>
      <c r="K42" s="4"/>
      <c r="L42" s="4"/>
      <c r="M42" s="5"/>
      <c r="N42" s="26"/>
      <c r="O42" s="34"/>
      <c r="P42" s="88"/>
      <c r="Q42" s="4"/>
      <c r="R42" s="5"/>
      <c r="S42" s="26"/>
      <c r="T42" s="78"/>
      <c r="U42" s="88"/>
      <c r="V42" s="4"/>
      <c r="W42" s="5"/>
      <c r="X42" s="26"/>
      <c r="Y42" s="78"/>
      <c r="Z42" s="6"/>
      <c r="AA42" s="6"/>
      <c r="AB42" s="33"/>
      <c r="AC42" s="26"/>
      <c r="AD42" s="34"/>
      <c r="AE42" s="86"/>
      <c r="AF42" s="6"/>
      <c r="AG42" s="8"/>
      <c r="AH42" s="26"/>
      <c r="AI42" s="78"/>
      <c r="AJ42" s="126"/>
      <c r="AK42" s="126"/>
      <c r="AL42" s="127"/>
      <c r="AM42" s="128"/>
      <c r="AN42" s="129"/>
      <c r="AO42" s="126"/>
      <c r="AP42" s="126"/>
      <c r="AQ42" s="127"/>
      <c r="AR42" s="128"/>
      <c r="AS42" s="129"/>
      <c r="AT42" s="126"/>
      <c r="AU42" s="126"/>
      <c r="AV42" s="127"/>
      <c r="AW42" s="128"/>
      <c r="AX42" s="129"/>
      <c r="AY42" s="126"/>
      <c r="AZ42" s="126"/>
      <c r="BA42" s="127"/>
      <c r="BB42" s="128"/>
      <c r="BC42" s="129"/>
      <c r="BD42" s="126"/>
      <c r="BE42" s="126"/>
      <c r="BF42" s="127"/>
      <c r="BG42" s="128"/>
      <c r="BH42" s="129"/>
    </row>
    <row r="43" spans="2:60" ht="17.100000000000001" hidden="1" customHeight="1">
      <c r="B43" s="58"/>
      <c r="C43" s="120"/>
      <c r="D43" s="9"/>
      <c r="E43" s="11"/>
      <c r="F43" s="86"/>
      <c r="G43" s="6"/>
      <c r="H43" s="10"/>
      <c r="I43" s="26"/>
      <c r="J43" s="78"/>
      <c r="K43" s="4"/>
      <c r="L43" s="4"/>
      <c r="M43" s="5"/>
      <c r="N43" s="26"/>
      <c r="O43" s="34"/>
      <c r="P43" s="88"/>
      <c r="Q43" s="4"/>
      <c r="R43" s="5"/>
      <c r="S43" s="26"/>
      <c r="T43" s="78"/>
      <c r="U43" s="88"/>
      <c r="V43" s="4"/>
      <c r="W43" s="5"/>
      <c r="X43" s="26"/>
      <c r="Y43" s="78"/>
      <c r="Z43" s="6"/>
      <c r="AA43" s="6"/>
      <c r="AB43" s="33"/>
      <c r="AC43" s="26"/>
      <c r="AD43" s="34"/>
      <c r="AE43" s="86"/>
      <c r="AF43" s="6"/>
      <c r="AG43" s="8"/>
      <c r="AH43" s="26"/>
      <c r="AI43" s="78"/>
      <c r="AJ43" s="126"/>
      <c r="AK43" s="126"/>
      <c r="AL43" s="127"/>
      <c r="AM43" s="128"/>
      <c r="AN43" s="129"/>
      <c r="AO43" s="126"/>
      <c r="AP43" s="126"/>
      <c r="AQ43" s="127"/>
      <c r="AR43" s="128"/>
      <c r="AS43" s="129"/>
      <c r="AT43" s="126"/>
      <c r="AU43" s="126"/>
      <c r="AV43" s="127"/>
      <c r="AW43" s="128"/>
      <c r="AX43" s="129"/>
      <c r="AY43" s="126"/>
      <c r="AZ43" s="126"/>
      <c r="BA43" s="127"/>
      <c r="BB43" s="128"/>
      <c r="BC43" s="129"/>
      <c r="BD43" s="126"/>
      <c r="BE43" s="126"/>
      <c r="BF43" s="127"/>
      <c r="BG43" s="128"/>
      <c r="BH43" s="129"/>
    </row>
    <row r="44" spans="2:60" ht="17.100000000000001" hidden="1" customHeight="1">
      <c r="B44" s="58"/>
      <c r="C44" s="120"/>
      <c r="D44" s="9"/>
      <c r="E44" s="11"/>
      <c r="F44" s="86"/>
      <c r="G44" s="6"/>
      <c r="H44" s="10"/>
      <c r="I44" s="26"/>
      <c r="J44" s="78"/>
      <c r="K44" s="4"/>
      <c r="L44" s="4"/>
      <c r="M44" s="5"/>
      <c r="N44" s="26"/>
      <c r="O44" s="34"/>
      <c r="P44" s="88"/>
      <c r="Q44" s="4"/>
      <c r="R44" s="5"/>
      <c r="S44" s="26"/>
      <c r="T44" s="78"/>
      <c r="U44" s="88"/>
      <c r="V44" s="4"/>
      <c r="W44" s="5"/>
      <c r="X44" s="26"/>
      <c r="Y44" s="78"/>
      <c r="Z44" s="6"/>
      <c r="AA44" s="6"/>
      <c r="AB44" s="33"/>
      <c r="AC44" s="26"/>
      <c r="AD44" s="34"/>
      <c r="AE44" s="86"/>
      <c r="AF44" s="6"/>
      <c r="AG44" s="8"/>
      <c r="AH44" s="26"/>
      <c r="AI44" s="78"/>
      <c r="AJ44" s="126"/>
      <c r="AK44" s="126"/>
      <c r="AL44" s="127"/>
      <c r="AM44" s="128"/>
      <c r="AN44" s="129"/>
      <c r="AO44" s="126"/>
      <c r="AP44" s="126"/>
      <c r="AQ44" s="127"/>
      <c r="AR44" s="128"/>
      <c r="AS44" s="129"/>
      <c r="AT44" s="126"/>
      <c r="AU44" s="126"/>
      <c r="AV44" s="127"/>
      <c r="AW44" s="128"/>
      <c r="AX44" s="129"/>
      <c r="AY44" s="126"/>
      <c r="AZ44" s="126"/>
      <c r="BA44" s="127"/>
      <c r="BB44" s="128"/>
      <c r="BC44" s="129"/>
      <c r="BD44" s="126"/>
      <c r="BE44" s="126"/>
      <c r="BF44" s="127"/>
      <c r="BG44" s="128"/>
      <c r="BH44" s="129"/>
    </row>
    <row r="45" spans="2:60" ht="17.100000000000001" hidden="1" customHeight="1">
      <c r="B45" s="58"/>
      <c r="C45" s="120"/>
      <c r="D45" s="9"/>
      <c r="E45" s="11"/>
      <c r="F45" s="86"/>
      <c r="G45" s="6"/>
      <c r="H45" s="10"/>
      <c r="I45" s="26"/>
      <c r="J45" s="78"/>
      <c r="K45" s="4"/>
      <c r="L45" s="4"/>
      <c r="M45" s="5"/>
      <c r="N45" s="26"/>
      <c r="O45" s="34"/>
      <c r="P45" s="88"/>
      <c r="Q45" s="4"/>
      <c r="R45" s="5"/>
      <c r="S45" s="26"/>
      <c r="T45" s="78"/>
      <c r="U45" s="88"/>
      <c r="V45" s="4"/>
      <c r="W45" s="5"/>
      <c r="X45" s="26"/>
      <c r="Y45" s="78"/>
      <c r="Z45" s="6"/>
      <c r="AA45" s="6"/>
      <c r="AB45" s="33"/>
      <c r="AC45" s="26"/>
      <c r="AD45" s="34"/>
      <c r="AE45" s="86"/>
      <c r="AF45" s="6"/>
      <c r="AG45" s="8"/>
      <c r="AH45" s="26"/>
      <c r="AI45" s="78"/>
      <c r="AJ45" s="126"/>
      <c r="AK45" s="126"/>
      <c r="AL45" s="127"/>
      <c r="AM45" s="128"/>
      <c r="AN45" s="129"/>
      <c r="AO45" s="126"/>
      <c r="AP45" s="126"/>
      <c r="AQ45" s="127"/>
      <c r="AR45" s="128"/>
      <c r="AS45" s="129"/>
      <c r="AT45" s="126"/>
      <c r="AU45" s="126"/>
      <c r="AV45" s="127"/>
      <c r="AW45" s="128"/>
      <c r="AX45" s="129"/>
      <c r="AY45" s="126"/>
      <c r="AZ45" s="126"/>
      <c r="BA45" s="127"/>
      <c r="BB45" s="128"/>
      <c r="BC45" s="129"/>
      <c r="BD45" s="126"/>
      <c r="BE45" s="126"/>
      <c r="BF45" s="127"/>
      <c r="BG45" s="128"/>
      <c r="BH45" s="129"/>
    </row>
    <row r="46" spans="2:60" ht="17.100000000000001" hidden="1" customHeight="1">
      <c r="B46" s="58"/>
      <c r="C46" s="120"/>
      <c r="D46" s="9"/>
      <c r="E46" s="11"/>
      <c r="F46" s="86"/>
      <c r="G46" s="6"/>
      <c r="H46" s="10"/>
      <c r="I46" s="26"/>
      <c r="J46" s="78"/>
      <c r="K46" s="4"/>
      <c r="L46" s="4"/>
      <c r="M46" s="5"/>
      <c r="N46" s="26"/>
      <c r="O46" s="34"/>
      <c r="P46" s="88"/>
      <c r="Q46" s="4"/>
      <c r="R46" s="5"/>
      <c r="S46" s="26"/>
      <c r="T46" s="78"/>
      <c r="U46" s="88"/>
      <c r="V46" s="4"/>
      <c r="W46" s="5"/>
      <c r="X46" s="26"/>
      <c r="Y46" s="78"/>
      <c r="Z46" s="6"/>
      <c r="AA46" s="6"/>
      <c r="AB46" s="33"/>
      <c r="AC46" s="26"/>
      <c r="AD46" s="34"/>
      <c r="AE46" s="86"/>
      <c r="AF46" s="6"/>
      <c r="AG46" s="8"/>
      <c r="AH46" s="26"/>
      <c r="AI46" s="78"/>
      <c r="AJ46" s="126"/>
      <c r="AK46" s="126"/>
      <c r="AL46" s="127"/>
      <c r="AM46" s="128"/>
      <c r="AN46" s="129"/>
      <c r="AO46" s="126"/>
      <c r="AP46" s="126"/>
      <c r="AQ46" s="127"/>
      <c r="AR46" s="128"/>
      <c r="AS46" s="129"/>
      <c r="AT46" s="126"/>
      <c r="AU46" s="126"/>
      <c r="AV46" s="127"/>
      <c r="AW46" s="128"/>
      <c r="AX46" s="129"/>
      <c r="AY46" s="126"/>
      <c r="AZ46" s="126"/>
      <c r="BA46" s="127"/>
      <c r="BB46" s="128"/>
      <c r="BC46" s="129"/>
      <c r="BD46" s="126"/>
      <c r="BE46" s="126"/>
      <c r="BF46" s="127"/>
      <c r="BG46" s="128"/>
      <c r="BH46" s="129"/>
    </row>
    <row r="47" spans="2:60" ht="18" customHeight="1">
      <c r="B47" s="58"/>
      <c r="C47" s="120"/>
      <c r="D47" s="9"/>
      <c r="E47" s="11"/>
      <c r="F47" s="86"/>
      <c r="G47" s="6"/>
      <c r="H47" s="10"/>
      <c r="I47" s="26"/>
      <c r="J47" s="78"/>
      <c r="K47" s="4"/>
      <c r="L47" s="4"/>
      <c r="M47" s="5"/>
      <c r="N47" s="26"/>
      <c r="O47" s="34"/>
      <c r="P47" s="88"/>
      <c r="Q47" s="4"/>
      <c r="R47" s="5"/>
      <c r="S47" s="26"/>
      <c r="T47" s="78"/>
      <c r="U47" s="88"/>
      <c r="V47" s="4"/>
      <c r="W47" s="5"/>
      <c r="X47" s="26"/>
      <c r="Y47" s="78"/>
      <c r="Z47" s="6"/>
      <c r="AA47" s="6"/>
      <c r="AB47" s="33"/>
      <c r="AC47" s="26"/>
      <c r="AD47" s="34"/>
      <c r="AE47" s="86"/>
      <c r="AF47" s="6"/>
      <c r="AG47" s="8"/>
      <c r="AH47" s="26"/>
      <c r="AI47" s="78"/>
      <c r="AJ47" s="126"/>
      <c r="AK47" s="126"/>
      <c r="AL47" s="127"/>
      <c r="AM47" s="128"/>
      <c r="AN47" s="129"/>
      <c r="AO47" s="126"/>
      <c r="AP47" s="126"/>
      <c r="AQ47" s="127"/>
      <c r="AR47" s="128"/>
      <c r="AS47" s="129"/>
      <c r="AT47" s="126"/>
      <c r="AU47" s="126"/>
      <c r="AV47" s="127"/>
      <c r="AW47" s="128"/>
      <c r="AX47" s="129"/>
      <c r="AY47" s="126"/>
      <c r="AZ47" s="126"/>
      <c r="BA47" s="127"/>
      <c r="BB47" s="128"/>
      <c r="BC47" s="129"/>
      <c r="BD47" s="126"/>
      <c r="BE47" s="126"/>
      <c r="BF47" s="127"/>
      <c r="BG47" s="128"/>
      <c r="BH47" s="129"/>
    </row>
    <row r="48" spans="2:60" s="57" customFormat="1">
      <c r="B48" s="96" t="s">
        <v>22</v>
      </c>
      <c r="C48" s="96"/>
      <c r="D48" s="97"/>
      <c r="E48" s="97"/>
      <c r="F48" s="172" t="s">
        <v>23</v>
      </c>
      <c r="G48" s="172"/>
      <c r="H48" s="172"/>
      <c r="I48" s="172"/>
      <c r="J48" s="172"/>
      <c r="K48" s="97" t="s">
        <v>24</v>
      </c>
      <c r="L48" s="97"/>
      <c r="M48" s="97"/>
      <c r="N48" s="97"/>
      <c r="O48" s="97"/>
      <c r="P48" s="97" t="s">
        <v>25</v>
      </c>
      <c r="Q48" s="97"/>
      <c r="R48" s="97"/>
      <c r="S48" s="97"/>
      <c r="T48" s="97"/>
      <c r="U48" s="97" t="s">
        <v>26</v>
      </c>
      <c r="V48" s="97"/>
      <c r="W48" s="97"/>
      <c r="X48" s="97"/>
      <c r="Y48" s="97"/>
      <c r="Z48" s="97" t="s">
        <v>27</v>
      </c>
      <c r="AA48" s="97"/>
      <c r="AB48" s="97"/>
      <c r="AC48" s="97"/>
      <c r="AD48" s="97"/>
      <c r="AE48" s="172" t="s">
        <v>63</v>
      </c>
      <c r="AF48" s="172"/>
      <c r="AG48" s="172"/>
      <c r="AH48" s="172"/>
      <c r="AI48" s="172"/>
      <c r="AJ48" s="172" t="s">
        <v>29</v>
      </c>
      <c r="AK48" s="172"/>
      <c r="AL48" s="172"/>
      <c r="AM48" s="172"/>
      <c r="AN48" s="172"/>
      <c r="AO48" s="172" t="s">
        <v>30</v>
      </c>
      <c r="AP48" s="172"/>
      <c r="AQ48" s="172"/>
      <c r="AR48" s="172"/>
      <c r="AS48" s="172"/>
      <c r="AT48" s="172" t="s">
        <v>31</v>
      </c>
      <c r="AU48" s="172"/>
      <c r="AV48" s="172"/>
      <c r="AW48" s="172"/>
      <c r="AX48" s="172"/>
      <c r="AY48" s="172" t="s">
        <v>32</v>
      </c>
      <c r="AZ48" s="172"/>
      <c r="BA48" s="172"/>
      <c r="BB48" s="172"/>
      <c r="BC48" s="172"/>
      <c r="BD48" s="172" t="s">
        <v>33</v>
      </c>
      <c r="BE48" s="172"/>
      <c r="BF48" s="172"/>
      <c r="BG48" s="172"/>
      <c r="BH48" s="172"/>
    </row>
    <row r="49" spans="2:60" ht="17.100000000000001" customHeight="1">
      <c r="E49" s="2"/>
      <c r="F49" s="173"/>
      <c r="G49" s="173"/>
      <c r="H49" s="173"/>
      <c r="I49" s="173"/>
      <c r="J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row>
    <row r="51" spans="2:60">
      <c r="E51" s="2"/>
    </row>
    <row r="52" spans="2:60">
      <c r="E52" s="2"/>
    </row>
    <row r="53" spans="2:60">
      <c r="B53" s="149"/>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50"/>
      <c r="AK53" s="148"/>
      <c r="AL53" s="150"/>
      <c r="AM53" s="148"/>
      <c r="AN53" s="148"/>
      <c r="AO53" s="150"/>
      <c r="AP53" s="148"/>
      <c r="AQ53" s="150"/>
      <c r="AR53" s="148"/>
      <c r="AS53" s="148"/>
      <c r="AT53" s="150"/>
      <c r="AU53" s="148"/>
      <c r="AV53" s="150"/>
      <c r="AW53" s="148"/>
      <c r="AX53" s="148"/>
      <c r="AY53" s="148"/>
      <c r="AZ53" s="148"/>
      <c r="BA53" s="148"/>
      <c r="BB53" s="148"/>
      <c r="BC53" s="148"/>
      <c r="BD53" s="148"/>
      <c r="BE53" s="148"/>
      <c r="BF53" s="148"/>
      <c r="BG53" s="148"/>
      <c r="BH53" s="148"/>
    </row>
    <row r="54" spans="2:60">
      <c r="B54" s="149"/>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50"/>
      <c r="AJ54" s="150"/>
      <c r="AK54" s="150"/>
      <c r="AL54" s="150"/>
      <c r="AM54" s="148"/>
      <c r="AN54" s="150"/>
      <c r="AO54" s="150"/>
      <c r="AP54" s="150"/>
      <c r="AQ54" s="150"/>
      <c r="AR54" s="148"/>
      <c r="AS54" s="148"/>
      <c r="AT54" s="148"/>
      <c r="AU54" s="150"/>
      <c r="AV54" s="150"/>
      <c r="AW54" s="148"/>
      <c r="AX54" s="148"/>
      <c r="AY54" s="148"/>
      <c r="AZ54" s="148"/>
      <c r="BA54" s="150"/>
      <c r="BB54" s="148"/>
      <c r="BC54" s="148"/>
      <c r="BD54" s="148"/>
      <c r="BE54" s="148"/>
      <c r="BF54" s="148"/>
      <c r="BG54" s="148"/>
      <c r="BH54" s="148"/>
    </row>
    <row r="55" spans="2:60">
      <c r="B55" s="149"/>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50"/>
      <c r="AJ55" s="148"/>
      <c r="AK55" s="150"/>
      <c r="AL55" s="148"/>
      <c r="AM55" s="148"/>
      <c r="AN55" s="150"/>
      <c r="AO55" s="148"/>
      <c r="AP55" s="150"/>
      <c r="AQ55" s="148"/>
      <c r="AR55" s="148"/>
      <c r="AS55" s="150"/>
      <c r="AT55" s="148"/>
      <c r="AU55" s="150"/>
      <c r="AV55" s="148"/>
      <c r="AW55" s="148"/>
      <c r="AX55" s="148"/>
      <c r="AY55" s="148"/>
      <c r="AZ55" s="148"/>
      <c r="BA55" s="148"/>
      <c r="BB55" s="148"/>
      <c r="BC55" s="148"/>
      <c r="BD55" s="148"/>
      <c r="BE55" s="148"/>
      <c r="BF55" s="148"/>
      <c r="BG55" s="148"/>
      <c r="BH55" s="148"/>
    </row>
    <row r="56" spans="2:60" ht="19.5">
      <c r="E56" s="22"/>
    </row>
    <row r="57" spans="2:60" ht="19.5">
      <c r="E57" s="23"/>
    </row>
    <row r="58" spans="2:60">
      <c r="G58" s="3"/>
      <c r="H58" s="3"/>
    </row>
    <row r="59" spans="2:60">
      <c r="E59" s="2"/>
      <c r="F59" s="20"/>
      <c r="G59" s="19"/>
      <c r="H59" s="19"/>
    </row>
    <row r="60" spans="2:60">
      <c r="E60" s="3"/>
      <c r="F60" s="17"/>
    </row>
    <row r="61" spans="2:60">
      <c r="E61" s="19"/>
      <c r="F61" s="21"/>
      <c r="G61" s="3"/>
      <c r="H61" s="17"/>
    </row>
    <row r="63" spans="2:60">
      <c r="E63" s="2"/>
    </row>
    <row r="64" spans="2:60">
      <c r="E64" s="184"/>
      <c r="F64" s="184"/>
      <c r="G64" s="184"/>
      <c r="H64" s="184"/>
      <c r="I64" s="184"/>
      <c r="J64" s="184"/>
    </row>
  </sheetData>
  <mergeCells count="21">
    <mergeCell ref="B3:J3"/>
    <mergeCell ref="D9:E9"/>
    <mergeCell ref="F9:J9"/>
    <mergeCell ref="K9:O9"/>
    <mergeCell ref="P9:T9"/>
    <mergeCell ref="E64:J64"/>
    <mergeCell ref="BD9:BH9"/>
    <mergeCell ref="F48:J49"/>
    <mergeCell ref="AE48:AI49"/>
    <mergeCell ref="AJ48:AN49"/>
    <mergeCell ref="AO48:AS49"/>
    <mergeCell ref="AT48:AX49"/>
    <mergeCell ref="AY48:BC49"/>
    <mergeCell ref="BD48:BH49"/>
    <mergeCell ref="Z9:AD9"/>
    <mergeCell ref="AE9:AI9"/>
    <mergeCell ref="AJ9:AN9"/>
    <mergeCell ref="AO9:AS9"/>
    <mergeCell ref="AT9:AX9"/>
    <mergeCell ref="AY9:BC9"/>
    <mergeCell ref="U9:Y9"/>
  </mergeCells>
  <conditionalFormatting sqref="M12:M34">
    <cfRule type="cellIs" dxfId="1465" priority="163" operator="lessThan">
      <formula>0</formula>
    </cfRule>
    <cfRule type="cellIs" dxfId="1464" priority="164" operator="greaterThan">
      <formula>0</formula>
    </cfRule>
  </conditionalFormatting>
  <conditionalFormatting sqref="H11">
    <cfRule type="cellIs" dxfId="1463" priority="187" operator="lessThan">
      <formula>0</formula>
    </cfRule>
    <cfRule type="cellIs" dxfId="1462" priority="188" operator="greaterThan">
      <formula>0</formula>
    </cfRule>
  </conditionalFormatting>
  <conditionalFormatting sqref="M11">
    <cfRule type="cellIs" dxfId="1461" priority="185" operator="lessThan">
      <formula>0</formula>
    </cfRule>
    <cfRule type="cellIs" dxfId="1460" priority="186" operator="greaterThan">
      <formula>0</formula>
    </cfRule>
  </conditionalFormatting>
  <conditionalFormatting sqref="R11">
    <cfRule type="cellIs" dxfId="1459" priority="183" operator="lessThan">
      <formula>0</formula>
    </cfRule>
    <cfRule type="cellIs" dxfId="1458" priority="184" operator="greaterThan">
      <formula>0</formula>
    </cfRule>
  </conditionalFormatting>
  <conditionalFormatting sqref="W11">
    <cfRule type="cellIs" dxfId="1457" priority="181" operator="lessThan">
      <formula>0</formula>
    </cfRule>
    <cfRule type="cellIs" dxfId="1456" priority="182" operator="greaterThan">
      <formula>0</formula>
    </cfRule>
  </conditionalFormatting>
  <conditionalFormatting sqref="AB11 AD11">
    <cfRule type="cellIs" dxfId="1455" priority="179" operator="lessThan">
      <formula>0</formula>
    </cfRule>
    <cfRule type="cellIs" dxfId="1454" priority="180" operator="greaterThan">
      <formula>0</formula>
    </cfRule>
  </conditionalFormatting>
  <conditionalFormatting sqref="J11">
    <cfRule type="cellIs" dxfId="1453" priority="177" operator="lessThan">
      <formula>0</formula>
    </cfRule>
    <cfRule type="cellIs" dxfId="1452" priority="178" operator="greaterThan">
      <formula>0</formula>
    </cfRule>
  </conditionalFormatting>
  <conditionalFormatting sqref="AN11">
    <cfRule type="cellIs" dxfId="1451" priority="175" operator="lessThan">
      <formula>0</formula>
    </cfRule>
    <cfRule type="cellIs" dxfId="1450" priority="176" operator="greaterThan">
      <formula>0</formula>
    </cfRule>
  </conditionalFormatting>
  <conditionalFormatting sqref="AL11">
    <cfRule type="cellIs" dxfId="1449" priority="173" operator="lessThan">
      <formula>0</formula>
    </cfRule>
    <cfRule type="cellIs" dxfId="1448" priority="174" operator="greaterThan">
      <formula>0</formula>
    </cfRule>
  </conditionalFormatting>
  <conditionalFormatting sqref="O11">
    <cfRule type="cellIs" dxfId="1447" priority="171" operator="lessThan">
      <formula>0</formula>
    </cfRule>
    <cfRule type="cellIs" dxfId="1446" priority="172" operator="greaterThan">
      <formula>0</formula>
    </cfRule>
  </conditionalFormatting>
  <conditionalFormatting sqref="T11">
    <cfRule type="cellIs" dxfId="1445" priority="169" operator="lessThan">
      <formula>0</formula>
    </cfRule>
    <cfRule type="cellIs" dxfId="1444" priority="170" operator="greaterThan">
      <formula>0</formula>
    </cfRule>
  </conditionalFormatting>
  <conditionalFormatting sqref="Y11">
    <cfRule type="cellIs" dxfId="1443" priority="167" operator="lessThan">
      <formula>0</formula>
    </cfRule>
    <cfRule type="cellIs" dxfId="1442" priority="168" operator="greaterThan">
      <formula>0</formula>
    </cfRule>
  </conditionalFormatting>
  <conditionalFormatting sqref="H12:H34">
    <cfRule type="cellIs" dxfId="1441" priority="165" operator="lessThan">
      <formula>0</formula>
    </cfRule>
    <cfRule type="cellIs" dxfId="1440" priority="166" operator="greaterThan">
      <formula>0</formula>
    </cfRule>
  </conditionalFormatting>
  <conditionalFormatting sqref="R12:R34">
    <cfRule type="cellIs" dxfId="1439" priority="161" operator="lessThan">
      <formula>0</formula>
    </cfRule>
    <cfRule type="cellIs" dxfId="1438" priority="162" operator="greaterThan">
      <formula>0</formula>
    </cfRule>
  </conditionalFormatting>
  <conditionalFormatting sqref="W12:W34">
    <cfRule type="cellIs" dxfId="1437" priority="159" operator="lessThan">
      <formula>0</formula>
    </cfRule>
    <cfRule type="cellIs" dxfId="1436" priority="160" operator="greaterThan">
      <formula>0</formula>
    </cfRule>
  </conditionalFormatting>
  <conditionalFormatting sqref="AB12:AB34 AD12:AD34">
    <cfRule type="cellIs" dxfId="1435" priority="157" operator="lessThan">
      <formula>0</formula>
    </cfRule>
    <cfRule type="cellIs" dxfId="1434" priority="158" operator="greaterThan">
      <formula>0</formula>
    </cfRule>
  </conditionalFormatting>
  <conditionalFormatting sqref="AG14:AG34 AI14:AI34">
    <cfRule type="cellIs" dxfId="1433" priority="155" operator="lessThan">
      <formula>0</formula>
    </cfRule>
    <cfRule type="cellIs" dxfId="1432" priority="156" operator="greaterThan">
      <formula>0</formula>
    </cfRule>
  </conditionalFormatting>
  <conditionalFormatting sqref="Y12:Y34">
    <cfRule type="cellIs" dxfId="1431" priority="143" operator="lessThan">
      <formula>0</formula>
    </cfRule>
    <cfRule type="cellIs" dxfId="1430" priority="144" operator="greaterThan">
      <formula>0</formula>
    </cfRule>
  </conditionalFormatting>
  <conditionalFormatting sqref="J35:J47">
    <cfRule type="cellIs" dxfId="1429" priority="117" operator="lessThan">
      <formula>0</formula>
    </cfRule>
    <cfRule type="cellIs" dxfId="1428" priority="118" operator="greaterThan">
      <formula>0</formula>
    </cfRule>
  </conditionalFormatting>
  <conditionalFormatting sqref="S11 S14:S34">
    <cfRule type="cellIs" dxfId="1427" priority="137" operator="lessThan">
      <formula>0</formula>
    </cfRule>
    <cfRule type="cellIs" dxfId="1426" priority="138" operator="greaterThan">
      <formula>0</formula>
    </cfRule>
  </conditionalFormatting>
  <conditionalFormatting sqref="N14:N34">
    <cfRule type="cellIs" dxfId="1425" priority="139" operator="lessThan">
      <formula>0</formula>
    </cfRule>
    <cfRule type="cellIs" dxfId="1424" priority="140" operator="greaterThan">
      <formula>0</formula>
    </cfRule>
  </conditionalFormatting>
  <conditionalFormatting sqref="M35:M47">
    <cfRule type="cellIs" dxfId="1423" priority="115" operator="lessThan">
      <formula>0</formula>
    </cfRule>
    <cfRule type="cellIs" dxfId="1422" priority="116" operator="greaterThan">
      <formula>0</formula>
    </cfRule>
  </conditionalFormatting>
  <conditionalFormatting sqref="X14:X34">
    <cfRule type="cellIs" dxfId="1421" priority="135" operator="lessThan">
      <formula>0</formula>
    </cfRule>
    <cfRule type="cellIs" dxfId="1420" priority="136" operator="greaterThan">
      <formula>0</formula>
    </cfRule>
  </conditionalFormatting>
  <conditionalFormatting sqref="X35:X47">
    <cfRule type="cellIs" dxfId="1419" priority="101" operator="lessThan">
      <formula>0</formula>
    </cfRule>
    <cfRule type="cellIs" dxfId="1418" priority="102" operator="greaterThan">
      <formula>0</formula>
    </cfRule>
  </conditionalFormatting>
  <conditionalFormatting sqref="AC35:AC47">
    <cfRule type="cellIs" dxfId="1417" priority="99" operator="lessThan">
      <formula>0</formula>
    </cfRule>
    <cfRule type="cellIs" dxfId="1416" priority="100" operator="greaterThan">
      <formula>0</formula>
    </cfRule>
  </conditionalFormatting>
  <conditionalFormatting sqref="AH14:AH34">
    <cfRule type="cellIs" dxfId="1415" priority="131" operator="lessThan">
      <formula>0</formula>
    </cfRule>
    <cfRule type="cellIs" dxfId="1414" priority="132" operator="greaterThan">
      <formula>0</formula>
    </cfRule>
  </conditionalFormatting>
  <conditionalFormatting sqref="J12:J34">
    <cfRule type="cellIs" dxfId="1413" priority="153" operator="lessThan">
      <formula>0</formula>
    </cfRule>
    <cfRule type="cellIs" dxfId="1412" priority="154" operator="greaterThan">
      <formula>0</formula>
    </cfRule>
  </conditionalFormatting>
  <conditionalFormatting sqref="AN12:AN34">
    <cfRule type="cellIs" dxfId="1411" priority="151" operator="lessThan">
      <formula>0</formula>
    </cfRule>
    <cfRule type="cellIs" dxfId="1410" priority="152" operator="greaterThan">
      <formula>0</formula>
    </cfRule>
  </conditionalFormatting>
  <conditionalFormatting sqref="AL12:AL34">
    <cfRule type="cellIs" dxfId="1409" priority="149" operator="lessThan">
      <formula>0</formula>
    </cfRule>
    <cfRule type="cellIs" dxfId="1408" priority="150" operator="greaterThan">
      <formula>0</formula>
    </cfRule>
  </conditionalFormatting>
  <conditionalFormatting sqref="O12:O34">
    <cfRule type="cellIs" dxfId="1407" priority="147" operator="lessThan">
      <formula>0</formula>
    </cfRule>
    <cfRule type="cellIs" dxfId="1406" priority="148" operator="greaterThan">
      <formula>0</formula>
    </cfRule>
  </conditionalFormatting>
  <conditionalFormatting sqref="T12:T34">
    <cfRule type="cellIs" dxfId="1405" priority="145" operator="lessThan">
      <formula>0</formula>
    </cfRule>
    <cfRule type="cellIs" dxfId="1404" priority="146" operator="greaterThan">
      <formula>0</formula>
    </cfRule>
  </conditionalFormatting>
  <conditionalFormatting sqref="S35:S47">
    <cfRule type="cellIs" dxfId="1403" priority="103" operator="lessThan">
      <formula>0</formula>
    </cfRule>
    <cfRule type="cellIs" dxfId="1402" priority="104" operator="greaterThan">
      <formula>0</formula>
    </cfRule>
  </conditionalFormatting>
  <conditionalFormatting sqref="R35:R47">
    <cfRule type="cellIs" dxfId="1401" priority="111" operator="lessThan">
      <formula>0</formula>
    </cfRule>
    <cfRule type="cellIs" dxfId="1400" priority="112" operator="greaterThan">
      <formula>0</formula>
    </cfRule>
  </conditionalFormatting>
  <conditionalFormatting sqref="T35:T47">
    <cfRule type="cellIs" dxfId="1399" priority="109" operator="lessThan">
      <formula>0</formula>
    </cfRule>
    <cfRule type="cellIs" dxfId="1398" priority="110" operator="greaterThan">
      <formula>0</formula>
    </cfRule>
  </conditionalFormatting>
  <conditionalFormatting sqref="Y35:Y47">
    <cfRule type="cellIs" dxfId="1397" priority="105" operator="lessThan">
      <formula>0</formula>
    </cfRule>
    <cfRule type="cellIs" dxfId="1396" priority="106" operator="greaterThan">
      <formula>0</formula>
    </cfRule>
  </conditionalFormatting>
  <conditionalFormatting sqref="I11:I34">
    <cfRule type="cellIs" dxfId="1395" priority="141" operator="lessThan">
      <formula>0</formula>
    </cfRule>
    <cfRule type="cellIs" dxfId="1394" priority="142" operator="greaterThan">
      <formula>0</formula>
    </cfRule>
  </conditionalFormatting>
  <conditionalFormatting sqref="AG35:AG47 AI35:AI47">
    <cfRule type="cellIs" dxfId="1393" priority="125" operator="lessThan">
      <formula>0</formula>
    </cfRule>
    <cfRule type="cellIs" dxfId="1392" priority="126" operator="greaterThan">
      <formula>0</formula>
    </cfRule>
  </conditionalFormatting>
  <conditionalFormatting sqref="AN35:AN47">
    <cfRule type="cellIs" dxfId="1391" priority="123" operator="lessThan">
      <formula>0</formula>
    </cfRule>
    <cfRule type="cellIs" dxfId="1390" priority="124" operator="greaterThan">
      <formula>0</formula>
    </cfRule>
  </conditionalFormatting>
  <conditionalFormatting sqref="O35:O47">
    <cfRule type="cellIs" dxfId="1389" priority="113" operator="lessThan">
      <formula>0</formula>
    </cfRule>
    <cfRule type="cellIs" dxfId="1388" priority="114" operator="greaterThan">
      <formula>0</formula>
    </cfRule>
  </conditionalFormatting>
  <conditionalFormatting sqref="W35:W47">
    <cfRule type="cellIs" dxfId="1387" priority="107" operator="lessThan">
      <formula>0</formula>
    </cfRule>
    <cfRule type="cellIs" dxfId="1386" priority="108" operator="greaterThan">
      <formula>0</formula>
    </cfRule>
  </conditionalFormatting>
  <conditionalFormatting sqref="AC14:AC34">
    <cfRule type="cellIs" dxfId="1385" priority="133" operator="lessThan">
      <formula>0</formula>
    </cfRule>
    <cfRule type="cellIs" dxfId="1384" priority="134" operator="greaterThan">
      <formula>0</formula>
    </cfRule>
  </conditionalFormatting>
  <conditionalFormatting sqref="N35:N47">
    <cfRule type="cellIs" dxfId="1383" priority="93" operator="lessThan">
      <formula>0</formula>
    </cfRule>
    <cfRule type="cellIs" dxfId="1382" priority="94" operator="greaterThan">
      <formula>0</formula>
    </cfRule>
  </conditionalFormatting>
  <conditionalFormatting sqref="I35:I47">
    <cfRule type="cellIs" dxfId="1381" priority="91" operator="lessThan">
      <formula>0</formula>
    </cfRule>
    <cfRule type="cellIs" dxfId="1380" priority="92" operator="greaterThan">
      <formula>0</formula>
    </cfRule>
  </conditionalFormatting>
  <conditionalFormatting sqref="AM11:AM34">
    <cfRule type="cellIs" dxfId="1379" priority="129" operator="lessThan">
      <formula>0</formula>
    </cfRule>
    <cfRule type="cellIs" dxfId="1378" priority="130" operator="greaterThan">
      <formula>0</formula>
    </cfRule>
  </conditionalFormatting>
  <conditionalFormatting sqref="AB35:AB47 AD35:AD47">
    <cfRule type="cellIs" dxfId="1377" priority="127" operator="lessThan">
      <formula>0</formula>
    </cfRule>
    <cfRule type="cellIs" dxfId="1376" priority="128" operator="greaterThan">
      <formula>0</formula>
    </cfRule>
  </conditionalFormatting>
  <conditionalFormatting sqref="AL35:AL47">
    <cfRule type="cellIs" dxfId="1375" priority="121" operator="lessThan">
      <formula>0</formula>
    </cfRule>
    <cfRule type="cellIs" dxfId="1374" priority="122" operator="greaterThan">
      <formula>0</formula>
    </cfRule>
  </conditionalFormatting>
  <conditionalFormatting sqref="H35:H47">
    <cfRule type="cellIs" dxfId="1373" priority="119" operator="lessThan">
      <formula>0</formula>
    </cfRule>
    <cfRule type="cellIs" dxfId="1372" priority="120" operator="greaterThan">
      <formula>0</formula>
    </cfRule>
  </conditionalFormatting>
  <conditionalFormatting sqref="AH35:AH47">
    <cfRule type="cellIs" dxfId="1371" priority="97" operator="lessThan">
      <formula>0</formula>
    </cfRule>
    <cfRule type="cellIs" dxfId="1370" priority="98" operator="greaterThan">
      <formula>0</formula>
    </cfRule>
  </conditionalFormatting>
  <conditionalFormatting sqref="AM35:AM47">
    <cfRule type="cellIs" dxfId="1369" priority="95" operator="lessThan">
      <formula>0</formula>
    </cfRule>
    <cfRule type="cellIs" dxfId="1368" priority="96" operator="greaterThan">
      <formula>0</formula>
    </cfRule>
  </conditionalFormatting>
  <conditionalFormatting sqref="AS11">
    <cfRule type="cellIs" dxfId="1367" priority="89" operator="lessThan">
      <formula>0</formula>
    </cfRule>
    <cfRule type="cellIs" dxfId="1366" priority="90" operator="greaterThan">
      <formula>0</formula>
    </cfRule>
  </conditionalFormatting>
  <conditionalFormatting sqref="AQ11">
    <cfRule type="cellIs" dxfId="1365" priority="87" operator="lessThan">
      <formula>0</formula>
    </cfRule>
    <cfRule type="cellIs" dxfId="1364" priority="88" operator="greaterThan">
      <formula>0</formula>
    </cfRule>
  </conditionalFormatting>
  <conditionalFormatting sqref="AS12:AS34">
    <cfRule type="cellIs" dxfId="1363" priority="85" operator="lessThan">
      <formula>0</formula>
    </cfRule>
    <cfRule type="cellIs" dxfId="1362" priority="86" operator="greaterThan">
      <formula>0</formula>
    </cfRule>
  </conditionalFormatting>
  <conditionalFormatting sqref="AQ12:AQ34">
    <cfRule type="cellIs" dxfId="1361" priority="83" operator="lessThan">
      <formula>0</formula>
    </cfRule>
    <cfRule type="cellIs" dxfId="1360" priority="84" operator="greaterThan">
      <formula>0</formula>
    </cfRule>
  </conditionalFormatting>
  <conditionalFormatting sqref="AS35:AS47">
    <cfRule type="cellIs" dxfId="1359" priority="79" operator="lessThan">
      <formula>0</formula>
    </cfRule>
    <cfRule type="cellIs" dxfId="1358" priority="80" operator="greaterThan">
      <formula>0</formula>
    </cfRule>
  </conditionalFormatting>
  <conditionalFormatting sqref="AR11:AR34">
    <cfRule type="cellIs" dxfId="1357" priority="81" operator="lessThan">
      <formula>0</formula>
    </cfRule>
    <cfRule type="cellIs" dxfId="1356" priority="82" operator="greaterThan">
      <formula>0</formula>
    </cfRule>
  </conditionalFormatting>
  <conditionalFormatting sqref="AQ35:AQ47">
    <cfRule type="cellIs" dxfId="1355" priority="77" operator="lessThan">
      <formula>0</formula>
    </cfRule>
    <cfRule type="cellIs" dxfId="1354" priority="78" operator="greaterThan">
      <formula>0</formula>
    </cfRule>
  </conditionalFormatting>
  <conditionalFormatting sqref="AR35:AR47">
    <cfRule type="cellIs" dxfId="1353" priority="75" operator="lessThan">
      <formula>0</formula>
    </cfRule>
    <cfRule type="cellIs" dxfId="1352" priority="76" operator="greaterThan">
      <formula>0</formula>
    </cfRule>
  </conditionalFormatting>
  <conditionalFormatting sqref="AX11">
    <cfRule type="cellIs" dxfId="1351" priority="73" operator="lessThan">
      <formula>0</formula>
    </cfRule>
    <cfRule type="cellIs" dxfId="1350" priority="74" operator="greaterThan">
      <formula>0</formula>
    </cfRule>
  </conditionalFormatting>
  <conditionalFormatting sqref="AV11">
    <cfRule type="cellIs" dxfId="1349" priority="71" operator="lessThan">
      <formula>0</formula>
    </cfRule>
    <cfRule type="cellIs" dxfId="1348" priority="72" operator="greaterThan">
      <formula>0</formula>
    </cfRule>
  </conditionalFormatting>
  <conditionalFormatting sqref="AX12:AX34">
    <cfRule type="cellIs" dxfId="1347" priority="69" operator="lessThan">
      <formula>0</formula>
    </cfRule>
    <cfRule type="cellIs" dxfId="1346" priority="70" operator="greaterThan">
      <formula>0</formula>
    </cfRule>
  </conditionalFormatting>
  <conditionalFormatting sqref="AV12:AV34">
    <cfRule type="cellIs" dxfId="1345" priority="67" operator="lessThan">
      <formula>0</formula>
    </cfRule>
    <cfRule type="cellIs" dxfId="1344" priority="68" operator="greaterThan">
      <formula>0</formula>
    </cfRule>
  </conditionalFormatting>
  <conditionalFormatting sqref="AX35:AX47">
    <cfRule type="cellIs" dxfId="1343" priority="63" operator="lessThan">
      <formula>0</formula>
    </cfRule>
    <cfRule type="cellIs" dxfId="1342" priority="64" operator="greaterThan">
      <formula>0</formula>
    </cfRule>
  </conditionalFormatting>
  <conditionalFormatting sqref="AW11:AW34">
    <cfRule type="cellIs" dxfId="1341" priority="65" operator="lessThan">
      <formula>0</formula>
    </cfRule>
    <cfRule type="cellIs" dxfId="1340" priority="66" operator="greaterThan">
      <formula>0</formula>
    </cfRule>
  </conditionalFormatting>
  <conditionalFormatting sqref="AV35:AV47">
    <cfRule type="cellIs" dxfId="1339" priority="61" operator="lessThan">
      <formula>0</formula>
    </cfRule>
    <cfRule type="cellIs" dxfId="1338" priority="62" operator="greaterThan">
      <formula>0</formula>
    </cfRule>
  </conditionalFormatting>
  <conditionalFormatting sqref="AW35:AW47">
    <cfRule type="cellIs" dxfId="1337" priority="59" operator="lessThan">
      <formula>0</formula>
    </cfRule>
    <cfRule type="cellIs" dxfId="1336" priority="60" operator="greaterThan">
      <formula>0</formula>
    </cfRule>
  </conditionalFormatting>
  <conditionalFormatting sqref="BC11">
    <cfRule type="cellIs" dxfId="1335" priority="57" operator="lessThan">
      <formula>0</formula>
    </cfRule>
    <cfRule type="cellIs" dxfId="1334" priority="58" operator="greaterThan">
      <formula>0</formula>
    </cfRule>
  </conditionalFormatting>
  <conditionalFormatting sqref="BA11">
    <cfRule type="cellIs" dxfId="1333" priority="55" operator="lessThan">
      <formula>0</formula>
    </cfRule>
    <cfRule type="cellIs" dxfId="1332" priority="56" operator="greaterThan">
      <formula>0</formula>
    </cfRule>
  </conditionalFormatting>
  <conditionalFormatting sqref="BC12:BC34">
    <cfRule type="cellIs" dxfId="1331" priority="53" operator="lessThan">
      <formula>0</formula>
    </cfRule>
    <cfRule type="cellIs" dxfId="1330" priority="54" operator="greaterThan">
      <formula>0</formula>
    </cfRule>
  </conditionalFormatting>
  <conditionalFormatting sqref="BA12:BA34">
    <cfRule type="cellIs" dxfId="1329" priority="51" operator="lessThan">
      <formula>0</formula>
    </cfRule>
    <cfRule type="cellIs" dxfId="1328" priority="52" operator="greaterThan">
      <formula>0</formula>
    </cfRule>
  </conditionalFormatting>
  <conditionalFormatting sqref="BC35:BC47">
    <cfRule type="cellIs" dxfId="1327" priority="49" operator="lessThan">
      <formula>0</formula>
    </cfRule>
    <cfRule type="cellIs" dxfId="1326" priority="50" operator="greaterThan">
      <formula>0</formula>
    </cfRule>
  </conditionalFormatting>
  <conditionalFormatting sqref="BA35:BA47">
    <cfRule type="cellIs" dxfId="1325" priority="47" operator="lessThan">
      <formula>0</formula>
    </cfRule>
    <cfRule type="cellIs" dxfId="1324" priority="48" operator="greaterThan">
      <formula>0</formula>
    </cfRule>
  </conditionalFormatting>
  <conditionalFormatting sqref="BB35:BB47">
    <cfRule type="cellIs" dxfId="1323" priority="45" operator="lessThan">
      <formula>0</formula>
    </cfRule>
    <cfRule type="cellIs" dxfId="1322" priority="46" operator="greaterThan">
      <formula>0</formula>
    </cfRule>
  </conditionalFormatting>
  <conditionalFormatting sqref="I11:I13">
    <cfRule type="cellIs" dxfId="1321" priority="44" operator="lessThan">
      <formula>100</formula>
    </cfRule>
  </conditionalFormatting>
  <conditionalFormatting sqref="N11:N13">
    <cfRule type="cellIs" dxfId="1320" priority="42" operator="lessThan">
      <formula>0</formula>
    </cfRule>
    <cfRule type="cellIs" dxfId="1319" priority="43" operator="greaterThan">
      <formula>0</formula>
    </cfRule>
  </conditionalFormatting>
  <conditionalFormatting sqref="N11:N13">
    <cfRule type="cellIs" dxfId="1318" priority="41" operator="lessThan">
      <formula>100</formula>
    </cfRule>
  </conditionalFormatting>
  <conditionalFormatting sqref="S11:S13">
    <cfRule type="cellIs" dxfId="1317" priority="39" operator="lessThan">
      <formula>0</formula>
    </cfRule>
    <cfRule type="cellIs" dxfId="1316" priority="40" operator="greaterThan">
      <formula>0</formula>
    </cfRule>
  </conditionalFormatting>
  <conditionalFormatting sqref="S11:S13">
    <cfRule type="cellIs" dxfId="1315" priority="38" operator="lessThan">
      <formula>100</formula>
    </cfRule>
  </conditionalFormatting>
  <conditionalFormatting sqref="X11 X13">
    <cfRule type="cellIs" dxfId="1314" priority="36" operator="lessThan">
      <formula>0</formula>
    </cfRule>
    <cfRule type="cellIs" dxfId="1313" priority="37" operator="greaterThan">
      <formula>0</formula>
    </cfRule>
  </conditionalFormatting>
  <conditionalFormatting sqref="X11:X13">
    <cfRule type="cellIs" dxfId="1312" priority="34" operator="lessThan">
      <formula>0</formula>
    </cfRule>
    <cfRule type="cellIs" dxfId="1311" priority="35" operator="greaterThan">
      <formula>0</formula>
    </cfRule>
  </conditionalFormatting>
  <conditionalFormatting sqref="X11:X13">
    <cfRule type="cellIs" dxfId="1310" priority="33" operator="lessThan">
      <formula>100</formula>
    </cfRule>
  </conditionalFormatting>
  <conditionalFormatting sqref="AC11 AC13">
    <cfRule type="cellIs" dxfId="1309" priority="31" operator="lessThan">
      <formula>0</formula>
    </cfRule>
    <cfRule type="cellIs" dxfId="1308" priority="32" operator="greaterThan">
      <formula>0</formula>
    </cfRule>
  </conditionalFormatting>
  <conditionalFormatting sqref="AC11:AC13">
    <cfRule type="cellIs" dxfId="1307" priority="29" operator="lessThan">
      <formula>0</formula>
    </cfRule>
    <cfRule type="cellIs" dxfId="1306" priority="30" operator="greaterThan">
      <formula>0</formula>
    </cfRule>
  </conditionalFormatting>
  <conditionalFormatting sqref="AC11:AC13">
    <cfRule type="cellIs" dxfId="1305" priority="28" operator="lessThan">
      <formula>100</formula>
    </cfRule>
  </conditionalFormatting>
  <conditionalFormatting sqref="AG11">
    <cfRule type="cellIs" dxfId="1304" priority="26" operator="lessThan">
      <formula>0</formula>
    </cfRule>
    <cfRule type="cellIs" dxfId="1303" priority="27" operator="greaterThan">
      <formula>0</formula>
    </cfRule>
  </conditionalFormatting>
  <conditionalFormatting sqref="AI11">
    <cfRule type="cellIs" dxfId="1302" priority="24" operator="lessThan">
      <formula>0</formula>
    </cfRule>
    <cfRule type="cellIs" dxfId="1301" priority="25" operator="greaterThan">
      <formula>0</formula>
    </cfRule>
  </conditionalFormatting>
  <conditionalFormatting sqref="AG12:AG13">
    <cfRule type="cellIs" dxfId="1300" priority="22" operator="lessThan">
      <formula>0</formula>
    </cfRule>
    <cfRule type="cellIs" dxfId="1299" priority="23" operator="greaterThan">
      <formula>0</formula>
    </cfRule>
  </conditionalFormatting>
  <conditionalFormatting sqref="AI12:AI13">
    <cfRule type="cellIs" dxfId="1298" priority="20" operator="lessThan">
      <formula>0</formula>
    </cfRule>
    <cfRule type="cellIs" dxfId="1297" priority="21" operator="greaterThan">
      <formula>0</formula>
    </cfRule>
  </conditionalFormatting>
  <conditionalFormatting sqref="AH11:AH13">
    <cfRule type="cellIs" dxfId="1296" priority="18" operator="lessThan">
      <formula>0</formula>
    </cfRule>
    <cfRule type="cellIs" dxfId="1295" priority="19" operator="greaterThan">
      <formula>0</formula>
    </cfRule>
  </conditionalFormatting>
  <conditionalFormatting sqref="AH11:AH13">
    <cfRule type="cellIs" dxfId="1294" priority="17" operator="lessThan">
      <formula>100</formula>
    </cfRule>
  </conditionalFormatting>
  <conditionalFormatting sqref="BH35:BH47">
    <cfRule type="cellIs" dxfId="1293" priority="15" operator="lessThan">
      <formula>0</formula>
    </cfRule>
    <cfRule type="cellIs" dxfId="1292" priority="16" operator="greaterThan">
      <formula>0</formula>
    </cfRule>
  </conditionalFormatting>
  <conditionalFormatting sqref="BF35:BF47">
    <cfRule type="cellIs" dxfId="1291" priority="13" operator="lessThan">
      <formula>0</formula>
    </cfRule>
    <cfRule type="cellIs" dxfId="1290" priority="14" operator="greaterThan">
      <formula>0</formula>
    </cfRule>
  </conditionalFormatting>
  <conditionalFormatting sqref="BG35:BG47">
    <cfRule type="cellIs" dxfId="1289" priority="11" operator="lessThan">
      <formula>0</formula>
    </cfRule>
    <cfRule type="cellIs" dxfId="1288" priority="12" operator="greaterThan">
      <formula>0</formula>
    </cfRule>
  </conditionalFormatting>
  <conditionalFormatting sqref="BB11:BB34">
    <cfRule type="cellIs" dxfId="1287" priority="9" operator="lessThan">
      <formula>100</formula>
    </cfRule>
    <cfRule type="cellIs" dxfId="1286" priority="10" operator="greaterThan">
      <formula>100</formula>
    </cfRule>
  </conditionalFormatting>
  <conditionalFormatting sqref="BH11">
    <cfRule type="cellIs" dxfId="1285" priority="7" operator="lessThan">
      <formula>0</formula>
    </cfRule>
    <cfRule type="cellIs" dxfId="1284" priority="8" operator="greaterThan">
      <formula>0</formula>
    </cfRule>
  </conditionalFormatting>
  <conditionalFormatting sqref="BH12:BH34">
    <cfRule type="cellIs" dxfId="1283" priority="5" operator="lessThan">
      <formula>0</formula>
    </cfRule>
    <cfRule type="cellIs" dxfId="1282" priority="6" operator="greaterThan">
      <formula>0</formula>
    </cfRule>
  </conditionalFormatting>
  <conditionalFormatting sqref="BF12:BF34">
    <cfRule type="cellIs" dxfId="1281" priority="3" stopIfTrue="1" operator="greaterThan">
      <formula>0</formula>
    </cfRule>
    <cfRule type="cellIs" dxfId="1280" priority="4" operator="lessThanOrEqual">
      <formula>0</formula>
    </cfRule>
  </conditionalFormatting>
  <conditionalFormatting sqref="BG11:BG34">
    <cfRule type="cellIs" dxfId="1279" priority="1" stopIfTrue="1" operator="greaterThan">
      <formula>100</formula>
    </cfRule>
    <cfRule type="cellIs" dxfId="1278" priority="2" operator="lessThanOrEqual">
      <formula>100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A807-6CF7-4E7E-AC9C-B0E701294DA2}">
  <dimension ref="A1:C10"/>
  <sheetViews>
    <sheetView workbookViewId="0">
      <selection activeCell="B14" sqref="B14"/>
    </sheetView>
  </sheetViews>
  <sheetFormatPr defaultRowHeight="15.75"/>
  <cols>
    <col min="2" max="2" width="46.125" customWidth="1"/>
    <col min="3" max="3" width="64.625" customWidth="1"/>
  </cols>
  <sheetData>
    <row r="1" spans="1:3" ht="19.5">
      <c r="A1" s="160" t="s">
        <v>69</v>
      </c>
    </row>
    <row r="3" spans="1:3">
      <c r="A3" s="157" t="s">
        <v>70</v>
      </c>
      <c r="B3" s="157" t="s">
        <v>71</v>
      </c>
      <c r="C3" s="157" t="s">
        <v>72</v>
      </c>
    </row>
    <row r="4" spans="1:3" ht="31.5">
      <c r="A4" s="158" t="s">
        <v>73</v>
      </c>
      <c r="B4" s="159" t="s">
        <v>74</v>
      </c>
      <c r="C4" s="161" t="s">
        <v>75</v>
      </c>
    </row>
    <row r="5" spans="1:3" ht="47.25">
      <c r="A5" s="158" t="s">
        <v>76</v>
      </c>
      <c r="B5" s="159"/>
      <c r="C5" s="161" t="s">
        <v>77</v>
      </c>
    </row>
    <row r="6" spans="1:3">
      <c r="A6" s="158" t="s">
        <v>78</v>
      </c>
      <c r="B6" s="159"/>
      <c r="C6" s="161" t="s">
        <v>79</v>
      </c>
    </row>
    <row r="7" spans="1:3">
      <c r="A7" s="158"/>
      <c r="B7" s="159"/>
      <c r="C7" s="161" t="s">
        <v>80</v>
      </c>
    </row>
    <row r="8" spans="1:3" ht="47.25">
      <c r="A8" s="158" t="s">
        <v>81</v>
      </c>
      <c r="B8" s="159"/>
      <c r="C8" s="161" t="s">
        <v>82</v>
      </c>
    </row>
    <row r="9" spans="1:3" ht="31.5">
      <c r="A9" s="158" t="s">
        <v>83</v>
      </c>
      <c r="B9" s="159"/>
      <c r="C9" s="161" t="s">
        <v>84</v>
      </c>
    </row>
    <row r="10" spans="1:3">
      <c r="A10" s="158" t="s">
        <v>85</v>
      </c>
      <c r="B10" s="159" t="s">
        <v>86</v>
      </c>
      <c r="C10" s="1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18000-59D3-B54B-8777-B56E8E777947}">
  <dimension ref="B1:BG61"/>
  <sheetViews>
    <sheetView showGridLines="0" zoomScale="107" zoomScaleNormal="120" workbookViewId="0">
      <selection activeCell="K44" sqref="K44"/>
    </sheetView>
  </sheetViews>
  <sheetFormatPr defaultColWidth="11" defaultRowHeight="15.75" outlineLevelRow="1"/>
  <cols>
    <col min="1" max="1" width="6.375" customWidth="1"/>
    <col min="2" max="2" width="15.875" customWidth="1"/>
    <col min="3" max="4" width="12.125" customWidth="1"/>
    <col min="5" max="5" width="16.125" customWidth="1"/>
    <col min="6" max="6" width="12.875" customWidth="1"/>
    <col min="7" max="8" width="12.125" customWidth="1"/>
    <col min="9" max="9" width="13.125" customWidth="1"/>
    <col min="10" max="13" width="12.125" customWidth="1"/>
    <col min="14" max="14" width="14.375" customWidth="1"/>
    <col min="15" max="18" width="12.125" customWidth="1"/>
    <col min="19" max="19" width="13.5" customWidth="1"/>
    <col min="20" max="20" width="14.125" customWidth="1"/>
    <col min="21" max="23" width="12.125" customWidth="1"/>
    <col min="24" max="24" width="15.375" customWidth="1"/>
    <col min="25" max="30" width="12.125" customWidth="1"/>
    <col min="33" max="33" width="12.125" customWidth="1"/>
    <col min="34" max="34" width="13.5" customWidth="1"/>
    <col min="37" max="37" width="10.875" customWidth="1"/>
    <col min="38" max="38" width="12.125" customWidth="1"/>
    <col min="39" max="39" width="13" customWidth="1"/>
    <col min="44" max="44" width="12.625" customWidth="1"/>
    <col min="49" max="49" width="12.125" customWidth="1"/>
    <col min="54" max="54" width="12.625" customWidth="1"/>
  </cols>
  <sheetData>
    <row r="1" spans="2:59" ht="19.5">
      <c r="B1" s="1" t="s">
        <v>0</v>
      </c>
    </row>
    <row r="3" spans="2:59">
      <c r="B3" s="185"/>
      <c r="C3" s="185"/>
      <c r="D3" s="185"/>
      <c r="E3" s="185"/>
      <c r="F3" s="185"/>
      <c r="G3" s="185"/>
      <c r="H3" s="185"/>
      <c r="I3" s="185"/>
    </row>
    <row r="7" spans="2:59" outlineLevel="1">
      <c r="B7" s="98" t="s">
        <v>2</v>
      </c>
    </row>
    <row r="8" spans="2:59" outlineLevel="1">
      <c r="B8" s="43"/>
      <c r="C8" s="166" t="s">
        <v>3</v>
      </c>
      <c r="D8" s="166"/>
      <c r="E8" s="167" t="s">
        <v>4</v>
      </c>
      <c r="F8" s="166"/>
      <c r="G8" s="166"/>
      <c r="H8" s="166"/>
      <c r="I8" s="168"/>
      <c r="J8" s="166" t="s">
        <v>5</v>
      </c>
      <c r="K8" s="166"/>
      <c r="L8" s="166"/>
      <c r="M8" s="166"/>
      <c r="N8" s="166"/>
      <c r="O8" s="167" t="s">
        <v>6</v>
      </c>
      <c r="P8" s="166"/>
      <c r="Q8" s="166"/>
      <c r="R8" s="166"/>
      <c r="S8" s="168"/>
      <c r="T8" s="167" t="s">
        <v>7</v>
      </c>
      <c r="U8" s="166"/>
      <c r="V8" s="166"/>
      <c r="W8" s="166"/>
      <c r="X8" s="168"/>
      <c r="Y8" s="166" t="s">
        <v>38</v>
      </c>
      <c r="Z8" s="166"/>
      <c r="AA8" s="166"/>
      <c r="AB8" s="166"/>
      <c r="AC8" s="166"/>
      <c r="AD8" s="167" t="s">
        <v>39</v>
      </c>
      <c r="AE8" s="166"/>
      <c r="AF8" s="166"/>
      <c r="AG8" s="166"/>
      <c r="AH8" s="168"/>
      <c r="AI8" s="166" t="s">
        <v>10</v>
      </c>
      <c r="AJ8" s="166"/>
      <c r="AK8" s="166"/>
      <c r="AL8" s="166"/>
      <c r="AM8" s="168"/>
      <c r="AN8" s="174" t="s">
        <v>11</v>
      </c>
      <c r="AO8" s="174"/>
      <c r="AP8" s="174"/>
      <c r="AQ8" s="174"/>
      <c r="AR8" s="175"/>
      <c r="AS8" s="174" t="s">
        <v>12</v>
      </c>
      <c r="AT8" s="174"/>
      <c r="AU8" s="174"/>
      <c r="AV8" s="174"/>
      <c r="AW8" s="175"/>
      <c r="AX8" s="174" t="s">
        <v>13</v>
      </c>
      <c r="AY8" s="174"/>
      <c r="AZ8" s="174"/>
      <c r="BA8" s="174"/>
      <c r="BB8" s="174"/>
      <c r="BC8" s="169" t="s">
        <v>14</v>
      </c>
      <c r="BD8" s="170"/>
      <c r="BE8" s="170"/>
      <c r="BF8" s="170"/>
      <c r="BG8" s="171"/>
    </row>
    <row r="9" spans="2:59" ht="31.5" outlineLevel="1">
      <c r="B9" s="50" t="s">
        <v>15</v>
      </c>
      <c r="C9" s="51" t="s">
        <v>16</v>
      </c>
      <c r="D9" s="51" t="s">
        <v>17</v>
      </c>
      <c r="E9" s="54" t="s">
        <v>16</v>
      </c>
      <c r="F9" s="51" t="s">
        <v>17</v>
      </c>
      <c r="G9" s="52" t="s">
        <v>18</v>
      </c>
      <c r="H9" s="52" t="s">
        <v>19</v>
      </c>
      <c r="I9" s="53" t="s">
        <v>20</v>
      </c>
      <c r="J9" s="51" t="s">
        <v>16</v>
      </c>
      <c r="K9" s="51" t="s">
        <v>17</v>
      </c>
      <c r="L9" s="52" t="s">
        <v>18</v>
      </c>
      <c r="M9" s="52" t="s">
        <v>19</v>
      </c>
      <c r="N9" s="85" t="s">
        <v>20</v>
      </c>
      <c r="O9" s="54" t="s">
        <v>16</v>
      </c>
      <c r="P9" s="51" t="s">
        <v>17</v>
      </c>
      <c r="Q9" s="52" t="s">
        <v>18</v>
      </c>
      <c r="R9" s="52" t="s">
        <v>19</v>
      </c>
      <c r="S9" s="53" t="s">
        <v>20</v>
      </c>
      <c r="T9" s="54" t="s">
        <v>16</v>
      </c>
      <c r="U9" s="51" t="s">
        <v>17</v>
      </c>
      <c r="V9" s="52" t="s">
        <v>18</v>
      </c>
      <c r="W9" s="52" t="s">
        <v>19</v>
      </c>
      <c r="X9" s="53" t="s">
        <v>20</v>
      </c>
      <c r="Y9" s="51" t="s">
        <v>16</v>
      </c>
      <c r="Z9" s="51" t="s">
        <v>17</v>
      </c>
      <c r="AA9" s="52" t="s">
        <v>18</v>
      </c>
      <c r="AB9" s="52" t="s">
        <v>19</v>
      </c>
      <c r="AC9" s="52" t="s">
        <v>20</v>
      </c>
      <c r="AD9" s="54" t="s">
        <v>16</v>
      </c>
      <c r="AE9" s="51" t="s">
        <v>17</v>
      </c>
      <c r="AF9" s="52" t="s">
        <v>18</v>
      </c>
      <c r="AG9" s="52" t="s">
        <v>19</v>
      </c>
      <c r="AH9" s="53" t="s">
        <v>20</v>
      </c>
      <c r="AI9" s="51" t="s">
        <v>16</v>
      </c>
      <c r="AJ9" s="51" t="s">
        <v>17</v>
      </c>
      <c r="AK9" s="52" t="s">
        <v>18</v>
      </c>
      <c r="AL9" s="52" t="s">
        <v>19</v>
      </c>
      <c r="AM9" s="53" t="s">
        <v>20</v>
      </c>
      <c r="AN9" s="93" t="s">
        <v>16</v>
      </c>
      <c r="AO9" s="93" t="s">
        <v>17</v>
      </c>
      <c r="AP9" s="94" t="s">
        <v>18</v>
      </c>
      <c r="AQ9" s="94" t="s">
        <v>19</v>
      </c>
      <c r="AR9" s="95" t="s">
        <v>20</v>
      </c>
      <c r="AS9" s="93" t="s">
        <v>16</v>
      </c>
      <c r="AT9" s="93" t="s">
        <v>17</v>
      </c>
      <c r="AU9" s="94" t="s">
        <v>18</v>
      </c>
      <c r="AV9" s="94" t="s">
        <v>19</v>
      </c>
      <c r="AW9" s="95" t="s">
        <v>20</v>
      </c>
      <c r="AX9" s="93" t="s">
        <v>16</v>
      </c>
      <c r="AY9" s="93" t="s">
        <v>17</v>
      </c>
      <c r="AZ9" s="94" t="s">
        <v>18</v>
      </c>
      <c r="BA9" s="94" t="s">
        <v>19</v>
      </c>
      <c r="BB9" s="94" t="s">
        <v>20</v>
      </c>
      <c r="BC9" s="131" t="s">
        <v>16</v>
      </c>
      <c r="BD9" s="132" t="s">
        <v>17</v>
      </c>
      <c r="BE9" s="133" t="s">
        <v>18</v>
      </c>
      <c r="BF9" s="133" t="s">
        <v>21</v>
      </c>
      <c r="BG9" s="134"/>
    </row>
    <row r="10" spans="2:59" outlineLevel="1">
      <c r="B10" s="58">
        <v>44927</v>
      </c>
      <c r="C10" s="9">
        <v>36217424</v>
      </c>
      <c r="D10" s="9">
        <v>2821478</v>
      </c>
      <c r="E10" s="86">
        <v>0.445778363474994</v>
      </c>
      <c r="F10" s="6">
        <v>0.35707242799695699</v>
      </c>
      <c r="G10" s="10">
        <v>8.8705935478037096E-2</v>
      </c>
      <c r="H10" s="26">
        <v>124.84256092682401</v>
      </c>
      <c r="I10" s="36">
        <v>3212700.4765247102</v>
      </c>
      <c r="J10" s="4">
        <v>8.4056884682768302</v>
      </c>
      <c r="K10" s="4">
        <v>6.6849298856446504</v>
      </c>
      <c r="L10" s="5">
        <v>1.7207585826321701</v>
      </c>
      <c r="M10" s="26">
        <v>125.740862089329</v>
      </c>
      <c r="N10" s="16">
        <v>62321443.188828498</v>
      </c>
      <c r="O10" s="88">
        <v>5.8283776891476302</v>
      </c>
      <c r="P10" s="4">
        <v>4.5149985220511999</v>
      </c>
      <c r="Q10" s="5">
        <v>1.3133791670964201</v>
      </c>
      <c r="R10" s="26">
        <v>129.08924910344601</v>
      </c>
      <c r="S10" s="36">
        <v>47567210.167498</v>
      </c>
      <c r="T10" s="88">
        <v>6.8043760373459996</v>
      </c>
      <c r="U10" s="4">
        <v>5.2480373761553301</v>
      </c>
      <c r="V10" s="5">
        <v>1.55633866119066</v>
      </c>
      <c r="W10" s="26">
        <v>129.655632184746</v>
      </c>
      <c r="X10" s="36">
        <v>56366577.179934703</v>
      </c>
      <c r="Y10" s="6">
        <v>0.27248314854649303</v>
      </c>
      <c r="Z10" s="6">
        <v>0.25568000744066899</v>
      </c>
      <c r="AA10" s="7">
        <v>1.68031411058235E-2</v>
      </c>
      <c r="AB10" s="26">
        <v>106.571941730611</v>
      </c>
      <c r="AC10" s="16">
        <v>188031.870656816</v>
      </c>
      <c r="AD10" s="86">
        <v>0.295151826108775</v>
      </c>
      <c r="AE10" s="6">
        <v>0.302296252788474</v>
      </c>
      <c r="AF10" s="10">
        <v>-7.1444266796987701E-3</v>
      </c>
      <c r="AG10" s="26">
        <v>97.636614210795997</v>
      </c>
      <c r="AH10" s="36">
        <v>-79439.844749172393</v>
      </c>
      <c r="AI10" s="6">
        <v>2.65780362886027E-2</v>
      </c>
      <c r="AJ10" s="6">
        <v>1.83413850299242E-2</v>
      </c>
      <c r="AK10" s="7">
        <v>8.2366512586785796E-3</v>
      </c>
      <c r="AL10" s="26">
        <v>144.90746606780399</v>
      </c>
      <c r="AM10" s="36">
        <v>214148.92147648</v>
      </c>
      <c r="AN10" s="6">
        <v>1.7213121364085201E-2</v>
      </c>
      <c r="AO10" s="6">
        <v>1.0511565802049899E-2</v>
      </c>
      <c r="AP10" s="7">
        <v>6.7015555620352401E-3</v>
      </c>
      <c r="AQ10" s="26">
        <v>163.75411321430599</v>
      </c>
      <c r="AR10" s="36">
        <v>138781.52900551999</v>
      </c>
      <c r="AS10" s="6">
        <v>5.1219129560395101E-2</v>
      </c>
      <c r="AT10" s="6">
        <v>4.19757999328466E-2</v>
      </c>
      <c r="AU10" s="7">
        <v>9.2433296275484297E-3</v>
      </c>
      <c r="AV10" s="26">
        <v>122.02061578894499</v>
      </c>
      <c r="AW10" s="36">
        <v>48903.314327285399</v>
      </c>
      <c r="AX10" s="6">
        <v>2.37367383610569E-2</v>
      </c>
      <c r="AY10" s="6">
        <v>2.31453797178937E-2</v>
      </c>
      <c r="AZ10" s="7">
        <v>5.9135864316322E-4</v>
      </c>
      <c r="BA10" s="26">
        <v>102.554974903721</v>
      </c>
      <c r="BB10" s="36">
        <v>291.908227514158</v>
      </c>
      <c r="BC10" s="6">
        <v>7.2393206423063503E-2</v>
      </c>
      <c r="BD10" s="6">
        <v>7.2058662511246693E-2</v>
      </c>
      <c r="BE10" s="7">
        <v>3.3454391181676697E-4</v>
      </c>
      <c r="BF10" s="26">
        <v>100.46426605790001</v>
      </c>
      <c r="BG10" s="36"/>
    </row>
    <row r="11" spans="2:59" hidden="1" outlineLevel="1">
      <c r="B11" s="58"/>
      <c r="C11" s="9"/>
      <c r="D11" s="9"/>
      <c r="E11" s="86"/>
      <c r="F11" s="6"/>
      <c r="G11" s="10"/>
      <c r="H11" s="26"/>
      <c r="I11" s="36"/>
      <c r="J11" s="4"/>
      <c r="K11" s="4"/>
      <c r="L11" s="5"/>
      <c r="M11" s="26"/>
      <c r="N11" s="16"/>
      <c r="O11" s="88"/>
      <c r="P11" s="4"/>
      <c r="Q11" s="5"/>
      <c r="R11" s="26"/>
      <c r="S11" s="36"/>
      <c r="T11" s="88"/>
      <c r="U11" s="4"/>
      <c r="V11" s="5"/>
      <c r="W11" s="26"/>
      <c r="X11" s="36"/>
      <c r="Y11" s="6"/>
      <c r="Z11" s="6"/>
      <c r="AA11" s="7"/>
      <c r="AB11" s="26"/>
      <c r="AC11" s="16"/>
      <c r="AD11" s="86"/>
      <c r="AE11" s="6"/>
      <c r="AF11" s="10"/>
      <c r="AG11" s="26"/>
      <c r="AH11" s="36"/>
      <c r="AI11" s="6"/>
      <c r="AJ11" s="6"/>
      <c r="AK11" s="7"/>
      <c r="AL11" s="26"/>
      <c r="AM11" s="36"/>
      <c r="AN11" s="6"/>
      <c r="AO11" s="6"/>
      <c r="AP11" s="7"/>
      <c r="AQ11" s="26"/>
      <c r="AR11" s="36"/>
      <c r="AS11" s="6"/>
      <c r="AT11" s="6"/>
      <c r="AU11" s="7"/>
      <c r="AV11" s="26"/>
      <c r="AW11" s="36"/>
      <c r="AX11" s="6"/>
      <c r="AY11" s="6"/>
      <c r="AZ11" s="7"/>
      <c r="BA11" s="26"/>
      <c r="BB11" s="36"/>
      <c r="BC11" s="6"/>
      <c r="BD11" s="6"/>
      <c r="BE11" s="7"/>
      <c r="BF11" s="26"/>
      <c r="BG11" s="36"/>
    </row>
    <row r="12" spans="2:59" hidden="1" outlineLevel="1">
      <c r="B12" s="58"/>
      <c r="C12" s="9"/>
      <c r="D12" s="9"/>
      <c r="E12" s="86"/>
      <c r="F12" s="6"/>
      <c r="G12" s="10"/>
      <c r="H12" s="26"/>
      <c r="I12" s="36"/>
      <c r="J12" s="4"/>
      <c r="K12" s="4"/>
      <c r="L12" s="5"/>
      <c r="M12" s="26"/>
      <c r="N12" s="16"/>
      <c r="O12" s="88"/>
      <c r="P12" s="4"/>
      <c r="Q12" s="5"/>
      <c r="R12" s="26"/>
      <c r="S12" s="36"/>
      <c r="T12" s="88"/>
      <c r="U12" s="4"/>
      <c r="V12" s="5"/>
      <c r="W12" s="26"/>
      <c r="X12" s="36"/>
      <c r="Y12" s="6"/>
      <c r="Z12" s="6"/>
      <c r="AA12" s="7"/>
      <c r="AB12" s="26"/>
      <c r="AC12" s="16"/>
      <c r="AD12" s="86"/>
      <c r="AE12" s="6"/>
      <c r="AF12" s="10"/>
      <c r="AG12" s="26"/>
      <c r="AH12" s="36"/>
      <c r="AI12" s="6"/>
      <c r="AJ12" s="6"/>
      <c r="AK12" s="7"/>
      <c r="AL12" s="26"/>
      <c r="AM12" s="36"/>
      <c r="AN12" s="6"/>
      <c r="AO12" s="6"/>
      <c r="AP12" s="7"/>
      <c r="AQ12" s="26"/>
      <c r="AR12" s="36"/>
      <c r="AS12" s="6"/>
      <c r="AT12" s="6"/>
      <c r="AU12" s="7"/>
      <c r="AV12" s="26"/>
      <c r="AW12" s="36"/>
      <c r="AX12" s="6"/>
      <c r="AY12" s="6"/>
      <c r="AZ12" s="7"/>
      <c r="BA12" s="26"/>
      <c r="BB12" s="36"/>
      <c r="BC12" s="6"/>
      <c r="BD12" s="6"/>
      <c r="BE12" s="7"/>
      <c r="BF12" s="26"/>
      <c r="BG12" s="36"/>
    </row>
    <row r="13" spans="2:59" hidden="1" outlineLevel="1">
      <c r="B13" s="58"/>
      <c r="C13" s="9"/>
      <c r="D13" s="9"/>
      <c r="E13" s="86"/>
      <c r="F13" s="6"/>
      <c r="G13" s="10"/>
      <c r="H13" s="26"/>
      <c r="I13" s="36"/>
      <c r="J13" s="4"/>
      <c r="K13" s="4"/>
      <c r="L13" s="5"/>
      <c r="M13" s="26"/>
      <c r="N13" s="16"/>
      <c r="O13" s="88"/>
      <c r="P13" s="4"/>
      <c r="Q13" s="5"/>
      <c r="R13" s="26"/>
      <c r="S13" s="36"/>
      <c r="T13" s="88"/>
      <c r="U13" s="4"/>
      <c r="V13" s="5"/>
      <c r="W13" s="26"/>
      <c r="X13" s="36"/>
      <c r="Y13" s="6"/>
      <c r="Z13" s="6"/>
      <c r="AA13" s="7"/>
      <c r="AB13" s="26"/>
      <c r="AC13" s="16"/>
      <c r="AD13" s="86"/>
      <c r="AE13" s="6"/>
      <c r="AF13" s="8"/>
      <c r="AG13" s="26"/>
      <c r="AH13" s="36"/>
      <c r="AI13" s="6"/>
      <c r="AJ13" s="6"/>
      <c r="AK13" s="7"/>
      <c r="AL13" s="26"/>
      <c r="AM13" s="36"/>
      <c r="AN13" s="6"/>
      <c r="AO13" s="6"/>
      <c r="AP13" s="7"/>
      <c r="AQ13" s="26"/>
      <c r="AR13" s="36"/>
      <c r="AS13" s="6"/>
      <c r="AT13" s="6"/>
      <c r="AU13" s="7"/>
      <c r="AV13" s="26"/>
      <c r="AW13" s="36"/>
      <c r="AX13" s="6"/>
      <c r="AY13" s="6"/>
      <c r="AZ13" s="7"/>
      <c r="BA13" s="26"/>
      <c r="BB13" s="36"/>
      <c r="BC13" s="6"/>
      <c r="BD13" s="6"/>
      <c r="BE13" s="7"/>
      <c r="BF13" s="26"/>
      <c r="BG13" s="36"/>
    </row>
    <row r="14" spans="2:59" hidden="1" outlineLevel="1">
      <c r="B14" s="58"/>
      <c r="C14" s="9"/>
      <c r="D14" s="9"/>
      <c r="E14" s="86"/>
      <c r="F14" s="6"/>
      <c r="G14" s="10"/>
      <c r="H14" s="26"/>
      <c r="I14" s="36"/>
      <c r="J14" s="4"/>
      <c r="K14" s="4"/>
      <c r="L14" s="5"/>
      <c r="M14" s="26"/>
      <c r="N14" s="16"/>
      <c r="O14" s="88"/>
      <c r="P14" s="4"/>
      <c r="Q14" s="5"/>
      <c r="R14" s="26"/>
      <c r="S14" s="36"/>
      <c r="T14" s="88"/>
      <c r="U14" s="4"/>
      <c r="V14" s="5"/>
      <c r="W14" s="26"/>
      <c r="X14" s="36"/>
      <c r="Y14" s="6"/>
      <c r="Z14" s="6"/>
      <c r="AA14" s="7"/>
      <c r="AB14" s="26"/>
      <c r="AC14" s="16"/>
      <c r="AD14" s="86"/>
      <c r="AE14" s="6"/>
      <c r="AF14" s="8"/>
      <c r="AG14" s="26"/>
      <c r="AH14" s="36"/>
      <c r="AI14" s="6"/>
      <c r="AJ14" s="6"/>
      <c r="AK14" s="7"/>
      <c r="AL14" s="26"/>
      <c r="AM14" s="36"/>
      <c r="AN14" s="6"/>
      <c r="AO14" s="6"/>
      <c r="AP14" s="7"/>
      <c r="AQ14" s="26"/>
      <c r="AR14" s="36"/>
      <c r="AS14" s="6"/>
      <c r="AT14" s="6"/>
      <c r="AU14" s="7"/>
      <c r="AV14" s="26"/>
      <c r="AW14" s="36"/>
      <c r="AX14" s="6"/>
      <c r="AY14" s="6"/>
      <c r="AZ14" s="7"/>
      <c r="BA14" s="26"/>
      <c r="BB14" s="36"/>
      <c r="BC14" s="6"/>
      <c r="BD14" s="6"/>
      <c r="BE14" s="7"/>
      <c r="BF14" s="26"/>
      <c r="BG14" s="36"/>
    </row>
    <row r="15" spans="2:59" hidden="1" outlineLevel="1">
      <c r="B15" s="58"/>
      <c r="C15" s="9"/>
      <c r="D15" s="9"/>
      <c r="E15" s="86"/>
      <c r="F15" s="6"/>
      <c r="G15" s="10"/>
      <c r="H15" s="26"/>
      <c r="I15" s="36"/>
      <c r="J15" s="4"/>
      <c r="K15" s="4"/>
      <c r="L15" s="5"/>
      <c r="M15" s="26"/>
      <c r="N15" s="16"/>
      <c r="O15" s="88"/>
      <c r="P15" s="4"/>
      <c r="Q15" s="5"/>
      <c r="R15" s="26"/>
      <c r="S15" s="36"/>
      <c r="T15" s="88"/>
      <c r="U15" s="4"/>
      <c r="V15" s="5"/>
      <c r="W15" s="26"/>
      <c r="X15" s="36"/>
      <c r="Y15" s="6"/>
      <c r="Z15" s="6"/>
      <c r="AA15" s="7"/>
      <c r="AB15" s="26"/>
      <c r="AC15" s="16"/>
      <c r="AD15" s="86"/>
      <c r="AE15" s="6"/>
      <c r="AF15" s="8"/>
      <c r="AG15" s="26"/>
      <c r="AH15" s="36"/>
      <c r="AI15" s="6"/>
      <c r="AJ15" s="6"/>
      <c r="AK15" s="7"/>
      <c r="AL15" s="26"/>
      <c r="AM15" s="36"/>
      <c r="AN15" s="6"/>
      <c r="AO15" s="6"/>
      <c r="AP15" s="7"/>
      <c r="AQ15" s="26"/>
      <c r="AR15" s="36"/>
      <c r="AS15" s="6"/>
      <c r="AT15" s="6"/>
      <c r="AU15" s="7"/>
      <c r="AV15" s="26"/>
      <c r="AW15" s="36"/>
      <c r="AX15" s="6"/>
      <c r="AY15" s="6"/>
      <c r="AZ15" s="7"/>
      <c r="BA15" s="26"/>
      <c r="BB15" s="36"/>
      <c r="BC15" s="6"/>
      <c r="BD15" s="6"/>
      <c r="BE15" s="7"/>
      <c r="BF15" s="26"/>
      <c r="BG15" s="36"/>
    </row>
    <row r="16" spans="2:59" hidden="1" outlineLevel="1">
      <c r="B16" s="58"/>
      <c r="C16" s="9"/>
      <c r="D16" s="11"/>
      <c r="E16" s="86"/>
      <c r="F16" s="6"/>
      <c r="G16" s="10"/>
      <c r="H16" s="26"/>
      <c r="I16" s="36"/>
      <c r="J16" s="4"/>
      <c r="K16" s="4"/>
      <c r="L16" s="5"/>
      <c r="M16" s="26"/>
      <c r="N16" s="16"/>
      <c r="O16" s="88"/>
      <c r="P16" s="4"/>
      <c r="Q16" s="5"/>
      <c r="R16" s="26"/>
      <c r="S16" s="36"/>
      <c r="T16" s="88"/>
      <c r="U16" s="4"/>
      <c r="V16" s="5"/>
      <c r="W16" s="26"/>
      <c r="X16" s="36"/>
      <c r="Y16" s="6"/>
      <c r="Z16" s="6"/>
      <c r="AA16" s="7"/>
      <c r="AB16" s="26"/>
      <c r="AC16" s="16"/>
      <c r="AD16" s="86"/>
      <c r="AE16" s="6"/>
      <c r="AF16" s="8"/>
      <c r="AG16" s="26"/>
      <c r="AH16" s="36"/>
      <c r="AI16" s="6"/>
      <c r="AJ16" s="6"/>
      <c r="AK16" s="7"/>
      <c r="AL16" s="26"/>
      <c r="AM16" s="36"/>
      <c r="AN16" s="6"/>
      <c r="AO16" s="6"/>
      <c r="AP16" s="7"/>
      <c r="AQ16" s="26"/>
      <c r="AR16" s="36"/>
      <c r="AS16" s="6"/>
      <c r="AT16" s="6"/>
      <c r="AU16" s="7"/>
      <c r="AV16" s="26"/>
      <c r="AW16" s="36"/>
      <c r="AX16" s="6"/>
      <c r="AY16" s="6"/>
      <c r="AZ16" s="7"/>
      <c r="BA16" s="26"/>
      <c r="BB16" s="36"/>
      <c r="BC16" s="6"/>
      <c r="BD16" s="6"/>
      <c r="BE16" s="7"/>
      <c r="BF16" s="26"/>
      <c r="BG16" s="36"/>
    </row>
    <row r="17" spans="2:59" hidden="1" outlineLevel="1">
      <c r="B17" s="58"/>
      <c r="C17" s="9"/>
      <c r="D17" s="11"/>
      <c r="E17" s="86"/>
      <c r="F17" s="6"/>
      <c r="G17" s="10"/>
      <c r="H17" s="26"/>
      <c r="I17" s="78"/>
      <c r="J17" s="4"/>
      <c r="K17" s="4"/>
      <c r="L17" s="5"/>
      <c r="M17" s="26"/>
      <c r="N17" s="16"/>
      <c r="O17" s="88"/>
      <c r="P17" s="4"/>
      <c r="Q17" s="5"/>
      <c r="R17" s="26"/>
      <c r="S17" s="36"/>
      <c r="T17" s="88"/>
      <c r="U17" s="4"/>
      <c r="V17" s="5"/>
      <c r="W17" s="26"/>
      <c r="X17" s="36"/>
      <c r="Y17" s="6"/>
      <c r="Z17" s="6"/>
      <c r="AA17" s="7"/>
      <c r="AB17" s="26"/>
      <c r="AC17" s="16"/>
      <c r="AD17" s="86"/>
      <c r="AE17" s="6"/>
      <c r="AF17" s="8"/>
      <c r="AG17" s="26"/>
      <c r="AH17" s="36"/>
      <c r="AI17" s="6"/>
      <c r="AJ17" s="6"/>
      <c r="AK17" s="7"/>
      <c r="AL17" s="26"/>
      <c r="AM17" s="36"/>
      <c r="AN17" s="6"/>
      <c r="AO17" s="6"/>
      <c r="AP17" s="7"/>
      <c r="AQ17" s="26"/>
      <c r="AR17" s="36"/>
      <c r="AS17" s="6"/>
      <c r="AT17" s="6"/>
      <c r="AU17" s="7"/>
      <c r="AV17" s="26"/>
      <c r="AW17" s="36"/>
      <c r="AX17" s="6"/>
      <c r="AY17" s="6"/>
      <c r="AZ17" s="7"/>
      <c r="BA17" s="26"/>
      <c r="BB17" s="36"/>
      <c r="BC17" s="6"/>
      <c r="BD17" s="6"/>
      <c r="BE17" s="7"/>
      <c r="BF17" s="26"/>
      <c r="BG17" s="36"/>
    </row>
    <row r="18" spans="2:59" ht="18" hidden="1" customHeight="1" outlineLevel="1">
      <c r="B18" s="58"/>
      <c r="C18" s="9"/>
      <c r="D18" s="11"/>
      <c r="E18" s="86"/>
      <c r="F18" s="6"/>
      <c r="G18" s="10"/>
      <c r="H18" s="26"/>
      <c r="I18" s="78"/>
      <c r="J18" s="4"/>
      <c r="K18" s="4"/>
      <c r="L18" s="5"/>
      <c r="M18" s="26"/>
      <c r="N18" s="16"/>
      <c r="O18" s="88"/>
      <c r="P18" s="4"/>
      <c r="Q18" s="5"/>
      <c r="R18" s="26"/>
      <c r="S18" s="36"/>
      <c r="T18" s="88"/>
      <c r="U18" s="4"/>
      <c r="V18" s="5"/>
      <c r="W18" s="26"/>
      <c r="X18" s="36"/>
      <c r="Y18" s="6"/>
      <c r="Z18" s="6"/>
      <c r="AA18" s="7"/>
      <c r="AB18" s="26"/>
      <c r="AC18" s="16"/>
      <c r="AD18" s="86"/>
      <c r="AE18" s="6"/>
      <c r="AF18" s="8"/>
      <c r="AG18" s="26"/>
      <c r="AH18" s="36"/>
      <c r="AI18" s="6"/>
      <c r="AJ18" s="6"/>
      <c r="AK18" s="7"/>
      <c r="AL18" s="26"/>
      <c r="AM18" s="36"/>
      <c r="AN18" s="6"/>
      <c r="AO18" s="6"/>
      <c r="AP18" s="7"/>
      <c r="AQ18" s="26"/>
      <c r="AR18" s="36"/>
      <c r="AS18" s="6"/>
      <c r="AT18" s="6"/>
      <c r="AU18" s="7"/>
      <c r="AV18" s="26"/>
      <c r="AW18" s="36"/>
      <c r="AX18" s="6"/>
      <c r="AY18" s="6"/>
      <c r="AZ18" s="7"/>
      <c r="BA18" s="26"/>
      <c r="BB18" s="36"/>
      <c r="BC18" s="6"/>
      <c r="BD18" s="6"/>
      <c r="BE18" s="7"/>
      <c r="BF18" s="26"/>
      <c r="BG18" s="36"/>
    </row>
    <row r="19" spans="2:59" ht="17.100000000000001" hidden="1" customHeight="1" outlineLevel="1">
      <c r="B19" s="58"/>
      <c r="C19" s="9"/>
      <c r="D19" s="11"/>
      <c r="E19" s="86"/>
      <c r="F19" s="6"/>
      <c r="G19" s="10"/>
      <c r="H19" s="26"/>
      <c r="I19" s="78"/>
      <c r="J19" s="4"/>
      <c r="K19" s="4"/>
      <c r="L19" s="5"/>
      <c r="M19" s="26"/>
      <c r="N19" s="34"/>
      <c r="O19" s="88"/>
      <c r="P19" s="4"/>
      <c r="Q19" s="5"/>
      <c r="R19" s="26"/>
      <c r="S19" s="78"/>
      <c r="T19" s="88"/>
      <c r="U19" s="4"/>
      <c r="V19" s="5"/>
      <c r="W19" s="26"/>
      <c r="X19" s="78"/>
      <c r="Y19" s="6"/>
      <c r="Z19" s="6"/>
      <c r="AA19" s="33"/>
      <c r="AB19" s="26"/>
      <c r="AC19" s="34"/>
      <c r="AD19" s="86"/>
      <c r="AE19" s="6"/>
      <c r="AF19" s="8"/>
      <c r="AG19" s="26"/>
      <c r="AH19" s="78"/>
      <c r="AI19" s="6"/>
      <c r="AJ19" s="6"/>
      <c r="AK19" s="33"/>
      <c r="AL19" s="26"/>
      <c r="AM19" s="78"/>
      <c r="AN19" s="6"/>
      <c r="AO19" s="6"/>
      <c r="AP19" s="33"/>
      <c r="AQ19" s="26"/>
      <c r="AR19" s="78"/>
      <c r="AS19" s="6"/>
      <c r="AT19" s="6"/>
      <c r="AU19" s="33"/>
      <c r="AV19" s="26"/>
      <c r="AW19" s="78"/>
      <c r="AX19" s="6"/>
      <c r="AY19" s="6"/>
      <c r="AZ19" s="33"/>
      <c r="BA19" s="26"/>
      <c r="BB19" s="78"/>
      <c r="BC19" s="6"/>
      <c r="BD19" s="6"/>
      <c r="BE19" s="7"/>
      <c r="BF19" s="26"/>
      <c r="BG19" s="78"/>
    </row>
    <row r="20" spans="2:59" ht="17.100000000000001" hidden="1" customHeight="1" outlineLevel="1">
      <c r="B20" s="58"/>
      <c r="C20" s="9"/>
      <c r="D20" s="11"/>
      <c r="E20" s="86"/>
      <c r="F20" s="6"/>
      <c r="G20" s="10"/>
      <c r="H20" s="26"/>
      <c r="I20" s="78"/>
      <c r="J20" s="4"/>
      <c r="K20" s="4"/>
      <c r="L20" s="5"/>
      <c r="M20" s="26"/>
      <c r="N20" s="34"/>
      <c r="O20" s="88"/>
      <c r="P20" s="4"/>
      <c r="Q20" s="5"/>
      <c r="R20" s="26"/>
      <c r="S20" s="78"/>
      <c r="T20" s="88"/>
      <c r="U20" s="4"/>
      <c r="V20" s="5"/>
      <c r="W20" s="26"/>
      <c r="X20" s="78"/>
      <c r="Y20" s="6"/>
      <c r="Z20" s="6"/>
      <c r="AA20" s="33"/>
      <c r="AB20" s="26"/>
      <c r="AC20" s="34"/>
      <c r="AD20" s="86"/>
      <c r="AE20" s="6"/>
      <c r="AF20" s="8"/>
      <c r="AG20" s="26"/>
      <c r="AH20" s="78"/>
      <c r="AI20" s="6"/>
      <c r="AJ20" s="6"/>
      <c r="AK20" s="33"/>
      <c r="AL20" s="26"/>
      <c r="AM20" s="78"/>
      <c r="AN20" s="6"/>
      <c r="AO20" s="6"/>
      <c r="AP20" s="33"/>
      <c r="AQ20" s="26"/>
      <c r="AR20" s="78"/>
      <c r="AS20" s="6"/>
      <c r="AT20" s="6"/>
      <c r="AU20" s="33"/>
      <c r="AV20" s="26"/>
      <c r="AW20" s="78"/>
      <c r="AX20" s="6"/>
      <c r="AY20" s="6"/>
      <c r="AZ20" s="33"/>
      <c r="BA20" s="26"/>
      <c r="BB20" s="78"/>
      <c r="BC20" s="6"/>
      <c r="BD20" s="6"/>
      <c r="BE20" s="7"/>
      <c r="BF20" s="26"/>
      <c r="BG20" s="78"/>
    </row>
    <row r="21" spans="2:59" ht="18" hidden="1" customHeight="1" outlineLevel="1">
      <c r="B21" s="58"/>
      <c r="C21" s="9"/>
      <c r="D21" s="11"/>
      <c r="E21" s="86"/>
      <c r="F21" s="6"/>
      <c r="G21" s="10"/>
      <c r="H21" s="26"/>
      <c r="I21" s="78"/>
      <c r="J21" s="4"/>
      <c r="K21" s="4"/>
      <c r="L21" s="5"/>
      <c r="M21" s="26"/>
      <c r="N21" s="34"/>
      <c r="O21" s="88"/>
      <c r="P21" s="4"/>
      <c r="Q21" s="5"/>
      <c r="R21" s="26"/>
      <c r="S21" s="78"/>
      <c r="T21" s="88"/>
      <c r="U21" s="4"/>
      <c r="V21" s="5"/>
      <c r="W21" s="26"/>
      <c r="X21" s="78"/>
      <c r="Y21" s="6"/>
      <c r="Z21" s="6"/>
      <c r="AA21" s="33"/>
      <c r="AB21" s="26"/>
      <c r="AC21" s="34"/>
      <c r="AD21" s="86"/>
      <c r="AE21" s="6"/>
      <c r="AF21" s="8"/>
      <c r="AG21" s="26"/>
      <c r="AH21" s="78"/>
      <c r="AI21" s="6"/>
      <c r="AJ21" s="6"/>
      <c r="AK21" s="33"/>
      <c r="AL21" s="26"/>
      <c r="AM21" s="78"/>
      <c r="AN21" s="6"/>
      <c r="AO21" s="6"/>
      <c r="AP21" s="33"/>
      <c r="AQ21" s="26"/>
      <c r="AR21" s="78"/>
      <c r="AS21" s="6"/>
      <c r="AT21" s="6"/>
      <c r="AU21" s="33"/>
      <c r="AV21" s="26"/>
      <c r="AW21" s="78"/>
      <c r="AX21" s="6"/>
      <c r="AY21" s="6"/>
      <c r="AZ21" s="33"/>
      <c r="BA21" s="26"/>
      <c r="BB21" s="78"/>
      <c r="BC21" s="6"/>
      <c r="BD21" s="6"/>
      <c r="BE21" s="7"/>
      <c r="BF21" s="26"/>
      <c r="BG21" s="78"/>
    </row>
    <row r="22" spans="2:59" s="57" customFormat="1" outlineLevel="1">
      <c r="B22" s="96" t="s">
        <v>22</v>
      </c>
      <c r="C22" s="97"/>
      <c r="D22" s="97"/>
      <c r="E22" s="172" t="s">
        <v>23</v>
      </c>
      <c r="F22" s="172"/>
      <c r="G22" s="172"/>
      <c r="H22" s="172"/>
      <c r="I22" s="172"/>
      <c r="J22" s="97" t="s">
        <v>24</v>
      </c>
      <c r="K22" s="97"/>
      <c r="L22" s="97"/>
      <c r="M22" s="97"/>
      <c r="N22" s="97"/>
      <c r="O22" s="97" t="s">
        <v>25</v>
      </c>
      <c r="P22" s="97"/>
      <c r="Q22" s="97"/>
      <c r="R22" s="97"/>
      <c r="S22" s="97"/>
      <c r="T22" s="97" t="s">
        <v>26</v>
      </c>
      <c r="U22" s="97"/>
      <c r="V22" s="97"/>
      <c r="W22" s="97"/>
      <c r="X22" s="97"/>
      <c r="Y22" s="97" t="s">
        <v>27</v>
      </c>
      <c r="Z22" s="97"/>
      <c r="AA22" s="97"/>
      <c r="AB22" s="97"/>
      <c r="AC22" s="97"/>
      <c r="AD22" s="172" t="s">
        <v>28</v>
      </c>
      <c r="AE22" s="172"/>
      <c r="AF22" s="172"/>
      <c r="AG22" s="172"/>
      <c r="AH22" s="172"/>
      <c r="AI22" s="172" t="s">
        <v>29</v>
      </c>
      <c r="AJ22" s="172"/>
      <c r="AK22" s="172"/>
      <c r="AL22" s="172"/>
      <c r="AM22" s="172"/>
      <c r="AN22" s="172" t="s">
        <v>30</v>
      </c>
      <c r="AO22" s="172"/>
      <c r="AP22" s="172"/>
      <c r="AQ22" s="172"/>
      <c r="AR22" s="172"/>
      <c r="AS22" s="172" t="s">
        <v>31</v>
      </c>
      <c r="AT22" s="172"/>
      <c r="AU22" s="172"/>
      <c r="AV22" s="172"/>
      <c r="AW22" s="172"/>
      <c r="AX22" s="172" t="s">
        <v>32</v>
      </c>
      <c r="AY22" s="172"/>
      <c r="AZ22" s="172"/>
      <c r="BA22" s="172"/>
      <c r="BB22" s="172"/>
      <c r="BC22" s="172" t="s">
        <v>33</v>
      </c>
      <c r="BD22" s="172"/>
      <c r="BE22" s="172"/>
      <c r="BF22" s="172"/>
      <c r="BG22" s="172"/>
    </row>
    <row r="23" spans="2:59" ht="17.100000000000001" customHeight="1" outlineLevel="1">
      <c r="D23" s="2"/>
      <c r="E23" s="173"/>
      <c r="F23" s="173"/>
      <c r="G23" s="173"/>
      <c r="H23" s="173"/>
      <c r="I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row>
    <row r="24" spans="2:59">
      <c r="B24" s="12" t="s">
        <v>34</v>
      </c>
      <c r="BC24" t="s">
        <v>35</v>
      </c>
    </row>
    <row r="25" spans="2:59" ht="15.95" customHeight="1">
      <c r="B25" s="43"/>
      <c r="C25" s="166" t="s">
        <v>36</v>
      </c>
      <c r="D25" s="168"/>
      <c r="E25" s="166" t="s">
        <v>37</v>
      </c>
      <c r="F25" s="166"/>
      <c r="G25" s="166"/>
      <c r="H25" s="166"/>
      <c r="I25" s="166"/>
      <c r="J25" s="167" t="s">
        <v>5</v>
      </c>
      <c r="K25" s="166"/>
      <c r="L25" s="166"/>
      <c r="M25" s="166"/>
      <c r="N25" s="166"/>
      <c r="O25" s="167" t="s">
        <v>6</v>
      </c>
      <c r="P25" s="166"/>
      <c r="Q25" s="166"/>
      <c r="R25" s="166"/>
      <c r="S25" s="168"/>
      <c r="T25" s="167" t="s">
        <v>7</v>
      </c>
      <c r="U25" s="166"/>
      <c r="V25" s="166"/>
      <c r="W25" s="166"/>
      <c r="X25" s="166"/>
      <c r="Y25" s="167" t="s">
        <v>38</v>
      </c>
      <c r="Z25" s="166"/>
      <c r="AA25" s="166"/>
      <c r="AB25" s="166"/>
      <c r="AC25" s="168"/>
      <c r="AD25" s="167" t="s">
        <v>39</v>
      </c>
      <c r="AE25" s="166"/>
      <c r="AF25" s="166"/>
      <c r="AG25" s="166"/>
      <c r="AH25" s="168"/>
      <c r="AI25" s="166" t="s">
        <v>10</v>
      </c>
      <c r="AJ25" s="166"/>
      <c r="AK25" s="166"/>
      <c r="AL25" s="166"/>
      <c r="AM25" s="168"/>
      <c r="AN25" s="174" t="s">
        <v>11</v>
      </c>
      <c r="AO25" s="174"/>
      <c r="AP25" s="174"/>
      <c r="AQ25" s="174"/>
      <c r="AR25" s="175"/>
      <c r="AS25" s="174" t="s">
        <v>12</v>
      </c>
      <c r="AT25" s="174"/>
      <c r="AU25" s="174"/>
      <c r="AV25" s="174"/>
      <c r="AW25" s="175"/>
      <c r="AX25" s="174" t="s">
        <v>13</v>
      </c>
      <c r="AY25" s="174"/>
      <c r="AZ25" s="174"/>
      <c r="BA25" s="174"/>
      <c r="BB25" s="174"/>
      <c r="BC25" s="176" t="s">
        <v>14</v>
      </c>
      <c r="BD25" s="177"/>
      <c r="BE25" s="177"/>
      <c r="BF25" s="177"/>
      <c r="BG25" s="178"/>
    </row>
    <row r="26" spans="2:59" ht="31.5">
      <c r="B26" s="50" t="s">
        <v>15</v>
      </c>
      <c r="C26" s="51" t="s">
        <v>16</v>
      </c>
      <c r="D26" s="90" t="s">
        <v>17</v>
      </c>
      <c r="E26" s="51" t="s">
        <v>16</v>
      </c>
      <c r="F26" s="51" t="s">
        <v>17</v>
      </c>
      <c r="G26" s="52" t="s">
        <v>18</v>
      </c>
      <c r="H26" s="52" t="s">
        <v>19</v>
      </c>
      <c r="I26" s="52" t="s">
        <v>20</v>
      </c>
      <c r="J26" s="54" t="s">
        <v>16</v>
      </c>
      <c r="K26" s="51" t="s">
        <v>17</v>
      </c>
      <c r="L26" s="52" t="s">
        <v>18</v>
      </c>
      <c r="M26" s="52" t="s">
        <v>19</v>
      </c>
      <c r="N26" s="52" t="s">
        <v>20</v>
      </c>
      <c r="O26" s="54" t="s">
        <v>16</v>
      </c>
      <c r="P26" s="51" t="s">
        <v>17</v>
      </c>
      <c r="Q26" s="52" t="s">
        <v>18</v>
      </c>
      <c r="R26" s="52" t="s">
        <v>19</v>
      </c>
      <c r="S26" s="53" t="s">
        <v>20</v>
      </c>
      <c r="T26" s="54" t="s">
        <v>16</v>
      </c>
      <c r="U26" s="51" t="s">
        <v>17</v>
      </c>
      <c r="V26" s="52" t="s">
        <v>18</v>
      </c>
      <c r="W26" s="52" t="s">
        <v>19</v>
      </c>
      <c r="X26" s="52" t="s">
        <v>20</v>
      </c>
      <c r="Y26" s="54" t="s">
        <v>16</v>
      </c>
      <c r="Z26" s="51" t="s">
        <v>17</v>
      </c>
      <c r="AA26" s="52" t="s">
        <v>18</v>
      </c>
      <c r="AB26" s="52" t="s">
        <v>19</v>
      </c>
      <c r="AC26" s="53" t="s">
        <v>20</v>
      </c>
      <c r="AD26" s="54" t="s">
        <v>16</v>
      </c>
      <c r="AE26" s="51" t="s">
        <v>17</v>
      </c>
      <c r="AF26" s="52" t="s">
        <v>18</v>
      </c>
      <c r="AG26" s="52" t="s">
        <v>19</v>
      </c>
      <c r="AH26" s="53" t="s">
        <v>20</v>
      </c>
      <c r="AI26" s="51" t="s">
        <v>16</v>
      </c>
      <c r="AJ26" s="51" t="s">
        <v>17</v>
      </c>
      <c r="AK26" s="52" t="s">
        <v>18</v>
      </c>
      <c r="AL26" s="52" t="s">
        <v>19</v>
      </c>
      <c r="AM26" s="53" t="s">
        <v>20</v>
      </c>
      <c r="AN26" s="93" t="s">
        <v>16</v>
      </c>
      <c r="AO26" s="93" t="s">
        <v>17</v>
      </c>
      <c r="AP26" s="94" t="s">
        <v>18</v>
      </c>
      <c r="AQ26" s="94" t="s">
        <v>19</v>
      </c>
      <c r="AR26" s="95" t="s">
        <v>20</v>
      </c>
      <c r="AS26" s="93" t="s">
        <v>16</v>
      </c>
      <c r="AT26" s="93" t="s">
        <v>17</v>
      </c>
      <c r="AU26" s="94" t="s">
        <v>18</v>
      </c>
      <c r="AV26" s="94" t="s">
        <v>19</v>
      </c>
      <c r="AW26" s="95" t="s">
        <v>20</v>
      </c>
      <c r="AX26" s="93" t="s">
        <v>16</v>
      </c>
      <c r="AY26" s="93" t="s">
        <v>17</v>
      </c>
      <c r="AZ26" s="94" t="s">
        <v>18</v>
      </c>
      <c r="BA26" s="94" t="s">
        <v>19</v>
      </c>
      <c r="BB26" s="94" t="s">
        <v>20</v>
      </c>
      <c r="BC26" s="146" t="s">
        <v>16</v>
      </c>
      <c r="BD26" s="103" t="s">
        <v>17</v>
      </c>
      <c r="BE26" s="104" t="s">
        <v>18</v>
      </c>
      <c r="BF26" s="104" t="s">
        <v>21</v>
      </c>
      <c r="BG26" s="105"/>
    </row>
    <row r="27" spans="2:59">
      <c r="B27" s="63" t="s">
        <v>40</v>
      </c>
      <c r="C27" s="64">
        <f>AVERAGE(C10:C11)</f>
        <v>36217424</v>
      </c>
      <c r="D27" s="91">
        <f>AVERAGE(D10:D12)</f>
        <v>2821478</v>
      </c>
      <c r="E27" s="65">
        <f>AVERAGE(E10:E12)</f>
        <v>0.445778363474994</v>
      </c>
      <c r="F27" s="65">
        <f>AVERAGE(F10:F12)</f>
        <v>0.35707242799695699</v>
      </c>
      <c r="G27" s="66">
        <f>E27-F27</f>
        <v>8.8705935478037012E-2</v>
      </c>
      <c r="H27" s="67">
        <f>E27/F27*100</f>
        <v>124.8425609268249</v>
      </c>
      <c r="I27" s="68">
        <f>SUM(I10:I12)</f>
        <v>3212700.4765247102</v>
      </c>
      <c r="J27" s="75">
        <f>AVERAGE(J10:J12)</f>
        <v>8.4056884682768302</v>
      </c>
      <c r="K27" s="69">
        <f>AVERAGE(K10:K12)</f>
        <v>6.6849298856446504</v>
      </c>
      <c r="L27" s="70">
        <f>J27-K27</f>
        <v>1.7207585826321798</v>
      </c>
      <c r="M27" s="67">
        <f>J27/K27*100</f>
        <v>125.74086208932978</v>
      </c>
      <c r="N27" s="68">
        <f>SUM(N10:N12)</f>
        <v>62321443.188828498</v>
      </c>
      <c r="O27" s="75">
        <f>AVERAGE(O10:O12)</f>
        <v>5.8283776891476302</v>
      </c>
      <c r="P27" s="69">
        <f>AVERAGE(P10:P12)</f>
        <v>4.5149985220511999</v>
      </c>
      <c r="Q27" s="70">
        <f>O27-P27</f>
        <v>1.3133791670964303</v>
      </c>
      <c r="R27" s="67">
        <f>O27/P27*100</f>
        <v>129.08924910344714</v>
      </c>
      <c r="S27" s="73">
        <f>SUM(S10:S12)</f>
        <v>47567210.167498</v>
      </c>
      <c r="T27" s="75">
        <f>AVERAGE(T10:T12)</f>
        <v>6.8043760373459996</v>
      </c>
      <c r="U27" s="69">
        <f>AVERAGE(U10:U12)</f>
        <v>5.2480373761553301</v>
      </c>
      <c r="V27" s="70">
        <f>T27-U27</f>
        <v>1.5563386611906695</v>
      </c>
      <c r="W27" s="67">
        <f>T27/U27*100</f>
        <v>129.65563218474696</v>
      </c>
      <c r="X27" s="68">
        <f>SUM(X10:X12)</f>
        <v>56366577.179934703</v>
      </c>
      <c r="Y27" s="77">
        <f>AVERAGE(Y10:Y12)</f>
        <v>0.27248314854649303</v>
      </c>
      <c r="Z27" s="71">
        <f>AVERAGE(Z10:Z12)</f>
        <v>0.25568000744066899</v>
      </c>
      <c r="AA27" s="72">
        <f>Y27-Z27</f>
        <v>1.6803141105824038E-2</v>
      </c>
      <c r="AB27" s="67">
        <f>Y27/Z27*100</f>
        <v>106.57194173061156</v>
      </c>
      <c r="AC27" s="73">
        <f>SUM(AC10:AC12)</f>
        <v>188031.870656816</v>
      </c>
      <c r="AD27" s="77">
        <f>AVERAGE(AD10:AD12)</f>
        <v>0.295151826108775</v>
      </c>
      <c r="AE27" s="71">
        <f>AVERAGE(AE10:AE12)</f>
        <v>0.302296252788474</v>
      </c>
      <c r="AF27" s="72">
        <f>AD27-AE27</f>
        <v>-7.1444266796990008E-3</v>
      </c>
      <c r="AG27" s="67">
        <f>AD27/AE27*100</f>
        <v>97.636614210795997</v>
      </c>
      <c r="AH27" s="68">
        <f>SUM(AH10:AH12)</f>
        <v>-79439.844749172393</v>
      </c>
      <c r="AI27" s="77">
        <f>AVERAGE(AI10:AI12)</f>
        <v>2.65780362886027E-2</v>
      </c>
      <c r="AJ27" s="71">
        <f>AVERAGE(AJ10:AJ12)</f>
        <v>1.83413850299242E-2</v>
      </c>
      <c r="AK27" s="72">
        <f>AI27-AJ27</f>
        <v>8.2366512586784998E-3</v>
      </c>
      <c r="AL27" s="67">
        <f>AI27/AJ27*100</f>
        <v>144.90746606780405</v>
      </c>
      <c r="AM27" s="73">
        <f>SUM(AM10:AM12)</f>
        <v>214148.92147648</v>
      </c>
      <c r="AN27" s="77">
        <f>AVERAGE(AN10:AN12)</f>
        <v>1.7213121364085201E-2</v>
      </c>
      <c r="AO27" s="71">
        <f>AVERAGE(AO10:AO12)</f>
        <v>1.0511565802049899E-2</v>
      </c>
      <c r="AP27" s="72">
        <f>AN27-AO27</f>
        <v>6.7015555620353016E-3</v>
      </c>
      <c r="AQ27" s="67">
        <f>AN27/AO27*100</f>
        <v>163.7541132143073</v>
      </c>
      <c r="AR27" s="73">
        <f>SUM(AR10:AR12)</f>
        <v>138781.52900551999</v>
      </c>
      <c r="AS27" s="77">
        <f>AVERAGE(AS10:AS12)</f>
        <v>5.1219129560395101E-2</v>
      </c>
      <c r="AT27" s="71">
        <f>AVERAGE(AT10:AT12)</f>
        <v>4.19757999328466E-2</v>
      </c>
      <c r="AU27" s="72">
        <f>AS27-AT27</f>
        <v>9.2433296275485008E-3</v>
      </c>
      <c r="AV27" s="67">
        <f>AS27/AT27*100</f>
        <v>122.02061578894528</v>
      </c>
      <c r="AW27" s="73">
        <f>SUM(AW10:AW12)</f>
        <v>48903.314327285399</v>
      </c>
      <c r="AX27" s="77">
        <f>AVERAGE(AX10:AX12)</f>
        <v>2.37367383610569E-2</v>
      </c>
      <c r="AY27" s="71">
        <f>AVERAGE(AY10:AY12)</f>
        <v>2.31453797178937E-2</v>
      </c>
      <c r="AZ27" s="72">
        <f>AX27-AY27</f>
        <v>5.9135864316319994E-4</v>
      </c>
      <c r="BA27" s="67">
        <f>AX27/AY27*100</f>
        <v>102.55497490372136</v>
      </c>
      <c r="BB27" s="68">
        <f>SUM(BB10:BB12)</f>
        <v>291.908227514158</v>
      </c>
      <c r="BC27" s="111">
        <f>AVERAGE(BC10:BC12)</f>
        <v>7.2393206423063503E-2</v>
      </c>
      <c r="BD27" s="106">
        <f>AVERAGE(BD10:BD12)</f>
        <v>7.2058662511246693E-2</v>
      </c>
      <c r="BE27" s="107">
        <f>BC27-BD27</f>
        <v>3.345439118168092E-4</v>
      </c>
      <c r="BF27" s="108">
        <f>BC27/BD27*100</f>
        <v>100.46426605790053</v>
      </c>
      <c r="BG27" s="109"/>
    </row>
    <row r="28" spans="2:59" hidden="1">
      <c r="B28" s="58" t="s">
        <v>41</v>
      </c>
      <c r="C28" s="9" t="e">
        <f>AVERAGE(C13:C15)</f>
        <v>#DIV/0!</v>
      </c>
      <c r="D28" s="59" t="e">
        <f>AVERAGE(D13:D15)</f>
        <v>#DIV/0!</v>
      </c>
      <c r="E28" s="13" t="e">
        <f>AVERAGE(E13:E15)</f>
        <v>#DIV/0!</v>
      </c>
      <c r="F28" s="13" t="e">
        <f>AVERAGE(F13:F15)</f>
        <v>#DIV/0!</v>
      </c>
      <c r="G28" s="10" t="e">
        <f>E28-F28</f>
        <v>#DIV/0!</v>
      </c>
      <c r="H28" s="26" t="e">
        <f>E28/F28*100</f>
        <v>#DIV/0!</v>
      </c>
      <c r="I28" s="16">
        <f>SUM(I13:I15)</f>
        <v>0</v>
      </c>
      <c r="J28" s="76" t="e">
        <f>AVERAGE(J13:J15)</f>
        <v>#DIV/0!</v>
      </c>
      <c r="K28" s="14" t="e">
        <f>AVERAGE(K13:K15)</f>
        <v>#DIV/0!</v>
      </c>
      <c r="L28" s="5" t="e">
        <f>J28-K28</f>
        <v>#DIV/0!</v>
      </c>
      <c r="M28" s="26" t="e">
        <f>J28/K28*100</f>
        <v>#DIV/0!</v>
      </c>
      <c r="N28" s="16">
        <f>SUM(N13:N15)</f>
        <v>0</v>
      </c>
      <c r="O28" s="76" t="e">
        <f>AVERAGE(O13:O15)</f>
        <v>#DIV/0!</v>
      </c>
      <c r="P28" s="14" t="e">
        <f>AVERAGE(P13:P15)</f>
        <v>#DIV/0!</v>
      </c>
      <c r="Q28" s="5" t="e">
        <f>O28-P28</f>
        <v>#DIV/0!</v>
      </c>
      <c r="R28" s="26" t="e">
        <f>O28/P28*100</f>
        <v>#DIV/0!</v>
      </c>
      <c r="S28" s="36">
        <f>SUM(S13:S15)</f>
        <v>0</v>
      </c>
      <c r="T28" s="76" t="e">
        <f>AVERAGE(T13:T15)</f>
        <v>#DIV/0!</v>
      </c>
      <c r="U28" s="14" t="e">
        <f>AVERAGE(U13:U15)</f>
        <v>#DIV/0!</v>
      </c>
      <c r="V28" s="5" t="e">
        <f>T28-U28</f>
        <v>#DIV/0!</v>
      </c>
      <c r="W28" s="26" t="e">
        <f>T28/U28*100</f>
        <v>#DIV/0!</v>
      </c>
      <c r="X28" s="16">
        <f>SUM(X13:X15)</f>
        <v>0</v>
      </c>
      <c r="Y28" s="37" t="e">
        <f>AVERAGE(Y13:Y15)</f>
        <v>#DIV/0!</v>
      </c>
      <c r="Z28" s="15" t="e">
        <f>AVERAGE(Z13:Z15)</f>
        <v>#DIV/0!</v>
      </c>
      <c r="AA28" s="7" t="e">
        <f>Y28-Z28</f>
        <v>#DIV/0!</v>
      </c>
      <c r="AB28" s="26" t="e">
        <f>Y28/Z28*100</f>
        <v>#DIV/0!</v>
      </c>
      <c r="AC28" s="36">
        <f>SUM(AC13:AC15)</f>
        <v>0</v>
      </c>
      <c r="AD28" s="37" t="e">
        <f>AVERAGE(AD13:AD15)</f>
        <v>#DIV/0!</v>
      </c>
      <c r="AE28" s="15" t="e">
        <f>AVERAGE(AE13:AE15)</f>
        <v>#DIV/0!</v>
      </c>
      <c r="AF28" s="7" t="e">
        <f>AD28-AE28</f>
        <v>#DIV/0!</v>
      </c>
      <c r="AG28" s="26" t="e">
        <f>AD28/AE28*100</f>
        <v>#DIV/0!</v>
      </c>
      <c r="AH28" s="16">
        <f>SUM(AH13:AH15)</f>
        <v>0</v>
      </c>
      <c r="AI28" s="37" t="e">
        <f>AVERAGE(AI13:AI15)</f>
        <v>#DIV/0!</v>
      </c>
      <c r="AJ28" s="15" t="e">
        <f>AVERAGE(AJ13:AJ15)</f>
        <v>#DIV/0!</v>
      </c>
      <c r="AK28" s="7" t="e">
        <f>AI28-AJ28</f>
        <v>#DIV/0!</v>
      </c>
      <c r="AL28" s="26" t="e">
        <f>AI28/AJ28*100</f>
        <v>#DIV/0!</v>
      </c>
      <c r="AM28" s="36">
        <f>SUM(AM13:AM15)</f>
        <v>0</v>
      </c>
      <c r="AN28" s="37" t="e">
        <f>AVERAGE(AN13:AN15)</f>
        <v>#DIV/0!</v>
      </c>
      <c r="AO28" s="15" t="e">
        <f>AVERAGE(AO13:AO15)</f>
        <v>#DIV/0!</v>
      </c>
      <c r="AP28" s="7" t="e">
        <f>AN28-AO28</f>
        <v>#DIV/0!</v>
      </c>
      <c r="AQ28" s="26" t="e">
        <f>AN28/AO28*100</f>
        <v>#DIV/0!</v>
      </c>
      <c r="AR28" s="36">
        <f>SUM(AR13:AR15)</f>
        <v>0</v>
      </c>
      <c r="AS28" s="37" t="e">
        <f>AVERAGE(AS13:AS15)</f>
        <v>#DIV/0!</v>
      </c>
      <c r="AT28" s="15" t="e">
        <f>AVERAGE(AT13:AT15)</f>
        <v>#DIV/0!</v>
      </c>
      <c r="AU28" s="7" t="e">
        <f>AS28-AT28</f>
        <v>#DIV/0!</v>
      </c>
      <c r="AV28" s="26" t="e">
        <f>AS28/AT28*100</f>
        <v>#DIV/0!</v>
      </c>
      <c r="AW28" s="36">
        <f>SUM(AW13:AW15)</f>
        <v>0</v>
      </c>
      <c r="AX28" s="37" t="e">
        <f>AVERAGE(AX13:AX15)</f>
        <v>#DIV/0!</v>
      </c>
      <c r="AY28" s="15" t="e">
        <f>AVERAGE(AY13:AY15)</f>
        <v>#DIV/0!</v>
      </c>
      <c r="AZ28" s="7" t="e">
        <f>AX28-AY28</f>
        <v>#DIV/0!</v>
      </c>
      <c r="BA28" s="26" t="e">
        <f>AX28/AY28*100</f>
        <v>#DIV/0!</v>
      </c>
      <c r="BB28" s="16">
        <f>SUM(BB13:BB15)</f>
        <v>0</v>
      </c>
      <c r="BC28" s="112" t="e">
        <f>AVERAGE(BC13:BC15)</f>
        <v>#DIV/0!</v>
      </c>
      <c r="BD28" s="15" t="e">
        <f>AVERAGE(BD13:BD15)</f>
        <v>#DIV/0!</v>
      </c>
      <c r="BE28" s="7" t="e">
        <f>BC28-BD28</f>
        <v>#DIV/0!</v>
      </c>
      <c r="BF28" s="26" t="e">
        <f>BC28/BD28*100</f>
        <v>#DIV/0!</v>
      </c>
      <c r="BG28" s="110"/>
    </row>
    <row r="29" spans="2:59" hidden="1">
      <c r="B29" s="58" t="s">
        <v>42</v>
      </c>
      <c r="C29" s="9" t="e">
        <f>AVERAGE(C16:C18)</f>
        <v>#DIV/0!</v>
      </c>
      <c r="D29" s="59" t="e">
        <f>AVERAGE(D16:D18)</f>
        <v>#DIV/0!</v>
      </c>
      <c r="E29" s="13" t="e">
        <f>AVERAGE(E16:E18)</f>
        <v>#DIV/0!</v>
      </c>
      <c r="F29" s="13" t="e">
        <f>AVERAGE(F16:F18)</f>
        <v>#DIV/0!</v>
      </c>
      <c r="G29" s="10" t="e">
        <f>E29-F29</f>
        <v>#DIV/0!</v>
      </c>
      <c r="H29" s="26" t="e">
        <f>E29/F29*100</f>
        <v>#DIV/0!</v>
      </c>
      <c r="I29" s="16">
        <f>SUM(I16:I18)</f>
        <v>0</v>
      </c>
      <c r="J29" s="76" t="e">
        <f>AVERAGE(J16:J18)</f>
        <v>#DIV/0!</v>
      </c>
      <c r="K29" s="14" t="e">
        <f>AVERAGE(K16:K18)</f>
        <v>#DIV/0!</v>
      </c>
      <c r="L29" s="5" t="e">
        <f>J29-K29</f>
        <v>#DIV/0!</v>
      </c>
      <c r="M29" s="26" t="e">
        <f>J29/K29*100</f>
        <v>#DIV/0!</v>
      </c>
      <c r="N29" s="16">
        <f>SUM(N16:N18)</f>
        <v>0</v>
      </c>
      <c r="O29" s="76" t="e">
        <f>AVERAGE(O16:O18)</f>
        <v>#DIV/0!</v>
      </c>
      <c r="P29" s="14" t="e">
        <f>AVERAGE(P16:P18)</f>
        <v>#DIV/0!</v>
      </c>
      <c r="Q29" s="5" t="e">
        <f>O29-P29</f>
        <v>#DIV/0!</v>
      </c>
      <c r="R29" s="26" t="e">
        <f>O29/P29*100</f>
        <v>#DIV/0!</v>
      </c>
      <c r="S29" s="36">
        <f>SUM(S16:S18)</f>
        <v>0</v>
      </c>
      <c r="T29" s="76" t="e">
        <f>AVERAGE(T16:T18)</f>
        <v>#DIV/0!</v>
      </c>
      <c r="U29" s="14" t="e">
        <f>AVERAGE(U16:U18)</f>
        <v>#DIV/0!</v>
      </c>
      <c r="V29" s="5" t="e">
        <f>T29-U29</f>
        <v>#DIV/0!</v>
      </c>
      <c r="W29" s="26" t="e">
        <f>T29/U29*100</f>
        <v>#DIV/0!</v>
      </c>
      <c r="X29" s="16">
        <f>SUM(X16:X18)</f>
        <v>0</v>
      </c>
      <c r="Y29" s="37" t="e">
        <f>AVERAGE(Y16:Y18)</f>
        <v>#DIV/0!</v>
      </c>
      <c r="Z29" s="15" t="e">
        <f>AVERAGE(Z16:Z18)</f>
        <v>#DIV/0!</v>
      </c>
      <c r="AA29" s="7" t="e">
        <f>Y29-Z29</f>
        <v>#DIV/0!</v>
      </c>
      <c r="AB29" s="26" t="e">
        <f>Y29/Z29*100</f>
        <v>#DIV/0!</v>
      </c>
      <c r="AC29" s="36">
        <f>SUM(AC16:AC18)</f>
        <v>0</v>
      </c>
      <c r="AD29" s="37" t="e">
        <f>AVERAGE(AD16:AD18)</f>
        <v>#DIV/0!</v>
      </c>
      <c r="AE29" s="15" t="e">
        <f>AVERAGE(AE16:AE18)</f>
        <v>#DIV/0!</v>
      </c>
      <c r="AF29" s="7" t="e">
        <f>AD29-AE29</f>
        <v>#DIV/0!</v>
      </c>
      <c r="AG29" s="26" t="e">
        <f>AD29/AE29*100</f>
        <v>#DIV/0!</v>
      </c>
      <c r="AH29" s="16">
        <f>SUM(AH16:AH18)</f>
        <v>0</v>
      </c>
      <c r="AI29" s="37" t="e">
        <f>AVERAGE(AI16:AI18)</f>
        <v>#DIV/0!</v>
      </c>
      <c r="AJ29" s="15" t="e">
        <f>AVERAGE(AJ16:AJ18)</f>
        <v>#DIV/0!</v>
      </c>
      <c r="AK29" s="7" t="e">
        <f>AI29-AJ29</f>
        <v>#DIV/0!</v>
      </c>
      <c r="AL29" s="26" t="e">
        <f>AI29/AJ29*100</f>
        <v>#DIV/0!</v>
      </c>
      <c r="AM29" s="36">
        <f>SUM(AM16:AM18)</f>
        <v>0</v>
      </c>
      <c r="AN29" s="37" t="e">
        <f>AVERAGE(AN16:AN18)</f>
        <v>#DIV/0!</v>
      </c>
      <c r="AO29" s="15" t="e">
        <f>AVERAGE(AO16:AO18)</f>
        <v>#DIV/0!</v>
      </c>
      <c r="AP29" s="7" t="e">
        <f>AN29-AO29</f>
        <v>#DIV/0!</v>
      </c>
      <c r="AQ29" s="26" t="e">
        <f>AN29/AO29*100</f>
        <v>#DIV/0!</v>
      </c>
      <c r="AR29" s="36">
        <f>SUM(AR16:AR18)</f>
        <v>0</v>
      </c>
      <c r="AS29" s="37" t="e">
        <f>AVERAGE(AS16:AS18)</f>
        <v>#DIV/0!</v>
      </c>
      <c r="AT29" s="15" t="e">
        <f>AVERAGE(AT16:AT18)</f>
        <v>#DIV/0!</v>
      </c>
      <c r="AU29" s="7" t="e">
        <f>AS29-AT29</f>
        <v>#DIV/0!</v>
      </c>
      <c r="AV29" s="26" t="e">
        <f>AS29/AT29*100</f>
        <v>#DIV/0!</v>
      </c>
      <c r="AW29" s="36">
        <f>SUM(AW16:AW18)</f>
        <v>0</v>
      </c>
      <c r="AX29" s="37" t="e">
        <f>AVERAGE(AX16:AX18)</f>
        <v>#DIV/0!</v>
      </c>
      <c r="AY29" s="15" t="e">
        <f>AVERAGE(AY16:AY18)</f>
        <v>#DIV/0!</v>
      </c>
      <c r="AZ29" s="7" t="e">
        <f>AX29-AY29</f>
        <v>#DIV/0!</v>
      </c>
      <c r="BA29" s="26" t="e">
        <f>AX29/AY29*100</f>
        <v>#DIV/0!</v>
      </c>
      <c r="BB29" s="16">
        <f>SUM(BB16:BB18)</f>
        <v>0</v>
      </c>
      <c r="BC29" s="112" t="e">
        <f>AVERAGE(BC16:BC18)</f>
        <v>#DIV/0!</v>
      </c>
      <c r="BD29" s="15" t="e">
        <f>AVERAGE(BD16:BD18)</f>
        <v>#DIV/0!</v>
      </c>
      <c r="BE29" s="7" t="e">
        <f>BC29-BD29</f>
        <v>#DIV/0!</v>
      </c>
      <c r="BF29" s="26" t="e">
        <f>BC29/BD29*100</f>
        <v>#DIV/0!</v>
      </c>
      <c r="BG29" s="110"/>
    </row>
    <row r="30" spans="2:59" hidden="1">
      <c r="B30" s="58" t="s">
        <v>43</v>
      </c>
      <c r="C30" s="9" t="e">
        <v>#DIV/0!</v>
      </c>
      <c r="D30" s="59" t="e">
        <v>#DIV/0!</v>
      </c>
      <c r="E30" s="13" t="e">
        <v>#DIV/0!</v>
      </c>
      <c r="F30" s="13" t="e">
        <v>#DIV/0!</v>
      </c>
      <c r="G30" s="10" t="e">
        <v>#DIV/0!</v>
      </c>
      <c r="H30" s="26" t="e">
        <v>#DIV/0!</v>
      </c>
      <c r="I30" s="16">
        <v>0</v>
      </c>
      <c r="J30" s="76" t="e">
        <v>#DIV/0!</v>
      </c>
      <c r="K30" s="14" t="e">
        <v>#DIV/0!</v>
      </c>
      <c r="L30" s="5" t="e">
        <v>#DIV/0!</v>
      </c>
      <c r="M30" s="26" t="e">
        <v>#DIV/0!</v>
      </c>
      <c r="N30" s="16">
        <v>0</v>
      </c>
      <c r="O30" s="76" t="e">
        <v>#DIV/0!</v>
      </c>
      <c r="P30" s="14" t="e">
        <v>#DIV/0!</v>
      </c>
      <c r="Q30" s="5" t="e">
        <v>#DIV/0!</v>
      </c>
      <c r="R30" s="26" t="e">
        <v>#DIV/0!</v>
      </c>
      <c r="S30" s="36">
        <v>0</v>
      </c>
      <c r="T30" s="76" t="e">
        <v>#DIV/0!</v>
      </c>
      <c r="U30" s="14" t="e">
        <v>#DIV/0!</v>
      </c>
      <c r="V30" s="5" t="e">
        <v>#DIV/0!</v>
      </c>
      <c r="W30" s="26" t="e">
        <v>#DIV/0!</v>
      </c>
      <c r="X30" s="16">
        <v>0</v>
      </c>
      <c r="Y30" s="37" t="e">
        <v>#DIV/0!</v>
      </c>
      <c r="Z30" s="15" t="e">
        <v>#DIV/0!</v>
      </c>
      <c r="AA30" s="7" t="e">
        <v>#DIV/0!</v>
      </c>
      <c r="AB30" s="26" t="e">
        <v>#DIV/0!</v>
      </c>
      <c r="AC30" s="36">
        <v>0</v>
      </c>
      <c r="AD30" s="37" t="e">
        <v>#DIV/0!</v>
      </c>
      <c r="AE30" s="15" t="e">
        <v>#DIV/0!</v>
      </c>
      <c r="AF30" s="7" t="e">
        <v>#DIV/0!</v>
      </c>
      <c r="AG30" s="26" t="e">
        <v>#DIV/0!</v>
      </c>
      <c r="AH30" s="16">
        <v>0</v>
      </c>
      <c r="AI30" s="37" t="e">
        <v>#DIV/0!</v>
      </c>
      <c r="AJ30" s="15" t="e">
        <v>#DIV/0!</v>
      </c>
      <c r="AK30" s="7" t="e">
        <v>#DIV/0!</v>
      </c>
      <c r="AL30" s="26" t="e">
        <v>#DIV/0!</v>
      </c>
      <c r="AM30" s="36">
        <v>0</v>
      </c>
      <c r="AN30" s="37" t="e">
        <v>#DIV/0!</v>
      </c>
      <c r="AO30" s="15" t="e">
        <v>#DIV/0!</v>
      </c>
      <c r="AP30" s="7" t="e">
        <v>#DIV/0!</v>
      </c>
      <c r="AQ30" s="26" t="e">
        <v>#DIV/0!</v>
      </c>
      <c r="AR30" s="36">
        <v>0</v>
      </c>
      <c r="AS30" s="37" t="e">
        <v>#DIV/0!</v>
      </c>
      <c r="AT30" s="15" t="e">
        <v>#DIV/0!</v>
      </c>
      <c r="AU30" s="7" t="e">
        <v>#DIV/0!</v>
      </c>
      <c r="AV30" s="26" t="e">
        <v>#DIV/0!</v>
      </c>
      <c r="AW30" s="36">
        <v>0</v>
      </c>
      <c r="AX30" s="37" t="e">
        <v>#DIV/0!</v>
      </c>
      <c r="AY30" s="15" t="e">
        <v>#DIV/0!</v>
      </c>
      <c r="AZ30" s="7" t="e">
        <v>#DIV/0!</v>
      </c>
      <c r="BA30" s="26" t="e">
        <v>#DIV/0!</v>
      </c>
      <c r="BB30" s="16">
        <v>0</v>
      </c>
      <c r="BC30" s="112" t="e">
        <v>#DIV/0!</v>
      </c>
      <c r="BD30" s="15" t="e">
        <v>#DIV/0!</v>
      </c>
      <c r="BE30" s="7" t="e">
        <v>#DIV/0!</v>
      </c>
      <c r="BF30" s="26" t="e">
        <v>#DIV/0!</v>
      </c>
      <c r="BG30" s="110"/>
    </row>
    <row r="31" spans="2:59" hidden="1">
      <c r="B31" s="135"/>
      <c r="C31" s="136"/>
      <c r="D31" s="137"/>
      <c r="E31" s="138"/>
      <c r="F31" s="138"/>
      <c r="G31" s="139"/>
      <c r="H31" s="116"/>
      <c r="I31" s="140"/>
      <c r="J31" s="141"/>
      <c r="K31" s="142"/>
      <c r="L31" s="143"/>
      <c r="M31" s="116"/>
      <c r="N31" s="140"/>
      <c r="O31" s="141"/>
      <c r="P31" s="142"/>
      <c r="Q31" s="143"/>
      <c r="R31" s="116"/>
      <c r="S31" s="144"/>
      <c r="T31" s="141"/>
      <c r="U31" s="142"/>
      <c r="V31" s="143"/>
      <c r="W31" s="116"/>
      <c r="X31" s="140"/>
      <c r="Y31" s="145"/>
      <c r="Z31" s="114"/>
      <c r="AA31" s="115"/>
      <c r="AB31" s="116"/>
      <c r="AC31" s="144"/>
      <c r="AD31" s="145"/>
      <c r="AE31" s="114"/>
      <c r="AF31" s="115"/>
      <c r="AG31" s="116"/>
      <c r="AH31" s="140"/>
      <c r="AI31" s="145"/>
      <c r="AJ31" s="114"/>
      <c r="AK31" s="115"/>
      <c r="AL31" s="116"/>
      <c r="AM31" s="144"/>
      <c r="AN31" s="145"/>
      <c r="AO31" s="114"/>
      <c r="AP31" s="115"/>
      <c r="AQ31" s="116"/>
      <c r="AR31" s="144"/>
      <c r="AS31" s="145"/>
      <c r="AT31" s="114"/>
      <c r="AU31" s="115"/>
      <c r="AV31" s="116"/>
      <c r="AW31" s="144"/>
      <c r="AX31" s="145"/>
      <c r="AY31" s="114"/>
      <c r="AZ31" s="115"/>
      <c r="BA31" s="116"/>
      <c r="BB31" s="140"/>
      <c r="BC31" s="113"/>
      <c r="BD31" s="114"/>
      <c r="BE31" s="115"/>
      <c r="BF31" s="116"/>
      <c r="BG31" s="117"/>
    </row>
    <row r="32" spans="2:59">
      <c r="B32" s="96" t="s">
        <v>22</v>
      </c>
      <c r="C32" s="99"/>
      <c r="D32" s="99"/>
      <c r="E32" s="99"/>
      <c r="F32" s="99"/>
      <c r="G32" s="99" t="s">
        <v>44</v>
      </c>
      <c r="H32" s="99"/>
      <c r="I32" s="100" t="s">
        <v>45</v>
      </c>
      <c r="J32" s="99"/>
      <c r="K32" s="99"/>
      <c r="L32" s="99" t="s">
        <v>44</v>
      </c>
      <c r="M32" s="99"/>
      <c r="N32" s="100" t="s">
        <v>45</v>
      </c>
      <c r="O32" s="99"/>
      <c r="P32" s="99"/>
      <c r="Q32" s="99" t="s">
        <v>44</v>
      </c>
      <c r="R32" s="99"/>
      <c r="S32" s="100" t="s">
        <v>45</v>
      </c>
      <c r="T32" s="99"/>
      <c r="U32" s="99"/>
      <c r="V32" s="99" t="s">
        <v>44</v>
      </c>
      <c r="W32" s="99"/>
      <c r="X32" s="100" t="s">
        <v>45</v>
      </c>
      <c r="Y32" s="101"/>
      <c r="Z32" s="101"/>
      <c r="AA32" s="101"/>
      <c r="AB32" s="101"/>
      <c r="AC32" s="101"/>
      <c r="AD32" s="101"/>
      <c r="AE32" s="101"/>
      <c r="AF32" s="101"/>
      <c r="AG32" s="101"/>
      <c r="AH32" s="101"/>
      <c r="AI32" s="101"/>
      <c r="AJ32" s="101"/>
      <c r="AK32" s="101"/>
      <c r="AL32" s="101"/>
      <c r="AM32" s="101"/>
      <c r="AN32" s="101"/>
      <c r="AO32" s="101"/>
      <c r="AP32" s="99"/>
      <c r="AQ32" s="99"/>
      <c r="AR32" s="99"/>
      <c r="AS32" s="99"/>
      <c r="AT32" s="99"/>
      <c r="AU32" s="99"/>
      <c r="AV32" s="99"/>
      <c r="AW32" s="99"/>
      <c r="AX32" s="99"/>
      <c r="AY32" s="99"/>
      <c r="AZ32" s="99"/>
      <c r="BA32" s="99"/>
      <c r="BB32" s="99"/>
      <c r="BC32" s="99"/>
      <c r="BD32" s="99"/>
      <c r="BE32" s="99"/>
      <c r="BF32" s="99"/>
      <c r="BG32" s="99"/>
    </row>
    <row r="33" spans="2:59">
      <c r="F33" t="s">
        <v>46</v>
      </c>
      <c r="G33" s="28">
        <f>I27/I33</f>
        <v>0.19899111923365706</v>
      </c>
      <c r="H33" s="28"/>
      <c r="I33" s="9">
        <f>SUMPRODUCT(C10:C12,E10:E12)</f>
        <v>16144943.99999997</v>
      </c>
      <c r="K33" s="27"/>
      <c r="L33" s="28">
        <f>N27/N33</f>
        <v>0.20471358046712509</v>
      </c>
      <c r="M33" s="28"/>
      <c r="N33" s="9">
        <f>SUMPRODUCT(C10:C12,J10:J12)</f>
        <v>304432383.26749253</v>
      </c>
      <c r="P33" s="27"/>
      <c r="Q33" s="28">
        <f>S27/S33</f>
        <v>0.22534215130600055</v>
      </c>
      <c r="R33" s="28"/>
      <c r="S33" s="9">
        <f>SUMPRODUCT(C10:C12,O10:O12)</f>
        <v>211088825.99999991</v>
      </c>
      <c r="U33" s="27"/>
      <c r="V33" s="28">
        <f>X27/X33</f>
        <v>0.22872613927399954</v>
      </c>
      <c r="W33" s="28"/>
      <c r="X33" s="9">
        <f>SUMPRODUCT(C10:C12,T10:T12)</f>
        <v>246436971.99999991</v>
      </c>
      <c r="Y33" s="30"/>
      <c r="Z33" s="31"/>
      <c r="AA33" s="32"/>
      <c r="AB33" s="32"/>
      <c r="AC33" s="11"/>
      <c r="AD33" s="30"/>
      <c r="AE33" s="31"/>
      <c r="AF33" s="32"/>
      <c r="AG33" s="32"/>
      <c r="AH33" s="11"/>
      <c r="AI33" s="30"/>
      <c r="AJ33" s="31"/>
      <c r="AK33" s="32"/>
      <c r="AL33" s="32"/>
      <c r="AM33" s="11"/>
      <c r="AN33" s="30"/>
      <c r="AO33" s="30"/>
    </row>
    <row r="34" spans="2:59" hidden="1">
      <c r="F34" t="s">
        <v>47</v>
      </c>
      <c r="G34" s="28" t="e">
        <f>I28/I34</f>
        <v>#DIV/0!</v>
      </c>
      <c r="H34" s="28"/>
      <c r="I34" s="9">
        <f>SUMPRODUCT(C13:C15,E13:E15)</f>
        <v>0</v>
      </c>
      <c r="K34" s="27"/>
      <c r="L34" s="28" t="e">
        <f>N28/N34</f>
        <v>#DIV/0!</v>
      </c>
      <c r="M34" s="28"/>
      <c r="N34" s="9">
        <f>SUMPRODUCT(C13:C15,J13:J15)</f>
        <v>0</v>
      </c>
      <c r="P34" s="27"/>
      <c r="Q34" s="28" t="e">
        <f>S28/S34</f>
        <v>#DIV/0!</v>
      </c>
      <c r="R34" s="28"/>
      <c r="S34" s="9">
        <f>SUMPRODUCT(C13:C15,O13:O15)</f>
        <v>0</v>
      </c>
      <c r="U34" s="27"/>
      <c r="V34" s="28" t="e">
        <f>X28/X34</f>
        <v>#DIV/0!</v>
      </c>
      <c r="W34" s="28"/>
      <c r="X34" s="9">
        <f>SUMPRODUCT(C13:C15,T13:T15)</f>
        <v>0</v>
      </c>
      <c r="Y34" s="30"/>
      <c r="Z34" s="31"/>
      <c r="AA34" s="32"/>
      <c r="AB34" s="32"/>
      <c r="AC34" s="11"/>
      <c r="AD34" s="30"/>
      <c r="AE34" s="31"/>
      <c r="AF34" s="32"/>
      <c r="AG34" s="32"/>
      <c r="AH34" s="11"/>
      <c r="AI34" s="30"/>
      <c r="AJ34" s="31"/>
      <c r="AK34" s="32"/>
      <c r="AL34" s="32"/>
      <c r="AM34" s="11"/>
      <c r="AN34" s="30"/>
      <c r="AO34" s="30"/>
    </row>
    <row r="35" spans="2:59" hidden="1">
      <c r="F35" t="s">
        <v>48</v>
      </c>
      <c r="G35" s="28" t="e">
        <f>I29/I35</f>
        <v>#DIV/0!</v>
      </c>
      <c r="H35" s="28"/>
      <c r="I35" s="9">
        <f>SUMPRODUCT(C16:C18,E16:E18)</f>
        <v>0</v>
      </c>
      <c r="K35" s="27"/>
      <c r="L35" s="28" t="e">
        <f>N29/N35</f>
        <v>#DIV/0!</v>
      </c>
      <c r="M35" s="28"/>
      <c r="N35" s="9">
        <f>SUMPRODUCT(C16:C18,J16:J18)</f>
        <v>0</v>
      </c>
      <c r="P35" s="27"/>
      <c r="Q35" s="28" t="e">
        <f>S29/S35</f>
        <v>#DIV/0!</v>
      </c>
      <c r="R35" s="28"/>
      <c r="S35" s="9">
        <f>SUMPRODUCT(C16:C18,O16:O18)</f>
        <v>0</v>
      </c>
      <c r="U35" s="27"/>
      <c r="V35" s="28" t="e">
        <f>X29/X35</f>
        <v>#DIV/0!</v>
      </c>
      <c r="W35" s="28"/>
      <c r="X35" s="9">
        <f>SUMPRODUCT(C16:C18,T16:T18)</f>
        <v>0</v>
      </c>
      <c r="Y35" s="30"/>
      <c r="Z35" s="31"/>
      <c r="AA35" s="32"/>
      <c r="AB35" s="32"/>
      <c r="AC35" s="11"/>
      <c r="AD35" s="30"/>
      <c r="AE35" s="31"/>
      <c r="AF35" s="32"/>
      <c r="AG35" s="32"/>
      <c r="AH35" s="11"/>
      <c r="AI35" s="30"/>
      <c r="AJ35" s="31"/>
      <c r="AK35" s="32"/>
      <c r="AL35" s="32"/>
      <c r="AM35" s="11"/>
      <c r="AN35" s="30"/>
      <c r="AO35" s="30"/>
    </row>
    <row r="36" spans="2:59" hidden="1">
      <c r="F36" t="s">
        <v>49</v>
      </c>
      <c r="G36" s="28" t="e">
        <f>I31/I36</f>
        <v>#DIV/0!</v>
      </c>
      <c r="H36" s="28"/>
      <c r="I36" s="9">
        <f>SUMPRODUCT(C19:C21,E19:E21)</f>
        <v>0</v>
      </c>
      <c r="K36" s="27"/>
      <c r="L36" s="28" t="e">
        <f>N31/N36</f>
        <v>#DIV/0!</v>
      </c>
      <c r="M36" s="28"/>
      <c r="N36" s="9">
        <f>SUMPRODUCT(C19:C21,J19:J21)</f>
        <v>0</v>
      </c>
      <c r="P36" s="27"/>
      <c r="Q36" s="28" t="e">
        <f>S31/S36</f>
        <v>#DIV/0!</v>
      </c>
      <c r="R36" s="28"/>
      <c r="S36" s="9">
        <f>SUMPRODUCT(C19:C21,O19:O21)</f>
        <v>0</v>
      </c>
      <c r="U36" s="27"/>
      <c r="V36" s="28" t="e">
        <f>X31/X36</f>
        <v>#DIV/0!</v>
      </c>
      <c r="W36" s="28"/>
      <c r="X36" s="9">
        <f>SUMPRODUCT(C19:C21,T19:T21)</f>
        <v>0</v>
      </c>
      <c r="Y36" s="30"/>
      <c r="Z36" s="31"/>
      <c r="AA36" s="32"/>
      <c r="AB36" s="32"/>
      <c r="AC36" s="11"/>
      <c r="AD36" s="30"/>
      <c r="AE36" s="31"/>
      <c r="AF36" s="32"/>
      <c r="AG36" s="32"/>
      <c r="AH36" s="11"/>
      <c r="AI36" s="30"/>
      <c r="AJ36" s="31"/>
      <c r="AK36" s="32"/>
      <c r="AL36" s="32"/>
      <c r="AM36" s="11"/>
      <c r="AN36" s="30"/>
      <c r="AO36" s="30"/>
    </row>
    <row r="37" spans="2:59">
      <c r="B37" s="24" t="s">
        <v>50</v>
      </c>
    </row>
    <row r="38" spans="2:59" ht="15.95" customHeight="1">
      <c r="B38" s="43"/>
      <c r="C38" s="166" t="s">
        <v>36</v>
      </c>
      <c r="D38" s="166"/>
      <c r="E38" s="167" t="s">
        <v>37</v>
      </c>
      <c r="F38" s="166"/>
      <c r="G38" s="166"/>
      <c r="H38" s="166"/>
      <c r="I38" s="168"/>
      <c r="J38" s="167" t="s">
        <v>51</v>
      </c>
      <c r="K38" s="166"/>
      <c r="L38" s="166"/>
      <c r="M38" s="166"/>
      <c r="N38" s="168"/>
      <c r="O38" s="166" t="s">
        <v>6</v>
      </c>
      <c r="P38" s="166"/>
      <c r="Q38" s="166"/>
      <c r="R38" s="166"/>
      <c r="S38" s="168"/>
      <c r="T38" s="166" t="s">
        <v>7</v>
      </c>
      <c r="U38" s="166"/>
      <c r="V38" s="166"/>
      <c r="W38" s="166"/>
      <c r="X38" s="166"/>
      <c r="Y38" s="167" t="s">
        <v>38</v>
      </c>
      <c r="Z38" s="166"/>
      <c r="AA38" s="166"/>
      <c r="AB38" s="166"/>
      <c r="AC38" s="168"/>
      <c r="AD38" s="166" t="s">
        <v>39</v>
      </c>
      <c r="AE38" s="166"/>
      <c r="AF38" s="166"/>
      <c r="AG38" s="166"/>
      <c r="AH38" s="166"/>
      <c r="AI38" s="167" t="s">
        <v>10</v>
      </c>
      <c r="AJ38" s="166"/>
      <c r="AK38" s="166"/>
      <c r="AL38" s="166"/>
      <c r="AM38" s="168"/>
      <c r="AN38" s="174" t="s">
        <v>11</v>
      </c>
      <c r="AO38" s="174"/>
      <c r="AP38" s="174"/>
      <c r="AQ38" s="174"/>
      <c r="AR38" s="175"/>
      <c r="AS38" s="174" t="s">
        <v>12</v>
      </c>
      <c r="AT38" s="174"/>
      <c r="AU38" s="174"/>
      <c r="AV38" s="174"/>
      <c r="AW38" s="175"/>
      <c r="AX38" s="174" t="s">
        <v>13</v>
      </c>
      <c r="AY38" s="174"/>
      <c r="AZ38" s="174"/>
      <c r="BA38" s="174"/>
      <c r="BB38" s="175"/>
      <c r="BC38" s="169" t="s">
        <v>14</v>
      </c>
      <c r="BD38" s="170"/>
      <c r="BE38" s="170"/>
      <c r="BF38" s="170"/>
      <c r="BG38" s="171"/>
    </row>
    <row r="39" spans="2:59" ht="31.5">
      <c r="B39" s="50" t="s">
        <v>15</v>
      </c>
      <c r="C39" s="51" t="s">
        <v>16</v>
      </c>
      <c r="D39" s="90" t="s">
        <v>17</v>
      </c>
      <c r="E39" s="51" t="s">
        <v>16</v>
      </c>
      <c r="F39" s="51" t="s">
        <v>17</v>
      </c>
      <c r="G39" s="52" t="s">
        <v>18</v>
      </c>
      <c r="H39" s="52" t="s">
        <v>19</v>
      </c>
      <c r="I39" s="53" t="s">
        <v>20</v>
      </c>
      <c r="J39" s="54" t="s">
        <v>16</v>
      </c>
      <c r="K39" s="51" t="s">
        <v>17</v>
      </c>
      <c r="L39" s="52" t="s">
        <v>18</v>
      </c>
      <c r="M39" s="52" t="s">
        <v>19</v>
      </c>
      <c r="N39" s="53" t="s">
        <v>20</v>
      </c>
      <c r="O39" s="51" t="s">
        <v>16</v>
      </c>
      <c r="P39" s="51" t="s">
        <v>17</v>
      </c>
      <c r="Q39" s="52" t="s">
        <v>18</v>
      </c>
      <c r="R39" s="52" t="s">
        <v>19</v>
      </c>
      <c r="S39" s="53" t="s">
        <v>20</v>
      </c>
      <c r="T39" s="51" t="s">
        <v>16</v>
      </c>
      <c r="U39" s="51" t="s">
        <v>17</v>
      </c>
      <c r="V39" s="52" t="s">
        <v>18</v>
      </c>
      <c r="W39" s="52" t="s">
        <v>19</v>
      </c>
      <c r="X39" s="52" t="s">
        <v>20</v>
      </c>
      <c r="Y39" s="54" t="s">
        <v>16</v>
      </c>
      <c r="Z39" s="51" t="s">
        <v>17</v>
      </c>
      <c r="AA39" s="52" t="s">
        <v>18</v>
      </c>
      <c r="AB39" s="52" t="s">
        <v>19</v>
      </c>
      <c r="AC39" s="53" t="s">
        <v>20</v>
      </c>
      <c r="AD39" s="51" t="s">
        <v>16</v>
      </c>
      <c r="AE39" s="51" t="s">
        <v>17</v>
      </c>
      <c r="AF39" s="52" t="s">
        <v>18</v>
      </c>
      <c r="AG39" s="52" t="s">
        <v>19</v>
      </c>
      <c r="AH39" s="52" t="s">
        <v>20</v>
      </c>
      <c r="AI39" s="54" t="s">
        <v>16</v>
      </c>
      <c r="AJ39" s="51" t="s">
        <v>17</v>
      </c>
      <c r="AK39" s="52" t="s">
        <v>18</v>
      </c>
      <c r="AL39" s="52" t="s">
        <v>19</v>
      </c>
      <c r="AM39" s="53" t="s">
        <v>20</v>
      </c>
      <c r="AN39" s="93" t="s">
        <v>16</v>
      </c>
      <c r="AO39" s="93" t="s">
        <v>17</v>
      </c>
      <c r="AP39" s="94" t="s">
        <v>18</v>
      </c>
      <c r="AQ39" s="94" t="s">
        <v>19</v>
      </c>
      <c r="AR39" s="95" t="s">
        <v>20</v>
      </c>
      <c r="AS39" s="93" t="s">
        <v>16</v>
      </c>
      <c r="AT39" s="93" t="s">
        <v>17</v>
      </c>
      <c r="AU39" s="94" t="s">
        <v>18</v>
      </c>
      <c r="AV39" s="94" t="s">
        <v>19</v>
      </c>
      <c r="AW39" s="95" t="s">
        <v>20</v>
      </c>
      <c r="AX39" s="93" t="s">
        <v>16</v>
      </c>
      <c r="AY39" s="93" t="s">
        <v>17</v>
      </c>
      <c r="AZ39" s="94" t="s">
        <v>18</v>
      </c>
      <c r="BA39" s="94" t="s">
        <v>19</v>
      </c>
      <c r="BB39" s="95" t="s">
        <v>20</v>
      </c>
      <c r="BC39" s="131" t="s">
        <v>16</v>
      </c>
      <c r="BD39" s="132" t="s">
        <v>17</v>
      </c>
      <c r="BE39" s="133" t="s">
        <v>18</v>
      </c>
      <c r="BF39" s="133" t="s">
        <v>21</v>
      </c>
      <c r="BG39" s="134"/>
    </row>
    <row r="40" spans="2:59">
      <c r="B40" s="44" t="s">
        <v>52</v>
      </c>
      <c r="C40" s="45"/>
      <c r="D40" s="45"/>
      <c r="E40" s="55" t="e">
        <f>AVERAGE(E27:E31)</f>
        <v>#DIV/0!</v>
      </c>
      <c r="F40" s="46" t="e">
        <f>AVERAGE(F27:F31)</f>
        <v>#DIV/0!</v>
      </c>
      <c r="G40" s="47" t="e">
        <f>E40-F40</f>
        <v>#DIV/0!</v>
      </c>
      <c r="H40" s="41" t="e">
        <f>E40/F40*100</f>
        <v>#DIV/0!</v>
      </c>
      <c r="I40" s="42">
        <f>SUM(I27:I31)</f>
        <v>3212700.4765247102</v>
      </c>
      <c r="J40" s="56" t="e">
        <f>AVERAGE(J27:J31)</f>
        <v>#DIV/0!</v>
      </c>
      <c r="K40" s="48" t="e">
        <f>AVERAGE(K27:K31)</f>
        <v>#DIV/0!</v>
      </c>
      <c r="L40" s="49" t="e">
        <f>J40-K40</f>
        <v>#DIV/0!</v>
      </c>
      <c r="M40" s="41" t="e">
        <f>J40/K40*100</f>
        <v>#DIV/0!</v>
      </c>
      <c r="N40" s="42">
        <f>SUM(N27:N31)</f>
        <v>62321443.188828498</v>
      </c>
      <c r="O40" s="48" t="e">
        <f>AVERAGE(O27:O31)</f>
        <v>#DIV/0!</v>
      </c>
      <c r="P40" s="48" t="e">
        <f>AVERAGE(P27:P31)</f>
        <v>#DIV/0!</v>
      </c>
      <c r="Q40" s="49" t="e">
        <f>O40-P40</f>
        <v>#DIV/0!</v>
      </c>
      <c r="R40" s="41" t="e">
        <f>O40/P40*100</f>
        <v>#DIV/0!</v>
      </c>
      <c r="S40" s="42">
        <f>SUM(S27:S31)</f>
        <v>47567210.167498</v>
      </c>
      <c r="T40" s="48" t="e">
        <f>AVERAGE(T27:T31)</f>
        <v>#DIV/0!</v>
      </c>
      <c r="U40" s="48" t="e">
        <f>AVERAGE(U27:U31)</f>
        <v>#DIV/0!</v>
      </c>
      <c r="V40" s="49" t="e">
        <f>T40-U40</f>
        <v>#DIV/0!</v>
      </c>
      <c r="W40" s="41" t="e">
        <f>T40/U40*100</f>
        <v>#DIV/0!</v>
      </c>
      <c r="X40" s="74">
        <f>SUM(X27:X31)</f>
        <v>56366577.179934703</v>
      </c>
      <c r="Y40" s="38" t="e">
        <f>AVERAGE(Y27:Y31)</f>
        <v>#DIV/0!</v>
      </c>
      <c r="Z40" s="39" t="e">
        <f>AVERAGE(Z27:Z31)</f>
        <v>#DIV/0!</v>
      </c>
      <c r="AA40" s="40" t="e">
        <f>Y40-Z40</f>
        <v>#DIV/0!</v>
      </c>
      <c r="AB40" s="41" t="e">
        <f>Y40/Z40*100</f>
        <v>#DIV/0!</v>
      </c>
      <c r="AC40" s="42">
        <f>SUM(AC27:AC31)</f>
        <v>188031.870656816</v>
      </c>
      <c r="AD40" s="39" t="e">
        <f>AVERAGE(AD27:AD31)</f>
        <v>#DIV/0!</v>
      </c>
      <c r="AE40" s="39" t="e">
        <f>AVERAGE(AE27:AE31)</f>
        <v>#DIV/0!</v>
      </c>
      <c r="AF40" s="40" t="e">
        <f>AD40-AE40</f>
        <v>#DIV/0!</v>
      </c>
      <c r="AG40" s="41" t="e">
        <f>AD40/AE40*100</f>
        <v>#DIV/0!</v>
      </c>
      <c r="AH40" s="74">
        <f>SUM(AH27:AH31)</f>
        <v>-79439.844749172393</v>
      </c>
      <c r="AI40" s="38" t="e">
        <f>AVERAGE(AI27:AI31)</f>
        <v>#DIV/0!</v>
      </c>
      <c r="AJ40" s="39" t="e">
        <f>AVERAGE(AJ27:AJ31)</f>
        <v>#DIV/0!</v>
      </c>
      <c r="AK40" s="40" t="e">
        <f>AI40-AJ40</f>
        <v>#DIV/0!</v>
      </c>
      <c r="AL40" s="41" t="e">
        <f>AI40/AJ40*100</f>
        <v>#DIV/0!</v>
      </c>
      <c r="AM40" s="42">
        <f>SUM(AM27:AM31)</f>
        <v>214148.92147648</v>
      </c>
      <c r="AN40" s="38" t="e">
        <f>AVERAGE(AN27:AN31)</f>
        <v>#DIV/0!</v>
      </c>
      <c r="AO40" s="39" t="e">
        <f>AVERAGE(AO27:AO31)</f>
        <v>#DIV/0!</v>
      </c>
      <c r="AP40" s="40" t="e">
        <f t="shared" ref="AP40" si="0">AN40-AO40</f>
        <v>#DIV/0!</v>
      </c>
      <c r="AQ40" s="41" t="e">
        <f t="shared" ref="AQ40" si="1">AN40/AO40*100</f>
        <v>#DIV/0!</v>
      </c>
      <c r="AR40" s="42">
        <f>SUM(AR27:AR31)</f>
        <v>138781.52900551999</v>
      </c>
      <c r="AS40" s="38" t="e">
        <f>AVERAGE(AS27:AS31)</f>
        <v>#DIV/0!</v>
      </c>
      <c r="AT40" s="39" t="e">
        <f>AVERAGE(AT27:AT31)</f>
        <v>#DIV/0!</v>
      </c>
      <c r="AU40" s="40" t="e">
        <f t="shared" ref="AU40" si="2">AS40-AT40</f>
        <v>#DIV/0!</v>
      </c>
      <c r="AV40" s="41" t="e">
        <f>AS40/AT40*100</f>
        <v>#DIV/0!</v>
      </c>
      <c r="AW40" s="42">
        <f>SUM(AW27:AW31)</f>
        <v>48903.314327285399</v>
      </c>
      <c r="AX40" s="38" t="e">
        <f>AVERAGE(AX27:AX31)</f>
        <v>#DIV/0!</v>
      </c>
      <c r="AY40" s="39" t="e">
        <f>AVERAGE(AY27:AY31)</f>
        <v>#DIV/0!</v>
      </c>
      <c r="AZ40" s="40" t="e">
        <f t="shared" ref="AZ40" si="3">AX40-AY40</f>
        <v>#DIV/0!</v>
      </c>
      <c r="BA40" s="41" t="e">
        <f t="shared" ref="BA40" si="4">AX40/AY40*100</f>
        <v>#DIV/0!</v>
      </c>
      <c r="BB40" s="74">
        <f>SUM(BB27:BB31)</f>
        <v>291.908227514158</v>
      </c>
      <c r="BC40" s="121" t="e">
        <f>AVERAGE(BC26:BC29)</f>
        <v>#DIV/0!</v>
      </c>
      <c r="BD40" s="122" t="e">
        <f>AVERAGE(BD26:BD29)</f>
        <v>#DIV/0!</v>
      </c>
      <c r="BE40" s="123" t="e">
        <f>BC40-BD40</f>
        <v>#DIV/0!</v>
      </c>
      <c r="BF40" s="124" t="e">
        <f>BC40/BD40*100</f>
        <v>#DIV/0!</v>
      </c>
      <c r="BG40" s="125"/>
    </row>
    <row r="41" spans="2:59">
      <c r="B41" s="57" t="s">
        <v>53</v>
      </c>
    </row>
    <row r="44" spans="2:59" ht="213" customHeight="1">
      <c r="B44" s="182" t="s">
        <v>87</v>
      </c>
      <c r="C44" s="183"/>
      <c r="D44" s="183"/>
      <c r="E44" s="183"/>
      <c r="F44" s="183"/>
      <c r="G44" s="183"/>
      <c r="H44" s="183"/>
      <c r="I44" s="183"/>
      <c r="J44" s="18"/>
      <c r="K44" s="18"/>
      <c r="L44" s="18"/>
      <c r="M44" s="18"/>
      <c r="N44" s="18"/>
      <c r="O44" s="18"/>
      <c r="P44" s="18"/>
      <c r="Q44" s="18"/>
      <c r="R44" s="18"/>
      <c r="S44" s="18"/>
      <c r="W44" s="18"/>
      <c r="AB44" s="18"/>
      <c r="AG44" s="18"/>
      <c r="AL44" s="18"/>
    </row>
    <row r="48" spans="2:59">
      <c r="B48" s="2"/>
      <c r="D48" s="2"/>
    </row>
    <row r="49" spans="2:9">
      <c r="D49" s="2"/>
    </row>
    <row r="50" spans="2:9">
      <c r="B50" s="2"/>
      <c r="D50" s="2"/>
    </row>
    <row r="51" spans="2:9">
      <c r="D51" s="2"/>
    </row>
    <row r="52" spans="2:9" ht="19.5">
      <c r="D52" s="22"/>
    </row>
    <row r="53" spans="2:9" ht="19.5">
      <c r="D53" s="22"/>
    </row>
    <row r="54" spans="2:9" ht="19.5">
      <c r="D54" s="23"/>
    </row>
    <row r="55" spans="2:9">
      <c r="F55" s="3"/>
      <c r="G55" s="3"/>
    </row>
    <row r="56" spans="2:9">
      <c r="D56" s="2"/>
      <c r="E56" s="20"/>
      <c r="F56" s="19"/>
      <c r="G56" s="19"/>
    </row>
    <row r="57" spans="2:9" ht="18.75">
      <c r="B57" s="130"/>
      <c r="D57" s="3"/>
      <c r="E57" s="17"/>
    </row>
    <row r="58" spans="2:9" ht="18.75">
      <c r="B58" s="130"/>
      <c r="D58" s="19"/>
      <c r="E58" s="21"/>
      <c r="F58" s="3"/>
      <c r="G58" s="17"/>
    </row>
    <row r="60" spans="2:9">
      <c r="D60" s="2"/>
    </row>
    <row r="61" spans="2:9">
      <c r="D61" s="184"/>
      <c r="E61" s="184"/>
      <c r="F61" s="184"/>
      <c r="G61" s="184"/>
      <c r="H61" s="184"/>
      <c r="I61" s="184"/>
    </row>
  </sheetData>
  <mergeCells count="46">
    <mergeCell ref="AN25:AR25"/>
    <mergeCell ref="AS25:AW25"/>
    <mergeCell ref="AX25:BB25"/>
    <mergeCell ref="AN8:AR8"/>
    <mergeCell ref="AS8:AW8"/>
    <mergeCell ref="AX8:BB8"/>
    <mergeCell ref="AS22:AW23"/>
    <mergeCell ref="AX22:BB23"/>
    <mergeCell ref="C8:D8"/>
    <mergeCell ref="E8:I8"/>
    <mergeCell ref="J8:N8"/>
    <mergeCell ref="O8:S8"/>
    <mergeCell ref="T8:X8"/>
    <mergeCell ref="AD22:AH23"/>
    <mergeCell ref="E22:I23"/>
    <mergeCell ref="AI22:AM23"/>
    <mergeCell ref="AN22:AR23"/>
    <mergeCell ref="AD8:AH8"/>
    <mergeCell ref="AI8:AM8"/>
    <mergeCell ref="Y8:AC8"/>
    <mergeCell ref="E25:I25"/>
    <mergeCell ref="J25:N25"/>
    <mergeCell ref="O25:S25"/>
    <mergeCell ref="T25:X25"/>
    <mergeCell ref="B44:I44"/>
    <mergeCell ref="D61:I61"/>
    <mergeCell ref="C38:D38"/>
    <mergeCell ref="E38:I38"/>
    <mergeCell ref="J38:N38"/>
    <mergeCell ref="O38:S38"/>
    <mergeCell ref="B3:I3"/>
    <mergeCell ref="BC8:BG8"/>
    <mergeCell ref="BC22:BG23"/>
    <mergeCell ref="BC25:BG25"/>
    <mergeCell ref="BC38:BG38"/>
    <mergeCell ref="AS38:AW38"/>
    <mergeCell ref="AX38:BB38"/>
    <mergeCell ref="AN38:AR38"/>
    <mergeCell ref="AD38:AH38"/>
    <mergeCell ref="AI38:AM38"/>
    <mergeCell ref="T38:X38"/>
    <mergeCell ref="Y38:AC38"/>
    <mergeCell ref="Y25:AC25"/>
    <mergeCell ref="AD25:AH25"/>
    <mergeCell ref="AI25:AM25"/>
    <mergeCell ref="C25:D25"/>
  </mergeCells>
  <conditionalFormatting sqref="L11:L18">
    <cfRule type="cellIs" dxfId="1277" priority="542" operator="lessThan">
      <formula>0</formula>
    </cfRule>
    <cfRule type="cellIs" dxfId="1276" priority="543" operator="greaterThan">
      <formula>0</formula>
    </cfRule>
  </conditionalFormatting>
  <conditionalFormatting sqref="G10">
    <cfRule type="cellIs" dxfId="1275" priority="568" operator="lessThan">
      <formula>0</formula>
    </cfRule>
    <cfRule type="cellIs" dxfId="1274" priority="569" operator="greaterThan">
      <formula>0</formula>
    </cfRule>
  </conditionalFormatting>
  <conditionalFormatting sqref="L10">
    <cfRule type="cellIs" dxfId="1273" priority="566" operator="lessThan">
      <formula>0</formula>
    </cfRule>
    <cfRule type="cellIs" dxfId="1272" priority="567" operator="greaterThan">
      <formula>0</formula>
    </cfRule>
  </conditionalFormatting>
  <conditionalFormatting sqref="Q10">
    <cfRule type="cellIs" dxfId="1271" priority="564" operator="lessThan">
      <formula>0</formula>
    </cfRule>
    <cfRule type="cellIs" dxfId="1270" priority="565" operator="greaterThan">
      <formula>0</formula>
    </cfRule>
  </conditionalFormatting>
  <conditionalFormatting sqref="V10">
    <cfRule type="cellIs" dxfId="1269" priority="562" operator="lessThan">
      <formula>0</formula>
    </cfRule>
    <cfRule type="cellIs" dxfId="1268" priority="563" operator="greaterThan">
      <formula>0</formula>
    </cfRule>
  </conditionalFormatting>
  <conditionalFormatting sqref="AA10 AC10">
    <cfRule type="cellIs" dxfId="1267" priority="560" operator="lessThan">
      <formula>0</formula>
    </cfRule>
    <cfRule type="cellIs" dxfId="1266" priority="561" operator="greaterThan">
      <formula>0</formula>
    </cfRule>
  </conditionalFormatting>
  <conditionalFormatting sqref="I10">
    <cfRule type="cellIs" dxfId="1265" priority="556" operator="lessThan">
      <formula>0</formula>
    </cfRule>
    <cfRule type="cellIs" dxfId="1264" priority="557" operator="greaterThan">
      <formula>0</formula>
    </cfRule>
  </conditionalFormatting>
  <conditionalFormatting sqref="AM10">
    <cfRule type="cellIs" dxfId="1263" priority="554" operator="lessThan">
      <formula>0</formula>
    </cfRule>
    <cfRule type="cellIs" dxfId="1262" priority="555" operator="greaterThan">
      <formula>0</formula>
    </cfRule>
  </conditionalFormatting>
  <conditionalFormatting sqref="AK10">
    <cfRule type="cellIs" dxfId="1261" priority="552" operator="lessThan">
      <formula>0</formula>
    </cfRule>
    <cfRule type="cellIs" dxfId="1260" priority="553" operator="greaterThan">
      <formula>0</formula>
    </cfRule>
  </conditionalFormatting>
  <conditionalFormatting sqref="N10">
    <cfRule type="cellIs" dxfId="1259" priority="550" operator="lessThan">
      <formula>0</formula>
    </cfRule>
    <cfRule type="cellIs" dxfId="1258" priority="551" operator="greaterThan">
      <formula>0</formula>
    </cfRule>
  </conditionalFormatting>
  <conditionalFormatting sqref="S10">
    <cfRule type="cellIs" dxfId="1257" priority="548" operator="lessThan">
      <formula>0</formula>
    </cfRule>
    <cfRule type="cellIs" dxfId="1256" priority="549" operator="greaterThan">
      <formula>0</formula>
    </cfRule>
  </conditionalFormatting>
  <conditionalFormatting sqref="X10">
    <cfRule type="cellIs" dxfId="1255" priority="546" operator="lessThan">
      <formula>0</formula>
    </cfRule>
    <cfRule type="cellIs" dxfId="1254" priority="547" operator="greaterThan">
      <formula>0</formula>
    </cfRule>
  </conditionalFormatting>
  <conditionalFormatting sqref="G11:G18">
    <cfRule type="cellIs" dxfId="1253" priority="544" operator="lessThan">
      <formula>0</formula>
    </cfRule>
    <cfRule type="cellIs" dxfId="1252" priority="545" operator="greaterThan">
      <formula>0</formula>
    </cfRule>
  </conditionalFormatting>
  <conditionalFormatting sqref="Q11:Q18">
    <cfRule type="cellIs" dxfId="1251" priority="540" operator="lessThan">
      <formula>0</formula>
    </cfRule>
    <cfRule type="cellIs" dxfId="1250" priority="541" operator="greaterThan">
      <formula>0</formula>
    </cfRule>
  </conditionalFormatting>
  <conditionalFormatting sqref="V11:V18">
    <cfRule type="cellIs" dxfId="1249" priority="538" operator="lessThan">
      <formula>0</formula>
    </cfRule>
    <cfRule type="cellIs" dxfId="1248" priority="539" operator="greaterThan">
      <formula>0</formula>
    </cfRule>
  </conditionalFormatting>
  <conditionalFormatting sqref="AA11:AA18 AC11:AC18">
    <cfRule type="cellIs" dxfId="1247" priority="536" operator="lessThan">
      <formula>0</formula>
    </cfRule>
    <cfRule type="cellIs" dxfId="1246" priority="537" operator="greaterThan">
      <formula>0</formula>
    </cfRule>
  </conditionalFormatting>
  <conditionalFormatting sqref="AF13:AF18 AH13:AH18">
    <cfRule type="cellIs" dxfId="1245" priority="534" operator="lessThan">
      <formula>0</formula>
    </cfRule>
    <cfRule type="cellIs" dxfId="1244" priority="535" operator="greaterThan">
      <formula>0</formula>
    </cfRule>
  </conditionalFormatting>
  <conditionalFormatting sqref="X11:X18">
    <cfRule type="cellIs" dxfId="1243" priority="522" operator="lessThan">
      <formula>0</formula>
    </cfRule>
    <cfRule type="cellIs" dxfId="1242" priority="523" operator="greaterThan">
      <formula>0</formula>
    </cfRule>
  </conditionalFormatting>
  <conditionalFormatting sqref="I19:I21">
    <cfRule type="cellIs" dxfId="1241" priority="454" operator="lessThan">
      <formula>0</formula>
    </cfRule>
    <cfRule type="cellIs" dxfId="1240" priority="455" operator="greaterThan">
      <formula>0</formula>
    </cfRule>
  </conditionalFormatting>
  <conditionalFormatting sqref="M40">
    <cfRule type="cellIs" dxfId="1239" priority="486" operator="lessThan">
      <formula>0</formula>
    </cfRule>
    <cfRule type="cellIs" dxfId="1238" priority="487" operator="greaterThan">
      <formula>0</formula>
    </cfRule>
  </conditionalFormatting>
  <conditionalFormatting sqref="R10 R13:R18">
    <cfRule type="cellIs" dxfId="1237" priority="484" operator="lessThan">
      <formula>0</formula>
    </cfRule>
    <cfRule type="cellIs" dxfId="1236" priority="485" operator="greaterThan">
      <formula>0</formula>
    </cfRule>
  </conditionalFormatting>
  <conditionalFormatting sqref="I40">
    <cfRule type="cellIs" dxfId="1235" priority="520" operator="lessThan">
      <formula>0</formula>
    </cfRule>
    <cfRule type="cellIs" dxfId="1234" priority="521" operator="greaterThan">
      <formula>0</formula>
    </cfRule>
  </conditionalFormatting>
  <conditionalFormatting sqref="G40">
    <cfRule type="cellIs" dxfId="1233" priority="518" operator="lessThan">
      <formula>0</formula>
    </cfRule>
    <cfRule type="cellIs" dxfId="1232" priority="519" operator="greaterThan">
      <formula>0</formula>
    </cfRule>
  </conditionalFormatting>
  <conditionalFormatting sqref="L40">
    <cfRule type="cellIs" dxfId="1231" priority="516" operator="lessThan">
      <formula>0</formula>
    </cfRule>
    <cfRule type="cellIs" dxfId="1230" priority="517" operator="greaterThan">
      <formula>0</formula>
    </cfRule>
  </conditionalFormatting>
  <conditionalFormatting sqref="Q40">
    <cfRule type="cellIs" dxfId="1229" priority="514" operator="lessThan">
      <formula>0</formula>
    </cfRule>
    <cfRule type="cellIs" dxfId="1228" priority="515" operator="greaterThan">
      <formula>0</formula>
    </cfRule>
  </conditionalFormatting>
  <conditionalFormatting sqref="S40">
    <cfRule type="cellIs" dxfId="1227" priority="502" operator="lessThan">
      <formula>0</formula>
    </cfRule>
    <cfRule type="cellIs" dxfId="1226" priority="503" operator="greaterThan">
      <formula>0</formula>
    </cfRule>
  </conditionalFormatting>
  <conditionalFormatting sqref="X40">
    <cfRule type="cellIs" dxfId="1225" priority="500" operator="lessThan">
      <formula>0</formula>
    </cfRule>
    <cfRule type="cellIs" dxfId="1224" priority="501" operator="greaterThan">
      <formula>0</formula>
    </cfRule>
  </conditionalFormatting>
  <conditionalFormatting sqref="AC40">
    <cfRule type="cellIs" dxfId="1223" priority="498" operator="lessThan">
      <formula>0</formula>
    </cfRule>
    <cfRule type="cellIs" dxfId="1222" priority="499" operator="greaterThan">
      <formula>0</formula>
    </cfRule>
  </conditionalFormatting>
  <conditionalFormatting sqref="AH40">
    <cfRule type="cellIs" dxfId="1221" priority="496" operator="lessThan">
      <formula>0</formula>
    </cfRule>
    <cfRule type="cellIs" dxfId="1220" priority="497" operator="greaterThan">
      <formula>0</formula>
    </cfRule>
  </conditionalFormatting>
  <conditionalFormatting sqref="M13:M18">
    <cfRule type="cellIs" dxfId="1219" priority="488" operator="lessThan">
      <formula>0</formula>
    </cfRule>
    <cfRule type="cellIs" dxfId="1218" priority="489" operator="greaterThan">
      <formula>0</formula>
    </cfRule>
  </conditionalFormatting>
  <conditionalFormatting sqref="L19:L21">
    <cfRule type="cellIs" dxfId="1217" priority="452" operator="lessThan">
      <formula>0</formula>
    </cfRule>
    <cfRule type="cellIs" dxfId="1216" priority="453" operator="greaterThan">
      <formula>0</formula>
    </cfRule>
  </conditionalFormatting>
  <conditionalFormatting sqref="W13:W18">
    <cfRule type="cellIs" dxfId="1215" priority="480" operator="lessThan">
      <formula>0</formula>
    </cfRule>
    <cfRule type="cellIs" dxfId="1214" priority="481" operator="greaterThan">
      <formula>0</formula>
    </cfRule>
  </conditionalFormatting>
  <conditionalFormatting sqref="W19:W21">
    <cfRule type="cellIs" dxfId="1213" priority="438" operator="lessThan">
      <formula>0</formula>
    </cfRule>
    <cfRule type="cellIs" dxfId="1212" priority="439" operator="greaterThan">
      <formula>0</formula>
    </cfRule>
  </conditionalFormatting>
  <conditionalFormatting sqref="AB19:AB21">
    <cfRule type="cellIs" dxfId="1211" priority="436" operator="lessThan">
      <formula>0</formula>
    </cfRule>
    <cfRule type="cellIs" dxfId="1210" priority="437" operator="greaterThan">
      <formula>0</formula>
    </cfRule>
  </conditionalFormatting>
  <conditionalFormatting sqref="W40">
    <cfRule type="cellIs" dxfId="1209" priority="478" operator="lessThan">
      <formula>0</formula>
    </cfRule>
    <cfRule type="cellIs" dxfId="1208" priority="479" operator="greaterThan">
      <formula>0</formula>
    </cfRule>
  </conditionalFormatting>
  <conditionalFormatting sqref="AG13:AG18">
    <cfRule type="cellIs" dxfId="1207" priority="472" operator="lessThan">
      <formula>0</formula>
    </cfRule>
    <cfRule type="cellIs" dxfId="1206" priority="473" operator="greaterThan">
      <formula>0</formula>
    </cfRule>
  </conditionalFormatting>
  <conditionalFormatting sqref="N27:N30">
    <cfRule type="cellIs" dxfId="1205" priority="422" operator="lessThan">
      <formula>0</formula>
    </cfRule>
    <cfRule type="cellIs" dxfId="1204" priority="423" operator="greaterThan">
      <formula>0</formula>
    </cfRule>
  </conditionalFormatting>
  <conditionalFormatting sqref="L27:L31">
    <cfRule type="cellIs" dxfId="1203" priority="420" operator="lessThan">
      <formula>0</formula>
    </cfRule>
    <cfRule type="cellIs" dxfId="1202" priority="421" operator="greaterThan">
      <formula>0</formula>
    </cfRule>
  </conditionalFormatting>
  <conditionalFormatting sqref="AG40">
    <cfRule type="cellIs" dxfId="1201" priority="470" operator="lessThan">
      <formula>0</formula>
    </cfRule>
    <cfRule type="cellIs" dxfId="1200" priority="471" operator="greaterThan">
      <formula>0</formula>
    </cfRule>
  </conditionalFormatting>
  <conditionalFormatting sqref="I11:I18">
    <cfRule type="cellIs" dxfId="1199" priority="532" operator="lessThan">
      <formula>0</formula>
    </cfRule>
    <cfRule type="cellIs" dxfId="1198" priority="533" operator="greaterThan">
      <formula>0</formula>
    </cfRule>
  </conditionalFormatting>
  <conditionalFormatting sqref="AM11:AM18">
    <cfRule type="cellIs" dxfId="1197" priority="530" operator="lessThan">
      <formula>0</formula>
    </cfRule>
    <cfRule type="cellIs" dxfId="1196" priority="531" operator="greaterThan">
      <formula>0</formula>
    </cfRule>
  </conditionalFormatting>
  <conditionalFormatting sqref="AK11:AK18">
    <cfRule type="cellIs" dxfId="1195" priority="528" operator="lessThan">
      <formula>0</formula>
    </cfRule>
    <cfRule type="cellIs" dxfId="1194" priority="529" operator="greaterThan">
      <formula>0</formula>
    </cfRule>
  </conditionalFormatting>
  <conditionalFormatting sqref="N11:N18">
    <cfRule type="cellIs" dxfId="1193" priority="526" operator="lessThan">
      <formula>0</formula>
    </cfRule>
    <cfRule type="cellIs" dxfId="1192" priority="527" operator="greaterThan">
      <formula>0</formula>
    </cfRule>
  </conditionalFormatting>
  <conditionalFormatting sqref="S11:S18">
    <cfRule type="cellIs" dxfId="1191" priority="524" operator="lessThan">
      <formula>0</formula>
    </cfRule>
    <cfRule type="cellIs" dxfId="1190" priority="525" operator="greaterThan">
      <formula>0</formula>
    </cfRule>
  </conditionalFormatting>
  <conditionalFormatting sqref="R19:R21">
    <cfRule type="cellIs" dxfId="1189" priority="440" operator="lessThan">
      <formula>0</formula>
    </cfRule>
    <cfRule type="cellIs" dxfId="1188" priority="441" operator="greaterThan">
      <formula>0</formula>
    </cfRule>
  </conditionalFormatting>
  <conditionalFormatting sqref="Q19:Q21">
    <cfRule type="cellIs" dxfId="1187" priority="448" operator="lessThan">
      <formula>0</formula>
    </cfRule>
    <cfRule type="cellIs" dxfId="1186" priority="449" operator="greaterThan">
      <formula>0</formula>
    </cfRule>
  </conditionalFormatting>
  <conditionalFormatting sqref="S19:S21">
    <cfRule type="cellIs" dxfId="1185" priority="446" operator="lessThan">
      <formula>0</formula>
    </cfRule>
    <cfRule type="cellIs" dxfId="1184" priority="447" operator="greaterThan">
      <formula>0</formula>
    </cfRule>
  </conditionalFormatting>
  <conditionalFormatting sqref="R40">
    <cfRule type="cellIs" dxfId="1183" priority="482" operator="lessThan">
      <formula>0</formula>
    </cfRule>
    <cfRule type="cellIs" dxfId="1182" priority="483" operator="greaterThan">
      <formula>0</formula>
    </cfRule>
  </conditionalFormatting>
  <conditionalFormatting sqref="X19:X21">
    <cfRule type="cellIs" dxfId="1181" priority="442" operator="lessThan">
      <formula>0</formula>
    </cfRule>
    <cfRule type="cellIs" dxfId="1180" priority="443" operator="greaterThan">
      <formula>0</formula>
    </cfRule>
  </conditionalFormatting>
  <conditionalFormatting sqref="AM40">
    <cfRule type="cellIs" dxfId="1179" priority="494" operator="lessThan">
      <formula>0</formula>
    </cfRule>
    <cfRule type="cellIs" dxfId="1178" priority="495" operator="greaterThan">
      <formula>0</formula>
    </cfRule>
  </conditionalFormatting>
  <conditionalFormatting sqref="AA40">
    <cfRule type="cellIs" dxfId="1177" priority="510" operator="lessThan">
      <formula>0</formula>
    </cfRule>
    <cfRule type="cellIs" dxfId="1176" priority="511" operator="greaterThan">
      <formula>0</formula>
    </cfRule>
  </conditionalFormatting>
  <conditionalFormatting sqref="V40">
    <cfRule type="cellIs" dxfId="1175" priority="512" operator="lessThan">
      <formula>0</formula>
    </cfRule>
    <cfRule type="cellIs" dxfId="1174" priority="513" operator="greaterThan">
      <formula>0</formula>
    </cfRule>
  </conditionalFormatting>
  <conditionalFormatting sqref="AF40">
    <cfRule type="cellIs" dxfId="1173" priority="508" operator="lessThan">
      <formula>0</formula>
    </cfRule>
    <cfRule type="cellIs" dxfId="1172" priority="509" operator="greaterThan">
      <formula>0</formula>
    </cfRule>
  </conditionalFormatting>
  <conditionalFormatting sqref="AK40">
    <cfRule type="cellIs" dxfId="1171" priority="506" operator="lessThan">
      <formula>0</formula>
    </cfRule>
    <cfRule type="cellIs" dxfId="1170" priority="507" operator="greaterThan">
      <formula>0</formula>
    </cfRule>
  </conditionalFormatting>
  <conditionalFormatting sqref="N40">
    <cfRule type="cellIs" dxfId="1169" priority="504" operator="lessThan">
      <formula>0</formula>
    </cfRule>
    <cfRule type="cellIs" dxfId="1168" priority="505" operator="greaterThan">
      <formula>0</formula>
    </cfRule>
  </conditionalFormatting>
  <conditionalFormatting sqref="H10:H18">
    <cfRule type="cellIs" dxfId="1167" priority="492" operator="lessThan">
      <formula>0</formula>
    </cfRule>
    <cfRule type="cellIs" dxfId="1166" priority="493" operator="greaterThan">
      <formula>0</formula>
    </cfRule>
  </conditionalFormatting>
  <conditionalFormatting sqref="AF19:AF21 AH19:AH21">
    <cfRule type="cellIs" dxfId="1165" priority="462" operator="lessThan">
      <formula>0</formula>
    </cfRule>
    <cfRule type="cellIs" dxfId="1164" priority="463" operator="greaterThan">
      <formula>0</formula>
    </cfRule>
  </conditionalFormatting>
  <conditionalFormatting sqref="AM19:AM21">
    <cfRule type="cellIs" dxfId="1163" priority="460" operator="lessThan">
      <formula>0</formula>
    </cfRule>
    <cfRule type="cellIs" dxfId="1162" priority="461" operator="greaterThan">
      <formula>0</formula>
    </cfRule>
  </conditionalFormatting>
  <conditionalFormatting sqref="H40">
    <cfRule type="cellIs" dxfId="1161" priority="490" operator="lessThan">
      <formula>0</formula>
    </cfRule>
    <cfRule type="cellIs" dxfId="1160" priority="491" operator="greaterThan">
      <formula>0</formula>
    </cfRule>
  </conditionalFormatting>
  <conditionalFormatting sqref="N19:N21">
    <cfRule type="cellIs" dxfId="1159" priority="450" operator="lessThan">
      <formula>0</formula>
    </cfRule>
    <cfRule type="cellIs" dxfId="1158" priority="451" operator="greaterThan">
      <formula>0</formula>
    </cfRule>
  </conditionalFormatting>
  <conditionalFormatting sqref="V19:V21">
    <cfRule type="cellIs" dxfId="1157" priority="444" operator="lessThan">
      <formula>0</formula>
    </cfRule>
    <cfRule type="cellIs" dxfId="1156" priority="445" operator="greaterThan">
      <formula>0</formula>
    </cfRule>
  </conditionalFormatting>
  <conditionalFormatting sqref="AB13:AB18">
    <cfRule type="cellIs" dxfId="1155" priority="476" operator="lessThan">
      <formula>0</formula>
    </cfRule>
    <cfRule type="cellIs" dxfId="1154" priority="477" operator="greaterThan">
      <formula>0</formula>
    </cfRule>
  </conditionalFormatting>
  <conditionalFormatting sqref="M19:M21">
    <cfRule type="cellIs" dxfId="1153" priority="430" operator="lessThan">
      <formula>0</formula>
    </cfRule>
    <cfRule type="cellIs" dxfId="1152" priority="431" operator="greaterThan">
      <formula>0</formula>
    </cfRule>
  </conditionalFormatting>
  <conditionalFormatting sqref="H19:H21">
    <cfRule type="cellIs" dxfId="1151" priority="428" operator="lessThan">
      <formula>0</formula>
    </cfRule>
    <cfRule type="cellIs" dxfId="1150" priority="429" operator="greaterThan">
      <formula>0</formula>
    </cfRule>
  </conditionalFormatting>
  <conditionalFormatting sqref="AB40">
    <cfRule type="cellIs" dxfId="1149" priority="474" operator="lessThan">
      <formula>0</formula>
    </cfRule>
    <cfRule type="cellIs" dxfId="1148" priority="475" operator="greaterThan">
      <formula>0</formula>
    </cfRule>
  </conditionalFormatting>
  <conditionalFormatting sqref="AL10:AL18">
    <cfRule type="cellIs" dxfId="1147" priority="468" operator="lessThan">
      <formula>0</formula>
    </cfRule>
    <cfRule type="cellIs" dxfId="1146" priority="469" operator="greaterThan">
      <formula>0</formula>
    </cfRule>
  </conditionalFormatting>
  <conditionalFormatting sqref="X27:X30">
    <cfRule type="cellIs" dxfId="1145" priority="414" operator="lessThan">
      <formula>0</formula>
    </cfRule>
    <cfRule type="cellIs" dxfId="1144" priority="415" operator="greaterThan">
      <formula>0</formula>
    </cfRule>
  </conditionalFormatting>
  <conditionalFormatting sqref="V27:V31">
    <cfRule type="cellIs" dxfId="1143" priority="412" operator="lessThan">
      <formula>0</formula>
    </cfRule>
    <cfRule type="cellIs" dxfId="1142" priority="413" operator="greaterThan">
      <formula>0</formula>
    </cfRule>
  </conditionalFormatting>
  <conditionalFormatting sqref="AL40">
    <cfRule type="cellIs" dxfId="1141" priority="466" operator="lessThan">
      <formula>0</formula>
    </cfRule>
    <cfRule type="cellIs" dxfId="1140" priority="467" operator="greaterThan">
      <formula>0</formula>
    </cfRule>
  </conditionalFormatting>
  <conditionalFormatting sqref="AA19:AA21 AC19:AC21">
    <cfRule type="cellIs" dxfId="1139" priority="464" operator="lessThan">
      <formula>0</formula>
    </cfRule>
    <cfRule type="cellIs" dxfId="1138" priority="465" operator="greaterThan">
      <formula>0</formula>
    </cfRule>
  </conditionalFormatting>
  <conditionalFormatting sqref="AA27:AA31">
    <cfRule type="cellIs" dxfId="1137" priority="408" operator="lessThan">
      <formula>0</formula>
    </cfRule>
    <cfRule type="cellIs" dxfId="1136" priority="409" operator="greaterThan">
      <formula>0</formula>
    </cfRule>
  </conditionalFormatting>
  <conditionalFormatting sqref="AH27:AH30">
    <cfRule type="cellIs" dxfId="1135" priority="406" operator="lessThan">
      <formula>0</formula>
    </cfRule>
    <cfRule type="cellIs" dxfId="1134" priority="407" operator="greaterThan">
      <formula>0</formula>
    </cfRule>
  </conditionalFormatting>
  <conditionalFormatting sqref="AK19:AK21">
    <cfRule type="cellIs" dxfId="1133" priority="458" operator="lessThan">
      <formula>0</formula>
    </cfRule>
    <cfRule type="cellIs" dxfId="1132" priority="459" operator="greaterThan">
      <formula>0</formula>
    </cfRule>
  </conditionalFormatting>
  <conditionalFormatting sqref="G19:G21">
    <cfRule type="cellIs" dxfId="1131" priority="456" operator="lessThan">
      <formula>0</formula>
    </cfRule>
    <cfRule type="cellIs" dxfId="1130" priority="457" operator="greaterThan">
      <formula>0</formula>
    </cfRule>
  </conditionalFormatting>
  <conditionalFormatting sqref="AK27:AK31">
    <cfRule type="cellIs" dxfId="1129" priority="400" operator="lessThan">
      <formula>0</formula>
    </cfRule>
    <cfRule type="cellIs" dxfId="1128" priority="401" operator="greaterThan">
      <formula>0</formula>
    </cfRule>
  </conditionalFormatting>
  <conditionalFormatting sqref="R27:R28">
    <cfRule type="cellIs" dxfId="1127" priority="398" operator="lessThan">
      <formula>0</formula>
    </cfRule>
    <cfRule type="cellIs" dxfId="1126" priority="399" operator="greaterThan">
      <formula>0</formula>
    </cfRule>
  </conditionalFormatting>
  <conditionalFormatting sqref="W29:W31">
    <cfRule type="cellIs" dxfId="1125" priority="392" operator="lessThan">
      <formula>0</formula>
    </cfRule>
    <cfRule type="cellIs" dxfId="1124" priority="393" operator="greaterThan">
      <formula>0</formula>
    </cfRule>
  </conditionalFormatting>
  <conditionalFormatting sqref="AB27:AB28">
    <cfRule type="cellIs" dxfId="1123" priority="390" operator="lessThan">
      <formula>0</formula>
    </cfRule>
    <cfRule type="cellIs" dxfId="1122" priority="391" operator="greaterThan">
      <formula>0</formula>
    </cfRule>
  </conditionalFormatting>
  <conditionalFormatting sqref="AG29:AG31">
    <cfRule type="cellIs" dxfId="1121" priority="384" operator="lessThan">
      <formula>0</formula>
    </cfRule>
    <cfRule type="cellIs" dxfId="1120" priority="385" operator="greaterThan">
      <formula>0</formula>
    </cfRule>
  </conditionalFormatting>
  <conditionalFormatting sqref="AL27:AL28">
    <cfRule type="cellIs" dxfId="1119" priority="382" operator="lessThan">
      <formula>0</formula>
    </cfRule>
    <cfRule type="cellIs" dxfId="1118" priority="383" operator="greaterThan">
      <formula>0</formula>
    </cfRule>
  </conditionalFormatting>
  <conditionalFormatting sqref="AG19:AG21">
    <cfRule type="cellIs" dxfId="1117" priority="434" operator="lessThan">
      <formula>0</formula>
    </cfRule>
    <cfRule type="cellIs" dxfId="1116" priority="435" operator="greaterThan">
      <formula>0</formula>
    </cfRule>
  </conditionalFormatting>
  <conditionalFormatting sqref="AL19:AL21">
    <cfRule type="cellIs" dxfId="1115" priority="432" operator="lessThan">
      <formula>0</formula>
    </cfRule>
    <cfRule type="cellIs" dxfId="1114" priority="433" operator="greaterThan">
      <formula>0</formula>
    </cfRule>
  </conditionalFormatting>
  <conditionalFormatting sqref="M29:M31">
    <cfRule type="cellIs" dxfId="1113" priority="376" operator="lessThan">
      <formula>0</formula>
    </cfRule>
    <cfRule type="cellIs" dxfId="1112" priority="377" operator="greaterThan">
      <formula>0</formula>
    </cfRule>
  </conditionalFormatting>
  <conditionalFormatting sqref="H27:H28">
    <cfRule type="cellIs" dxfId="1111" priority="374" operator="lessThan">
      <formula>0</formula>
    </cfRule>
    <cfRule type="cellIs" dxfId="1110" priority="375" operator="greaterThan">
      <formula>0</formula>
    </cfRule>
  </conditionalFormatting>
  <conditionalFormatting sqref="I27:I31">
    <cfRule type="cellIs" dxfId="1109" priority="426" operator="lessThan">
      <formula>0</formula>
    </cfRule>
    <cfRule type="cellIs" dxfId="1108" priority="427" operator="greaterThan">
      <formula>0</formula>
    </cfRule>
  </conditionalFormatting>
  <conditionalFormatting sqref="G27:G31">
    <cfRule type="cellIs" dxfId="1107" priority="424" operator="lessThan">
      <formula>0</formula>
    </cfRule>
    <cfRule type="cellIs" dxfId="1106" priority="425" operator="greaterThan">
      <formula>0</formula>
    </cfRule>
  </conditionalFormatting>
  <conditionalFormatting sqref="S31">
    <cfRule type="cellIs" dxfId="1105" priority="368" operator="lessThan">
      <formula>0</formula>
    </cfRule>
    <cfRule type="cellIs" dxfId="1104" priority="369" operator="greaterThan">
      <formula>0</formula>
    </cfRule>
  </conditionalFormatting>
  <conditionalFormatting sqref="X31">
    <cfRule type="cellIs" dxfId="1103" priority="366" operator="lessThan">
      <formula>0</formula>
    </cfRule>
    <cfRule type="cellIs" dxfId="1102" priority="367" operator="greaterThan">
      <formula>0</formula>
    </cfRule>
  </conditionalFormatting>
  <conditionalFormatting sqref="S27:S30">
    <cfRule type="cellIs" dxfId="1101" priority="418" operator="lessThan">
      <formula>0</formula>
    </cfRule>
    <cfRule type="cellIs" dxfId="1100" priority="419" operator="greaterThan">
      <formula>0</formula>
    </cfRule>
  </conditionalFormatting>
  <conditionalFormatting sqref="Q27:Q31">
    <cfRule type="cellIs" dxfId="1099" priority="416" operator="lessThan">
      <formula>0</formula>
    </cfRule>
    <cfRule type="cellIs" dxfId="1098" priority="417" operator="greaterThan">
      <formula>0</formula>
    </cfRule>
  </conditionalFormatting>
  <conditionalFormatting sqref="AM31">
    <cfRule type="cellIs" dxfId="1097" priority="360" operator="lessThan">
      <formula>0</formula>
    </cfRule>
    <cfRule type="cellIs" dxfId="1096" priority="361" operator="greaterThan">
      <formula>0</formula>
    </cfRule>
  </conditionalFormatting>
  <conditionalFormatting sqref="AC27:AC30">
    <cfRule type="cellIs" dxfId="1095" priority="410" operator="lessThan">
      <formula>0</formula>
    </cfRule>
    <cfRule type="cellIs" dxfId="1094" priority="411" operator="greaterThan">
      <formula>0</formula>
    </cfRule>
  </conditionalFormatting>
  <conditionalFormatting sqref="AF27:AF31">
    <cfRule type="cellIs" dxfId="1093" priority="404" operator="lessThan">
      <formula>0</formula>
    </cfRule>
    <cfRule type="cellIs" dxfId="1092" priority="405" operator="greaterThan">
      <formula>0</formula>
    </cfRule>
  </conditionalFormatting>
  <conditionalFormatting sqref="AM27:AM30">
    <cfRule type="cellIs" dxfId="1091" priority="402" operator="lessThan">
      <formula>0</formula>
    </cfRule>
    <cfRule type="cellIs" dxfId="1090" priority="403" operator="greaterThan">
      <formula>0</formula>
    </cfRule>
  </conditionalFormatting>
  <conditionalFormatting sqref="R29:R31">
    <cfRule type="cellIs" dxfId="1089" priority="396" operator="lessThan">
      <formula>0</formula>
    </cfRule>
    <cfRule type="cellIs" dxfId="1088" priority="397" operator="greaterThan">
      <formula>0</formula>
    </cfRule>
  </conditionalFormatting>
  <conditionalFormatting sqref="W27:W28">
    <cfRule type="cellIs" dxfId="1087" priority="394" operator="lessThan">
      <formula>0</formula>
    </cfRule>
    <cfRule type="cellIs" dxfId="1086" priority="395" operator="greaterThan">
      <formula>0</formula>
    </cfRule>
  </conditionalFormatting>
  <conditionalFormatting sqref="AB29:AB31">
    <cfRule type="cellIs" dxfId="1085" priority="388" operator="lessThan">
      <formula>0</formula>
    </cfRule>
    <cfRule type="cellIs" dxfId="1084" priority="389" operator="greaterThan">
      <formula>0</formula>
    </cfRule>
  </conditionalFormatting>
  <conditionalFormatting sqref="AG27:AG28">
    <cfRule type="cellIs" dxfId="1083" priority="386" operator="lessThan">
      <formula>0</formula>
    </cfRule>
    <cfRule type="cellIs" dxfId="1082" priority="387" operator="greaterThan">
      <formula>0</formula>
    </cfRule>
  </conditionalFormatting>
  <conditionalFormatting sqref="AL29:AL31">
    <cfRule type="cellIs" dxfId="1081" priority="380" operator="lessThan">
      <formula>0</formula>
    </cfRule>
    <cfRule type="cellIs" dxfId="1080" priority="381" operator="greaterThan">
      <formula>0</formula>
    </cfRule>
  </conditionalFormatting>
  <conditionalFormatting sqref="M27:M28">
    <cfRule type="cellIs" dxfId="1079" priority="378" operator="lessThan">
      <formula>0</formula>
    </cfRule>
    <cfRule type="cellIs" dxfId="1078" priority="379" operator="greaterThan">
      <formula>0</formula>
    </cfRule>
  </conditionalFormatting>
  <conditionalFormatting sqref="H29:H31">
    <cfRule type="cellIs" dxfId="1077" priority="372" operator="lessThan">
      <formula>0</formula>
    </cfRule>
    <cfRule type="cellIs" dxfId="1076" priority="373" operator="greaterThan">
      <formula>0</formula>
    </cfRule>
  </conditionalFormatting>
  <conditionalFormatting sqref="N31">
    <cfRule type="cellIs" dxfId="1075" priority="370" operator="lessThan">
      <formula>0</formula>
    </cfRule>
    <cfRule type="cellIs" dxfId="1074" priority="371" operator="greaterThan">
      <formula>0</formula>
    </cfRule>
  </conditionalFormatting>
  <conditionalFormatting sqref="AC31">
    <cfRule type="cellIs" dxfId="1073" priority="364" operator="lessThan">
      <formula>0</formula>
    </cfRule>
    <cfRule type="cellIs" dxfId="1072" priority="365" operator="greaterThan">
      <formula>0</formula>
    </cfRule>
  </conditionalFormatting>
  <conditionalFormatting sqref="AH31">
    <cfRule type="cellIs" dxfId="1071" priority="362" operator="lessThan">
      <formula>0</formula>
    </cfRule>
    <cfRule type="cellIs" dxfId="1070" priority="363" operator="greaterThan">
      <formula>0</formula>
    </cfRule>
  </conditionalFormatting>
  <conditionalFormatting sqref="AR10">
    <cfRule type="cellIs" dxfId="1069" priority="358" operator="lessThan">
      <formula>0</formula>
    </cfRule>
    <cfRule type="cellIs" dxfId="1068" priority="359" operator="greaterThan">
      <formula>0</formula>
    </cfRule>
  </conditionalFormatting>
  <conditionalFormatting sqref="AP10">
    <cfRule type="cellIs" dxfId="1067" priority="356" operator="lessThan">
      <formula>0</formula>
    </cfRule>
    <cfRule type="cellIs" dxfId="1066" priority="357" operator="greaterThan">
      <formula>0</formula>
    </cfRule>
  </conditionalFormatting>
  <conditionalFormatting sqref="AR11:AR18">
    <cfRule type="cellIs" dxfId="1065" priority="354" operator="lessThan">
      <formula>0</formula>
    </cfRule>
    <cfRule type="cellIs" dxfId="1064" priority="355" operator="greaterThan">
      <formula>0</formula>
    </cfRule>
  </conditionalFormatting>
  <conditionalFormatting sqref="AP11:AP18">
    <cfRule type="cellIs" dxfId="1063" priority="352" operator="lessThan">
      <formula>0</formula>
    </cfRule>
    <cfRule type="cellIs" dxfId="1062" priority="353" operator="greaterThan">
      <formula>0</formula>
    </cfRule>
  </conditionalFormatting>
  <conditionalFormatting sqref="AR19:AR21">
    <cfRule type="cellIs" dxfId="1061" priority="348" operator="lessThan">
      <formula>0</formula>
    </cfRule>
    <cfRule type="cellIs" dxfId="1060" priority="349" operator="greaterThan">
      <formula>0</formula>
    </cfRule>
  </conditionalFormatting>
  <conditionalFormatting sqref="AQ10:AQ18">
    <cfRule type="cellIs" dxfId="1059" priority="350" operator="lessThan">
      <formula>0</formula>
    </cfRule>
    <cfRule type="cellIs" dxfId="1058" priority="351" operator="greaterThan">
      <formula>0</formula>
    </cfRule>
  </conditionalFormatting>
  <conditionalFormatting sqref="AP19:AP21">
    <cfRule type="cellIs" dxfId="1057" priority="346" operator="lessThan">
      <formula>0</formula>
    </cfRule>
    <cfRule type="cellIs" dxfId="1056" priority="347" operator="greaterThan">
      <formula>0</formula>
    </cfRule>
  </conditionalFormatting>
  <conditionalFormatting sqref="AQ19:AQ21">
    <cfRule type="cellIs" dxfId="1055" priority="344" operator="lessThan">
      <formula>0</formula>
    </cfRule>
    <cfRule type="cellIs" dxfId="1054" priority="345" operator="greaterThan">
      <formula>0</formula>
    </cfRule>
  </conditionalFormatting>
  <conditionalFormatting sqref="AW10">
    <cfRule type="cellIs" dxfId="1053" priority="342" operator="lessThan">
      <formula>0</formula>
    </cfRule>
    <cfRule type="cellIs" dxfId="1052" priority="343" operator="greaterThan">
      <formula>0</formula>
    </cfRule>
  </conditionalFormatting>
  <conditionalFormatting sqref="AU10">
    <cfRule type="cellIs" dxfId="1051" priority="340" operator="lessThan">
      <formula>0</formula>
    </cfRule>
    <cfRule type="cellIs" dxfId="1050" priority="341" operator="greaterThan">
      <formula>0</formula>
    </cfRule>
  </conditionalFormatting>
  <conditionalFormatting sqref="AW11:AW18">
    <cfRule type="cellIs" dxfId="1049" priority="338" operator="lessThan">
      <formula>0</formula>
    </cfRule>
    <cfRule type="cellIs" dxfId="1048" priority="339" operator="greaterThan">
      <formula>0</formula>
    </cfRule>
  </conditionalFormatting>
  <conditionalFormatting sqref="AU11:AU18">
    <cfRule type="cellIs" dxfId="1047" priority="336" operator="lessThan">
      <formula>0</formula>
    </cfRule>
    <cfRule type="cellIs" dxfId="1046" priority="337" operator="greaterThan">
      <formula>0</formula>
    </cfRule>
  </conditionalFormatting>
  <conditionalFormatting sqref="AW19:AW21">
    <cfRule type="cellIs" dxfId="1045" priority="332" operator="lessThan">
      <formula>0</formula>
    </cfRule>
    <cfRule type="cellIs" dxfId="1044" priority="333" operator="greaterThan">
      <formula>0</formula>
    </cfRule>
  </conditionalFormatting>
  <conditionalFormatting sqref="AV10:AV18">
    <cfRule type="cellIs" dxfId="1043" priority="334" operator="lessThan">
      <formula>0</formula>
    </cfRule>
    <cfRule type="cellIs" dxfId="1042" priority="335" operator="greaterThan">
      <formula>0</formula>
    </cfRule>
  </conditionalFormatting>
  <conditionalFormatting sqref="AU19:AU21">
    <cfRule type="cellIs" dxfId="1041" priority="330" operator="lessThan">
      <formula>0</formula>
    </cfRule>
    <cfRule type="cellIs" dxfId="1040" priority="331" operator="greaterThan">
      <formula>0</formula>
    </cfRule>
  </conditionalFormatting>
  <conditionalFormatting sqref="AV19:AV21">
    <cfRule type="cellIs" dxfId="1039" priority="328" operator="lessThan">
      <formula>0</formula>
    </cfRule>
    <cfRule type="cellIs" dxfId="1038" priority="329" operator="greaterThan">
      <formula>0</formula>
    </cfRule>
  </conditionalFormatting>
  <conditionalFormatting sqref="BB10">
    <cfRule type="cellIs" dxfId="1037" priority="326" operator="lessThan">
      <formula>0</formula>
    </cfRule>
    <cfRule type="cellIs" dxfId="1036" priority="327" operator="greaterThan">
      <formula>0</formula>
    </cfRule>
  </conditionalFormatting>
  <conditionalFormatting sqref="AZ10">
    <cfRule type="cellIs" dxfId="1035" priority="324" operator="lessThan">
      <formula>0</formula>
    </cfRule>
    <cfRule type="cellIs" dxfId="1034" priority="325" operator="greaterThan">
      <formula>0</formula>
    </cfRule>
  </conditionalFormatting>
  <conditionalFormatting sqref="BB11:BB18">
    <cfRule type="cellIs" dxfId="1033" priority="322" operator="lessThan">
      <formula>0</formula>
    </cfRule>
    <cfRule type="cellIs" dxfId="1032" priority="323" operator="greaterThan">
      <formula>0</formula>
    </cfRule>
  </conditionalFormatting>
  <conditionalFormatting sqref="AZ11:AZ18">
    <cfRule type="cellIs" dxfId="1031" priority="320" operator="lessThan">
      <formula>0</formula>
    </cfRule>
    <cfRule type="cellIs" dxfId="1030" priority="321" operator="greaterThan">
      <formula>0</formula>
    </cfRule>
  </conditionalFormatting>
  <conditionalFormatting sqref="BB19:BB21">
    <cfRule type="cellIs" dxfId="1029" priority="316" operator="lessThan">
      <formula>0</formula>
    </cfRule>
    <cfRule type="cellIs" dxfId="1028" priority="317" operator="greaterThan">
      <formula>0</formula>
    </cfRule>
  </conditionalFormatting>
  <conditionalFormatting sqref="AZ19:AZ21">
    <cfRule type="cellIs" dxfId="1027" priority="314" operator="lessThan">
      <formula>0</formula>
    </cfRule>
    <cfRule type="cellIs" dxfId="1026" priority="315" operator="greaterThan">
      <formula>0</formula>
    </cfRule>
  </conditionalFormatting>
  <conditionalFormatting sqref="BA19:BA21">
    <cfRule type="cellIs" dxfId="1025" priority="312" operator="lessThan">
      <formula>0</formula>
    </cfRule>
    <cfRule type="cellIs" dxfId="1024" priority="313" operator="greaterThan">
      <formula>0</formula>
    </cfRule>
  </conditionalFormatting>
  <conditionalFormatting sqref="AP27:AP31">
    <cfRule type="cellIs" dxfId="1023" priority="308" operator="lessThan">
      <formula>0</formula>
    </cfRule>
    <cfRule type="cellIs" dxfId="1022" priority="309" operator="greaterThan">
      <formula>0</formula>
    </cfRule>
  </conditionalFormatting>
  <conditionalFormatting sqref="AQ27:AQ28">
    <cfRule type="cellIs" dxfId="1021" priority="306" operator="lessThan">
      <formula>0</formula>
    </cfRule>
    <cfRule type="cellIs" dxfId="1020" priority="307" operator="greaterThan">
      <formula>0</formula>
    </cfRule>
  </conditionalFormatting>
  <conditionalFormatting sqref="AR31">
    <cfRule type="cellIs" dxfId="1019" priority="302" operator="lessThan">
      <formula>0</formula>
    </cfRule>
    <cfRule type="cellIs" dxfId="1018" priority="303" operator="greaterThan">
      <formula>0</formula>
    </cfRule>
  </conditionalFormatting>
  <conditionalFormatting sqref="AR27:AR30">
    <cfRule type="cellIs" dxfId="1017" priority="310" operator="lessThan">
      <formula>0</formula>
    </cfRule>
    <cfRule type="cellIs" dxfId="1016" priority="311" operator="greaterThan">
      <formula>0</formula>
    </cfRule>
  </conditionalFormatting>
  <conditionalFormatting sqref="AQ29:AQ31">
    <cfRule type="cellIs" dxfId="1015" priority="304" operator="lessThan">
      <formula>0</formula>
    </cfRule>
    <cfRule type="cellIs" dxfId="1014" priority="305" operator="greaterThan">
      <formula>0</formula>
    </cfRule>
  </conditionalFormatting>
  <conditionalFormatting sqref="AU27:AU31">
    <cfRule type="cellIs" dxfId="1013" priority="298" operator="lessThan">
      <formula>0</formula>
    </cfRule>
    <cfRule type="cellIs" dxfId="1012" priority="299" operator="greaterThan">
      <formula>0</formula>
    </cfRule>
  </conditionalFormatting>
  <conditionalFormatting sqref="AV27:AV28">
    <cfRule type="cellIs" dxfId="1011" priority="296" operator="lessThan">
      <formula>0</formula>
    </cfRule>
    <cfRule type="cellIs" dxfId="1010" priority="297" operator="greaterThan">
      <formula>0</formula>
    </cfRule>
  </conditionalFormatting>
  <conditionalFormatting sqref="AW31">
    <cfRule type="cellIs" dxfId="1009" priority="292" operator="lessThan">
      <formula>0</formula>
    </cfRule>
    <cfRule type="cellIs" dxfId="1008" priority="293" operator="greaterThan">
      <formula>0</formula>
    </cfRule>
  </conditionalFormatting>
  <conditionalFormatting sqref="AW27:AW30">
    <cfRule type="cellIs" dxfId="1007" priority="300" operator="lessThan">
      <formula>0</formula>
    </cfRule>
    <cfRule type="cellIs" dxfId="1006" priority="301" operator="greaterThan">
      <formula>0</formula>
    </cfRule>
  </conditionalFormatting>
  <conditionalFormatting sqref="AV29:AV31">
    <cfRule type="cellIs" dxfId="1005" priority="294" operator="lessThan">
      <formula>0</formula>
    </cfRule>
    <cfRule type="cellIs" dxfId="1004" priority="295" operator="greaterThan">
      <formula>0</formula>
    </cfRule>
  </conditionalFormatting>
  <conditionalFormatting sqref="AZ27:AZ31">
    <cfRule type="cellIs" dxfId="1003" priority="288" operator="lessThan">
      <formula>0</formula>
    </cfRule>
    <cfRule type="cellIs" dxfId="1002" priority="289" operator="greaterThan">
      <formula>0</formula>
    </cfRule>
  </conditionalFormatting>
  <conditionalFormatting sqref="BA27:BA28">
    <cfRule type="cellIs" dxfId="1001" priority="286" operator="lessThan">
      <formula>0</formula>
    </cfRule>
    <cfRule type="cellIs" dxfId="1000" priority="287" operator="greaterThan">
      <formula>0</formula>
    </cfRule>
  </conditionalFormatting>
  <conditionalFormatting sqref="BB31">
    <cfRule type="cellIs" dxfId="999" priority="282" operator="lessThan">
      <formula>0</formula>
    </cfRule>
    <cfRule type="cellIs" dxfId="998" priority="283" operator="greaterThan">
      <formula>0</formula>
    </cfRule>
  </conditionalFormatting>
  <conditionalFormatting sqref="BB27:BB30">
    <cfRule type="cellIs" dxfId="997" priority="290" operator="lessThan">
      <formula>0</formula>
    </cfRule>
    <cfRule type="cellIs" dxfId="996" priority="291" operator="greaterThan">
      <formula>0</formula>
    </cfRule>
  </conditionalFormatting>
  <conditionalFormatting sqref="BA29:BA31">
    <cfRule type="cellIs" dxfId="995" priority="284" operator="lessThan">
      <formula>0</formula>
    </cfRule>
    <cfRule type="cellIs" dxfId="994" priority="285" operator="greaterThan">
      <formula>0</formula>
    </cfRule>
  </conditionalFormatting>
  <conditionalFormatting sqref="H10:H12">
    <cfRule type="cellIs" dxfId="993" priority="281" operator="lessThan">
      <formula>100</formula>
    </cfRule>
  </conditionalFormatting>
  <conditionalFormatting sqref="M10:M12">
    <cfRule type="cellIs" dxfId="992" priority="279" operator="lessThan">
      <formula>0</formula>
    </cfRule>
    <cfRule type="cellIs" dxfId="991" priority="280" operator="greaterThan">
      <formula>0</formula>
    </cfRule>
  </conditionalFormatting>
  <conditionalFormatting sqref="M10:M12">
    <cfRule type="cellIs" dxfId="990" priority="278" operator="lessThan">
      <formula>100</formula>
    </cfRule>
  </conditionalFormatting>
  <conditionalFormatting sqref="R10:R12">
    <cfRule type="cellIs" dxfId="989" priority="276" operator="lessThan">
      <formula>0</formula>
    </cfRule>
    <cfRule type="cellIs" dxfId="988" priority="277" operator="greaterThan">
      <formula>0</formula>
    </cfRule>
  </conditionalFormatting>
  <conditionalFormatting sqref="R10:R12">
    <cfRule type="cellIs" dxfId="987" priority="275" operator="lessThan">
      <formula>100</formula>
    </cfRule>
  </conditionalFormatting>
  <conditionalFormatting sqref="W10 W12">
    <cfRule type="cellIs" dxfId="986" priority="273" operator="lessThan">
      <formula>0</formula>
    </cfRule>
    <cfRule type="cellIs" dxfId="985" priority="274" operator="greaterThan">
      <formula>0</formula>
    </cfRule>
  </conditionalFormatting>
  <conditionalFormatting sqref="W10:W12">
    <cfRule type="cellIs" dxfId="984" priority="271" operator="lessThan">
      <formula>0</formula>
    </cfRule>
    <cfRule type="cellIs" dxfId="983" priority="272" operator="greaterThan">
      <formula>0</formula>
    </cfRule>
  </conditionalFormatting>
  <conditionalFormatting sqref="W10:W12">
    <cfRule type="cellIs" dxfId="982" priority="270" operator="lessThan">
      <formula>100</formula>
    </cfRule>
  </conditionalFormatting>
  <conditionalFormatting sqref="AB10 AB12">
    <cfRule type="cellIs" dxfId="981" priority="268" operator="lessThan">
      <formula>0</formula>
    </cfRule>
    <cfRule type="cellIs" dxfId="980" priority="269" operator="greaterThan">
      <formula>0</formula>
    </cfRule>
  </conditionalFormatting>
  <conditionalFormatting sqref="AB10:AB12">
    <cfRule type="cellIs" dxfId="979" priority="266" operator="lessThan">
      <formula>0</formula>
    </cfRule>
    <cfRule type="cellIs" dxfId="978" priority="267" operator="greaterThan">
      <formula>0</formula>
    </cfRule>
  </conditionalFormatting>
  <conditionalFormatting sqref="AB10:AB12">
    <cfRule type="cellIs" dxfId="977" priority="265" operator="lessThan">
      <formula>100</formula>
    </cfRule>
  </conditionalFormatting>
  <conditionalFormatting sqref="AF10">
    <cfRule type="cellIs" dxfId="976" priority="263" operator="lessThan">
      <formula>0</formula>
    </cfRule>
    <cfRule type="cellIs" dxfId="975" priority="264" operator="greaterThan">
      <formula>0</formula>
    </cfRule>
  </conditionalFormatting>
  <conditionalFormatting sqref="AH10">
    <cfRule type="cellIs" dxfId="974" priority="261" operator="lessThan">
      <formula>0</formula>
    </cfRule>
    <cfRule type="cellIs" dxfId="973" priority="262" operator="greaterThan">
      <formula>0</formula>
    </cfRule>
  </conditionalFormatting>
  <conditionalFormatting sqref="AF11:AF12">
    <cfRule type="cellIs" dxfId="972" priority="259" operator="lessThan">
      <formula>0</formula>
    </cfRule>
    <cfRule type="cellIs" dxfId="971" priority="260" operator="greaterThan">
      <formula>0</formula>
    </cfRule>
  </conditionalFormatting>
  <conditionalFormatting sqref="AH11:AH12">
    <cfRule type="cellIs" dxfId="970" priority="257" operator="lessThan">
      <formula>0</formula>
    </cfRule>
    <cfRule type="cellIs" dxfId="969" priority="258" operator="greaterThan">
      <formula>0</formula>
    </cfRule>
  </conditionalFormatting>
  <conditionalFormatting sqref="AG10:AG12">
    <cfRule type="cellIs" dxfId="968" priority="255" operator="lessThan">
      <formula>0</formula>
    </cfRule>
    <cfRule type="cellIs" dxfId="967" priority="256" operator="greaterThan">
      <formula>0</formula>
    </cfRule>
  </conditionalFormatting>
  <conditionalFormatting sqref="AG10:AG12">
    <cfRule type="cellIs" dxfId="966" priority="254" operator="lessThan">
      <formula>100</formula>
    </cfRule>
  </conditionalFormatting>
  <conditionalFormatting sqref="AR40 AW40 BB40">
    <cfRule type="cellIs" dxfId="965" priority="76" operator="lessThan">
      <formula>0</formula>
    </cfRule>
    <cfRule type="cellIs" dxfId="964" priority="77" operator="greaterThan">
      <formula>0</formula>
    </cfRule>
  </conditionalFormatting>
  <conditionalFormatting sqref="AP40 AU40 AZ40">
    <cfRule type="cellIs" dxfId="963" priority="78" operator="lessThan">
      <formula>0</formula>
    </cfRule>
    <cfRule type="cellIs" dxfId="962" priority="79" operator="greaterThan">
      <formula>0</formula>
    </cfRule>
  </conditionalFormatting>
  <conditionalFormatting sqref="AQ40 AV40 BA40">
    <cfRule type="cellIs" dxfId="961" priority="74" operator="lessThan">
      <formula>0</formula>
    </cfRule>
    <cfRule type="cellIs" dxfId="960" priority="75" operator="greaterThan">
      <formula>0</formula>
    </cfRule>
  </conditionalFormatting>
  <conditionalFormatting sqref="BG19:BG21">
    <cfRule type="cellIs" dxfId="959" priority="66" operator="lessThan">
      <formula>0</formula>
    </cfRule>
    <cfRule type="cellIs" dxfId="958" priority="67" operator="greaterThan">
      <formula>0</formula>
    </cfRule>
  </conditionalFormatting>
  <conditionalFormatting sqref="BG27:BG31">
    <cfRule type="cellIs" dxfId="957" priority="44" operator="lessThan">
      <formula>0</formula>
    </cfRule>
    <cfRule type="cellIs" dxfId="956" priority="45" operator="greaterThan">
      <formula>0</formula>
    </cfRule>
  </conditionalFormatting>
  <conditionalFormatting sqref="BG40">
    <cfRule type="cellIs" dxfId="955" priority="37" operator="lessThan">
      <formula>0</formula>
    </cfRule>
    <cfRule type="cellIs" dxfId="954" priority="38" operator="greaterThan">
      <formula>0</formula>
    </cfRule>
  </conditionalFormatting>
  <conditionalFormatting sqref="BA10:BA18">
    <cfRule type="cellIs" dxfId="953" priority="23" operator="lessThan">
      <formula>100</formula>
    </cfRule>
    <cfRule type="cellIs" dxfId="952" priority="24" operator="greaterThan">
      <formula>100</formula>
    </cfRule>
  </conditionalFormatting>
  <conditionalFormatting sqref="BG10">
    <cfRule type="cellIs" dxfId="951" priority="21" operator="lessThan">
      <formula>0</formula>
    </cfRule>
    <cfRule type="cellIs" dxfId="950" priority="22" operator="greaterThan">
      <formula>0</formula>
    </cfRule>
  </conditionalFormatting>
  <conditionalFormatting sqref="BG11:BG18">
    <cfRule type="cellIs" dxfId="949" priority="17" operator="lessThan">
      <formula>0</formula>
    </cfRule>
    <cfRule type="cellIs" dxfId="948" priority="18" operator="greaterThan">
      <formula>0</formula>
    </cfRule>
  </conditionalFormatting>
  <conditionalFormatting sqref="BE11:BE18">
    <cfRule type="cellIs" dxfId="947" priority="15" stopIfTrue="1" operator="greaterThan">
      <formula>0</formula>
    </cfRule>
    <cfRule type="cellIs" dxfId="946" priority="16" operator="lessThanOrEqual">
      <formula>0</formula>
    </cfRule>
  </conditionalFormatting>
  <conditionalFormatting sqref="BF10:BF18">
    <cfRule type="cellIs" dxfId="945" priority="13" stopIfTrue="1" operator="greaterThan">
      <formula>100</formula>
    </cfRule>
    <cfRule type="cellIs" dxfId="944" priority="14" operator="lessThanOrEqual">
      <formula>100</formula>
    </cfRule>
  </conditionalFormatting>
  <conditionalFormatting sqref="BE27:BE31">
    <cfRule type="cellIs" dxfId="943" priority="11" stopIfTrue="1" operator="greaterThan">
      <formula>0</formula>
    </cfRule>
    <cfRule type="cellIs" dxfId="942" priority="12" operator="lessThanOrEqual">
      <formula>0</formula>
    </cfRule>
  </conditionalFormatting>
  <conditionalFormatting sqref="BF27:BF31">
    <cfRule type="cellIs" dxfId="941" priority="9" stopIfTrue="1" operator="greaterThan">
      <formula>100</formula>
    </cfRule>
    <cfRule type="cellIs" dxfId="940" priority="10" operator="lessThanOrEqual">
      <formula>100</formula>
    </cfRule>
  </conditionalFormatting>
  <conditionalFormatting sqref="BE40">
    <cfRule type="cellIs" dxfId="939" priority="7" stopIfTrue="1" operator="greaterThan">
      <formula>0</formula>
    </cfRule>
    <cfRule type="cellIs" dxfId="938" priority="8" operator="lessThanOrEqual">
      <formula>0</formula>
    </cfRule>
  </conditionalFormatting>
  <conditionalFormatting sqref="BF40">
    <cfRule type="cellIs" dxfId="937" priority="5" stopIfTrue="1" operator="greaterThan">
      <formula>100</formula>
    </cfRule>
    <cfRule type="cellIs" dxfId="936" priority="6" operator="lessThanOrEqual">
      <formula>100</formula>
    </cfRule>
  </conditionalFormatting>
  <conditionalFormatting sqref="BE19:BE21">
    <cfRule type="cellIs" dxfId="935" priority="3" stopIfTrue="1" operator="greaterThan">
      <formula>0</formula>
    </cfRule>
    <cfRule type="cellIs" dxfId="934" priority="4" operator="lessThanOrEqual">
      <formula>0</formula>
    </cfRule>
  </conditionalFormatting>
  <conditionalFormatting sqref="BF19:BF21">
    <cfRule type="cellIs" dxfId="933" priority="1" stopIfTrue="1" operator="greaterThan">
      <formula>100</formula>
    </cfRule>
    <cfRule type="cellIs" dxfId="932" priority="2" operator="lessThanOrEqual">
      <formula>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B5C4-F88E-254C-BC48-6A4ACE080909}">
  <dimension ref="B1:BH64"/>
  <sheetViews>
    <sheetView showGridLines="0" zoomScaleNormal="100" workbookViewId="0">
      <selection activeCell="H74" sqref="H74"/>
    </sheetView>
  </sheetViews>
  <sheetFormatPr defaultColWidth="11" defaultRowHeight="15.75"/>
  <cols>
    <col min="1" max="1" width="6.375" customWidth="1"/>
    <col min="2" max="3" width="15.875" customWidth="1"/>
    <col min="4" max="5" width="12.125" customWidth="1"/>
    <col min="6" max="6" width="16.125" customWidth="1"/>
    <col min="7" max="7" width="12.875" customWidth="1"/>
    <col min="8" max="9" width="12.125" customWidth="1"/>
    <col min="10" max="10" width="13.125" customWidth="1"/>
    <col min="11" max="14" width="12.125" customWidth="1"/>
    <col min="15" max="15" width="13.625" customWidth="1"/>
    <col min="16" max="19" width="12.125" customWidth="1"/>
    <col min="20" max="20" width="13.5" customWidth="1"/>
    <col min="21" max="21" width="14.125" customWidth="1"/>
    <col min="22" max="24" width="12.125" customWidth="1"/>
    <col min="25" max="25" width="15.375" customWidth="1"/>
    <col min="26" max="31" width="12.125" customWidth="1"/>
    <col min="34" max="34" width="12.125" customWidth="1"/>
    <col min="35" max="35" width="13.5" customWidth="1"/>
    <col min="38" max="38" width="10.875" customWidth="1"/>
    <col min="39" max="39" width="12.125" customWidth="1"/>
    <col min="40" max="40" width="13" customWidth="1"/>
    <col min="45" max="45" width="12.625" customWidth="1"/>
    <col min="50" max="50" width="12.125" customWidth="1"/>
    <col min="55" max="55" width="12.625" customWidth="1"/>
  </cols>
  <sheetData>
    <row r="1" spans="2:60" ht="19.5">
      <c r="B1" s="1" t="s">
        <v>55</v>
      </c>
      <c r="C1" s="1"/>
    </row>
    <row r="3" spans="2:60" ht="144.94999999999999" customHeight="1">
      <c r="B3" s="182" t="s">
        <v>88</v>
      </c>
      <c r="C3" s="183"/>
      <c r="D3" s="183"/>
      <c r="E3" s="183"/>
      <c r="F3" s="183"/>
      <c r="G3" s="183"/>
      <c r="H3" s="183"/>
      <c r="I3" s="183"/>
      <c r="J3" s="183"/>
      <c r="K3" s="18"/>
      <c r="L3" s="18"/>
      <c r="M3" s="18"/>
      <c r="N3" s="18"/>
      <c r="O3" s="18"/>
      <c r="P3" s="18"/>
      <c r="Q3" s="18"/>
      <c r="R3" s="18"/>
      <c r="S3" s="18"/>
      <c r="T3" s="18"/>
      <c r="X3" s="18"/>
      <c r="AC3" s="18"/>
      <c r="AH3" s="18"/>
      <c r="AM3" s="18"/>
    </row>
    <row r="4" spans="2:60">
      <c r="B4" s="102"/>
      <c r="C4" s="102"/>
    </row>
    <row r="5" spans="2:60" ht="17.100000000000001" customHeight="1">
      <c r="B5" s="2"/>
      <c r="C5" s="2"/>
    </row>
    <row r="6" spans="2:60">
      <c r="B6" s="2"/>
      <c r="C6" s="2"/>
    </row>
    <row r="7" spans="2:60">
      <c r="B7" s="98" t="s">
        <v>2</v>
      </c>
      <c r="C7" s="98"/>
    </row>
    <row r="9" spans="2:60">
      <c r="B9" s="43"/>
      <c r="C9" s="118"/>
      <c r="D9" s="166" t="s">
        <v>3</v>
      </c>
      <c r="E9" s="166"/>
      <c r="F9" s="167" t="s">
        <v>4</v>
      </c>
      <c r="G9" s="166"/>
      <c r="H9" s="166"/>
      <c r="I9" s="166"/>
      <c r="J9" s="168"/>
      <c r="K9" s="166" t="s">
        <v>5</v>
      </c>
      <c r="L9" s="166"/>
      <c r="M9" s="166"/>
      <c r="N9" s="166"/>
      <c r="O9" s="166"/>
      <c r="P9" s="167" t="s">
        <v>6</v>
      </c>
      <c r="Q9" s="166"/>
      <c r="R9" s="166"/>
      <c r="S9" s="166"/>
      <c r="T9" s="168"/>
      <c r="U9" s="167" t="s">
        <v>7</v>
      </c>
      <c r="V9" s="166"/>
      <c r="W9" s="166"/>
      <c r="X9" s="166"/>
      <c r="Y9" s="168"/>
      <c r="Z9" s="166" t="s">
        <v>38</v>
      </c>
      <c r="AA9" s="166"/>
      <c r="AB9" s="166"/>
      <c r="AC9" s="166"/>
      <c r="AD9" s="166"/>
      <c r="AE9" s="167" t="s">
        <v>39</v>
      </c>
      <c r="AF9" s="166"/>
      <c r="AG9" s="166"/>
      <c r="AH9" s="166"/>
      <c r="AI9" s="168"/>
      <c r="AJ9" s="166" t="s">
        <v>10</v>
      </c>
      <c r="AK9" s="166"/>
      <c r="AL9" s="166"/>
      <c r="AM9" s="166"/>
      <c r="AN9" s="168"/>
      <c r="AO9" s="174" t="s">
        <v>11</v>
      </c>
      <c r="AP9" s="174"/>
      <c r="AQ9" s="174"/>
      <c r="AR9" s="174"/>
      <c r="AS9" s="175"/>
      <c r="AT9" s="174" t="s">
        <v>12</v>
      </c>
      <c r="AU9" s="174"/>
      <c r="AV9" s="174"/>
      <c r="AW9" s="174"/>
      <c r="AX9" s="175"/>
      <c r="AY9" s="174" t="s">
        <v>13</v>
      </c>
      <c r="AZ9" s="174"/>
      <c r="BA9" s="174"/>
      <c r="BB9" s="174"/>
      <c r="BC9" s="175"/>
      <c r="BD9" s="177" t="s">
        <v>14</v>
      </c>
      <c r="BE9" s="177"/>
      <c r="BF9" s="177"/>
      <c r="BG9" s="177"/>
      <c r="BH9" s="178"/>
    </row>
    <row r="10" spans="2:60" ht="31.5">
      <c r="B10" s="50" t="s">
        <v>15</v>
      </c>
      <c r="C10" s="119" t="s">
        <v>57</v>
      </c>
      <c r="D10" s="51" t="s">
        <v>16</v>
      </c>
      <c r="E10" s="51" t="s">
        <v>17</v>
      </c>
      <c r="F10" s="54" t="s">
        <v>16</v>
      </c>
      <c r="G10" s="51" t="s">
        <v>17</v>
      </c>
      <c r="H10" s="52" t="s">
        <v>18</v>
      </c>
      <c r="I10" s="52" t="s">
        <v>19</v>
      </c>
      <c r="J10" s="53" t="s">
        <v>20</v>
      </c>
      <c r="K10" s="51" t="s">
        <v>16</v>
      </c>
      <c r="L10" s="51" t="s">
        <v>17</v>
      </c>
      <c r="M10" s="52" t="s">
        <v>18</v>
      </c>
      <c r="N10" s="52" t="s">
        <v>19</v>
      </c>
      <c r="O10" s="85" t="s">
        <v>20</v>
      </c>
      <c r="P10" s="54" t="s">
        <v>16</v>
      </c>
      <c r="Q10" s="51" t="s">
        <v>17</v>
      </c>
      <c r="R10" s="52" t="s">
        <v>18</v>
      </c>
      <c r="S10" s="52" t="s">
        <v>19</v>
      </c>
      <c r="T10" s="53" t="s">
        <v>20</v>
      </c>
      <c r="U10" s="54" t="s">
        <v>16</v>
      </c>
      <c r="V10" s="51" t="s">
        <v>17</v>
      </c>
      <c r="W10" s="52" t="s">
        <v>18</v>
      </c>
      <c r="X10" s="52" t="s">
        <v>19</v>
      </c>
      <c r="Y10" s="53" t="s">
        <v>20</v>
      </c>
      <c r="Z10" s="51" t="s">
        <v>16</v>
      </c>
      <c r="AA10" s="51" t="s">
        <v>17</v>
      </c>
      <c r="AB10" s="52" t="s">
        <v>18</v>
      </c>
      <c r="AC10" s="52" t="s">
        <v>19</v>
      </c>
      <c r="AD10" s="52" t="s">
        <v>20</v>
      </c>
      <c r="AE10" s="54" t="s">
        <v>16</v>
      </c>
      <c r="AF10" s="51" t="s">
        <v>17</v>
      </c>
      <c r="AG10" s="52" t="s">
        <v>18</v>
      </c>
      <c r="AH10" s="52" t="s">
        <v>19</v>
      </c>
      <c r="AI10" s="53" t="s">
        <v>20</v>
      </c>
      <c r="AJ10" s="51" t="s">
        <v>16</v>
      </c>
      <c r="AK10" s="51" t="s">
        <v>17</v>
      </c>
      <c r="AL10" s="52" t="s">
        <v>18</v>
      </c>
      <c r="AM10" s="52" t="s">
        <v>19</v>
      </c>
      <c r="AN10" s="53" t="s">
        <v>20</v>
      </c>
      <c r="AO10" s="93" t="s">
        <v>16</v>
      </c>
      <c r="AP10" s="93" t="s">
        <v>17</v>
      </c>
      <c r="AQ10" s="94" t="s">
        <v>18</v>
      </c>
      <c r="AR10" s="94" t="s">
        <v>19</v>
      </c>
      <c r="AS10" s="95" t="s">
        <v>20</v>
      </c>
      <c r="AT10" s="93" t="s">
        <v>16</v>
      </c>
      <c r="AU10" s="93" t="s">
        <v>17</v>
      </c>
      <c r="AV10" s="94" t="s">
        <v>18</v>
      </c>
      <c r="AW10" s="94" t="s">
        <v>19</v>
      </c>
      <c r="AX10" s="95" t="s">
        <v>20</v>
      </c>
      <c r="AY10" s="93" t="s">
        <v>16</v>
      </c>
      <c r="AZ10" s="93" t="s">
        <v>17</v>
      </c>
      <c r="BA10" s="94" t="s">
        <v>18</v>
      </c>
      <c r="BB10" s="94" t="s">
        <v>19</v>
      </c>
      <c r="BC10" s="95" t="s">
        <v>20</v>
      </c>
      <c r="BD10" s="103" t="s">
        <v>58</v>
      </c>
      <c r="BE10" s="103" t="s">
        <v>59</v>
      </c>
      <c r="BF10" s="104" t="s">
        <v>18</v>
      </c>
      <c r="BG10" s="104" t="s">
        <v>21</v>
      </c>
      <c r="BH10" s="105"/>
    </row>
    <row r="11" spans="2:60">
      <c r="B11" s="58">
        <v>44927</v>
      </c>
      <c r="C11" s="120" t="s">
        <v>60</v>
      </c>
      <c r="D11" s="9">
        <v>7007848</v>
      </c>
      <c r="E11" s="9">
        <v>537330</v>
      </c>
      <c r="F11" s="86">
        <v>0.55337301836455299</v>
      </c>
      <c r="G11" s="6">
        <v>0.49474066216291601</v>
      </c>
      <c r="H11" s="10">
        <v>5.8632356201636898E-2</v>
      </c>
      <c r="I11" s="26">
        <v>111.851129427144</v>
      </c>
      <c r="J11" s="36">
        <v>410886.64014292799</v>
      </c>
      <c r="K11" s="4">
        <v>8.4817893103164295</v>
      </c>
      <c r="L11" s="4">
        <v>7.6420180077626503</v>
      </c>
      <c r="M11" s="5">
        <v>0.83977130255376997</v>
      </c>
      <c r="N11" s="26">
        <v>110.988868407542</v>
      </c>
      <c r="O11" s="16">
        <v>5884989.6430588299</v>
      </c>
      <c r="P11" s="88">
        <v>5.4984211986332996</v>
      </c>
      <c r="Q11" s="4">
        <v>4.7517577652466798</v>
      </c>
      <c r="R11" s="5">
        <v>0.746663433386621</v>
      </c>
      <c r="S11" s="26">
        <v>115.713415335427</v>
      </c>
      <c r="T11" s="36">
        <v>5232503.8483315604</v>
      </c>
      <c r="U11" s="88">
        <v>6.3767674470108302</v>
      </c>
      <c r="V11" s="4">
        <v>5.5733478495524098</v>
      </c>
      <c r="W11" s="5">
        <v>0.80341959745841995</v>
      </c>
      <c r="X11" s="26">
        <v>114.41538585327901</v>
      </c>
      <c r="Y11" s="36">
        <v>5630242.4192097904</v>
      </c>
      <c r="Z11" s="6">
        <v>0.35258810840618199</v>
      </c>
      <c r="AA11" s="6">
        <v>0.34000928483001602</v>
      </c>
      <c r="AB11" s="7">
        <v>1.25788235761664E-2</v>
      </c>
      <c r="AC11" s="26">
        <v>103.6995529644</v>
      </c>
      <c r="AD11" s="16">
        <v>31022.901009427598</v>
      </c>
      <c r="AE11" s="86">
        <v>0.33751068883272001</v>
      </c>
      <c r="AF11" s="6">
        <v>0.34720306594089201</v>
      </c>
      <c r="AG11" s="10">
        <v>-9.6923771081714408E-3</v>
      </c>
      <c r="AH11" s="26">
        <v>97.208441382305793</v>
      </c>
      <c r="AI11" s="36">
        <v>-27214.615062276702</v>
      </c>
      <c r="AJ11" s="126">
        <v>7.1348579478321998E-6</v>
      </c>
      <c r="AK11" s="126">
        <v>0</v>
      </c>
      <c r="AL11" s="127">
        <v>7.1348579478321998E-6</v>
      </c>
      <c r="AM11" s="128"/>
      <c r="AN11" s="129">
        <v>50</v>
      </c>
      <c r="AO11" s="126">
        <v>6.2140803959967101E-6</v>
      </c>
      <c r="AP11" s="126">
        <v>0</v>
      </c>
      <c r="AQ11" s="127">
        <v>6.2140803959967101E-6</v>
      </c>
      <c r="AR11" s="128"/>
      <c r="AS11" s="129">
        <v>42</v>
      </c>
      <c r="AT11" s="126">
        <v>2.81119982008321E-5</v>
      </c>
      <c r="AU11" s="126">
        <v>0</v>
      </c>
      <c r="AV11" s="127">
        <v>2.81119982008321E-5</v>
      </c>
      <c r="AW11" s="128"/>
      <c r="AX11" s="129">
        <v>7</v>
      </c>
      <c r="AY11" s="126">
        <v>8.2268889369993495E-3</v>
      </c>
      <c r="AZ11" s="126">
        <v>7.78210116731517E-3</v>
      </c>
      <c r="BA11" s="127">
        <v>4.4478776968417602E-4</v>
      </c>
      <c r="BB11" s="128">
        <v>105.715522840441</v>
      </c>
      <c r="BC11" s="129">
        <v>2.0544747081711998</v>
      </c>
      <c r="BD11" s="126">
        <v>1</v>
      </c>
      <c r="BE11" s="126">
        <v>1</v>
      </c>
      <c r="BF11" s="127">
        <v>0</v>
      </c>
      <c r="BG11" s="128">
        <v>100</v>
      </c>
      <c r="BH11" s="129">
        <v>0</v>
      </c>
    </row>
    <row r="12" spans="2:60">
      <c r="B12" s="58">
        <v>44927</v>
      </c>
      <c r="C12" s="120" t="s">
        <v>61</v>
      </c>
      <c r="D12" s="9">
        <v>18255802</v>
      </c>
      <c r="E12" s="9">
        <v>1640783</v>
      </c>
      <c r="F12" s="86">
        <v>0.174953913281925</v>
      </c>
      <c r="G12" s="6">
        <v>0.131301945473594</v>
      </c>
      <c r="H12" s="10">
        <v>4.3651967808331298E-2</v>
      </c>
      <c r="I12" s="26">
        <v>133.245484406862</v>
      </c>
      <c r="J12" s="36">
        <v>796901.68121927103</v>
      </c>
      <c r="K12" s="4">
        <v>0.56442401987232604</v>
      </c>
      <c r="L12" s="4">
        <v>0.420823333534456</v>
      </c>
      <c r="M12" s="5">
        <v>0.14360068633786899</v>
      </c>
      <c r="N12" s="26">
        <v>134.12374621240201</v>
      </c>
      <c r="O12" s="16">
        <v>2621545.6968482402</v>
      </c>
      <c r="P12" s="88">
        <v>0.82838990037249505</v>
      </c>
      <c r="Q12" s="4">
        <v>0.61479671595817298</v>
      </c>
      <c r="R12" s="5">
        <v>0.21359318441432101</v>
      </c>
      <c r="S12" s="26">
        <v>134.74208284951999</v>
      </c>
      <c r="T12" s="36">
        <v>3899314.8832173399</v>
      </c>
      <c r="U12" s="88">
        <v>0.67980157760256099</v>
      </c>
      <c r="V12" s="4">
        <v>0.49387883711618102</v>
      </c>
      <c r="W12" s="5">
        <v>0.185922740486379</v>
      </c>
      <c r="X12" s="26">
        <v>137.64541553794899</v>
      </c>
      <c r="Y12" s="36">
        <v>3394168.7376167299</v>
      </c>
      <c r="Z12" s="6">
        <v>0.15797168462280101</v>
      </c>
      <c r="AA12" s="6">
        <v>0.153347845537497</v>
      </c>
      <c r="AB12" s="7">
        <v>4.6238390853040601E-3</v>
      </c>
      <c r="AC12" s="26">
        <v>103.01526185066101</v>
      </c>
      <c r="AD12" s="16">
        <v>26999.659902079999</v>
      </c>
      <c r="AE12" s="86">
        <v>0.14407579063026901</v>
      </c>
      <c r="AF12" s="6">
        <v>0.15499406477870101</v>
      </c>
      <c r="AG12" s="10">
        <v>-1.0918274148432E-2</v>
      </c>
      <c r="AH12" s="26">
        <v>92.955682423052096</v>
      </c>
      <c r="AI12" s="36">
        <v>-44597.011870442497</v>
      </c>
      <c r="AJ12" s="126">
        <v>1.03364398890829E-4</v>
      </c>
      <c r="AK12" s="126">
        <v>7.4964209161113894E-5</v>
      </c>
      <c r="AL12" s="127">
        <v>2.8400189729715401E-5</v>
      </c>
      <c r="AM12" s="128">
        <v>137.88499878478899</v>
      </c>
      <c r="AN12" s="129">
        <v>518.46824046811798</v>
      </c>
      <c r="AO12" s="126">
        <v>5.2963347083451899E-5</v>
      </c>
      <c r="AP12" s="126">
        <v>2.73750816364041E-5</v>
      </c>
      <c r="AQ12" s="127">
        <v>2.5588265447047701E-5</v>
      </c>
      <c r="AR12" s="128">
        <v>193.47283703811701</v>
      </c>
      <c r="AS12" s="129">
        <v>347.85473608465901</v>
      </c>
      <c r="AT12" s="126">
        <v>1.7397851976672701E-4</v>
      </c>
      <c r="AU12" s="126">
        <v>1.5459022548088599E-4</v>
      </c>
      <c r="AV12" s="127">
        <v>1.9388294285841099E-5</v>
      </c>
      <c r="AW12" s="128">
        <v>112.541733622245</v>
      </c>
      <c r="AX12" s="129">
        <v>90.3784368719772</v>
      </c>
      <c r="AY12" s="126">
        <v>5.0114755527149097E-4</v>
      </c>
      <c r="AZ12" s="126">
        <v>4.4822949350067199E-4</v>
      </c>
      <c r="BA12" s="127">
        <v>5.2918061770818899E-5</v>
      </c>
      <c r="BB12" s="128">
        <v>111.80601958106899</v>
      </c>
      <c r="BC12" s="129">
        <v>14.571940833706799</v>
      </c>
      <c r="BD12" s="126">
        <v>1</v>
      </c>
      <c r="BE12" s="126">
        <v>1</v>
      </c>
      <c r="BF12" s="127">
        <v>0</v>
      </c>
      <c r="BG12" s="128">
        <v>100</v>
      </c>
      <c r="BH12" s="129">
        <v>0</v>
      </c>
    </row>
    <row r="13" spans="2:60">
      <c r="B13" s="58">
        <v>44927</v>
      </c>
      <c r="C13" s="120" t="s">
        <v>62</v>
      </c>
      <c r="D13" s="9">
        <v>10953774</v>
      </c>
      <c r="E13" s="9">
        <v>643365</v>
      </c>
      <c r="F13" s="86">
        <v>0.82830502071706003</v>
      </c>
      <c r="G13" s="6">
        <v>0.81787943080521897</v>
      </c>
      <c r="H13" s="10">
        <v>1.04255899118411E-2</v>
      </c>
      <c r="I13" s="26">
        <v>101.274709880107</v>
      </c>
      <c r="J13" s="36">
        <v>114199.555710988</v>
      </c>
      <c r="K13" s="4">
        <v>21.425426511624501</v>
      </c>
      <c r="L13" s="4">
        <v>21.8610233632714</v>
      </c>
      <c r="M13" s="5">
        <v>-0.43559685164687401</v>
      </c>
      <c r="N13" s="26">
        <v>98.007426988167794</v>
      </c>
      <c r="O13" s="16">
        <v>-4771429.4680513795</v>
      </c>
      <c r="P13" s="88">
        <v>14.372562734998899</v>
      </c>
      <c r="Q13" s="4">
        <v>14.264000994769599</v>
      </c>
      <c r="R13" s="5">
        <v>0.108561740229227</v>
      </c>
      <c r="S13" s="26">
        <v>100.761088983862</v>
      </c>
      <c r="T13" s="36">
        <v>1189160.76751766</v>
      </c>
      <c r="U13" s="88">
        <v>17.2852965562371</v>
      </c>
      <c r="V13" s="4">
        <v>17.100941145383999</v>
      </c>
      <c r="W13" s="5">
        <v>0.184355410853111</v>
      </c>
      <c r="X13" s="26">
        <v>101.07804248482999</v>
      </c>
      <c r="Y13" s="36">
        <v>2019387.50616213</v>
      </c>
      <c r="Z13" s="6">
        <v>0.43578814401559002</v>
      </c>
      <c r="AA13" s="6">
        <v>0.41997692940151399</v>
      </c>
      <c r="AB13" s="7">
        <v>1.5811214614076499E-2</v>
      </c>
      <c r="AC13" s="26">
        <v>103.764781707559</v>
      </c>
      <c r="AD13" s="16">
        <v>45611.733393464099</v>
      </c>
      <c r="AE13" s="86">
        <v>0.41301074106206798</v>
      </c>
      <c r="AF13" s="6">
        <v>0.42279005986822299</v>
      </c>
      <c r="AG13" s="10">
        <v>-9.7793188061546799E-3</v>
      </c>
      <c r="AH13" s="26">
        <v>97.686956308953199</v>
      </c>
      <c r="AI13" s="36">
        <v>-41334.021873641403</v>
      </c>
      <c r="AJ13" s="126">
        <v>0.93642294829336403</v>
      </c>
      <c r="AK13" s="126">
        <v>0.95920151193007297</v>
      </c>
      <c r="AL13" s="127">
        <v>-2.2778563636708798E-2</v>
      </c>
      <c r="AM13" s="128">
        <v>97.625257742674407</v>
      </c>
      <c r="AN13" s="129">
        <v>-16761.902173399401</v>
      </c>
      <c r="AO13" s="126">
        <v>1</v>
      </c>
      <c r="AP13" s="126">
        <v>1</v>
      </c>
      <c r="AQ13" s="127">
        <v>0</v>
      </c>
      <c r="AR13" s="128">
        <v>100</v>
      </c>
      <c r="AS13" s="129">
        <v>0</v>
      </c>
      <c r="AT13" s="126">
        <v>0.71065943113575503</v>
      </c>
      <c r="AU13" s="126">
        <v>0.72345275472022696</v>
      </c>
      <c r="AV13" s="127">
        <v>-1.27933235844713E-2</v>
      </c>
      <c r="AW13" s="128">
        <v>98.231629708920096</v>
      </c>
      <c r="AX13" s="129">
        <v>-4863.5226871962204</v>
      </c>
      <c r="AY13" s="126">
        <v>5.40217940796495E-2</v>
      </c>
      <c r="AZ13" s="126">
        <v>5.1692552767821497E-2</v>
      </c>
      <c r="BA13" s="127">
        <v>2.32924131182791E-3</v>
      </c>
      <c r="BB13" s="128">
        <v>104.505951412942</v>
      </c>
      <c r="BC13" s="129">
        <v>497.60979689366798</v>
      </c>
      <c r="BD13" s="126">
        <v>0</v>
      </c>
      <c r="BE13" s="126">
        <v>0</v>
      </c>
      <c r="BF13" s="127">
        <v>0</v>
      </c>
      <c r="BG13" s="128"/>
      <c r="BH13" s="129">
        <v>0</v>
      </c>
    </row>
    <row r="14" spans="2:60" hidden="1">
      <c r="B14" s="58"/>
      <c r="C14" s="120"/>
      <c r="D14" s="9"/>
      <c r="E14" s="9"/>
      <c r="F14" s="86"/>
      <c r="G14" s="6"/>
      <c r="H14" s="10"/>
      <c r="I14" s="26"/>
      <c r="J14" s="36"/>
      <c r="K14" s="4"/>
      <c r="L14" s="4"/>
      <c r="M14" s="5"/>
      <c r="N14" s="26"/>
      <c r="O14" s="16"/>
      <c r="P14" s="88"/>
      <c r="Q14" s="4"/>
      <c r="R14" s="5"/>
      <c r="S14" s="26"/>
      <c r="T14" s="36"/>
      <c r="U14" s="88"/>
      <c r="V14" s="4"/>
      <c r="W14" s="5"/>
      <c r="X14" s="26"/>
      <c r="Y14" s="36"/>
      <c r="Z14" s="6"/>
      <c r="AA14" s="6"/>
      <c r="AB14" s="7"/>
      <c r="AC14" s="26"/>
      <c r="AD14" s="16"/>
      <c r="AE14" s="86"/>
      <c r="AF14" s="6"/>
      <c r="AG14" s="8"/>
      <c r="AH14" s="26"/>
      <c r="AI14" s="36"/>
      <c r="AJ14" s="126"/>
      <c r="AK14" s="126"/>
      <c r="AL14" s="127"/>
      <c r="AM14" s="128"/>
      <c r="AN14" s="129"/>
      <c r="AO14" s="126"/>
      <c r="AP14" s="126"/>
      <c r="AQ14" s="127"/>
      <c r="AR14" s="128"/>
      <c r="AS14" s="129"/>
      <c r="AT14" s="126"/>
      <c r="AU14" s="126"/>
      <c r="AV14" s="127"/>
      <c r="AW14" s="128"/>
      <c r="AX14" s="129"/>
      <c r="AY14" s="126"/>
      <c r="AZ14" s="126"/>
      <c r="BA14" s="127"/>
      <c r="BB14" s="128"/>
      <c r="BC14" s="129"/>
      <c r="BD14" s="126"/>
      <c r="BE14" s="126"/>
      <c r="BF14" s="127"/>
      <c r="BG14" s="128"/>
      <c r="BH14" s="129"/>
    </row>
    <row r="15" spans="2:60" hidden="1">
      <c r="B15" s="58"/>
      <c r="C15" s="120"/>
      <c r="D15" s="9"/>
      <c r="E15" s="9"/>
      <c r="F15" s="86"/>
      <c r="G15" s="6"/>
      <c r="H15" s="10"/>
      <c r="I15" s="26"/>
      <c r="J15" s="36"/>
      <c r="K15" s="4"/>
      <c r="L15" s="4"/>
      <c r="M15" s="5"/>
      <c r="N15" s="26"/>
      <c r="O15" s="16"/>
      <c r="P15" s="88"/>
      <c r="Q15" s="4"/>
      <c r="R15" s="5"/>
      <c r="S15" s="26"/>
      <c r="T15" s="36"/>
      <c r="U15" s="88"/>
      <c r="V15" s="4"/>
      <c r="W15" s="5"/>
      <c r="X15" s="26"/>
      <c r="Y15" s="36"/>
      <c r="Z15" s="6"/>
      <c r="AA15" s="6"/>
      <c r="AB15" s="7"/>
      <c r="AC15" s="26"/>
      <c r="AD15" s="16"/>
      <c r="AE15" s="86"/>
      <c r="AF15" s="6"/>
      <c r="AG15" s="8"/>
      <c r="AH15" s="26"/>
      <c r="AI15" s="36"/>
      <c r="AJ15" s="126"/>
      <c r="AK15" s="126"/>
      <c r="AL15" s="127"/>
      <c r="AM15" s="128"/>
      <c r="AN15" s="129"/>
      <c r="AO15" s="126"/>
      <c r="AP15" s="126"/>
      <c r="AQ15" s="127"/>
      <c r="AR15" s="128"/>
      <c r="AS15" s="129"/>
      <c r="AT15" s="126"/>
      <c r="AU15" s="126"/>
      <c r="AV15" s="127"/>
      <c r="AW15" s="128"/>
      <c r="AX15" s="129"/>
      <c r="AY15" s="126"/>
      <c r="AZ15" s="126"/>
      <c r="BA15" s="127"/>
      <c r="BB15" s="128"/>
      <c r="BC15" s="129"/>
      <c r="BD15" s="126"/>
      <c r="BE15" s="126"/>
      <c r="BF15" s="127"/>
      <c r="BG15" s="128"/>
      <c r="BH15" s="129"/>
    </row>
    <row r="16" spans="2:60" hidden="1">
      <c r="B16" s="58"/>
      <c r="C16" s="120"/>
      <c r="D16" s="9"/>
      <c r="E16" s="9"/>
      <c r="F16" s="86"/>
      <c r="G16" s="6"/>
      <c r="H16" s="10"/>
      <c r="I16" s="26"/>
      <c r="J16" s="36"/>
      <c r="K16" s="4"/>
      <c r="L16" s="4"/>
      <c r="M16" s="5"/>
      <c r="N16" s="26"/>
      <c r="O16" s="16"/>
      <c r="P16" s="88"/>
      <c r="Q16" s="4"/>
      <c r="R16" s="5"/>
      <c r="S16" s="26"/>
      <c r="T16" s="36"/>
      <c r="U16" s="88"/>
      <c r="V16" s="4"/>
      <c r="W16" s="5"/>
      <c r="X16" s="26"/>
      <c r="Y16" s="36"/>
      <c r="Z16" s="6"/>
      <c r="AA16" s="6"/>
      <c r="AB16" s="7"/>
      <c r="AC16" s="26"/>
      <c r="AD16" s="16"/>
      <c r="AE16" s="86"/>
      <c r="AF16" s="6"/>
      <c r="AG16" s="8"/>
      <c r="AH16" s="26"/>
      <c r="AI16" s="36"/>
      <c r="AJ16" s="126"/>
      <c r="AK16" s="126"/>
      <c r="AL16" s="127"/>
      <c r="AM16" s="128"/>
      <c r="AN16" s="129"/>
      <c r="AO16" s="126"/>
      <c r="AP16" s="126"/>
      <c r="AQ16" s="127"/>
      <c r="AR16" s="128"/>
      <c r="AS16" s="129"/>
      <c r="AT16" s="126"/>
      <c r="AU16" s="126"/>
      <c r="AV16" s="127"/>
      <c r="AW16" s="128"/>
      <c r="AX16" s="129"/>
      <c r="AY16" s="126"/>
      <c r="AZ16" s="126"/>
      <c r="BA16" s="127"/>
      <c r="BB16" s="128"/>
      <c r="BC16" s="129"/>
      <c r="BD16" s="126"/>
      <c r="BE16" s="126"/>
      <c r="BF16" s="127"/>
      <c r="BG16" s="128"/>
      <c r="BH16" s="129"/>
    </row>
    <row r="17" spans="2:60" hidden="1">
      <c r="B17" s="58"/>
      <c r="C17" s="120"/>
      <c r="D17" s="9"/>
      <c r="E17" s="11"/>
      <c r="F17" s="86"/>
      <c r="G17" s="6"/>
      <c r="H17" s="10"/>
      <c r="I17" s="26"/>
      <c r="J17" s="36"/>
      <c r="K17" s="4"/>
      <c r="L17" s="4"/>
      <c r="M17" s="5"/>
      <c r="N17" s="26"/>
      <c r="O17" s="16"/>
      <c r="P17" s="88"/>
      <c r="Q17" s="4"/>
      <c r="R17" s="5"/>
      <c r="S17" s="26"/>
      <c r="T17" s="36"/>
      <c r="U17" s="88"/>
      <c r="V17" s="4"/>
      <c r="W17" s="5"/>
      <c r="X17" s="26"/>
      <c r="Y17" s="36"/>
      <c r="Z17" s="6"/>
      <c r="AA17" s="6"/>
      <c r="AB17" s="7"/>
      <c r="AC17" s="26"/>
      <c r="AD17" s="16"/>
      <c r="AE17" s="86"/>
      <c r="AF17" s="6"/>
      <c r="AG17" s="8"/>
      <c r="AH17" s="26"/>
      <c r="AI17" s="36"/>
      <c r="AJ17" s="126"/>
      <c r="AK17" s="126"/>
      <c r="AL17" s="127"/>
      <c r="AM17" s="128"/>
      <c r="AN17" s="129"/>
      <c r="AO17" s="126"/>
      <c r="AP17" s="126"/>
      <c r="AQ17" s="127"/>
      <c r="AR17" s="128"/>
      <c r="AS17" s="129"/>
      <c r="AT17" s="126"/>
      <c r="AU17" s="126"/>
      <c r="AV17" s="127"/>
      <c r="AW17" s="128"/>
      <c r="AX17" s="129"/>
      <c r="AY17" s="126"/>
      <c r="AZ17" s="126"/>
      <c r="BA17" s="127"/>
      <c r="BB17" s="128"/>
      <c r="BC17" s="129"/>
      <c r="BD17" s="126"/>
      <c r="BE17" s="126"/>
      <c r="BF17" s="127"/>
      <c r="BG17" s="128"/>
      <c r="BH17" s="129"/>
    </row>
    <row r="18" spans="2:60" hidden="1">
      <c r="B18" s="58"/>
      <c r="C18" s="120"/>
      <c r="D18" s="9"/>
      <c r="E18" s="11"/>
      <c r="F18" s="86"/>
      <c r="G18" s="6"/>
      <c r="H18" s="10"/>
      <c r="I18" s="26"/>
      <c r="J18" s="36"/>
      <c r="K18" s="4"/>
      <c r="L18" s="4"/>
      <c r="M18" s="5"/>
      <c r="N18" s="26"/>
      <c r="O18" s="16"/>
      <c r="P18" s="88"/>
      <c r="Q18" s="4"/>
      <c r="R18" s="5"/>
      <c r="S18" s="26"/>
      <c r="T18" s="36"/>
      <c r="U18" s="88"/>
      <c r="V18" s="4"/>
      <c r="W18" s="5"/>
      <c r="X18" s="26"/>
      <c r="Y18" s="36"/>
      <c r="Z18" s="6"/>
      <c r="AA18" s="6"/>
      <c r="AB18" s="7"/>
      <c r="AC18" s="26"/>
      <c r="AD18" s="16"/>
      <c r="AE18" s="86"/>
      <c r="AF18" s="6"/>
      <c r="AG18" s="8"/>
      <c r="AH18" s="26"/>
      <c r="AI18" s="36"/>
      <c r="AJ18" s="126"/>
      <c r="AK18" s="126"/>
      <c r="AL18" s="127"/>
      <c r="AM18" s="128"/>
      <c r="AN18" s="129"/>
      <c r="AO18" s="126"/>
      <c r="AP18" s="126"/>
      <c r="AQ18" s="127"/>
      <c r="AR18" s="128"/>
      <c r="AS18" s="129"/>
      <c r="AT18" s="126"/>
      <c r="AU18" s="126"/>
      <c r="AV18" s="127"/>
      <c r="AW18" s="128"/>
      <c r="AX18" s="129"/>
      <c r="AY18" s="126"/>
      <c r="AZ18" s="126"/>
      <c r="BA18" s="127"/>
      <c r="BB18" s="128"/>
      <c r="BC18" s="129"/>
      <c r="BD18" s="126"/>
      <c r="BE18" s="126"/>
      <c r="BF18" s="127"/>
      <c r="BG18" s="128"/>
      <c r="BH18" s="129"/>
    </row>
    <row r="19" spans="2:60" ht="18.95" hidden="1" customHeight="1">
      <c r="B19" s="58"/>
      <c r="C19" s="120"/>
      <c r="D19" s="9"/>
      <c r="E19" s="11"/>
      <c r="F19" s="86"/>
      <c r="G19" s="6"/>
      <c r="H19" s="10"/>
      <c r="I19" s="26"/>
      <c r="J19" s="36"/>
      <c r="K19" s="4"/>
      <c r="L19" s="4"/>
      <c r="M19" s="5"/>
      <c r="N19" s="26"/>
      <c r="O19" s="16"/>
      <c r="P19" s="88"/>
      <c r="Q19" s="4"/>
      <c r="R19" s="5"/>
      <c r="S19" s="26"/>
      <c r="T19" s="36"/>
      <c r="U19" s="88"/>
      <c r="V19" s="4"/>
      <c r="W19" s="5"/>
      <c r="X19" s="26"/>
      <c r="Y19" s="36"/>
      <c r="Z19" s="6"/>
      <c r="AA19" s="6"/>
      <c r="AB19" s="7"/>
      <c r="AC19" s="26"/>
      <c r="AD19" s="16"/>
      <c r="AE19" s="86"/>
      <c r="AF19" s="6"/>
      <c r="AG19" s="8"/>
      <c r="AH19" s="26"/>
      <c r="AI19" s="36"/>
      <c r="AJ19" s="126"/>
      <c r="AK19" s="126"/>
      <c r="AL19" s="127"/>
      <c r="AM19" s="128"/>
      <c r="AN19" s="129"/>
      <c r="AO19" s="126"/>
      <c r="AP19" s="126"/>
      <c r="AQ19" s="127"/>
      <c r="AR19" s="128"/>
      <c r="AS19" s="129"/>
      <c r="AT19" s="126"/>
      <c r="AU19" s="126"/>
      <c r="AV19" s="127"/>
      <c r="AW19" s="128"/>
      <c r="AX19" s="129"/>
      <c r="AY19" s="126"/>
      <c r="AZ19" s="126"/>
      <c r="BA19" s="127"/>
      <c r="BB19" s="128"/>
      <c r="BC19" s="129"/>
      <c r="BD19" s="126"/>
      <c r="BE19" s="126"/>
      <c r="BF19" s="127"/>
      <c r="BG19" s="128"/>
      <c r="BH19" s="129"/>
    </row>
    <row r="20" spans="2:60" ht="18.95" hidden="1" customHeight="1">
      <c r="B20" s="58"/>
      <c r="C20" s="120"/>
      <c r="D20" s="9"/>
      <c r="E20" s="11"/>
      <c r="F20" s="86"/>
      <c r="G20" s="6"/>
      <c r="H20" s="10"/>
      <c r="I20" s="26"/>
      <c r="J20" s="36"/>
      <c r="K20" s="4"/>
      <c r="L20" s="4"/>
      <c r="M20" s="5"/>
      <c r="N20" s="26"/>
      <c r="O20" s="16"/>
      <c r="P20" s="88"/>
      <c r="Q20" s="4"/>
      <c r="R20" s="5"/>
      <c r="S20" s="26"/>
      <c r="T20" s="36"/>
      <c r="U20" s="88"/>
      <c r="V20" s="4"/>
      <c r="W20" s="5"/>
      <c r="X20" s="26"/>
      <c r="Y20" s="36"/>
      <c r="Z20" s="6"/>
      <c r="AA20" s="6"/>
      <c r="AB20" s="7"/>
      <c r="AC20" s="26"/>
      <c r="AD20" s="16"/>
      <c r="AE20" s="86"/>
      <c r="AF20" s="6"/>
      <c r="AG20" s="8"/>
      <c r="AH20" s="26"/>
      <c r="AI20" s="36"/>
      <c r="AJ20" s="126"/>
      <c r="AK20" s="126"/>
      <c r="AL20" s="127"/>
      <c r="AM20" s="128"/>
      <c r="AN20" s="129"/>
      <c r="AO20" s="126"/>
      <c r="AP20" s="126"/>
      <c r="AQ20" s="127"/>
      <c r="AR20" s="128"/>
      <c r="AS20" s="129"/>
      <c r="AT20" s="126"/>
      <c r="AU20" s="126"/>
      <c r="AV20" s="127"/>
      <c r="AW20" s="128"/>
      <c r="AX20" s="129"/>
      <c r="AY20" s="126"/>
      <c r="AZ20" s="126"/>
      <c r="BA20" s="127"/>
      <c r="BB20" s="128"/>
      <c r="BC20" s="129"/>
      <c r="BD20" s="126"/>
      <c r="BE20" s="126"/>
      <c r="BF20" s="127"/>
      <c r="BG20" s="128"/>
      <c r="BH20" s="129"/>
    </row>
    <row r="21" spans="2:60" ht="18.95" hidden="1" customHeight="1">
      <c r="B21" s="58"/>
      <c r="C21" s="120"/>
      <c r="D21" s="9"/>
      <c r="E21" s="11"/>
      <c r="F21" s="86"/>
      <c r="G21" s="6"/>
      <c r="H21" s="10"/>
      <c r="I21" s="26"/>
      <c r="J21" s="36"/>
      <c r="K21" s="4"/>
      <c r="L21" s="4"/>
      <c r="M21" s="5"/>
      <c r="N21" s="26"/>
      <c r="O21" s="16"/>
      <c r="P21" s="88"/>
      <c r="Q21" s="4"/>
      <c r="R21" s="5"/>
      <c r="S21" s="26"/>
      <c r="T21" s="36"/>
      <c r="U21" s="88"/>
      <c r="V21" s="4"/>
      <c r="W21" s="5"/>
      <c r="X21" s="26"/>
      <c r="Y21" s="36"/>
      <c r="Z21" s="6"/>
      <c r="AA21" s="6"/>
      <c r="AB21" s="7"/>
      <c r="AC21" s="26"/>
      <c r="AD21" s="16"/>
      <c r="AE21" s="86"/>
      <c r="AF21" s="6"/>
      <c r="AG21" s="8"/>
      <c r="AH21" s="26"/>
      <c r="AI21" s="36"/>
      <c r="AJ21" s="126"/>
      <c r="AK21" s="126"/>
      <c r="AL21" s="127"/>
      <c r="AM21" s="128"/>
      <c r="AN21" s="129"/>
      <c r="AO21" s="126"/>
      <c r="AP21" s="126"/>
      <c r="AQ21" s="127"/>
      <c r="AR21" s="128"/>
      <c r="AS21" s="129"/>
      <c r="AT21" s="126"/>
      <c r="AU21" s="126"/>
      <c r="AV21" s="127"/>
      <c r="AW21" s="128"/>
      <c r="AX21" s="129"/>
      <c r="AY21" s="126"/>
      <c r="AZ21" s="126"/>
      <c r="BA21" s="127"/>
      <c r="BB21" s="128"/>
      <c r="BC21" s="129"/>
      <c r="BD21" s="126"/>
      <c r="BE21" s="126"/>
      <c r="BF21" s="127"/>
      <c r="BG21" s="128"/>
      <c r="BH21" s="129"/>
    </row>
    <row r="22" spans="2:60" ht="18.95" hidden="1" customHeight="1">
      <c r="B22" s="58"/>
      <c r="C22" s="120"/>
      <c r="D22" s="9"/>
      <c r="E22" s="11"/>
      <c r="F22" s="86"/>
      <c r="G22" s="6"/>
      <c r="H22" s="10"/>
      <c r="I22" s="26"/>
      <c r="J22" s="36"/>
      <c r="K22" s="4"/>
      <c r="L22" s="4"/>
      <c r="M22" s="5"/>
      <c r="N22" s="26"/>
      <c r="O22" s="16"/>
      <c r="P22" s="88"/>
      <c r="Q22" s="4"/>
      <c r="R22" s="5"/>
      <c r="S22" s="26"/>
      <c r="T22" s="36"/>
      <c r="U22" s="88"/>
      <c r="V22" s="4"/>
      <c r="W22" s="5"/>
      <c r="X22" s="26"/>
      <c r="Y22" s="36"/>
      <c r="Z22" s="6"/>
      <c r="AA22" s="6"/>
      <c r="AB22" s="7"/>
      <c r="AC22" s="26"/>
      <c r="AD22" s="16"/>
      <c r="AE22" s="86"/>
      <c r="AF22" s="6"/>
      <c r="AG22" s="8"/>
      <c r="AH22" s="26"/>
      <c r="AI22" s="36"/>
      <c r="AJ22" s="126"/>
      <c r="AK22" s="126"/>
      <c r="AL22" s="127"/>
      <c r="AM22" s="128"/>
      <c r="AN22" s="129"/>
      <c r="AO22" s="126"/>
      <c r="AP22" s="126"/>
      <c r="AQ22" s="127"/>
      <c r="AR22" s="128"/>
      <c r="AS22" s="129"/>
      <c r="AT22" s="126"/>
      <c r="AU22" s="126"/>
      <c r="AV22" s="127"/>
      <c r="AW22" s="128"/>
      <c r="AX22" s="129"/>
      <c r="AY22" s="126"/>
      <c r="AZ22" s="126"/>
      <c r="BA22" s="127"/>
      <c r="BB22" s="128"/>
      <c r="BC22" s="129"/>
      <c r="BD22" s="126"/>
      <c r="BE22" s="126"/>
      <c r="BF22" s="127"/>
      <c r="BG22" s="128"/>
      <c r="BH22" s="129"/>
    </row>
    <row r="23" spans="2:60" ht="18.95" hidden="1" customHeight="1">
      <c r="B23" s="58"/>
      <c r="C23" s="120"/>
      <c r="D23" s="9"/>
      <c r="E23" s="11"/>
      <c r="F23" s="86"/>
      <c r="G23" s="6"/>
      <c r="H23" s="10"/>
      <c r="I23" s="26"/>
      <c r="J23" s="36"/>
      <c r="K23" s="4"/>
      <c r="L23" s="4"/>
      <c r="M23" s="5"/>
      <c r="N23" s="26"/>
      <c r="O23" s="16"/>
      <c r="P23" s="88"/>
      <c r="Q23" s="4"/>
      <c r="R23" s="5"/>
      <c r="S23" s="26"/>
      <c r="T23" s="36"/>
      <c r="U23" s="88"/>
      <c r="V23" s="4"/>
      <c r="W23" s="5"/>
      <c r="X23" s="26"/>
      <c r="Y23" s="36"/>
      <c r="Z23" s="6"/>
      <c r="AA23" s="6"/>
      <c r="AB23" s="7"/>
      <c r="AC23" s="26"/>
      <c r="AD23" s="16"/>
      <c r="AE23" s="86"/>
      <c r="AF23" s="6"/>
      <c r="AG23" s="8"/>
      <c r="AH23" s="26"/>
      <c r="AI23" s="36"/>
      <c r="AJ23" s="126"/>
      <c r="AK23" s="126"/>
      <c r="AL23" s="127"/>
      <c r="AM23" s="128"/>
      <c r="AN23" s="129"/>
      <c r="AO23" s="126"/>
      <c r="AP23" s="126"/>
      <c r="AQ23" s="127"/>
      <c r="AR23" s="128"/>
      <c r="AS23" s="129"/>
      <c r="AT23" s="126"/>
      <c r="AU23" s="126"/>
      <c r="AV23" s="127"/>
      <c r="AW23" s="128"/>
      <c r="AX23" s="129"/>
      <c r="AY23" s="126"/>
      <c r="AZ23" s="126"/>
      <c r="BA23" s="127"/>
      <c r="BB23" s="128"/>
      <c r="BC23" s="129"/>
      <c r="BD23" s="126"/>
      <c r="BE23" s="126"/>
      <c r="BF23" s="127"/>
      <c r="BG23" s="128"/>
      <c r="BH23" s="129"/>
    </row>
    <row r="24" spans="2:60" ht="18.95" hidden="1" customHeight="1">
      <c r="B24" s="58"/>
      <c r="C24" s="120"/>
      <c r="D24" s="9"/>
      <c r="E24" s="11"/>
      <c r="F24" s="86"/>
      <c r="G24" s="6"/>
      <c r="H24" s="10"/>
      <c r="I24" s="26"/>
      <c r="J24" s="36"/>
      <c r="K24" s="4"/>
      <c r="L24" s="4"/>
      <c r="M24" s="5"/>
      <c r="N24" s="26"/>
      <c r="O24" s="16"/>
      <c r="P24" s="88"/>
      <c r="Q24" s="4"/>
      <c r="R24" s="5"/>
      <c r="S24" s="26"/>
      <c r="T24" s="36"/>
      <c r="U24" s="88"/>
      <c r="V24" s="4"/>
      <c r="W24" s="5"/>
      <c r="X24" s="26"/>
      <c r="Y24" s="36"/>
      <c r="Z24" s="6"/>
      <c r="AA24" s="6"/>
      <c r="AB24" s="7"/>
      <c r="AC24" s="26"/>
      <c r="AD24" s="16"/>
      <c r="AE24" s="86"/>
      <c r="AF24" s="6"/>
      <c r="AG24" s="8"/>
      <c r="AH24" s="26"/>
      <c r="AI24" s="36"/>
      <c r="AJ24" s="126"/>
      <c r="AK24" s="126"/>
      <c r="AL24" s="127"/>
      <c r="AM24" s="128"/>
      <c r="AN24" s="129"/>
      <c r="AO24" s="126"/>
      <c r="AP24" s="126"/>
      <c r="AQ24" s="127"/>
      <c r="AR24" s="128"/>
      <c r="AS24" s="129"/>
      <c r="AT24" s="126"/>
      <c r="AU24" s="126"/>
      <c r="AV24" s="127"/>
      <c r="AW24" s="128"/>
      <c r="AX24" s="129"/>
      <c r="AY24" s="126"/>
      <c r="AZ24" s="126"/>
      <c r="BA24" s="127"/>
      <c r="BB24" s="128"/>
      <c r="BC24" s="129"/>
      <c r="BD24" s="126"/>
      <c r="BE24" s="126"/>
      <c r="BF24" s="127"/>
      <c r="BG24" s="128"/>
      <c r="BH24" s="129"/>
    </row>
    <row r="25" spans="2:60" ht="18.95" hidden="1" customHeight="1">
      <c r="B25" s="58"/>
      <c r="C25" s="120"/>
      <c r="D25" s="9"/>
      <c r="E25" s="11"/>
      <c r="F25" s="86"/>
      <c r="G25" s="6"/>
      <c r="H25" s="10"/>
      <c r="I25" s="26"/>
      <c r="J25" s="36"/>
      <c r="K25" s="4"/>
      <c r="L25" s="4"/>
      <c r="M25" s="5"/>
      <c r="N25" s="26"/>
      <c r="O25" s="16"/>
      <c r="P25" s="88"/>
      <c r="Q25" s="4"/>
      <c r="R25" s="5"/>
      <c r="S25" s="26"/>
      <c r="T25" s="36"/>
      <c r="U25" s="88"/>
      <c r="V25" s="4"/>
      <c r="W25" s="5"/>
      <c r="X25" s="26"/>
      <c r="Y25" s="36"/>
      <c r="Z25" s="6"/>
      <c r="AA25" s="6"/>
      <c r="AB25" s="7"/>
      <c r="AC25" s="26"/>
      <c r="AD25" s="16"/>
      <c r="AE25" s="86"/>
      <c r="AF25" s="6"/>
      <c r="AG25" s="8"/>
      <c r="AH25" s="26"/>
      <c r="AI25" s="36"/>
      <c r="AJ25" s="126"/>
      <c r="AK25" s="126"/>
      <c r="AL25" s="127"/>
      <c r="AM25" s="128"/>
      <c r="AN25" s="129"/>
      <c r="AO25" s="126"/>
      <c r="AP25" s="126"/>
      <c r="AQ25" s="127"/>
      <c r="AR25" s="128"/>
      <c r="AS25" s="129"/>
      <c r="AT25" s="126"/>
      <c r="AU25" s="126"/>
      <c r="AV25" s="127"/>
      <c r="AW25" s="128"/>
      <c r="AX25" s="129"/>
      <c r="AY25" s="126"/>
      <c r="AZ25" s="126"/>
      <c r="BA25" s="127"/>
      <c r="BB25" s="128"/>
      <c r="BC25" s="129"/>
      <c r="BD25" s="126"/>
      <c r="BE25" s="126"/>
      <c r="BF25" s="127"/>
      <c r="BG25" s="128"/>
      <c r="BH25" s="129"/>
    </row>
    <row r="26" spans="2:60" ht="18.95" hidden="1" customHeight="1">
      <c r="B26" s="58"/>
      <c r="C26" s="120"/>
      <c r="D26" s="9"/>
      <c r="E26" s="11"/>
      <c r="F26" s="86"/>
      <c r="G26" s="6"/>
      <c r="H26" s="10"/>
      <c r="I26" s="26"/>
      <c r="J26" s="36"/>
      <c r="K26" s="4"/>
      <c r="L26" s="4"/>
      <c r="M26" s="5"/>
      <c r="N26" s="26"/>
      <c r="O26" s="16"/>
      <c r="P26" s="88"/>
      <c r="Q26" s="4"/>
      <c r="R26" s="5"/>
      <c r="S26" s="26"/>
      <c r="T26" s="36"/>
      <c r="U26" s="88"/>
      <c r="V26" s="4"/>
      <c r="W26" s="5"/>
      <c r="X26" s="26"/>
      <c r="Y26" s="36"/>
      <c r="Z26" s="6"/>
      <c r="AA26" s="6"/>
      <c r="AB26" s="7"/>
      <c r="AC26" s="26"/>
      <c r="AD26" s="16"/>
      <c r="AE26" s="86"/>
      <c r="AF26" s="6"/>
      <c r="AG26" s="8"/>
      <c r="AH26" s="26"/>
      <c r="AI26" s="36"/>
      <c r="AJ26" s="126"/>
      <c r="AK26" s="126"/>
      <c r="AL26" s="127"/>
      <c r="AM26" s="128"/>
      <c r="AN26" s="129"/>
      <c r="AO26" s="126"/>
      <c r="AP26" s="126"/>
      <c r="AQ26" s="127"/>
      <c r="AR26" s="128"/>
      <c r="AS26" s="129"/>
      <c r="AT26" s="126"/>
      <c r="AU26" s="126"/>
      <c r="AV26" s="127"/>
      <c r="AW26" s="128"/>
      <c r="AX26" s="129"/>
      <c r="AY26" s="126"/>
      <c r="AZ26" s="126"/>
      <c r="BA26" s="127"/>
      <c r="BB26" s="128"/>
      <c r="BC26" s="129"/>
      <c r="BD26" s="126"/>
      <c r="BE26" s="126"/>
      <c r="BF26" s="127"/>
      <c r="BG26" s="128"/>
      <c r="BH26" s="129"/>
    </row>
    <row r="27" spans="2:60" ht="18.95" hidden="1" customHeight="1">
      <c r="B27" s="58"/>
      <c r="C27" s="120"/>
      <c r="D27" s="9"/>
      <c r="E27" s="11"/>
      <c r="F27" s="86"/>
      <c r="G27" s="6"/>
      <c r="H27" s="10"/>
      <c r="I27" s="26"/>
      <c r="J27" s="36"/>
      <c r="K27" s="4"/>
      <c r="L27" s="4"/>
      <c r="M27" s="5"/>
      <c r="N27" s="26"/>
      <c r="O27" s="16"/>
      <c r="P27" s="88"/>
      <c r="Q27" s="4"/>
      <c r="R27" s="5"/>
      <c r="S27" s="26"/>
      <c r="T27" s="36"/>
      <c r="U27" s="88"/>
      <c r="V27" s="4"/>
      <c r="W27" s="5"/>
      <c r="X27" s="26"/>
      <c r="Y27" s="36"/>
      <c r="Z27" s="6"/>
      <c r="AA27" s="6"/>
      <c r="AB27" s="7"/>
      <c r="AC27" s="26"/>
      <c r="AD27" s="16"/>
      <c r="AE27" s="86"/>
      <c r="AF27" s="6"/>
      <c r="AG27" s="8"/>
      <c r="AH27" s="26"/>
      <c r="AI27" s="36"/>
      <c r="AJ27" s="126"/>
      <c r="AK27" s="126"/>
      <c r="AL27" s="127"/>
      <c r="AM27" s="128"/>
      <c r="AN27" s="129"/>
      <c r="AO27" s="126"/>
      <c r="AP27" s="126"/>
      <c r="AQ27" s="127"/>
      <c r="AR27" s="128"/>
      <c r="AS27" s="129"/>
      <c r="AT27" s="126"/>
      <c r="AU27" s="126"/>
      <c r="AV27" s="127"/>
      <c r="AW27" s="128"/>
      <c r="AX27" s="129"/>
      <c r="AY27" s="126"/>
      <c r="AZ27" s="126"/>
      <c r="BA27" s="127"/>
      <c r="BB27" s="128"/>
      <c r="BC27" s="129"/>
      <c r="BD27" s="126"/>
      <c r="BE27" s="126"/>
      <c r="BF27" s="127"/>
      <c r="BG27" s="128"/>
      <c r="BH27" s="129"/>
    </row>
    <row r="28" spans="2:60" ht="18.95" hidden="1" customHeight="1">
      <c r="B28" s="58"/>
      <c r="C28" s="120"/>
      <c r="D28" s="9"/>
      <c r="E28" s="11"/>
      <c r="F28" s="86"/>
      <c r="G28" s="6"/>
      <c r="H28" s="10"/>
      <c r="I28" s="26"/>
      <c r="J28" s="36"/>
      <c r="K28" s="4"/>
      <c r="L28" s="4"/>
      <c r="M28" s="5"/>
      <c r="N28" s="26"/>
      <c r="O28" s="16"/>
      <c r="P28" s="88"/>
      <c r="Q28" s="4"/>
      <c r="R28" s="5"/>
      <c r="S28" s="26"/>
      <c r="T28" s="36"/>
      <c r="U28" s="88"/>
      <c r="V28" s="4"/>
      <c r="W28" s="5"/>
      <c r="X28" s="26"/>
      <c r="Y28" s="36"/>
      <c r="Z28" s="6"/>
      <c r="AA28" s="6"/>
      <c r="AB28" s="7"/>
      <c r="AC28" s="26"/>
      <c r="AD28" s="16"/>
      <c r="AE28" s="86"/>
      <c r="AF28" s="6"/>
      <c r="AG28" s="8"/>
      <c r="AH28" s="26"/>
      <c r="AI28" s="36"/>
      <c r="AJ28" s="126"/>
      <c r="AK28" s="126"/>
      <c r="AL28" s="127"/>
      <c r="AM28" s="128"/>
      <c r="AN28" s="129"/>
      <c r="AO28" s="126"/>
      <c r="AP28" s="126"/>
      <c r="AQ28" s="127"/>
      <c r="AR28" s="128"/>
      <c r="AS28" s="129"/>
      <c r="AT28" s="126"/>
      <c r="AU28" s="126"/>
      <c r="AV28" s="127"/>
      <c r="AW28" s="128"/>
      <c r="AX28" s="129"/>
      <c r="AY28" s="126"/>
      <c r="AZ28" s="126"/>
      <c r="BA28" s="127"/>
      <c r="BB28" s="128"/>
      <c r="BC28" s="129"/>
      <c r="BD28" s="126"/>
      <c r="BE28" s="126"/>
      <c r="BF28" s="127"/>
      <c r="BG28" s="128"/>
      <c r="BH28" s="129"/>
    </row>
    <row r="29" spans="2:60" ht="18.95" hidden="1" customHeight="1">
      <c r="B29" s="58"/>
      <c r="C29" s="120"/>
      <c r="D29" s="9"/>
      <c r="E29" s="11"/>
      <c r="F29" s="86"/>
      <c r="G29" s="6"/>
      <c r="H29" s="10"/>
      <c r="I29" s="26"/>
      <c r="J29" s="36"/>
      <c r="K29" s="4"/>
      <c r="L29" s="4"/>
      <c r="M29" s="5"/>
      <c r="N29" s="26"/>
      <c r="O29" s="16"/>
      <c r="P29" s="88"/>
      <c r="Q29" s="4"/>
      <c r="R29" s="5"/>
      <c r="S29" s="26"/>
      <c r="T29" s="36"/>
      <c r="U29" s="88"/>
      <c r="V29" s="4"/>
      <c r="W29" s="5"/>
      <c r="X29" s="26"/>
      <c r="Y29" s="36"/>
      <c r="Z29" s="6"/>
      <c r="AA29" s="6"/>
      <c r="AB29" s="7"/>
      <c r="AC29" s="26"/>
      <c r="AD29" s="16"/>
      <c r="AE29" s="86"/>
      <c r="AF29" s="6"/>
      <c r="AG29" s="8"/>
      <c r="AH29" s="26"/>
      <c r="AI29" s="36"/>
      <c r="AJ29" s="126"/>
      <c r="AK29" s="126"/>
      <c r="AL29" s="127"/>
      <c r="AM29" s="128"/>
      <c r="AN29" s="129"/>
      <c r="AO29" s="126"/>
      <c r="AP29" s="126"/>
      <c r="AQ29" s="127"/>
      <c r="AR29" s="128"/>
      <c r="AS29" s="129"/>
      <c r="AT29" s="126"/>
      <c r="AU29" s="126"/>
      <c r="AV29" s="127"/>
      <c r="AW29" s="128"/>
      <c r="AX29" s="129"/>
      <c r="AY29" s="126"/>
      <c r="AZ29" s="126"/>
      <c r="BA29" s="127"/>
      <c r="BB29" s="128"/>
      <c r="BC29" s="129"/>
      <c r="BD29" s="126"/>
      <c r="BE29" s="126"/>
      <c r="BF29" s="127"/>
      <c r="BG29" s="128"/>
      <c r="BH29" s="129"/>
    </row>
    <row r="30" spans="2:60" ht="18.95" hidden="1" customHeight="1">
      <c r="B30" s="58"/>
      <c r="C30" s="120"/>
      <c r="D30" s="9"/>
      <c r="E30" s="11"/>
      <c r="F30" s="86"/>
      <c r="G30" s="6"/>
      <c r="H30" s="10"/>
      <c r="I30" s="26"/>
      <c r="J30" s="36"/>
      <c r="K30" s="4"/>
      <c r="L30" s="4"/>
      <c r="M30" s="5"/>
      <c r="N30" s="26"/>
      <c r="O30" s="16"/>
      <c r="P30" s="88"/>
      <c r="Q30" s="4"/>
      <c r="R30" s="5"/>
      <c r="S30" s="26"/>
      <c r="T30" s="36"/>
      <c r="U30" s="88"/>
      <c r="V30" s="4"/>
      <c r="W30" s="5"/>
      <c r="X30" s="26"/>
      <c r="Y30" s="36"/>
      <c r="Z30" s="6"/>
      <c r="AA30" s="6"/>
      <c r="AB30" s="7"/>
      <c r="AC30" s="26"/>
      <c r="AD30" s="16"/>
      <c r="AE30" s="86"/>
      <c r="AF30" s="6"/>
      <c r="AG30" s="8"/>
      <c r="AH30" s="26"/>
      <c r="AI30" s="36"/>
      <c r="AJ30" s="126"/>
      <c r="AK30" s="126"/>
      <c r="AL30" s="127"/>
      <c r="AM30" s="128"/>
      <c r="AN30" s="129"/>
      <c r="AO30" s="126"/>
      <c r="AP30" s="126"/>
      <c r="AQ30" s="127"/>
      <c r="AR30" s="128"/>
      <c r="AS30" s="129"/>
      <c r="AT30" s="126"/>
      <c r="AU30" s="126"/>
      <c r="AV30" s="127"/>
      <c r="AW30" s="128"/>
      <c r="AX30" s="129"/>
      <c r="AY30" s="126"/>
      <c r="AZ30" s="126"/>
      <c r="BA30" s="127"/>
      <c r="BB30" s="128"/>
      <c r="BC30" s="129"/>
      <c r="BD30" s="126"/>
      <c r="BE30" s="126"/>
      <c r="BF30" s="127"/>
      <c r="BG30" s="128"/>
      <c r="BH30" s="129"/>
    </row>
    <row r="31" spans="2:60" ht="18.95" hidden="1" customHeight="1">
      <c r="B31" s="58"/>
      <c r="C31" s="120"/>
      <c r="D31" s="9"/>
      <c r="E31" s="11"/>
      <c r="F31" s="86"/>
      <c r="G31" s="6"/>
      <c r="H31" s="10"/>
      <c r="I31" s="26"/>
      <c r="J31" s="36"/>
      <c r="K31" s="4"/>
      <c r="L31" s="4"/>
      <c r="M31" s="5"/>
      <c r="N31" s="26"/>
      <c r="O31" s="16"/>
      <c r="P31" s="88"/>
      <c r="Q31" s="4"/>
      <c r="R31" s="5"/>
      <c r="S31" s="26"/>
      <c r="T31" s="36"/>
      <c r="U31" s="88"/>
      <c r="V31" s="4"/>
      <c r="W31" s="5"/>
      <c r="X31" s="26"/>
      <c r="Y31" s="36"/>
      <c r="Z31" s="6"/>
      <c r="AA31" s="6"/>
      <c r="AB31" s="7"/>
      <c r="AC31" s="26"/>
      <c r="AD31" s="16"/>
      <c r="AE31" s="86"/>
      <c r="AF31" s="6"/>
      <c r="AG31" s="8"/>
      <c r="AH31" s="26"/>
      <c r="AI31" s="36"/>
      <c r="AJ31" s="126"/>
      <c r="AK31" s="126"/>
      <c r="AL31" s="127"/>
      <c r="AM31" s="128"/>
      <c r="AN31" s="129"/>
      <c r="AO31" s="126"/>
      <c r="AP31" s="126"/>
      <c r="AQ31" s="127"/>
      <c r="AR31" s="128"/>
      <c r="AS31" s="129"/>
      <c r="AT31" s="126"/>
      <c r="AU31" s="126"/>
      <c r="AV31" s="127"/>
      <c r="AW31" s="128"/>
      <c r="AX31" s="129"/>
      <c r="AY31" s="126"/>
      <c r="AZ31" s="126"/>
      <c r="BA31" s="127"/>
      <c r="BB31" s="128"/>
      <c r="BC31" s="129"/>
      <c r="BD31" s="126"/>
      <c r="BE31" s="126"/>
      <c r="BF31" s="127"/>
      <c r="BG31" s="128"/>
      <c r="BH31" s="129"/>
    </row>
    <row r="32" spans="2:60" ht="18.95" hidden="1" customHeight="1">
      <c r="B32" s="58"/>
      <c r="C32" s="120"/>
      <c r="D32" s="9"/>
      <c r="E32" s="11"/>
      <c r="F32" s="86"/>
      <c r="G32" s="6"/>
      <c r="H32" s="10"/>
      <c r="I32" s="26"/>
      <c r="J32" s="36"/>
      <c r="K32" s="4"/>
      <c r="L32" s="4"/>
      <c r="M32" s="5"/>
      <c r="N32" s="26"/>
      <c r="O32" s="16"/>
      <c r="P32" s="88"/>
      <c r="Q32" s="4"/>
      <c r="R32" s="5"/>
      <c r="S32" s="26"/>
      <c r="T32" s="36"/>
      <c r="U32" s="88"/>
      <c r="V32" s="4"/>
      <c r="W32" s="5"/>
      <c r="X32" s="26"/>
      <c r="Y32" s="36"/>
      <c r="Z32" s="6"/>
      <c r="AA32" s="6"/>
      <c r="AB32" s="7"/>
      <c r="AC32" s="26"/>
      <c r="AD32" s="16"/>
      <c r="AE32" s="86"/>
      <c r="AF32" s="6"/>
      <c r="AG32" s="8"/>
      <c r="AH32" s="26"/>
      <c r="AI32" s="36"/>
      <c r="AJ32" s="126"/>
      <c r="AK32" s="126"/>
      <c r="AL32" s="127"/>
      <c r="AM32" s="128"/>
      <c r="AN32" s="129"/>
      <c r="AO32" s="126"/>
      <c r="AP32" s="126"/>
      <c r="AQ32" s="127"/>
      <c r="AR32" s="128"/>
      <c r="AS32" s="129"/>
      <c r="AT32" s="126"/>
      <c r="AU32" s="126"/>
      <c r="AV32" s="127"/>
      <c r="AW32" s="128"/>
      <c r="AX32" s="129"/>
      <c r="AY32" s="126"/>
      <c r="AZ32" s="126"/>
      <c r="BA32" s="127"/>
      <c r="BB32" s="128"/>
      <c r="BC32" s="129"/>
      <c r="BD32" s="126"/>
      <c r="BE32" s="126"/>
      <c r="BF32" s="127"/>
      <c r="BG32" s="128"/>
      <c r="BH32" s="129"/>
    </row>
    <row r="33" spans="2:60" ht="18.95" hidden="1" customHeight="1">
      <c r="B33" s="58"/>
      <c r="C33" s="120"/>
      <c r="D33" s="9"/>
      <c r="E33" s="11"/>
      <c r="F33" s="86"/>
      <c r="G33" s="6"/>
      <c r="H33" s="10"/>
      <c r="I33" s="26"/>
      <c r="J33" s="36"/>
      <c r="K33" s="4"/>
      <c r="L33" s="4"/>
      <c r="M33" s="5"/>
      <c r="N33" s="26"/>
      <c r="O33" s="16"/>
      <c r="P33" s="88"/>
      <c r="Q33" s="4"/>
      <c r="R33" s="5"/>
      <c r="S33" s="26"/>
      <c r="T33" s="36"/>
      <c r="U33" s="88"/>
      <c r="V33" s="4"/>
      <c r="W33" s="5"/>
      <c r="X33" s="26"/>
      <c r="Y33" s="36"/>
      <c r="Z33" s="6"/>
      <c r="AA33" s="6"/>
      <c r="AB33" s="7"/>
      <c r="AC33" s="26"/>
      <c r="AD33" s="16"/>
      <c r="AE33" s="86"/>
      <c r="AF33" s="6"/>
      <c r="AG33" s="8"/>
      <c r="AH33" s="26"/>
      <c r="AI33" s="36"/>
      <c r="AJ33" s="126"/>
      <c r="AK33" s="126"/>
      <c r="AL33" s="127"/>
      <c r="AM33" s="128"/>
      <c r="AN33" s="129"/>
      <c r="AO33" s="126"/>
      <c r="AP33" s="126"/>
      <c r="AQ33" s="127"/>
      <c r="AR33" s="128"/>
      <c r="AS33" s="129"/>
      <c r="AT33" s="126"/>
      <c r="AU33" s="126"/>
      <c r="AV33" s="127"/>
      <c r="AW33" s="128"/>
      <c r="AX33" s="129"/>
      <c r="AY33" s="126"/>
      <c r="AZ33" s="126"/>
      <c r="BA33" s="127"/>
      <c r="BB33" s="128"/>
      <c r="BC33" s="129"/>
      <c r="BD33" s="126"/>
      <c r="BE33" s="126"/>
      <c r="BF33" s="127"/>
      <c r="BG33" s="128"/>
      <c r="BH33" s="129"/>
    </row>
    <row r="34" spans="2:60" ht="18.95" hidden="1" customHeight="1">
      <c r="B34" s="58"/>
      <c r="C34" s="120"/>
      <c r="D34" s="9"/>
      <c r="E34" s="11"/>
      <c r="F34" s="86"/>
      <c r="G34" s="6"/>
      <c r="H34" s="10"/>
      <c r="I34" s="26"/>
      <c r="J34" s="36"/>
      <c r="K34" s="4"/>
      <c r="L34" s="4"/>
      <c r="M34" s="5"/>
      <c r="N34" s="26"/>
      <c r="O34" s="16"/>
      <c r="P34" s="88"/>
      <c r="Q34" s="4"/>
      <c r="R34" s="5"/>
      <c r="S34" s="26"/>
      <c r="T34" s="36"/>
      <c r="U34" s="88"/>
      <c r="V34" s="4"/>
      <c r="W34" s="5"/>
      <c r="X34" s="26"/>
      <c r="Y34" s="36"/>
      <c r="Z34" s="6"/>
      <c r="AA34" s="6"/>
      <c r="AB34" s="7"/>
      <c r="AC34" s="26"/>
      <c r="AD34" s="16"/>
      <c r="AE34" s="86"/>
      <c r="AF34" s="6"/>
      <c r="AG34" s="8"/>
      <c r="AH34" s="26"/>
      <c r="AI34" s="36"/>
      <c r="AJ34" s="126"/>
      <c r="AK34" s="126"/>
      <c r="AL34" s="127"/>
      <c r="AM34" s="128"/>
      <c r="AN34" s="129"/>
      <c r="AO34" s="126"/>
      <c r="AP34" s="126"/>
      <c r="AQ34" s="127"/>
      <c r="AR34" s="128"/>
      <c r="AS34" s="129"/>
      <c r="AT34" s="126"/>
      <c r="AU34" s="126"/>
      <c r="AV34" s="127"/>
      <c r="AW34" s="128"/>
      <c r="AX34" s="129"/>
      <c r="AY34" s="126"/>
      <c r="AZ34" s="126"/>
      <c r="BA34" s="127"/>
      <c r="BB34" s="128"/>
      <c r="BC34" s="129"/>
      <c r="BD34" s="126"/>
      <c r="BE34" s="126"/>
      <c r="BF34" s="127"/>
      <c r="BG34" s="128"/>
      <c r="BH34" s="129"/>
    </row>
    <row r="35" spans="2:60" ht="17.100000000000001" hidden="1" customHeight="1">
      <c r="B35" s="58"/>
      <c r="C35" s="120"/>
      <c r="D35" s="9"/>
      <c r="E35" s="11"/>
      <c r="F35" s="86"/>
      <c r="G35" s="6"/>
      <c r="H35" s="10"/>
      <c r="I35" s="26"/>
      <c r="J35" s="78"/>
      <c r="K35" s="4"/>
      <c r="L35" s="4"/>
      <c r="M35" s="5"/>
      <c r="N35" s="26"/>
      <c r="O35" s="34"/>
      <c r="P35" s="88"/>
      <c r="Q35" s="4"/>
      <c r="R35" s="5"/>
      <c r="S35" s="26"/>
      <c r="T35" s="78"/>
      <c r="U35" s="88"/>
      <c r="V35" s="4"/>
      <c r="W35" s="5"/>
      <c r="X35" s="26"/>
      <c r="Y35" s="78"/>
      <c r="Z35" s="6"/>
      <c r="AA35" s="6"/>
      <c r="AB35" s="33"/>
      <c r="AC35" s="26"/>
      <c r="AD35" s="34"/>
      <c r="AE35" s="86"/>
      <c r="AF35" s="6"/>
      <c r="AG35" s="8"/>
      <c r="AH35" s="26"/>
      <c r="AI35" s="78"/>
      <c r="AJ35" s="126"/>
      <c r="AK35" s="126"/>
      <c r="AL35" s="127"/>
      <c r="AM35" s="128"/>
      <c r="AN35" s="129"/>
      <c r="AO35" s="126"/>
      <c r="AP35" s="126"/>
      <c r="AQ35" s="127"/>
      <c r="AR35" s="128"/>
      <c r="AS35" s="129"/>
      <c r="AT35" s="126"/>
      <c r="AU35" s="126"/>
      <c r="AV35" s="127"/>
      <c r="AW35" s="128"/>
      <c r="AX35" s="129"/>
      <c r="AY35" s="126"/>
      <c r="AZ35" s="126"/>
      <c r="BA35" s="127"/>
      <c r="BB35" s="128"/>
      <c r="BC35" s="129"/>
      <c r="BD35" s="126"/>
      <c r="BE35" s="126"/>
      <c r="BF35" s="127"/>
      <c r="BG35" s="128"/>
      <c r="BH35" s="129"/>
    </row>
    <row r="36" spans="2:60" ht="17.100000000000001" hidden="1" customHeight="1">
      <c r="B36" s="58"/>
      <c r="C36" s="120"/>
      <c r="D36" s="9"/>
      <c r="E36" s="11"/>
      <c r="F36" s="86"/>
      <c r="G36" s="6"/>
      <c r="H36" s="10"/>
      <c r="I36" s="26"/>
      <c r="J36" s="78"/>
      <c r="K36" s="4"/>
      <c r="L36" s="4"/>
      <c r="M36" s="5"/>
      <c r="N36" s="26"/>
      <c r="O36" s="34"/>
      <c r="P36" s="88"/>
      <c r="Q36" s="4"/>
      <c r="R36" s="5"/>
      <c r="S36" s="26"/>
      <c r="T36" s="78"/>
      <c r="U36" s="88"/>
      <c r="V36" s="4"/>
      <c r="W36" s="5"/>
      <c r="X36" s="26"/>
      <c r="Y36" s="78"/>
      <c r="Z36" s="6"/>
      <c r="AA36" s="6"/>
      <c r="AB36" s="33"/>
      <c r="AC36" s="26"/>
      <c r="AD36" s="34"/>
      <c r="AE36" s="86"/>
      <c r="AF36" s="6"/>
      <c r="AG36" s="8"/>
      <c r="AH36" s="26"/>
      <c r="AI36" s="78"/>
      <c r="AJ36" s="126"/>
      <c r="AK36" s="126"/>
      <c r="AL36" s="127"/>
      <c r="AM36" s="128"/>
      <c r="AN36" s="129"/>
      <c r="AO36" s="126"/>
      <c r="AP36" s="126"/>
      <c r="AQ36" s="127"/>
      <c r="AR36" s="128"/>
      <c r="AS36" s="129"/>
      <c r="AT36" s="126"/>
      <c r="AU36" s="126"/>
      <c r="AV36" s="127"/>
      <c r="AW36" s="128"/>
      <c r="AX36" s="129"/>
      <c r="AY36" s="126"/>
      <c r="AZ36" s="126"/>
      <c r="BA36" s="127"/>
      <c r="BB36" s="128"/>
      <c r="BC36" s="129"/>
      <c r="BD36" s="126"/>
      <c r="BE36" s="126"/>
      <c r="BF36" s="127"/>
      <c r="BG36" s="128"/>
      <c r="BH36" s="129"/>
    </row>
    <row r="37" spans="2:60" ht="17.100000000000001" hidden="1" customHeight="1">
      <c r="B37" s="58"/>
      <c r="C37" s="120"/>
      <c r="D37" s="9"/>
      <c r="E37" s="11"/>
      <c r="F37" s="86"/>
      <c r="G37" s="6"/>
      <c r="H37" s="10"/>
      <c r="I37" s="26"/>
      <c r="J37" s="78"/>
      <c r="K37" s="4"/>
      <c r="L37" s="4"/>
      <c r="M37" s="5"/>
      <c r="N37" s="26"/>
      <c r="O37" s="34"/>
      <c r="P37" s="88"/>
      <c r="Q37" s="4"/>
      <c r="R37" s="5"/>
      <c r="S37" s="26"/>
      <c r="T37" s="78"/>
      <c r="U37" s="88"/>
      <c r="V37" s="4"/>
      <c r="W37" s="5"/>
      <c r="X37" s="26"/>
      <c r="Y37" s="78"/>
      <c r="Z37" s="6"/>
      <c r="AA37" s="6"/>
      <c r="AB37" s="33"/>
      <c r="AC37" s="26"/>
      <c r="AD37" s="34"/>
      <c r="AE37" s="86"/>
      <c r="AF37" s="6"/>
      <c r="AG37" s="8"/>
      <c r="AH37" s="26"/>
      <c r="AI37" s="78"/>
      <c r="AJ37" s="126"/>
      <c r="AK37" s="126"/>
      <c r="AL37" s="127"/>
      <c r="AM37" s="128"/>
      <c r="AN37" s="129"/>
      <c r="AO37" s="126"/>
      <c r="AP37" s="126"/>
      <c r="AQ37" s="127"/>
      <c r="AR37" s="128"/>
      <c r="AS37" s="129"/>
      <c r="AT37" s="126"/>
      <c r="AU37" s="126"/>
      <c r="AV37" s="127"/>
      <c r="AW37" s="128"/>
      <c r="AX37" s="129"/>
      <c r="AY37" s="126"/>
      <c r="AZ37" s="126"/>
      <c r="BA37" s="127"/>
      <c r="BB37" s="128"/>
      <c r="BC37" s="129"/>
      <c r="BD37" s="126"/>
      <c r="BE37" s="126"/>
      <c r="BF37" s="127"/>
      <c r="BG37" s="128"/>
      <c r="BH37" s="129"/>
    </row>
    <row r="38" spans="2:60" ht="17.100000000000001" hidden="1" customHeight="1">
      <c r="B38" s="58"/>
      <c r="C38" s="120"/>
      <c r="D38" s="9"/>
      <c r="E38" s="11"/>
      <c r="F38" s="86"/>
      <c r="G38" s="6"/>
      <c r="H38" s="10"/>
      <c r="I38" s="26"/>
      <c r="J38" s="78"/>
      <c r="K38" s="4"/>
      <c r="L38" s="4"/>
      <c r="M38" s="5"/>
      <c r="N38" s="26"/>
      <c r="O38" s="34"/>
      <c r="P38" s="88"/>
      <c r="Q38" s="4"/>
      <c r="R38" s="5"/>
      <c r="S38" s="26"/>
      <c r="T38" s="78"/>
      <c r="U38" s="88"/>
      <c r="V38" s="4"/>
      <c r="W38" s="5"/>
      <c r="X38" s="26"/>
      <c r="Y38" s="78"/>
      <c r="Z38" s="6"/>
      <c r="AA38" s="6"/>
      <c r="AB38" s="33"/>
      <c r="AC38" s="26"/>
      <c r="AD38" s="34"/>
      <c r="AE38" s="86"/>
      <c r="AF38" s="6"/>
      <c r="AG38" s="8"/>
      <c r="AH38" s="26"/>
      <c r="AI38" s="78"/>
      <c r="AJ38" s="126"/>
      <c r="AK38" s="126"/>
      <c r="AL38" s="127"/>
      <c r="AM38" s="128"/>
      <c r="AN38" s="129"/>
      <c r="AO38" s="126"/>
      <c r="AP38" s="126"/>
      <c r="AQ38" s="127"/>
      <c r="AR38" s="128"/>
      <c r="AS38" s="129"/>
      <c r="AT38" s="126"/>
      <c r="AU38" s="126"/>
      <c r="AV38" s="127"/>
      <c r="AW38" s="128"/>
      <c r="AX38" s="129"/>
      <c r="AY38" s="126"/>
      <c r="AZ38" s="126"/>
      <c r="BA38" s="127"/>
      <c r="BB38" s="128"/>
      <c r="BC38" s="129"/>
      <c r="BD38" s="126"/>
      <c r="BE38" s="126"/>
      <c r="BF38" s="127"/>
      <c r="BG38" s="128"/>
      <c r="BH38" s="129"/>
    </row>
    <row r="39" spans="2:60" ht="17.100000000000001" hidden="1" customHeight="1">
      <c r="B39" s="58"/>
      <c r="C39" s="120"/>
      <c r="D39" s="9"/>
      <c r="E39" s="11"/>
      <c r="F39" s="86"/>
      <c r="G39" s="6"/>
      <c r="H39" s="10"/>
      <c r="I39" s="26"/>
      <c r="J39" s="78"/>
      <c r="K39" s="4"/>
      <c r="L39" s="4"/>
      <c r="M39" s="5"/>
      <c r="N39" s="26"/>
      <c r="O39" s="34"/>
      <c r="P39" s="88"/>
      <c r="Q39" s="4"/>
      <c r="R39" s="5"/>
      <c r="S39" s="26"/>
      <c r="T39" s="78"/>
      <c r="U39" s="88"/>
      <c r="V39" s="4"/>
      <c r="W39" s="5"/>
      <c r="X39" s="26"/>
      <c r="Y39" s="78"/>
      <c r="Z39" s="6"/>
      <c r="AA39" s="6"/>
      <c r="AB39" s="33"/>
      <c r="AC39" s="26"/>
      <c r="AD39" s="34"/>
      <c r="AE39" s="86"/>
      <c r="AF39" s="6"/>
      <c r="AG39" s="8"/>
      <c r="AH39" s="26"/>
      <c r="AI39" s="78"/>
      <c r="AJ39" s="126"/>
      <c r="AK39" s="126"/>
      <c r="AL39" s="127"/>
      <c r="AM39" s="128"/>
      <c r="AN39" s="129"/>
      <c r="AO39" s="126"/>
      <c r="AP39" s="126"/>
      <c r="AQ39" s="127"/>
      <c r="AR39" s="128"/>
      <c r="AS39" s="129"/>
      <c r="AT39" s="126"/>
      <c r="AU39" s="126"/>
      <c r="AV39" s="127"/>
      <c r="AW39" s="128"/>
      <c r="AX39" s="129"/>
      <c r="AY39" s="126"/>
      <c r="AZ39" s="126"/>
      <c r="BA39" s="127"/>
      <c r="BB39" s="128"/>
      <c r="BC39" s="129"/>
      <c r="BD39" s="126"/>
      <c r="BE39" s="126"/>
      <c r="BF39" s="127"/>
      <c r="BG39" s="128"/>
      <c r="BH39" s="129"/>
    </row>
    <row r="40" spans="2:60" ht="17.100000000000001" hidden="1" customHeight="1">
      <c r="B40" s="58"/>
      <c r="C40" s="120"/>
      <c r="D40" s="9"/>
      <c r="E40" s="11"/>
      <c r="F40" s="86"/>
      <c r="G40" s="6"/>
      <c r="H40" s="10"/>
      <c r="I40" s="26"/>
      <c r="J40" s="78"/>
      <c r="K40" s="4"/>
      <c r="L40" s="4"/>
      <c r="M40" s="5"/>
      <c r="N40" s="26"/>
      <c r="O40" s="34"/>
      <c r="P40" s="88"/>
      <c r="Q40" s="4"/>
      <c r="R40" s="5"/>
      <c r="S40" s="26"/>
      <c r="T40" s="78"/>
      <c r="U40" s="88"/>
      <c r="V40" s="4"/>
      <c r="W40" s="5"/>
      <c r="X40" s="26"/>
      <c r="Y40" s="78"/>
      <c r="Z40" s="6"/>
      <c r="AA40" s="6"/>
      <c r="AB40" s="33"/>
      <c r="AC40" s="26"/>
      <c r="AD40" s="34"/>
      <c r="AE40" s="86"/>
      <c r="AF40" s="6"/>
      <c r="AG40" s="8"/>
      <c r="AH40" s="26"/>
      <c r="AI40" s="78"/>
      <c r="AJ40" s="126"/>
      <c r="AK40" s="126"/>
      <c r="AL40" s="127"/>
      <c r="AM40" s="128"/>
      <c r="AN40" s="129"/>
      <c r="AO40" s="126"/>
      <c r="AP40" s="126"/>
      <c r="AQ40" s="127"/>
      <c r="AR40" s="128"/>
      <c r="AS40" s="129"/>
      <c r="AT40" s="126"/>
      <c r="AU40" s="126"/>
      <c r="AV40" s="127"/>
      <c r="AW40" s="128"/>
      <c r="AX40" s="129"/>
      <c r="AY40" s="126"/>
      <c r="AZ40" s="126"/>
      <c r="BA40" s="127"/>
      <c r="BB40" s="128"/>
      <c r="BC40" s="129"/>
      <c r="BD40" s="126"/>
      <c r="BE40" s="126"/>
      <c r="BF40" s="127"/>
      <c r="BG40" s="128"/>
      <c r="BH40" s="129"/>
    </row>
    <row r="41" spans="2:60" ht="17.100000000000001" hidden="1" customHeight="1">
      <c r="B41" s="58"/>
      <c r="C41" s="120"/>
      <c r="D41" s="9"/>
      <c r="E41" s="11"/>
      <c r="F41" s="86"/>
      <c r="G41" s="6"/>
      <c r="H41" s="10"/>
      <c r="I41" s="26"/>
      <c r="J41" s="78"/>
      <c r="K41" s="4"/>
      <c r="L41" s="4"/>
      <c r="M41" s="5"/>
      <c r="N41" s="26"/>
      <c r="O41" s="34"/>
      <c r="P41" s="88"/>
      <c r="Q41" s="4"/>
      <c r="R41" s="5"/>
      <c r="S41" s="26"/>
      <c r="T41" s="78"/>
      <c r="U41" s="88"/>
      <c r="V41" s="4"/>
      <c r="W41" s="5"/>
      <c r="X41" s="26"/>
      <c r="Y41" s="78"/>
      <c r="Z41" s="6"/>
      <c r="AA41" s="6"/>
      <c r="AB41" s="33"/>
      <c r="AC41" s="26"/>
      <c r="AD41" s="34"/>
      <c r="AE41" s="86"/>
      <c r="AF41" s="6"/>
      <c r="AG41" s="8"/>
      <c r="AH41" s="26"/>
      <c r="AI41" s="78"/>
      <c r="AJ41" s="126"/>
      <c r="AK41" s="126"/>
      <c r="AL41" s="127"/>
      <c r="AM41" s="128"/>
      <c r="AN41" s="129"/>
      <c r="AO41" s="126"/>
      <c r="AP41" s="126"/>
      <c r="AQ41" s="127"/>
      <c r="AR41" s="128"/>
      <c r="AS41" s="129"/>
      <c r="AT41" s="126"/>
      <c r="AU41" s="126"/>
      <c r="AV41" s="127"/>
      <c r="AW41" s="128"/>
      <c r="AX41" s="129"/>
      <c r="AY41" s="126"/>
      <c r="AZ41" s="126"/>
      <c r="BA41" s="127"/>
      <c r="BB41" s="128"/>
      <c r="BC41" s="129"/>
      <c r="BD41" s="126"/>
      <c r="BE41" s="126"/>
      <c r="BF41" s="127"/>
      <c r="BG41" s="128"/>
      <c r="BH41" s="129"/>
    </row>
    <row r="42" spans="2:60" ht="17.100000000000001" hidden="1" customHeight="1">
      <c r="B42" s="58"/>
      <c r="C42" s="120"/>
      <c r="D42" s="9"/>
      <c r="E42" s="11"/>
      <c r="F42" s="86"/>
      <c r="G42" s="6"/>
      <c r="H42" s="10"/>
      <c r="I42" s="26"/>
      <c r="J42" s="78"/>
      <c r="K42" s="4"/>
      <c r="L42" s="4"/>
      <c r="M42" s="5"/>
      <c r="N42" s="26"/>
      <c r="O42" s="34"/>
      <c r="P42" s="88"/>
      <c r="Q42" s="4"/>
      <c r="R42" s="5"/>
      <c r="S42" s="26"/>
      <c r="T42" s="78"/>
      <c r="U42" s="88"/>
      <c r="V42" s="4"/>
      <c r="W42" s="5"/>
      <c r="X42" s="26"/>
      <c r="Y42" s="78"/>
      <c r="Z42" s="6"/>
      <c r="AA42" s="6"/>
      <c r="AB42" s="33"/>
      <c r="AC42" s="26"/>
      <c r="AD42" s="34"/>
      <c r="AE42" s="86"/>
      <c r="AF42" s="6"/>
      <c r="AG42" s="8"/>
      <c r="AH42" s="26"/>
      <c r="AI42" s="78"/>
      <c r="AJ42" s="126"/>
      <c r="AK42" s="126"/>
      <c r="AL42" s="127"/>
      <c r="AM42" s="128"/>
      <c r="AN42" s="129"/>
      <c r="AO42" s="126"/>
      <c r="AP42" s="126"/>
      <c r="AQ42" s="127"/>
      <c r="AR42" s="128"/>
      <c r="AS42" s="129"/>
      <c r="AT42" s="126"/>
      <c r="AU42" s="126"/>
      <c r="AV42" s="127"/>
      <c r="AW42" s="128"/>
      <c r="AX42" s="129"/>
      <c r="AY42" s="126"/>
      <c r="AZ42" s="126"/>
      <c r="BA42" s="127"/>
      <c r="BB42" s="128"/>
      <c r="BC42" s="129"/>
      <c r="BD42" s="126"/>
      <c r="BE42" s="126"/>
      <c r="BF42" s="127"/>
      <c r="BG42" s="128"/>
      <c r="BH42" s="129"/>
    </row>
    <row r="43" spans="2:60" ht="17.100000000000001" hidden="1" customHeight="1">
      <c r="B43" s="58"/>
      <c r="C43" s="120"/>
      <c r="D43" s="9"/>
      <c r="E43" s="11"/>
      <c r="F43" s="86"/>
      <c r="G43" s="6"/>
      <c r="H43" s="10"/>
      <c r="I43" s="26"/>
      <c r="J43" s="78"/>
      <c r="K43" s="4"/>
      <c r="L43" s="4"/>
      <c r="M43" s="5"/>
      <c r="N43" s="26"/>
      <c r="O43" s="34"/>
      <c r="P43" s="88"/>
      <c r="Q43" s="4"/>
      <c r="R43" s="5"/>
      <c r="S43" s="26"/>
      <c r="T43" s="78"/>
      <c r="U43" s="88"/>
      <c r="V43" s="4"/>
      <c r="W43" s="5"/>
      <c r="X43" s="26"/>
      <c r="Y43" s="78"/>
      <c r="Z43" s="6"/>
      <c r="AA43" s="6"/>
      <c r="AB43" s="33"/>
      <c r="AC43" s="26"/>
      <c r="AD43" s="34"/>
      <c r="AE43" s="86"/>
      <c r="AF43" s="6"/>
      <c r="AG43" s="8"/>
      <c r="AH43" s="26"/>
      <c r="AI43" s="78"/>
      <c r="AJ43" s="126"/>
      <c r="AK43" s="126"/>
      <c r="AL43" s="127"/>
      <c r="AM43" s="128"/>
      <c r="AN43" s="129"/>
      <c r="AO43" s="126"/>
      <c r="AP43" s="126"/>
      <c r="AQ43" s="127"/>
      <c r="AR43" s="128"/>
      <c r="AS43" s="129"/>
      <c r="AT43" s="126"/>
      <c r="AU43" s="126"/>
      <c r="AV43" s="127"/>
      <c r="AW43" s="128"/>
      <c r="AX43" s="129"/>
      <c r="AY43" s="126"/>
      <c r="AZ43" s="126"/>
      <c r="BA43" s="127"/>
      <c r="BB43" s="128"/>
      <c r="BC43" s="129"/>
      <c r="BD43" s="126"/>
      <c r="BE43" s="126"/>
      <c r="BF43" s="127"/>
      <c r="BG43" s="128"/>
      <c r="BH43" s="129"/>
    </row>
    <row r="44" spans="2:60" ht="17.100000000000001" hidden="1" customHeight="1">
      <c r="B44" s="58"/>
      <c r="C44" s="120"/>
      <c r="D44" s="9"/>
      <c r="E44" s="11"/>
      <c r="F44" s="86"/>
      <c r="G44" s="6"/>
      <c r="H44" s="10"/>
      <c r="I44" s="26"/>
      <c r="J44" s="78"/>
      <c r="K44" s="4"/>
      <c r="L44" s="4"/>
      <c r="M44" s="5"/>
      <c r="N44" s="26"/>
      <c r="O44" s="34"/>
      <c r="P44" s="88"/>
      <c r="Q44" s="4"/>
      <c r="R44" s="5"/>
      <c r="S44" s="26"/>
      <c r="T44" s="78"/>
      <c r="U44" s="88"/>
      <c r="V44" s="4"/>
      <c r="W44" s="5"/>
      <c r="X44" s="26"/>
      <c r="Y44" s="78"/>
      <c r="Z44" s="6"/>
      <c r="AA44" s="6"/>
      <c r="AB44" s="33"/>
      <c r="AC44" s="26"/>
      <c r="AD44" s="34"/>
      <c r="AE44" s="86"/>
      <c r="AF44" s="6"/>
      <c r="AG44" s="8"/>
      <c r="AH44" s="26"/>
      <c r="AI44" s="78"/>
      <c r="AJ44" s="126"/>
      <c r="AK44" s="126"/>
      <c r="AL44" s="127"/>
      <c r="AM44" s="128"/>
      <c r="AN44" s="129"/>
      <c r="AO44" s="126"/>
      <c r="AP44" s="126"/>
      <c r="AQ44" s="127"/>
      <c r="AR44" s="128"/>
      <c r="AS44" s="129"/>
      <c r="AT44" s="126"/>
      <c r="AU44" s="126"/>
      <c r="AV44" s="127"/>
      <c r="AW44" s="128"/>
      <c r="AX44" s="129"/>
      <c r="AY44" s="126"/>
      <c r="AZ44" s="126"/>
      <c r="BA44" s="127"/>
      <c r="BB44" s="128"/>
      <c r="BC44" s="129"/>
      <c r="BD44" s="126"/>
      <c r="BE44" s="126"/>
      <c r="BF44" s="127"/>
      <c r="BG44" s="128"/>
      <c r="BH44" s="129"/>
    </row>
    <row r="45" spans="2:60" ht="17.100000000000001" hidden="1" customHeight="1">
      <c r="B45" s="58"/>
      <c r="C45" s="120"/>
      <c r="D45" s="9"/>
      <c r="E45" s="11"/>
      <c r="F45" s="86"/>
      <c r="G45" s="6"/>
      <c r="H45" s="10"/>
      <c r="I45" s="26"/>
      <c r="J45" s="78"/>
      <c r="K45" s="4"/>
      <c r="L45" s="4"/>
      <c r="M45" s="5"/>
      <c r="N45" s="26"/>
      <c r="O45" s="34"/>
      <c r="P45" s="88"/>
      <c r="Q45" s="4"/>
      <c r="R45" s="5"/>
      <c r="S45" s="26"/>
      <c r="T45" s="78"/>
      <c r="U45" s="88"/>
      <c r="V45" s="4"/>
      <c r="W45" s="5"/>
      <c r="X45" s="26"/>
      <c r="Y45" s="78"/>
      <c r="Z45" s="6"/>
      <c r="AA45" s="6"/>
      <c r="AB45" s="33"/>
      <c r="AC45" s="26"/>
      <c r="AD45" s="34"/>
      <c r="AE45" s="86"/>
      <c r="AF45" s="6"/>
      <c r="AG45" s="8"/>
      <c r="AH45" s="26"/>
      <c r="AI45" s="78"/>
      <c r="AJ45" s="126"/>
      <c r="AK45" s="126"/>
      <c r="AL45" s="127"/>
      <c r="AM45" s="128"/>
      <c r="AN45" s="129"/>
      <c r="AO45" s="126"/>
      <c r="AP45" s="126"/>
      <c r="AQ45" s="127"/>
      <c r="AR45" s="128"/>
      <c r="AS45" s="129"/>
      <c r="AT45" s="126"/>
      <c r="AU45" s="126"/>
      <c r="AV45" s="127"/>
      <c r="AW45" s="128"/>
      <c r="AX45" s="129"/>
      <c r="AY45" s="126"/>
      <c r="AZ45" s="126"/>
      <c r="BA45" s="127"/>
      <c r="BB45" s="128"/>
      <c r="BC45" s="129"/>
      <c r="BD45" s="126"/>
      <c r="BE45" s="126"/>
      <c r="BF45" s="127"/>
      <c r="BG45" s="128"/>
      <c r="BH45" s="129"/>
    </row>
    <row r="46" spans="2:60" ht="17.100000000000001" hidden="1" customHeight="1">
      <c r="B46" s="58"/>
      <c r="C46" s="120"/>
      <c r="D46" s="9"/>
      <c r="E46" s="11"/>
      <c r="F46" s="86"/>
      <c r="G46" s="6"/>
      <c r="H46" s="10"/>
      <c r="I46" s="26"/>
      <c r="J46" s="78"/>
      <c r="K46" s="4"/>
      <c r="L46" s="4"/>
      <c r="M46" s="5"/>
      <c r="N46" s="26"/>
      <c r="O46" s="34"/>
      <c r="P46" s="88"/>
      <c r="Q46" s="4"/>
      <c r="R46" s="5"/>
      <c r="S46" s="26"/>
      <c r="T46" s="78"/>
      <c r="U46" s="88"/>
      <c r="V46" s="4"/>
      <c r="W46" s="5"/>
      <c r="X46" s="26"/>
      <c r="Y46" s="78"/>
      <c r="Z46" s="6"/>
      <c r="AA46" s="6"/>
      <c r="AB46" s="33"/>
      <c r="AC46" s="26"/>
      <c r="AD46" s="34"/>
      <c r="AE46" s="86"/>
      <c r="AF46" s="6"/>
      <c r="AG46" s="8"/>
      <c r="AH46" s="26"/>
      <c r="AI46" s="78"/>
      <c r="AJ46" s="126"/>
      <c r="AK46" s="126"/>
      <c r="AL46" s="127"/>
      <c r="AM46" s="128"/>
      <c r="AN46" s="129"/>
      <c r="AO46" s="126"/>
      <c r="AP46" s="126"/>
      <c r="AQ46" s="127"/>
      <c r="AR46" s="128"/>
      <c r="AS46" s="129"/>
      <c r="AT46" s="126"/>
      <c r="AU46" s="126"/>
      <c r="AV46" s="127"/>
      <c r="AW46" s="128"/>
      <c r="AX46" s="129"/>
      <c r="AY46" s="126"/>
      <c r="AZ46" s="126"/>
      <c r="BA46" s="127"/>
      <c r="BB46" s="128"/>
      <c r="BC46" s="129"/>
      <c r="BD46" s="126"/>
      <c r="BE46" s="126"/>
      <c r="BF46" s="127"/>
      <c r="BG46" s="128"/>
      <c r="BH46" s="129"/>
    </row>
    <row r="47" spans="2:60" ht="18" customHeight="1">
      <c r="B47" s="58"/>
      <c r="C47" s="120"/>
      <c r="D47" s="9"/>
      <c r="E47" s="11"/>
      <c r="F47" s="86"/>
      <c r="G47" s="6"/>
      <c r="H47" s="10"/>
      <c r="I47" s="26"/>
      <c r="J47" s="78"/>
      <c r="K47" s="4"/>
      <c r="L47" s="4"/>
      <c r="M47" s="5"/>
      <c r="N47" s="26"/>
      <c r="O47" s="34"/>
      <c r="P47" s="88"/>
      <c r="Q47" s="4"/>
      <c r="R47" s="5"/>
      <c r="S47" s="26"/>
      <c r="T47" s="78"/>
      <c r="U47" s="88"/>
      <c r="V47" s="4"/>
      <c r="W47" s="5"/>
      <c r="X47" s="26"/>
      <c r="Y47" s="78"/>
      <c r="Z47" s="6"/>
      <c r="AA47" s="6"/>
      <c r="AB47" s="33"/>
      <c r="AC47" s="26"/>
      <c r="AD47" s="34"/>
      <c r="AE47" s="86"/>
      <c r="AF47" s="6"/>
      <c r="AG47" s="8"/>
      <c r="AH47" s="26"/>
      <c r="AI47" s="78"/>
      <c r="AJ47" s="126"/>
      <c r="AK47" s="126"/>
      <c r="AL47" s="127"/>
      <c r="AM47" s="128"/>
      <c r="AN47" s="129"/>
      <c r="AO47" s="126"/>
      <c r="AP47" s="126"/>
      <c r="AQ47" s="127"/>
      <c r="AR47" s="128"/>
      <c r="AS47" s="129"/>
      <c r="AT47" s="126"/>
      <c r="AU47" s="126"/>
      <c r="AV47" s="127"/>
      <c r="AW47" s="128"/>
      <c r="AX47" s="129"/>
      <c r="AY47" s="126"/>
      <c r="AZ47" s="126"/>
      <c r="BA47" s="127"/>
      <c r="BB47" s="128"/>
      <c r="BC47" s="129"/>
      <c r="BD47" s="126"/>
      <c r="BE47" s="126"/>
      <c r="BF47" s="127"/>
      <c r="BG47" s="128"/>
      <c r="BH47" s="129"/>
    </row>
    <row r="48" spans="2:60" s="57" customFormat="1">
      <c r="B48" s="96" t="s">
        <v>22</v>
      </c>
      <c r="C48" s="96"/>
      <c r="D48" s="97"/>
      <c r="E48" s="97"/>
      <c r="F48" s="172" t="s">
        <v>23</v>
      </c>
      <c r="G48" s="172"/>
      <c r="H48" s="172"/>
      <c r="I48" s="172"/>
      <c r="J48" s="172"/>
      <c r="K48" s="97" t="s">
        <v>24</v>
      </c>
      <c r="L48" s="97"/>
      <c r="M48" s="97"/>
      <c r="N48" s="97"/>
      <c r="O48" s="97"/>
      <c r="P48" s="97" t="s">
        <v>25</v>
      </c>
      <c r="Q48" s="97"/>
      <c r="R48" s="97"/>
      <c r="S48" s="97"/>
      <c r="T48" s="97"/>
      <c r="U48" s="97" t="s">
        <v>26</v>
      </c>
      <c r="V48" s="97"/>
      <c r="W48" s="97"/>
      <c r="X48" s="97"/>
      <c r="Y48" s="97"/>
      <c r="Z48" s="97" t="s">
        <v>27</v>
      </c>
      <c r="AA48" s="97"/>
      <c r="AB48" s="97"/>
      <c r="AC48" s="97"/>
      <c r="AD48" s="97"/>
      <c r="AE48" s="172" t="s">
        <v>63</v>
      </c>
      <c r="AF48" s="172"/>
      <c r="AG48" s="172"/>
      <c r="AH48" s="172"/>
      <c r="AI48" s="172"/>
      <c r="AJ48" s="172" t="s">
        <v>29</v>
      </c>
      <c r="AK48" s="172"/>
      <c r="AL48" s="172"/>
      <c r="AM48" s="172"/>
      <c r="AN48" s="172"/>
      <c r="AO48" s="172" t="s">
        <v>30</v>
      </c>
      <c r="AP48" s="172"/>
      <c r="AQ48" s="172"/>
      <c r="AR48" s="172"/>
      <c r="AS48" s="172"/>
      <c r="AT48" s="172" t="s">
        <v>31</v>
      </c>
      <c r="AU48" s="172"/>
      <c r="AV48" s="172"/>
      <c r="AW48" s="172"/>
      <c r="AX48" s="172"/>
      <c r="AY48" s="172" t="s">
        <v>32</v>
      </c>
      <c r="AZ48" s="172"/>
      <c r="BA48" s="172"/>
      <c r="BB48" s="172"/>
      <c r="BC48" s="172"/>
      <c r="BD48" s="172" t="s">
        <v>33</v>
      </c>
      <c r="BE48" s="172"/>
      <c r="BF48" s="172"/>
      <c r="BG48" s="172"/>
      <c r="BH48" s="172"/>
    </row>
    <row r="49" spans="5:60" ht="17.100000000000001" customHeight="1">
      <c r="E49" s="2"/>
      <c r="F49" s="173"/>
      <c r="G49" s="173"/>
      <c r="H49" s="173"/>
      <c r="I49" s="173"/>
      <c r="J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row>
    <row r="51" spans="5:60">
      <c r="E51" s="2"/>
    </row>
    <row r="52" spans="5:60">
      <c r="E52" s="2"/>
    </row>
    <row r="53" spans="5:60">
      <c r="E53" s="2"/>
    </row>
    <row r="54" spans="5:60">
      <c r="E54" s="2"/>
    </row>
    <row r="55" spans="5:60" ht="19.5">
      <c r="E55" s="22"/>
    </row>
    <row r="56" spans="5:60" ht="19.5">
      <c r="E56" s="22"/>
    </row>
    <row r="57" spans="5:60" ht="19.5">
      <c r="E57" s="23"/>
    </row>
    <row r="58" spans="5:60">
      <c r="G58" s="3"/>
      <c r="H58" s="3"/>
    </row>
    <row r="59" spans="5:60">
      <c r="E59" s="2"/>
      <c r="F59" s="20"/>
      <c r="G59" s="19"/>
      <c r="H59" s="19"/>
    </row>
    <row r="60" spans="5:60">
      <c r="E60" s="3"/>
      <c r="F60" s="17"/>
    </row>
    <row r="61" spans="5:60">
      <c r="E61" s="19"/>
      <c r="F61" s="21"/>
      <c r="G61" s="3"/>
      <c r="H61" s="17"/>
    </row>
    <row r="63" spans="5:60">
      <c r="E63" s="2"/>
    </row>
    <row r="64" spans="5:60">
      <c r="E64" s="184"/>
      <c r="F64" s="184"/>
      <c r="G64" s="184"/>
      <c r="H64" s="184"/>
      <c r="I64" s="184"/>
      <c r="J64" s="184"/>
    </row>
  </sheetData>
  <mergeCells count="21">
    <mergeCell ref="B3:J3"/>
    <mergeCell ref="D9:E9"/>
    <mergeCell ref="F9:J9"/>
    <mergeCell ref="K9:O9"/>
    <mergeCell ref="P9:T9"/>
    <mergeCell ref="E64:J64"/>
    <mergeCell ref="BD9:BH9"/>
    <mergeCell ref="F48:J49"/>
    <mergeCell ref="AE48:AI49"/>
    <mergeCell ref="AJ48:AN49"/>
    <mergeCell ref="AO48:AS49"/>
    <mergeCell ref="AT48:AX49"/>
    <mergeCell ref="AY48:BC49"/>
    <mergeCell ref="BD48:BH49"/>
    <mergeCell ref="Z9:AD9"/>
    <mergeCell ref="AE9:AI9"/>
    <mergeCell ref="AJ9:AN9"/>
    <mergeCell ref="AO9:AS9"/>
    <mergeCell ref="AT9:AX9"/>
    <mergeCell ref="AY9:BC9"/>
    <mergeCell ref="U9:Y9"/>
  </mergeCells>
  <conditionalFormatting sqref="M12:M34">
    <cfRule type="cellIs" dxfId="931" priority="322" operator="lessThan">
      <formula>0</formula>
    </cfRule>
    <cfRule type="cellIs" dxfId="930" priority="323" operator="greaterThan">
      <formula>0</formula>
    </cfRule>
  </conditionalFormatting>
  <conditionalFormatting sqref="H11">
    <cfRule type="cellIs" dxfId="929" priority="346" operator="lessThan">
      <formula>0</formula>
    </cfRule>
    <cfRule type="cellIs" dxfId="928" priority="347" operator="greaterThan">
      <formula>0</formula>
    </cfRule>
  </conditionalFormatting>
  <conditionalFormatting sqref="M11">
    <cfRule type="cellIs" dxfId="927" priority="344" operator="lessThan">
      <formula>0</formula>
    </cfRule>
    <cfRule type="cellIs" dxfId="926" priority="345" operator="greaterThan">
      <formula>0</formula>
    </cfRule>
  </conditionalFormatting>
  <conditionalFormatting sqref="R11">
    <cfRule type="cellIs" dxfId="925" priority="342" operator="lessThan">
      <formula>0</formula>
    </cfRule>
    <cfRule type="cellIs" dxfId="924" priority="343" operator="greaterThan">
      <formula>0</formula>
    </cfRule>
  </conditionalFormatting>
  <conditionalFormatting sqref="W11">
    <cfRule type="cellIs" dxfId="923" priority="340" operator="lessThan">
      <formula>0</formula>
    </cfRule>
    <cfRule type="cellIs" dxfId="922" priority="341" operator="greaterThan">
      <formula>0</formula>
    </cfRule>
  </conditionalFormatting>
  <conditionalFormatting sqref="AB11 AD11">
    <cfRule type="cellIs" dxfId="921" priority="338" operator="lessThan">
      <formula>0</formula>
    </cfRule>
    <cfRule type="cellIs" dxfId="920" priority="339" operator="greaterThan">
      <formula>0</formula>
    </cfRule>
  </conditionalFormatting>
  <conditionalFormatting sqref="J11">
    <cfRule type="cellIs" dxfId="919" priority="336" operator="lessThan">
      <formula>0</formula>
    </cfRule>
    <cfRule type="cellIs" dxfId="918" priority="337" operator="greaterThan">
      <formula>0</formula>
    </cfRule>
  </conditionalFormatting>
  <conditionalFormatting sqref="AN11">
    <cfRule type="cellIs" dxfId="917" priority="334" operator="lessThan">
      <formula>0</formula>
    </cfRule>
    <cfRule type="cellIs" dxfId="916" priority="335" operator="greaterThan">
      <formula>0</formula>
    </cfRule>
  </conditionalFormatting>
  <conditionalFormatting sqref="AL11">
    <cfRule type="cellIs" dxfId="915" priority="332" operator="lessThan">
      <formula>0</formula>
    </cfRule>
    <cfRule type="cellIs" dxfId="914" priority="333" operator="greaterThan">
      <formula>0</formula>
    </cfRule>
  </conditionalFormatting>
  <conditionalFormatting sqref="O11">
    <cfRule type="cellIs" dxfId="913" priority="330" operator="lessThan">
      <formula>0</formula>
    </cfRule>
    <cfRule type="cellIs" dxfId="912" priority="331" operator="greaterThan">
      <formula>0</formula>
    </cfRule>
  </conditionalFormatting>
  <conditionalFormatting sqref="T11">
    <cfRule type="cellIs" dxfId="911" priority="328" operator="lessThan">
      <formula>0</formula>
    </cfRule>
    <cfRule type="cellIs" dxfId="910" priority="329" operator="greaterThan">
      <formula>0</formula>
    </cfRule>
  </conditionalFormatting>
  <conditionalFormatting sqref="Y11">
    <cfRule type="cellIs" dxfId="909" priority="326" operator="lessThan">
      <formula>0</formula>
    </cfRule>
    <cfRule type="cellIs" dxfId="908" priority="327" operator="greaterThan">
      <formula>0</formula>
    </cfRule>
  </conditionalFormatting>
  <conditionalFormatting sqref="H12:H34">
    <cfRule type="cellIs" dxfId="907" priority="324" operator="lessThan">
      <formula>0</formula>
    </cfRule>
    <cfRule type="cellIs" dxfId="906" priority="325" operator="greaterThan">
      <formula>0</formula>
    </cfRule>
  </conditionalFormatting>
  <conditionalFormatting sqref="R12:R34">
    <cfRule type="cellIs" dxfId="905" priority="320" operator="lessThan">
      <formula>0</formula>
    </cfRule>
    <cfRule type="cellIs" dxfId="904" priority="321" operator="greaterThan">
      <formula>0</formula>
    </cfRule>
  </conditionalFormatting>
  <conditionalFormatting sqref="W12:W34">
    <cfRule type="cellIs" dxfId="903" priority="318" operator="lessThan">
      <formula>0</formula>
    </cfRule>
    <cfRule type="cellIs" dxfId="902" priority="319" operator="greaterThan">
      <formula>0</formula>
    </cfRule>
  </conditionalFormatting>
  <conditionalFormatting sqref="AB12:AB34 AD12:AD34">
    <cfRule type="cellIs" dxfId="901" priority="316" operator="lessThan">
      <formula>0</formula>
    </cfRule>
    <cfRule type="cellIs" dxfId="900" priority="317" operator="greaterThan">
      <formula>0</formula>
    </cfRule>
  </conditionalFormatting>
  <conditionalFormatting sqref="AG14:AG34 AI14:AI34">
    <cfRule type="cellIs" dxfId="899" priority="314" operator="lessThan">
      <formula>0</formula>
    </cfRule>
    <cfRule type="cellIs" dxfId="898" priority="315" operator="greaterThan">
      <formula>0</formula>
    </cfRule>
  </conditionalFormatting>
  <conditionalFormatting sqref="Y12:Y34">
    <cfRule type="cellIs" dxfId="897" priority="302" operator="lessThan">
      <formula>0</formula>
    </cfRule>
    <cfRule type="cellIs" dxfId="896" priority="303" operator="greaterThan">
      <formula>0</formula>
    </cfRule>
  </conditionalFormatting>
  <conditionalFormatting sqref="J35:J47">
    <cfRule type="cellIs" dxfId="895" priority="234" operator="lessThan">
      <formula>0</formula>
    </cfRule>
    <cfRule type="cellIs" dxfId="894" priority="235" operator="greaterThan">
      <formula>0</formula>
    </cfRule>
  </conditionalFormatting>
  <conditionalFormatting sqref="S11 S14:S34">
    <cfRule type="cellIs" dxfId="893" priority="264" operator="lessThan">
      <formula>0</formula>
    </cfRule>
    <cfRule type="cellIs" dxfId="892" priority="265" operator="greaterThan">
      <formula>0</formula>
    </cfRule>
  </conditionalFormatting>
  <conditionalFormatting sqref="N14:N34">
    <cfRule type="cellIs" dxfId="891" priority="268" operator="lessThan">
      <formula>0</formula>
    </cfRule>
    <cfRule type="cellIs" dxfId="890" priority="269" operator="greaterThan">
      <formula>0</formula>
    </cfRule>
  </conditionalFormatting>
  <conditionalFormatting sqref="M35:M47">
    <cfRule type="cellIs" dxfId="889" priority="232" operator="lessThan">
      <formula>0</formula>
    </cfRule>
    <cfRule type="cellIs" dxfId="888" priority="233" operator="greaterThan">
      <formula>0</formula>
    </cfRule>
  </conditionalFormatting>
  <conditionalFormatting sqref="X14:X34">
    <cfRule type="cellIs" dxfId="887" priority="260" operator="lessThan">
      <formula>0</formula>
    </cfRule>
    <cfRule type="cellIs" dxfId="886" priority="261" operator="greaterThan">
      <formula>0</formula>
    </cfRule>
  </conditionalFormatting>
  <conditionalFormatting sqref="X35:X47">
    <cfRule type="cellIs" dxfId="885" priority="218" operator="lessThan">
      <formula>0</formula>
    </cfRule>
    <cfRule type="cellIs" dxfId="884" priority="219" operator="greaterThan">
      <formula>0</formula>
    </cfRule>
  </conditionalFormatting>
  <conditionalFormatting sqref="AC35:AC47">
    <cfRule type="cellIs" dxfId="883" priority="216" operator="lessThan">
      <formula>0</formula>
    </cfRule>
    <cfRule type="cellIs" dxfId="882" priority="217" operator="greaterThan">
      <formula>0</formula>
    </cfRule>
  </conditionalFormatting>
  <conditionalFormatting sqref="AH14:AH34">
    <cfRule type="cellIs" dxfId="881" priority="252" operator="lessThan">
      <formula>0</formula>
    </cfRule>
    <cfRule type="cellIs" dxfId="880" priority="253" operator="greaterThan">
      <formula>0</formula>
    </cfRule>
  </conditionalFormatting>
  <conditionalFormatting sqref="J12:J34">
    <cfRule type="cellIs" dxfId="879" priority="312" operator="lessThan">
      <formula>0</formula>
    </cfRule>
    <cfRule type="cellIs" dxfId="878" priority="313" operator="greaterThan">
      <formula>0</formula>
    </cfRule>
  </conditionalFormatting>
  <conditionalFormatting sqref="AN12:AN34">
    <cfRule type="cellIs" dxfId="877" priority="310" operator="lessThan">
      <formula>0</formula>
    </cfRule>
    <cfRule type="cellIs" dxfId="876" priority="311" operator="greaterThan">
      <formula>0</formula>
    </cfRule>
  </conditionalFormatting>
  <conditionalFormatting sqref="AL12:AL34">
    <cfRule type="cellIs" dxfId="875" priority="308" operator="lessThan">
      <formula>0</formula>
    </cfRule>
    <cfRule type="cellIs" dxfId="874" priority="309" operator="greaterThan">
      <formula>0</formula>
    </cfRule>
  </conditionalFormatting>
  <conditionalFormatting sqref="O12:O34">
    <cfRule type="cellIs" dxfId="873" priority="306" operator="lessThan">
      <formula>0</formula>
    </cfRule>
    <cfRule type="cellIs" dxfId="872" priority="307" operator="greaterThan">
      <formula>0</formula>
    </cfRule>
  </conditionalFormatting>
  <conditionalFormatting sqref="T12:T34">
    <cfRule type="cellIs" dxfId="871" priority="304" operator="lessThan">
      <formula>0</formula>
    </cfRule>
    <cfRule type="cellIs" dxfId="870" priority="305" operator="greaterThan">
      <formula>0</formula>
    </cfRule>
  </conditionalFormatting>
  <conditionalFormatting sqref="S35:S47">
    <cfRule type="cellIs" dxfId="869" priority="220" operator="lessThan">
      <formula>0</formula>
    </cfRule>
    <cfRule type="cellIs" dxfId="868" priority="221" operator="greaterThan">
      <formula>0</formula>
    </cfRule>
  </conditionalFormatting>
  <conditionalFormatting sqref="R35:R47">
    <cfRule type="cellIs" dxfId="867" priority="228" operator="lessThan">
      <formula>0</formula>
    </cfRule>
    <cfRule type="cellIs" dxfId="866" priority="229" operator="greaterThan">
      <formula>0</formula>
    </cfRule>
  </conditionalFormatting>
  <conditionalFormatting sqref="T35:T47">
    <cfRule type="cellIs" dxfId="865" priority="226" operator="lessThan">
      <formula>0</formula>
    </cfRule>
    <cfRule type="cellIs" dxfId="864" priority="227" operator="greaterThan">
      <formula>0</formula>
    </cfRule>
  </conditionalFormatting>
  <conditionalFormatting sqref="Y35:Y47">
    <cfRule type="cellIs" dxfId="863" priority="222" operator="lessThan">
      <formula>0</formula>
    </cfRule>
    <cfRule type="cellIs" dxfId="862" priority="223" operator="greaterThan">
      <formula>0</formula>
    </cfRule>
  </conditionalFormatting>
  <conditionalFormatting sqref="I11:I34">
    <cfRule type="cellIs" dxfId="861" priority="272" operator="lessThan">
      <formula>0</formula>
    </cfRule>
    <cfRule type="cellIs" dxfId="860" priority="273" operator="greaterThan">
      <formula>0</formula>
    </cfRule>
  </conditionalFormatting>
  <conditionalFormatting sqref="AG35:AG47 AI35:AI47">
    <cfRule type="cellIs" dxfId="859" priority="242" operator="lessThan">
      <formula>0</formula>
    </cfRule>
    <cfRule type="cellIs" dxfId="858" priority="243" operator="greaterThan">
      <formula>0</formula>
    </cfRule>
  </conditionalFormatting>
  <conditionalFormatting sqref="AN35:AN47">
    <cfRule type="cellIs" dxfId="857" priority="240" operator="lessThan">
      <formula>0</formula>
    </cfRule>
    <cfRule type="cellIs" dxfId="856" priority="241" operator="greaterThan">
      <formula>0</formula>
    </cfRule>
  </conditionalFormatting>
  <conditionalFormatting sqref="O35:O47">
    <cfRule type="cellIs" dxfId="855" priority="230" operator="lessThan">
      <formula>0</formula>
    </cfRule>
    <cfRule type="cellIs" dxfId="854" priority="231" operator="greaterThan">
      <formula>0</formula>
    </cfRule>
  </conditionalFormatting>
  <conditionalFormatting sqref="W35:W47">
    <cfRule type="cellIs" dxfId="853" priority="224" operator="lessThan">
      <formula>0</formula>
    </cfRule>
    <cfRule type="cellIs" dxfId="852" priority="225" operator="greaterThan">
      <formula>0</formula>
    </cfRule>
  </conditionalFormatting>
  <conditionalFormatting sqref="AC14:AC34">
    <cfRule type="cellIs" dxfId="851" priority="256" operator="lessThan">
      <formula>0</formula>
    </cfRule>
    <cfRule type="cellIs" dxfId="850" priority="257" operator="greaterThan">
      <formula>0</formula>
    </cfRule>
  </conditionalFormatting>
  <conditionalFormatting sqref="N35:N47">
    <cfRule type="cellIs" dxfId="849" priority="210" operator="lessThan">
      <formula>0</formula>
    </cfRule>
    <cfRule type="cellIs" dxfId="848" priority="211" operator="greaterThan">
      <formula>0</formula>
    </cfRule>
  </conditionalFormatting>
  <conditionalFormatting sqref="I35:I47">
    <cfRule type="cellIs" dxfId="847" priority="208" operator="lessThan">
      <formula>0</formula>
    </cfRule>
    <cfRule type="cellIs" dxfId="846" priority="209" operator="greaterThan">
      <formula>0</formula>
    </cfRule>
  </conditionalFormatting>
  <conditionalFormatting sqref="AM11:AM34">
    <cfRule type="cellIs" dxfId="845" priority="248" operator="lessThan">
      <formula>0</formula>
    </cfRule>
    <cfRule type="cellIs" dxfId="844" priority="249" operator="greaterThan">
      <formula>0</formula>
    </cfRule>
  </conditionalFormatting>
  <conditionalFormatting sqref="AB35:AB47 AD35:AD47">
    <cfRule type="cellIs" dxfId="843" priority="244" operator="lessThan">
      <formula>0</formula>
    </cfRule>
    <cfRule type="cellIs" dxfId="842" priority="245" operator="greaterThan">
      <formula>0</formula>
    </cfRule>
  </conditionalFormatting>
  <conditionalFormatting sqref="AL35:AL47">
    <cfRule type="cellIs" dxfId="841" priority="238" operator="lessThan">
      <formula>0</formula>
    </cfRule>
    <cfRule type="cellIs" dxfId="840" priority="239" operator="greaterThan">
      <formula>0</formula>
    </cfRule>
  </conditionalFormatting>
  <conditionalFormatting sqref="H35:H47">
    <cfRule type="cellIs" dxfId="839" priority="236" operator="lessThan">
      <formula>0</formula>
    </cfRule>
    <cfRule type="cellIs" dxfId="838" priority="237" operator="greaterThan">
      <formula>0</formula>
    </cfRule>
  </conditionalFormatting>
  <conditionalFormatting sqref="AH35:AH47">
    <cfRule type="cellIs" dxfId="837" priority="214" operator="lessThan">
      <formula>0</formula>
    </cfRule>
    <cfRule type="cellIs" dxfId="836" priority="215" operator="greaterThan">
      <formula>0</formula>
    </cfRule>
  </conditionalFormatting>
  <conditionalFormatting sqref="AM35:AM47">
    <cfRule type="cellIs" dxfId="835" priority="212" operator="lessThan">
      <formula>0</formula>
    </cfRule>
    <cfRule type="cellIs" dxfId="834" priority="213" operator="greaterThan">
      <formula>0</formula>
    </cfRule>
  </conditionalFormatting>
  <conditionalFormatting sqref="AS11">
    <cfRule type="cellIs" dxfId="833" priority="138" operator="lessThan">
      <formula>0</formula>
    </cfRule>
    <cfRule type="cellIs" dxfId="832" priority="139" operator="greaterThan">
      <formula>0</formula>
    </cfRule>
  </conditionalFormatting>
  <conditionalFormatting sqref="AQ11">
    <cfRule type="cellIs" dxfId="831" priority="136" operator="lessThan">
      <formula>0</formula>
    </cfRule>
    <cfRule type="cellIs" dxfId="830" priority="137" operator="greaterThan">
      <formula>0</formula>
    </cfRule>
  </conditionalFormatting>
  <conditionalFormatting sqref="AS12:AS34">
    <cfRule type="cellIs" dxfId="829" priority="134" operator="lessThan">
      <formula>0</formula>
    </cfRule>
    <cfRule type="cellIs" dxfId="828" priority="135" operator="greaterThan">
      <formula>0</formula>
    </cfRule>
  </conditionalFormatting>
  <conditionalFormatting sqref="AQ12:AQ34">
    <cfRule type="cellIs" dxfId="827" priority="132" operator="lessThan">
      <formula>0</formula>
    </cfRule>
    <cfRule type="cellIs" dxfId="826" priority="133" operator="greaterThan">
      <formula>0</formula>
    </cfRule>
  </conditionalFormatting>
  <conditionalFormatting sqref="AS35:AS47">
    <cfRule type="cellIs" dxfId="825" priority="128" operator="lessThan">
      <formula>0</formula>
    </cfRule>
    <cfRule type="cellIs" dxfId="824" priority="129" operator="greaterThan">
      <formula>0</formula>
    </cfRule>
  </conditionalFormatting>
  <conditionalFormatting sqref="AR11:AR34">
    <cfRule type="cellIs" dxfId="823" priority="130" operator="lessThan">
      <formula>0</formula>
    </cfRule>
    <cfRule type="cellIs" dxfId="822" priority="131" operator="greaterThan">
      <formula>0</formula>
    </cfRule>
  </conditionalFormatting>
  <conditionalFormatting sqref="AQ35:AQ47">
    <cfRule type="cellIs" dxfId="821" priority="126" operator="lessThan">
      <formula>0</formula>
    </cfRule>
    <cfRule type="cellIs" dxfId="820" priority="127" operator="greaterThan">
      <formula>0</formula>
    </cfRule>
  </conditionalFormatting>
  <conditionalFormatting sqref="AR35:AR47">
    <cfRule type="cellIs" dxfId="819" priority="124" operator="lessThan">
      <formula>0</formula>
    </cfRule>
    <cfRule type="cellIs" dxfId="818" priority="125" operator="greaterThan">
      <formula>0</formula>
    </cfRule>
  </conditionalFormatting>
  <conditionalFormatting sqref="AX11">
    <cfRule type="cellIs" dxfId="817" priority="122" operator="lessThan">
      <formula>0</formula>
    </cfRule>
    <cfRule type="cellIs" dxfId="816" priority="123" operator="greaterThan">
      <formula>0</formula>
    </cfRule>
  </conditionalFormatting>
  <conditionalFormatting sqref="AV11">
    <cfRule type="cellIs" dxfId="815" priority="120" operator="lessThan">
      <formula>0</formula>
    </cfRule>
    <cfRule type="cellIs" dxfId="814" priority="121" operator="greaterThan">
      <formula>0</formula>
    </cfRule>
  </conditionalFormatting>
  <conditionalFormatting sqref="AX12:AX34">
    <cfRule type="cellIs" dxfId="813" priority="118" operator="lessThan">
      <formula>0</formula>
    </cfRule>
    <cfRule type="cellIs" dxfId="812" priority="119" operator="greaterThan">
      <formula>0</formula>
    </cfRule>
  </conditionalFormatting>
  <conditionalFormatting sqref="AV12:AV34">
    <cfRule type="cellIs" dxfId="811" priority="116" operator="lessThan">
      <formula>0</formula>
    </cfRule>
    <cfRule type="cellIs" dxfId="810" priority="117" operator="greaterThan">
      <formula>0</formula>
    </cfRule>
  </conditionalFormatting>
  <conditionalFormatting sqref="AX35:AX47">
    <cfRule type="cellIs" dxfId="809" priority="112" operator="lessThan">
      <formula>0</formula>
    </cfRule>
    <cfRule type="cellIs" dxfId="808" priority="113" operator="greaterThan">
      <formula>0</formula>
    </cfRule>
  </conditionalFormatting>
  <conditionalFormatting sqref="AW11:AW34">
    <cfRule type="cellIs" dxfId="807" priority="114" operator="lessThan">
      <formula>0</formula>
    </cfRule>
    <cfRule type="cellIs" dxfId="806" priority="115" operator="greaterThan">
      <formula>0</formula>
    </cfRule>
  </conditionalFormatting>
  <conditionalFormatting sqref="AV35:AV47">
    <cfRule type="cellIs" dxfId="805" priority="110" operator="lessThan">
      <formula>0</formula>
    </cfRule>
    <cfRule type="cellIs" dxfId="804" priority="111" operator="greaterThan">
      <formula>0</formula>
    </cfRule>
  </conditionalFormatting>
  <conditionalFormatting sqref="AW35:AW47">
    <cfRule type="cellIs" dxfId="803" priority="108" operator="lessThan">
      <formula>0</formula>
    </cfRule>
    <cfRule type="cellIs" dxfId="802" priority="109" operator="greaterThan">
      <formula>0</formula>
    </cfRule>
  </conditionalFormatting>
  <conditionalFormatting sqref="BC11">
    <cfRule type="cellIs" dxfId="801" priority="106" operator="lessThan">
      <formula>0</formula>
    </cfRule>
    <cfRule type="cellIs" dxfId="800" priority="107" operator="greaterThan">
      <formula>0</formula>
    </cfRule>
  </conditionalFormatting>
  <conditionalFormatting sqref="BA11">
    <cfRule type="cellIs" dxfId="799" priority="104" operator="lessThan">
      <formula>0</formula>
    </cfRule>
    <cfRule type="cellIs" dxfId="798" priority="105" operator="greaterThan">
      <formula>0</formula>
    </cfRule>
  </conditionalFormatting>
  <conditionalFormatting sqref="BC12:BC34">
    <cfRule type="cellIs" dxfId="797" priority="102" operator="lessThan">
      <formula>0</formula>
    </cfRule>
    <cfRule type="cellIs" dxfId="796" priority="103" operator="greaterThan">
      <formula>0</formula>
    </cfRule>
  </conditionalFormatting>
  <conditionalFormatting sqref="BA12:BA34">
    <cfRule type="cellIs" dxfId="795" priority="100" operator="lessThan">
      <formula>0</formula>
    </cfRule>
    <cfRule type="cellIs" dxfId="794" priority="101" operator="greaterThan">
      <formula>0</formula>
    </cfRule>
  </conditionalFormatting>
  <conditionalFormatting sqref="BC35:BC47">
    <cfRule type="cellIs" dxfId="793" priority="98" operator="lessThan">
      <formula>0</formula>
    </cfRule>
    <cfRule type="cellIs" dxfId="792" priority="99" operator="greaterThan">
      <formula>0</formula>
    </cfRule>
  </conditionalFormatting>
  <conditionalFormatting sqref="BA35:BA47">
    <cfRule type="cellIs" dxfId="791" priority="96" operator="lessThan">
      <formula>0</formula>
    </cfRule>
    <cfRule type="cellIs" dxfId="790" priority="97" operator="greaterThan">
      <formula>0</formula>
    </cfRule>
  </conditionalFormatting>
  <conditionalFormatting sqref="BB35:BB47">
    <cfRule type="cellIs" dxfId="789" priority="94" operator="lessThan">
      <formula>0</formula>
    </cfRule>
    <cfRule type="cellIs" dxfId="788" priority="95" operator="greaterThan">
      <formula>0</formula>
    </cfRule>
  </conditionalFormatting>
  <conditionalFormatting sqref="I11:I13">
    <cfRule type="cellIs" dxfId="787" priority="63" operator="lessThan">
      <formula>100</formula>
    </cfRule>
  </conditionalFormatting>
  <conditionalFormatting sqref="N11:N13">
    <cfRule type="cellIs" dxfId="786" priority="61" operator="lessThan">
      <formula>0</formula>
    </cfRule>
    <cfRule type="cellIs" dxfId="785" priority="62" operator="greaterThan">
      <formula>0</formula>
    </cfRule>
  </conditionalFormatting>
  <conditionalFormatting sqref="N11:N13">
    <cfRule type="cellIs" dxfId="784" priority="60" operator="lessThan">
      <formula>100</formula>
    </cfRule>
  </conditionalFormatting>
  <conditionalFormatting sqref="S11:S13">
    <cfRule type="cellIs" dxfId="783" priority="58" operator="lessThan">
      <formula>0</formula>
    </cfRule>
    <cfRule type="cellIs" dxfId="782" priority="59" operator="greaterThan">
      <formula>0</formula>
    </cfRule>
  </conditionalFormatting>
  <conditionalFormatting sqref="S11:S13">
    <cfRule type="cellIs" dxfId="781" priority="57" operator="lessThan">
      <formula>100</formula>
    </cfRule>
  </conditionalFormatting>
  <conditionalFormatting sqref="X11 X13">
    <cfRule type="cellIs" dxfId="780" priority="55" operator="lessThan">
      <formula>0</formula>
    </cfRule>
    <cfRule type="cellIs" dxfId="779" priority="56" operator="greaterThan">
      <formula>0</formula>
    </cfRule>
  </conditionalFormatting>
  <conditionalFormatting sqref="X11:X13">
    <cfRule type="cellIs" dxfId="778" priority="53" operator="lessThan">
      <formula>0</formula>
    </cfRule>
    <cfRule type="cellIs" dxfId="777" priority="54" operator="greaterThan">
      <formula>0</formula>
    </cfRule>
  </conditionalFormatting>
  <conditionalFormatting sqref="X11:X13">
    <cfRule type="cellIs" dxfId="776" priority="52" operator="lessThan">
      <formula>100</formula>
    </cfRule>
  </conditionalFormatting>
  <conditionalFormatting sqref="AC11 AC13">
    <cfRule type="cellIs" dxfId="775" priority="50" operator="lessThan">
      <formula>0</formula>
    </cfRule>
    <cfRule type="cellIs" dxfId="774" priority="51" operator="greaterThan">
      <formula>0</formula>
    </cfRule>
  </conditionalFormatting>
  <conditionalFormatting sqref="AC11:AC13">
    <cfRule type="cellIs" dxfId="773" priority="48" operator="lessThan">
      <formula>0</formula>
    </cfRule>
    <cfRule type="cellIs" dxfId="772" priority="49" operator="greaterThan">
      <formula>0</formula>
    </cfRule>
  </conditionalFormatting>
  <conditionalFormatting sqref="AC11:AC13">
    <cfRule type="cellIs" dxfId="771" priority="47" operator="lessThan">
      <formula>100</formula>
    </cfRule>
  </conditionalFormatting>
  <conditionalFormatting sqref="AG11">
    <cfRule type="cellIs" dxfId="770" priority="45" operator="lessThan">
      <formula>0</formula>
    </cfRule>
    <cfRule type="cellIs" dxfId="769" priority="46" operator="greaterThan">
      <formula>0</formula>
    </cfRule>
  </conditionalFormatting>
  <conditionalFormatting sqref="AI11">
    <cfRule type="cellIs" dxfId="768" priority="43" operator="lessThan">
      <formula>0</formula>
    </cfRule>
    <cfRule type="cellIs" dxfId="767" priority="44" operator="greaterThan">
      <formula>0</formula>
    </cfRule>
  </conditionalFormatting>
  <conditionalFormatting sqref="AG12:AG13">
    <cfRule type="cellIs" dxfId="766" priority="41" operator="lessThan">
      <formula>0</formula>
    </cfRule>
    <cfRule type="cellIs" dxfId="765" priority="42" operator="greaterThan">
      <formula>0</formula>
    </cfRule>
  </conditionalFormatting>
  <conditionalFormatting sqref="AI12:AI13">
    <cfRule type="cellIs" dxfId="764" priority="39" operator="lessThan">
      <formula>0</formula>
    </cfRule>
    <cfRule type="cellIs" dxfId="763" priority="40" operator="greaterThan">
      <formula>0</formula>
    </cfRule>
  </conditionalFormatting>
  <conditionalFormatting sqref="AH11:AH13">
    <cfRule type="cellIs" dxfId="762" priority="37" operator="lessThan">
      <formula>0</formula>
    </cfRule>
    <cfRule type="cellIs" dxfId="761" priority="38" operator="greaterThan">
      <formula>0</formula>
    </cfRule>
  </conditionalFormatting>
  <conditionalFormatting sqref="AH11:AH13">
    <cfRule type="cellIs" dxfId="760" priority="36" operator="lessThan">
      <formula>100</formula>
    </cfRule>
  </conditionalFormatting>
  <conditionalFormatting sqref="BH35:BH47">
    <cfRule type="cellIs" dxfId="759" priority="28" operator="lessThan">
      <formula>0</formula>
    </cfRule>
    <cfRule type="cellIs" dxfId="758" priority="29" operator="greaterThan">
      <formula>0</formula>
    </cfRule>
  </conditionalFormatting>
  <conditionalFormatting sqref="BF35:BF47">
    <cfRule type="cellIs" dxfId="757" priority="26" operator="lessThan">
      <formula>0</formula>
    </cfRule>
    <cfRule type="cellIs" dxfId="756" priority="27" operator="greaterThan">
      <formula>0</formula>
    </cfRule>
  </conditionalFormatting>
  <conditionalFormatting sqref="BG35:BG47">
    <cfRule type="cellIs" dxfId="755" priority="24" operator="lessThan">
      <formula>0</formula>
    </cfRule>
    <cfRule type="cellIs" dxfId="754" priority="25" operator="greaterThan">
      <formula>0</formula>
    </cfRule>
  </conditionalFormatting>
  <conditionalFormatting sqref="BB11:BB34">
    <cfRule type="cellIs" dxfId="753" priority="9" operator="lessThan">
      <formula>100</formula>
    </cfRule>
    <cfRule type="cellIs" dxfId="752" priority="10" operator="greaterThan">
      <formula>100</formula>
    </cfRule>
  </conditionalFormatting>
  <conditionalFormatting sqref="BH11">
    <cfRule type="cellIs" dxfId="751" priority="7" operator="lessThan">
      <formula>0</formula>
    </cfRule>
    <cfRule type="cellIs" dxfId="750" priority="8" operator="greaterThan">
      <formula>0</formula>
    </cfRule>
  </conditionalFormatting>
  <conditionalFormatting sqref="BH12:BH34">
    <cfRule type="cellIs" dxfId="749" priority="5" operator="lessThan">
      <formula>0</formula>
    </cfRule>
    <cfRule type="cellIs" dxfId="748" priority="6" operator="greaterThan">
      <formula>0</formula>
    </cfRule>
  </conditionalFormatting>
  <conditionalFormatting sqref="BF12:BF34">
    <cfRule type="cellIs" dxfId="747" priority="3" stopIfTrue="1" operator="greaterThan">
      <formula>0</formula>
    </cfRule>
    <cfRule type="cellIs" dxfId="746" priority="4" operator="lessThanOrEqual">
      <formula>0</formula>
    </cfRule>
  </conditionalFormatting>
  <conditionalFormatting sqref="BG11:BG34">
    <cfRule type="cellIs" dxfId="745" priority="1" stopIfTrue="1" operator="greaterThan">
      <formula>100</formula>
    </cfRule>
    <cfRule type="cellIs" dxfId="744" priority="2" operator="lessThanOrEqual">
      <formula>100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63C2-0FFE-6642-841F-3E0426E27FA9}">
  <dimension ref="B1:BG60"/>
  <sheetViews>
    <sheetView showGridLines="0" topLeftCell="A26" zoomScale="107" zoomScaleNormal="120" workbookViewId="0">
      <selection activeCell="B43" sqref="B43:I43"/>
    </sheetView>
  </sheetViews>
  <sheetFormatPr defaultColWidth="11" defaultRowHeight="15.75" outlineLevelRow="1"/>
  <cols>
    <col min="1" max="1" width="6.375" customWidth="1"/>
    <col min="2" max="2" width="15.875" customWidth="1"/>
    <col min="3" max="4" width="12.125" customWidth="1"/>
    <col min="5" max="5" width="16.125" customWidth="1"/>
    <col min="6" max="6" width="12.875" customWidth="1"/>
    <col min="7" max="8" width="12.125" customWidth="1"/>
    <col min="9" max="9" width="13.125" customWidth="1"/>
    <col min="10" max="13" width="12.125" customWidth="1"/>
    <col min="14" max="14" width="14.375" customWidth="1"/>
    <col min="15" max="18" width="12.125" customWidth="1"/>
    <col min="19" max="19" width="13.5" customWidth="1"/>
    <col min="20" max="20" width="14.125" customWidth="1"/>
    <col min="21" max="23" width="12.125" customWidth="1"/>
    <col min="24" max="24" width="15.375" customWidth="1"/>
    <col min="25" max="30" width="12.125" customWidth="1"/>
    <col min="33" max="33" width="12.125" customWidth="1"/>
    <col min="34" max="34" width="13.5" customWidth="1"/>
    <col min="37" max="37" width="10.875" customWidth="1"/>
    <col min="38" max="38" width="12.125" customWidth="1"/>
    <col min="39" max="39" width="13" customWidth="1"/>
    <col min="44" max="44" width="12.625" customWidth="1"/>
    <col min="49" max="49" width="12.125" customWidth="1"/>
    <col min="54" max="54" width="12.625" customWidth="1"/>
  </cols>
  <sheetData>
    <row r="1" spans="2:59" ht="19.5">
      <c r="B1" s="1" t="s">
        <v>89</v>
      </c>
    </row>
    <row r="3" spans="2:59" ht="124.5" customHeight="1">
      <c r="B3" s="185" t="s">
        <v>90</v>
      </c>
      <c r="C3" s="185"/>
      <c r="D3" s="185"/>
      <c r="E3" s="185"/>
      <c r="F3" s="185"/>
      <c r="G3" s="185"/>
      <c r="H3" s="185"/>
      <c r="I3" s="185"/>
    </row>
    <row r="7" spans="2:59" outlineLevel="1">
      <c r="B7" s="98" t="s">
        <v>2</v>
      </c>
    </row>
    <row r="8" spans="2:59" outlineLevel="1">
      <c r="B8" s="43"/>
      <c r="C8" s="166" t="s">
        <v>3</v>
      </c>
      <c r="D8" s="166"/>
      <c r="E8" s="167" t="s">
        <v>4</v>
      </c>
      <c r="F8" s="166"/>
      <c r="G8" s="166"/>
      <c r="H8" s="166"/>
      <c r="I8" s="168"/>
      <c r="J8" s="166" t="s">
        <v>5</v>
      </c>
      <c r="K8" s="166"/>
      <c r="L8" s="166"/>
      <c r="M8" s="166"/>
      <c r="N8" s="166"/>
      <c r="O8" s="167" t="s">
        <v>6</v>
      </c>
      <c r="P8" s="166"/>
      <c r="Q8" s="166"/>
      <c r="R8" s="166"/>
      <c r="S8" s="168"/>
      <c r="T8" s="167" t="s">
        <v>7</v>
      </c>
      <c r="U8" s="166"/>
      <c r="V8" s="166"/>
      <c r="W8" s="166"/>
      <c r="X8" s="168"/>
      <c r="Y8" s="166" t="s">
        <v>38</v>
      </c>
      <c r="Z8" s="166"/>
      <c r="AA8" s="166"/>
      <c r="AB8" s="166"/>
      <c r="AC8" s="166"/>
      <c r="AD8" s="167" t="s">
        <v>39</v>
      </c>
      <c r="AE8" s="166"/>
      <c r="AF8" s="166"/>
      <c r="AG8" s="166"/>
      <c r="AH8" s="168"/>
      <c r="AI8" s="166" t="s">
        <v>10</v>
      </c>
      <c r="AJ8" s="166"/>
      <c r="AK8" s="166"/>
      <c r="AL8" s="166"/>
      <c r="AM8" s="168"/>
      <c r="AN8" s="174" t="s">
        <v>11</v>
      </c>
      <c r="AO8" s="174"/>
      <c r="AP8" s="174"/>
      <c r="AQ8" s="174"/>
      <c r="AR8" s="175"/>
      <c r="AS8" s="174" t="s">
        <v>12</v>
      </c>
      <c r="AT8" s="174"/>
      <c r="AU8" s="174"/>
      <c r="AV8" s="174"/>
      <c r="AW8" s="175"/>
      <c r="AX8" s="174" t="s">
        <v>13</v>
      </c>
      <c r="AY8" s="174"/>
      <c r="AZ8" s="174"/>
      <c r="BA8" s="174"/>
      <c r="BB8" s="174"/>
      <c r="BC8" s="169" t="s">
        <v>14</v>
      </c>
      <c r="BD8" s="170"/>
      <c r="BE8" s="170"/>
      <c r="BF8" s="170"/>
      <c r="BG8" s="171"/>
    </row>
    <row r="9" spans="2:59" ht="31.5" outlineLevel="1">
      <c r="B9" s="50" t="s">
        <v>15</v>
      </c>
      <c r="C9" s="51" t="s">
        <v>16</v>
      </c>
      <c r="D9" s="51" t="s">
        <v>17</v>
      </c>
      <c r="E9" s="54" t="s">
        <v>16</v>
      </c>
      <c r="F9" s="51" t="s">
        <v>17</v>
      </c>
      <c r="G9" s="52" t="s">
        <v>18</v>
      </c>
      <c r="H9" s="52" t="s">
        <v>19</v>
      </c>
      <c r="I9" s="53" t="s">
        <v>20</v>
      </c>
      <c r="J9" s="51" t="s">
        <v>16</v>
      </c>
      <c r="K9" s="51" t="s">
        <v>17</v>
      </c>
      <c r="L9" s="52" t="s">
        <v>18</v>
      </c>
      <c r="M9" s="52" t="s">
        <v>19</v>
      </c>
      <c r="N9" s="85" t="s">
        <v>20</v>
      </c>
      <c r="O9" s="54" t="s">
        <v>16</v>
      </c>
      <c r="P9" s="51" t="s">
        <v>17</v>
      </c>
      <c r="Q9" s="52" t="s">
        <v>18</v>
      </c>
      <c r="R9" s="52" t="s">
        <v>19</v>
      </c>
      <c r="S9" s="53" t="s">
        <v>20</v>
      </c>
      <c r="T9" s="54" t="s">
        <v>16</v>
      </c>
      <c r="U9" s="51" t="s">
        <v>17</v>
      </c>
      <c r="V9" s="52" t="s">
        <v>18</v>
      </c>
      <c r="W9" s="52" t="s">
        <v>19</v>
      </c>
      <c r="X9" s="53" t="s">
        <v>20</v>
      </c>
      <c r="Y9" s="51" t="s">
        <v>16</v>
      </c>
      <c r="Z9" s="51" t="s">
        <v>17</v>
      </c>
      <c r="AA9" s="52" t="s">
        <v>18</v>
      </c>
      <c r="AB9" s="52" t="s">
        <v>19</v>
      </c>
      <c r="AC9" s="52" t="s">
        <v>20</v>
      </c>
      <c r="AD9" s="54" t="s">
        <v>16</v>
      </c>
      <c r="AE9" s="51" t="s">
        <v>17</v>
      </c>
      <c r="AF9" s="52" t="s">
        <v>18</v>
      </c>
      <c r="AG9" s="52" t="s">
        <v>19</v>
      </c>
      <c r="AH9" s="53" t="s">
        <v>20</v>
      </c>
      <c r="AI9" s="51" t="s">
        <v>16</v>
      </c>
      <c r="AJ9" s="51" t="s">
        <v>17</v>
      </c>
      <c r="AK9" s="52" t="s">
        <v>18</v>
      </c>
      <c r="AL9" s="52" t="s">
        <v>19</v>
      </c>
      <c r="AM9" s="53" t="s">
        <v>20</v>
      </c>
      <c r="AN9" s="93" t="s">
        <v>16</v>
      </c>
      <c r="AO9" s="93" t="s">
        <v>17</v>
      </c>
      <c r="AP9" s="94" t="s">
        <v>18</v>
      </c>
      <c r="AQ9" s="94" t="s">
        <v>19</v>
      </c>
      <c r="AR9" s="95" t="s">
        <v>20</v>
      </c>
      <c r="AS9" s="93" t="s">
        <v>16</v>
      </c>
      <c r="AT9" s="93" t="s">
        <v>17</v>
      </c>
      <c r="AU9" s="94" t="s">
        <v>18</v>
      </c>
      <c r="AV9" s="94" t="s">
        <v>19</v>
      </c>
      <c r="AW9" s="95" t="s">
        <v>20</v>
      </c>
      <c r="AX9" s="93" t="s">
        <v>16</v>
      </c>
      <c r="AY9" s="93" t="s">
        <v>17</v>
      </c>
      <c r="AZ9" s="94" t="s">
        <v>18</v>
      </c>
      <c r="BA9" s="94" t="s">
        <v>19</v>
      </c>
      <c r="BB9" s="94" t="s">
        <v>20</v>
      </c>
      <c r="BC9" s="131" t="s">
        <v>16</v>
      </c>
      <c r="BD9" s="132" t="s">
        <v>17</v>
      </c>
      <c r="BE9" s="133" t="s">
        <v>18</v>
      </c>
      <c r="BF9" s="133" t="s">
        <v>21</v>
      </c>
      <c r="BG9" s="134"/>
    </row>
    <row r="10" spans="2:59" outlineLevel="1">
      <c r="B10" s="58">
        <v>44562</v>
      </c>
      <c r="C10" s="9">
        <v>35080697</v>
      </c>
      <c r="D10" s="9">
        <v>1852781</v>
      </c>
      <c r="E10" s="86">
        <v>0.39409658821773103</v>
      </c>
      <c r="F10" s="6">
        <v>0.356007536778496</v>
      </c>
      <c r="G10" s="10">
        <v>3.8089051439234398E-2</v>
      </c>
      <c r="H10" s="26">
        <v>110.698945248154</v>
      </c>
      <c r="I10" s="36">
        <v>1336190.4725571901</v>
      </c>
      <c r="J10" s="4">
        <v>6.6053846789699797</v>
      </c>
      <c r="K10" s="4">
        <v>5.9652235391914399</v>
      </c>
      <c r="L10" s="5">
        <v>0.64016113977853595</v>
      </c>
      <c r="M10" s="26">
        <v>110.73155323639899</v>
      </c>
      <c r="N10" s="16">
        <v>22457298.975745399</v>
      </c>
      <c r="O10" s="88">
        <v>1.84619795325047</v>
      </c>
      <c r="P10" s="4">
        <v>1.67558335280856</v>
      </c>
      <c r="Q10" s="5">
        <v>0.17061460044191101</v>
      </c>
      <c r="R10" s="26">
        <v>110.182400067172</v>
      </c>
      <c r="S10" s="36">
        <v>5985279.1018787501</v>
      </c>
      <c r="T10" s="88">
        <v>4.0427073327533902</v>
      </c>
      <c r="U10" s="4">
        <v>3.5983853461364199</v>
      </c>
      <c r="V10" s="5">
        <v>0.44432198661696498</v>
      </c>
      <c r="W10" s="26">
        <v>112.34781558606601</v>
      </c>
      <c r="X10" s="36">
        <v>15587124.9829478</v>
      </c>
      <c r="Y10" s="6">
        <v>0.232135619155724</v>
      </c>
      <c r="Z10" s="6">
        <v>0.22536568718222499</v>
      </c>
      <c r="AA10" s="7">
        <v>6.7699319734990902E-3</v>
      </c>
      <c r="AB10" s="26">
        <v>103.00397636310301</v>
      </c>
      <c r="AC10" s="16">
        <v>83211.278405733305</v>
      </c>
      <c r="AD10" s="86">
        <v>0.265410114787202</v>
      </c>
      <c r="AE10" s="6">
        <v>0.27072624522800298</v>
      </c>
      <c r="AF10" s="10">
        <v>-5.31613044080114E-3</v>
      </c>
      <c r="AG10" s="26">
        <v>98.036344634291297</v>
      </c>
      <c r="AH10" s="36">
        <v>-59764.969744791997</v>
      </c>
      <c r="AI10" s="6">
        <v>2.3363479116940301E-2</v>
      </c>
      <c r="AJ10" s="6">
        <v>1.7319969803321601E-2</v>
      </c>
      <c r="AK10" s="7">
        <v>6.0435093136186604E-3</v>
      </c>
      <c r="AL10" s="26">
        <v>134.89330167573101</v>
      </c>
      <c r="AM10" s="36">
        <v>179424.11022100001</v>
      </c>
      <c r="AN10" s="6">
        <v>1.8517531378677898E-2</v>
      </c>
      <c r="AO10" s="6">
        <v>1.2510631943906499E-2</v>
      </c>
      <c r="AP10" s="7">
        <v>6.0068994347713097E-3</v>
      </c>
      <c r="AQ10" s="26">
        <v>148.014356602481</v>
      </c>
      <c r="AR10" s="36">
        <v>158777.48344068101</v>
      </c>
      <c r="AS10" s="6">
        <v>4.35042580177568E-2</v>
      </c>
      <c r="AT10" s="6">
        <v>4.1198838288571502E-2</v>
      </c>
      <c r="AU10" s="7">
        <v>2.3054197291853202E-3</v>
      </c>
      <c r="AV10" s="26">
        <v>105.59583673946599</v>
      </c>
      <c r="AW10" s="36">
        <v>7506.9307763705501</v>
      </c>
      <c r="AX10" s="6">
        <v>2.0045268431626798E-2</v>
      </c>
      <c r="AY10" s="6">
        <v>2.05987045573904E-2</v>
      </c>
      <c r="AZ10" s="7">
        <v>-5.5343612576357396E-4</v>
      </c>
      <c r="BA10" s="26">
        <v>97.313247907305794</v>
      </c>
      <c r="BB10" s="36">
        <v>-217.61661901149401</v>
      </c>
      <c r="BC10" s="6">
        <v>9.0363249479755395E-2</v>
      </c>
      <c r="BD10" s="6">
        <v>8.9569500330698798E-2</v>
      </c>
      <c r="BE10" s="7">
        <v>7.9374914905665196E-4</v>
      </c>
      <c r="BF10" s="26">
        <v>100.886182401516</v>
      </c>
      <c r="BG10" s="36"/>
    </row>
    <row r="11" spans="2:59" outlineLevel="1">
      <c r="B11" s="58">
        <v>44593</v>
      </c>
      <c r="C11" s="9">
        <v>40194161</v>
      </c>
      <c r="D11" s="9">
        <v>1981395</v>
      </c>
      <c r="E11" s="86">
        <v>0.43486433265767099</v>
      </c>
      <c r="F11" s="6">
        <v>0.40397043497132001</v>
      </c>
      <c r="G11" s="10">
        <v>3.0893897686350501E-2</v>
      </c>
      <c r="H11" s="26">
        <v>107.647564032388</v>
      </c>
      <c r="I11" s="36">
        <v>1241754.2975226999</v>
      </c>
      <c r="J11" s="4">
        <v>6.59979154001579</v>
      </c>
      <c r="K11" s="4">
        <v>5.90940049126442</v>
      </c>
      <c r="L11" s="5">
        <v>0.69039104875137003</v>
      </c>
      <c r="M11" s="26">
        <v>111.68292874669601</v>
      </c>
      <c r="N11" s="16">
        <v>27749688.9664714</v>
      </c>
      <c r="O11" s="88">
        <v>2.8488333666175998</v>
      </c>
      <c r="P11" s="4">
        <v>2.5591691712152298</v>
      </c>
      <c r="Q11" s="5">
        <v>0.28966419540237398</v>
      </c>
      <c r="R11" s="26">
        <v>111.318681025874</v>
      </c>
      <c r="S11" s="36">
        <v>11642809.3059384</v>
      </c>
      <c r="T11" s="88">
        <v>4.2716647574755902</v>
      </c>
      <c r="U11" s="4">
        <v>3.7942671703522</v>
      </c>
      <c r="V11" s="5">
        <v>0.47739758712339297</v>
      </c>
      <c r="W11" s="26">
        <v>112.58207621365401</v>
      </c>
      <c r="X11" s="36">
        <v>19188595.4778491</v>
      </c>
      <c r="Y11" s="6">
        <v>0.29884149282641997</v>
      </c>
      <c r="Z11" s="6">
        <v>0.28940913578963701</v>
      </c>
      <c r="AA11" s="7">
        <v>9.4323570367823E-3</v>
      </c>
      <c r="AB11" s="26">
        <v>103.25917736185001</v>
      </c>
      <c r="AC11" s="16">
        <v>114161.34525801599</v>
      </c>
      <c r="AD11" s="86">
        <v>0.29204019375217299</v>
      </c>
      <c r="AE11" s="6">
        <v>0.28685069801409502</v>
      </c>
      <c r="AF11" s="10">
        <v>5.1894957380788599E-3</v>
      </c>
      <c r="AG11" s="26">
        <v>101.80912780551201</v>
      </c>
      <c r="AH11" s="36">
        <v>55888.9697436692</v>
      </c>
      <c r="AI11" s="6">
        <v>4.8104560778280202E-2</v>
      </c>
      <c r="AJ11" s="6">
        <v>3.8003370711899798E-2</v>
      </c>
      <c r="AK11" s="7">
        <v>1.0101190066380401E-2</v>
      </c>
      <c r="AL11" s="26">
        <v>126.57972142249299</v>
      </c>
      <c r="AM11" s="36">
        <v>334117.36686136702</v>
      </c>
      <c r="AN11" s="6">
        <v>3.9142177253764399E-2</v>
      </c>
      <c r="AO11" s="6">
        <v>2.9310911959185001E-2</v>
      </c>
      <c r="AP11" s="7">
        <v>9.8312652945794204E-3</v>
      </c>
      <c r="AQ11" s="26">
        <v>133.541314948744</v>
      </c>
      <c r="AR11" s="36">
        <v>287202.40470311802</v>
      </c>
      <c r="AS11" s="6">
        <v>7.8143059974709203E-2</v>
      </c>
      <c r="AT11" s="6">
        <v>7.3957548389225899E-2</v>
      </c>
      <c r="AU11" s="7">
        <v>4.1855115854833001E-3</v>
      </c>
      <c r="AV11" s="26">
        <v>105.659343334984</v>
      </c>
      <c r="AW11" s="36">
        <v>16172.239165708599</v>
      </c>
      <c r="AX11" s="6">
        <v>1.9044268363569601E-2</v>
      </c>
      <c r="AY11" s="6">
        <v>1.75126793532446E-2</v>
      </c>
      <c r="AZ11" s="7">
        <v>1.5315890103250001E-3</v>
      </c>
      <c r="BA11" s="26">
        <v>108.74560071267</v>
      </c>
      <c r="BB11" s="36">
        <v>801.00879968789297</v>
      </c>
      <c r="BC11" s="6">
        <v>7.2763856047297196E-2</v>
      </c>
      <c r="BD11" s="6">
        <v>7.6955916984561903E-2</v>
      </c>
      <c r="BE11" s="7">
        <v>-4.1920609372647398E-3</v>
      </c>
      <c r="BF11" s="26">
        <v>94.552646370121593</v>
      </c>
      <c r="BG11" s="36"/>
    </row>
    <row r="12" spans="2:59" outlineLevel="1">
      <c r="B12" s="58">
        <v>44621</v>
      </c>
      <c r="C12" s="9">
        <v>41757491</v>
      </c>
      <c r="D12" s="9">
        <v>2037281</v>
      </c>
      <c r="E12" s="86">
        <v>0.379227430115473</v>
      </c>
      <c r="F12" s="6">
        <v>0.34668315269223998</v>
      </c>
      <c r="G12" s="10">
        <v>3.2544277423232799E-2</v>
      </c>
      <c r="H12" s="26">
        <v>109.387325911427</v>
      </c>
      <c r="I12" s="36">
        <v>1358967.3716021399</v>
      </c>
      <c r="J12" s="4">
        <v>5.9546692743837299</v>
      </c>
      <c r="K12" s="4">
        <v>5.3086494653358498</v>
      </c>
      <c r="L12" s="5">
        <v>0.64601980904788003</v>
      </c>
      <c r="M12" s="26">
        <v>112.169193186821</v>
      </c>
      <c r="N12" s="16">
        <v>26976166.362138499</v>
      </c>
      <c r="O12" s="88">
        <v>2.0888254756493798</v>
      </c>
      <c r="P12" s="4">
        <v>1.8656145126764501</v>
      </c>
      <c r="Q12" s="5">
        <v>0.223210962972932</v>
      </c>
      <c r="R12" s="26">
        <v>111.96447398196401</v>
      </c>
      <c r="S12" s="36">
        <v>9320729.7774435505</v>
      </c>
      <c r="T12" s="88">
        <v>3.98535137084744</v>
      </c>
      <c r="U12" s="4">
        <v>3.5155822883539298</v>
      </c>
      <c r="V12" s="5">
        <v>0.46976908249351002</v>
      </c>
      <c r="W12" s="26">
        <v>113.36248291071701</v>
      </c>
      <c r="X12" s="36">
        <v>19616378.234301001</v>
      </c>
      <c r="Y12" s="6">
        <v>0.199980688240327</v>
      </c>
      <c r="Z12" s="6">
        <v>0.19431868849265799</v>
      </c>
      <c r="AA12" s="7">
        <v>5.66199974766956E-3</v>
      </c>
      <c r="AB12" s="26">
        <v>102.91377005042</v>
      </c>
      <c r="AC12" s="16">
        <v>80920.224613741302</v>
      </c>
      <c r="AD12" s="86">
        <v>0.250069228349447</v>
      </c>
      <c r="AE12" s="6">
        <v>0.24318606317243799</v>
      </c>
      <c r="AF12" s="10">
        <v>6.8831651770086197E-3</v>
      </c>
      <c r="AG12" s="26">
        <v>102.830411038862</v>
      </c>
      <c r="AH12" s="36">
        <v>94679.334292284504</v>
      </c>
      <c r="AI12" s="6">
        <v>1.7059362148132601E-2</v>
      </c>
      <c r="AJ12" s="6">
        <v>1.3371630223994201E-2</v>
      </c>
      <c r="AK12" s="7">
        <v>3.6877319241383202E-3</v>
      </c>
      <c r="AL12" s="26">
        <v>127.57877582885099</v>
      </c>
      <c r="AM12" s="36">
        <v>123541.69306427801</v>
      </c>
      <c r="AN12" s="6">
        <v>1.2194392900583001E-2</v>
      </c>
      <c r="AO12" s="6">
        <v>9.0502932064058898E-3</v>
      </c>
      <c r="AP12" s="7">
        <v>3.1440996941771299E-3</v>
      </c>
      <c r="AQ12" s="26">
        <v>134.740307551049</v>
      </c>
      <c r="AR12" s="36">
        <v>91668.927365371695</v>
      </c>
      <c r="AS12" s="6">
        <v>3.5983388210361303E-2</v>
      </c>
      <c r="AT12" s="6">
        <v>3.2442083474353803E-2</v>
      </c>
      <c r="AU12" s="7">
        <v>3.5413047360075001E-3</v>
      </c>
      <c r="AV12" s="26">
        <v>110.91577468755</v>
      </c>
      <c r="AW12" s="36">
        <v>15386.4945431179</v>
      </c>
      <c r="AX12" s="6">
        <v>1.65208471221776E-2</v>
      </c>
      <c r="AY12" s="6">
        <v>1.39750419616142E-2</v>
      </c>
      <c r="AZ12" s="7">
        <v>2.5458051605633599E-3</v>
      </c>
      <c r="BA12" s="26">
        <v>118.216797971383</v>
      </c>
      <c r="BB12" s="36">
        <v>1580.8762679705101</v>
      </c>
      <c r="BC12" s="6">
        <v>9.5572760701996995E-2</v>
      </c>
      <c r="BD12" s="6">
        <v>0.101476043558113</v>
      </c>
      <c r="BE12" s="7">
        <v>-5.9032828561160003E-3</v>
      </c>
      <c r="BF12" s="26">
        <v>94.182584727265805</v>
      </c>
      <c r="BG12" s="36"/>
    </row>
    <row r="13" spans="2:59" outlineLevel="1">
      <c r="B13" s="58">
        <v>44652</v>
      </c>
      <c r="C13" s="9">
        <v>43037666</v>
      </c>
      <c r="D13" s="9">
        <v>1959676</v>
      </c>
      <c r="E13" s="86">
        <v>0.35964436361395602</v>
      </c>
      <c r="F13" s="6">
        <v>0.330034148502099</v>
      </c>
      <c r="G13" s="10">
        <v>2.96102151118568E-2</v>
      </c>
      <c r="H13" s="26">
        <v>108.971864046871</v>
      </c>
      <c r="I13" s="36">
        <v>1274354.5481722399</v>
      </c>
      <c r="J13" s="4">
        <v>5.8531498704465204</v>
      </c>
      <c r="K13" s="4">
        <v>5.2468528614197201</v>
      </c>
      <c r="L13" s="5">
        <v>0.60629700902679695</v>
      </c>
      <c r="M13" s="26">
        <v>111.55544142441801</v>
      </c>
      <c r="N13" s="16">
        <v>26093608.171294302</v>
      </c>
      <c r="O13" s="88">
        <v>2.07663389552769</v>
      </c>
      <c r="P13" s="4">
        <v>1.8682190321257099</v>
      </c>
      <c r="Q13" s="5">
        <v>0.20841486340198001</v>
      </c>
      <c r="R13" s="26">
        <v>111.155804529238</v>
      </c>
      <c r="S13" s="36">
        <v>8969689.2805300392</v>
      </c>
      <c r="T13" s="88">
        <v>3.6600478985082501</v>
      </c>
      <c r="U13" s="4">
        <v>3.2587101133044398</v>
      </c>
      <c r="V13" s="5">
        <v>0.40133778520380597</v>
      </c>
      <c r="W13" s="26">
        <v>112.315848027268</v>
      </c>
      <c r="X13" s="36">
        <v>17272641.552781101</v>
      </c>
      <c r="Y13" s="6">
        <v>0.22267183972805599</v>
      </c>
      <c r="Z13" s="6">
        <v>0.205002099202303</v>
      </c>
      <c r="AA13" s="7">
        <v>1.7669740525753101E-2</v>
      </c>
      <c r="AB13" s="26">
        <v>108.619297360616</v>
      </c>
      <c r="AC13" s="16">
        <v>262564.28681101202</v>
      </c>
      <c r="AD13" s="86">
        <v>0.25737428819957597</v>
      </c>
      <c r="AE13" s="6">
        <v>0.24411740662089901</v>
      </c>
      <c r="AF13" s="8">
        <v>1.3256881578676299E-2</v>
      </c>
      <c r="AG13" s="26">
        <v>105.43053515199</v>
      </c>
      <c r="AH13" s="36">
        <v>162889.31900319501</v>
      </c>
      <c r="AI13" s="6">
        <v>1.3468777594586199E-2</v>
      </c>
      <c r="AJ13" s="6">
        <v>1.2293756463844801E-2</v>
      </c>
      <c r="AK13" s="7">
        <v>1.17502113074138E-3</v>
      </c>
      <c r="AL13" s="26">
        <v>109.55786894101099</v>
      </c>
      <c r="AM13" s="36">
        <v>40819.768773588003</v>
      </c>
      <c r="AN13" s="6">
        <v>8.4883384075975406E-3</v>
      </c>
      <c r="AO13" s="6">
        <v>7.92859516688031E-3</v>
      </c>
      <c r="AP13" s="7">
        <v>5.5974324071722797E-4</v>
      </c>
      <c r="AQ13" s="26">
        <v>107.059803520495</v>
      </c>
      <c r="AR13" s="36">
        <v>16703.726249821899</v>
      </c>
      <c r="AS13" s="6">
        <v>3.3211381590942397E-2</v>
      </c>
      <c r="AT13" s="6">
        <v>3.0753069031715201E-2</v>
      </c>
      <c r="AU13" s="7">
        <v>2.45831255922718E-3</v>
      </c>
      <c r="AV13" s="26">
        <v>107.993714567778</v>
      </c>
      <c r="AW13" s="36">
        <v>12040.4191267727</v>
      </c>
      <c r="AX13" s="6">
        <v>1.7337095476260798E-2</v>
      </c>
      <c r="AY13" s="6">
        <v>1.63886733902249E-2</v>
      </c>
      <c r="AZ13" s="7">
        <v>9.4842208603582796E-4</v>
      </c>
      <c r="BA13" s="26">
        <v>105.78705831432001</v>
      </c>
      <c r="BB13" s="36">
        <v>465.53772304111601</v>
      </c>
      <c r="BC13" s="6">
        <v>8.2387249351785097E-2</v>
      </c>
      <c r="BD13" s="6">
        <v>8.5198737465433896E-2</v>
      </c>
      <c r="BE13" s="7">
        <v>-2.8114881136487501E-3</v>
      </c>
      <c r="BF13" s="26">
        <v>96.700082422243099</v>
      </c>
      <c r="BG13" s="36"/>
    </row>
    <row r="14" spans="2:59" outlineLevel="1">
      <c r="B14" s="58">
        <v>44682</v>
      </c>
      <c r="C14" s="9">
        <v>44678917</v>
      </c>
      <c r="D14" s="9">
        <v>2008816</v>
      </c>
      <c r="E14" s="86">
        <v>0.342157599746654</v>
      </c>
      <c r="F14" s="6">
        <v>0.314029756831885</v>
      </c>
      <c r="G14" s="10">
        <v>2.8127842914769399E-2</v>
      </c>
      <c r="H14" s="26">
        <v>108.95706292248801</v>
      </c>
      <c r="I14" s="36">
        <v>1256721.55897802</v>
      </c>
      <c r="J14" s="4">
        <v>5.06933190670222</v>
      </c>
      <c r="K14" s="4">
        <v>4.5105005243829597</v>
      </c>
      <c r="L14" s="5">
        <v>0.55883138231925999</v>
      </c>
      <c r="M14" s="26">
        <v>112.389564734519</v>
      </c>
      <c r="N14" s="16">
        <v>24967980.947637498</v>
      </c>
      <c r="O14" s="88">
        <v>2.6037441328311499</v>
      </c>
      <c r="P14" s="4">
        <v>2.31608768548239</v>
      </c>
      <c r="Q14" s="5">
        <v>0.287656447348758</v>
      </c>
      <c r="R14" s="26">
        <v>112.419929053283</v>
      </c>
      <c r="S14" s="36">
        <v>12852178.53561</v>
      </c>
      <c r="T14" s="88">
        <v>3.3222391223135501</v>
      </c>
      <c r="U14" s="4">
        <v>2.9444433935213499</v>
      </c>
      <c r="V14" s="5">
        <v>0.37779572879219298</v>
      </c>
      <c r="W14" s="26">
        <v>112.83080291587299</v>
      </c>
      <c r="X14" s="36">
        <v>16879504.0096609</v>
      </c>
      <c r="Y14" s="6">
        <v>0.25117356615778302</v>
      </c>
      <c r="Z14" s="6">
        <v>0.23110316291465</v>
      </c>
      <c r="AA14" s="7">
        <v>2.0070403243133E-2</v>
      </c>
      <c r="AB14" s="26">
        <v>108.68460776997</v>
      </c>
      <c r="AC14" s="16">
        <v>324733.98645066301</v>
      </c>
      <c r="AD14" s="86">
        <v>0.26537458925159402</v>
      </c>
      <c r="AE14" s="6">
        <v>0.25321195452316703</v>
      </c>
      <c r="AF14" s="8">
        <v>1.21626347284274E-2</v>
      </c>
      <c r="AG14" s="26">
        <v>104.803341434385</v>
      </c>
      <c r="AH14" s="36">
        <v>150960.128909122</v>
      </c>
      <c r="AI14" s="6">
        <v>1.2363577744884001E-2</v>
      </c>
      <c r="AJ14" s="6">
        <v>1.12094833918709E-2</v>
      </c>
      <c r="AK14" s="7">
        <v>1.15409435301308E-3</v>
      </c>
      <c r="AL14" s="26">
        <v>110.295696176774</v>
      </c>
      <c r="AM14" s="36">
        <v>41996.597928928102</v>
      </c>
      <c r="AN14" s="6">
        <v>7.5370832476155201E-3</v>
      </c>
      <c r="AO14" s="6">
        <v>7.1174327878899598E-3</v>
      </c>
      <c r="AP14" s="7">
        <v>4.1965045972555801E-4</v>
      </c>
      <c r="AQ14" s="26">
        <v>105.896093046914</v>
      </c>
      <c r="AR14" s="36">
        <v>12967.5403813435</v>
      </c>
      <c r="AS14" s="6">
        <v>3.1558861025531799E-2</v>
      </c>
      <c r="AT14" s="6">
        <v>2.87046688518551E-2</v>
      </c>
      <c r="AU14" s="7">
        <v>2.85419217367669E-3</v>
      </c>
      <c r="AV14" s="26">
        <v>109.943302911478</v>
      </c>
      <c r="AW14" s="36">
        <v>15664.979722120999</v>
      </c>
      <c r="AX14" s="6">
        <v>1.64939752545477E-2</v>
      </c>
      <c r="AY14" s="6">
        <v>1.5939817980956301E-2</v>
      </c>
      <c r="AZ14" s="7">
        <v>5.54157273591354E-4</v>
      </c>
      <c r="BA14" s="26">
        <v>103.476559608481</v>
      </c>
      <c r="BB14" s="36">
        <v>246.87484875585301</v>
      </c>
      <c r="BC14" s="6">
        <v>8.0268844660447494E-2</v>
      </c>
      <c r="BD14" s="6">
        <v>8.58938429353618E-2</v>
      </c>
      <c r="BE14" s="7">
        <v>-5.6249982749142302E-3</v>
      </c>
      <c r="BF14" s="26">
        <v>93.451220619914196</v>
      </c>
      <c r="BG14" s="36"/>
    </row>
    <row r="15" spans="2:59" outlineLevel="1">
      <c r="B15" s="58">
        <v>44713</v>
      </c>
      <c r="C15" s="9">
        <v>45586250</v>
      </c>
      <c r="D15" s="9">
        <v>2055905</v>
      </c>
      <c r="E15" s="86">
        <v>0.33985796155638998</v>
      </c>
      <c r="F15" s="6">
        <v>0.31108246733190398</v>
      </c>
      <c r="G15" s="10">
        <v>2.8775494224485401E-2</v>
      </c>
      <c r="H15" s="26">
        <v>109.250117652494</v>
      </c>
      <c r="I15" s="36">
        <v>1311766.8735909399</v>
      </c>
      <c r="J15" s="4">
        <v>4.9057002468336899</v>
      </c>
      <c r="K15" s="4">
        <v>4.3675717776626604</v>
      </c>
      <c r="L15" s="5">
        <v>0.53812846917103097</v>
      </c>
      <c r="M15" s="26">
        <v>112.320998865392</v>
      </c>
      <c r="N15" s="16">
        <v>24531258.927747902</v>
      </c>
      <c r="O15" s="88">
        <v>2.7441968137322101</v>
      </c>
      <c r="P15" s="4">
        <v>2.43459109248725</v>
      </c>
      <c r="Q15" s="5">
        <v>0.309605721244961</v>
      </c>
      <c r="R15" s="26">
        <v>112.716949560866</v>
      </c>
      <c r="S15" s="36">
        <v>14113763.8101031</v>
      </c>
      <c r="T15" s="88">
        <v>3.2286112808138401</v>
      </c>
      <c r="U15" s="4">
        <v>2.8629498931127602</v>
      </c>
      <c r="V15" s="5">
        <v>0.36566138770107598</v>
      </c>
      <c r="W15" s="26">
        <v>112.772189572046</v>
      </c>
      <c r="X15" s="36">
        <v>16669131.4350881</v>
      </c>
      <c r="Y15" s="6">
        <v>0.25854775297384402</v>
      </c>
      <c r="Z15" s="6">
        <v>0.241521070535169</v>
      </c>
      <c r="AA15" s="7">
        <v>1.7026682438674601E-2</v>
      </c>
      <c r="AB15" s="26">
        <v>107.04977102036899</v>
      </c>
      <c r="AC15" s="16">
        <v>236737.08563889901</v>
      </c>
      <c r="AD15" s="86">
        <v>0.28379516356203799</v>
      </c>
      <c r="AE15" s="6">
        <v>0.269651363686297</v>
      </c>
      <c r="AF15" s="8">
        <v>1.41437998757409E-2</v>
      </c>
      <c r="AG15" s="26">
        <v>105.24521726216599</v>
      </c>
      <c r="AH15" s="36">
        <v>167370.104221385</v>
      </c>
      <c r="AI15" s="6">
        <v>1.35192609241885E-2</v>
      </c>
      <c r="AJ15" s="6">
        <v>1.2259397563242E-2</v>
      </c>
      <c r="AK15" s="7">
        <v>1.2598633609465001E-3</v>
      </c>
      <c r="AL15" s="26">
        <v>110.276715103228</v>
      </c>
      <c r="AM15" s="36">
        <v>47206.1755527723</v>
      </c>
      <c r="AN15" s="6">
        <v>8.4540254851198805E-3</v>
      </c>
      <c r="AO15" s="6">
        <v>7.8023115697289499E-3</v>
      </c>
      <c r="AP15" s="7">
        <v>6.5171391539092197E-4</v>
      </c>
      <c r="AQ15" s="26">
        <v>108.352831203503</v>
      </c>
      <c r="AR15" s="36">
        <v>20545.577712530299</v>
      </c>
      <c r="AS15" s="6">
        <v>3.1656372232906502E-2</v>
      </c>
      <c r="AT15" s="6">
        <v>2.97259297779318E-2</v>
      </c>
      <c r="AU15" s="7">
        <v>1.9304424549746401E-3</v>
      </c>
      <c r="AV15" s="26">
        <v>106.49413649765</v>
      </c>
      <c r="AW15" s="36">
        <v>11474.2159858246</v>
      </c>
      <c r="AX15" s="6">
        <v>1.6288169271515999E-2</v>
      </c>
      <c r="AY15" s="6">
        <v>1.34567830237506E-2</v>
      </c>
      <c r="AZ15" s="7">
        <v>2.8313862477653902E-3</v>
      </c>
      <c r="BA15" s="26">
        <v>121.040587804441</v>
      </c>
      <c r="BB15" s="36">
        <v>1155.6274656391899</v>
      </c>
      <c r="BC15" s="6">
        <v>7.5008893708101002E-2</v>
      </c>
      <c r="BD15" s="6">
        <v>8.0353114609944501E-2</v>
      </c>
      <c r="BE15" s="7">
        <v>-5.3442209018435098E-3</v>
      </c>
      <c r="BF15" s="26">
        <v>93.349080582892398</v>
      </c>
      <c r="BG15" s="36"/>
    </row>
    <row r="16" spans="2:59" outlineLevel="1">
      <c r="B16" s="58">
        <v>44743</v>
      </c>
      <c r="C16" s="9">
        <v>45949398</v>
      </c>
      <c r="D16" s="11">
        <v>2488755</v>
      </c>
      <c r="E16" s="86">
        <v>0.35740731576069801</v>
      </c>
      <c r="F16" s="6">
        <v>0.325666045874342</v>
      </c>
      <c r="G16" s="10">
        <v>3.1741269886355498E-2</v>
      </c>
      <c r="H16" s="26">
        <v>109.746570233054</v>
      </c>
      <c r="I16" s="36">
        <v>1458492.24303356</v>
      </c>
      <c r="J16" s="4">
        <v>5.7733558049975597</v>
      </c>
      <c r="K16" s="4">
        <v>5.13759498178361</v>
      </c>
      <c r="L16" s="5">
        <v>0.635760823213944</v>
      </c>
      <c r="M16" s="26">
        <v>112.374677752297</v>
      </c>
      <c r="N16" s="16">
        <v>29212827.0986651</v>
      </c>
      <c r="O16" s="88">
        <v>3.4671193951224302</v>
      </c>
      <c r="P16" s="4">
        <v>3.0677852982716201</v>
      </c>
      <c r="Q16" s="5">
        <v>0.39933409685080801</v>
      </c>
      <c r="R16" s="26">
        <v>113.01701579559</v>
      </c>
      <c r="S16" s="36">
        <v>18349161.351168301</v>
      </c>
      <c r="T16" s="88">
        <v>3.9247890908168102</v>
      </c>
      <c r="U16" s="4">
        <v>3.4378976636912801</v>
      </c>
      <c r="V16" s="5">
        <v>0.48689142712553202</v>
      </c>
      <c r="W16" s="26">
        <v>114.16247587203399</v>
      </c>
      <c r="X16" s="36">
        <v>22372367.967778999</v>
      </c>
      <c r="Y16" s="6">
        <v>0.27844543450860298</v>
      </c>
      <c r="Z16" s="6">
        <v>0.27109510620242799</v>
      </c>
      <c r="AA16" s="7">
        <v>7.3503283061752602E-3</v>
      </c>
      <c r="AB16" s="26">
        <v>102.711346733307</v>
      </c>
      <c r="AC16" s="16">
        <v>100327.541780995</v>
      </c>
      <c r="AD16" s="86">
        <v>0.297905882531669</v>
      </c>
      <c r="AE16" s="6">
        <v>0.29073824239442903</v>
      </c>
      <c r="AF16" s="8">
        <v>7.1676401372394701E-3</v>
      </c>
      <c r="AG16" s="26">
        <v>102.465324161764</v>
      </c>
      <c r="AH16" s="36">
        <v>88699.876409784702</v>
      </c>
      <c r="AI16" s="6">
        <v>1.8548286654048202E-2</v>
      </c>
      <c r="AJ16" s="6">
        <v>1.4116066702209801E-2</v>
      </c>
      <c r="AK16" s="7">
        <v>4.4322199518384E-3</v>
      </c>
      <c r="AL16" s="26">
        <v>131.398406123602</v>
      </c>
      <c r="AM16" s="36">
        <v>167290.538687319</v>
      </c>
      <c r="AN16" s="6">
        <v>1.1787835219182899E-2</v>
      </c>
      <c r="AO16" s="6">
        <v>8.2963822655077995E-3</v>
      </c>
      <c r="AP16" s="7">
        <v>3.4914529536751501E-3</v>
      </c>
      <c r="AQ16" s="26">
        <v>142.08404147661801</v>
      </c>
      <c r="AR16" s="36">
        <v>109986.45212617501</v>
      </c>
      <c r="AS16" s="6">
        <v>4.0187525660550401E-2</v>
      </c>
      <c r="AT16" s="6">
        <v>3.4635005744925298E-2</v>
      </c>
      <c r="AU16" s="7">
        <v>5.5525199156250997E-3</v>
      </c>
      <c r="AV16" s="26">
        <v>116.031525897577</v>
      </c>
      <c r="AW16" s="36">
        <v>34661.933171964702</v>
      </c>
      <c r="AX16" s="6">
        <v>1.8997395168292502E-2</v>
      </c>
      <c r="AY16" s="6">
        <v>1.9532309695621499E-2</v>
      </c>
      <c r="AZ16" s="7">
        <v>-5.3491452732894803E-4</v>
      </c>
      <c r="BA16" s="26">
        <v>97.261386207444403</v>
      </c>
      <c r="BB16" s="36">
        <v>-209.461830611469</v>
      </c>
      <c r="BC16" s="6">
        <v>7.0354409541399904E-2</v>
      </c>
      <c r="BD16" s="6">
        <v>7.2441437993608193E-2</v>
      </c>
      <c r="BE16" s="7">
        <v>-2.0870284522083002E-3</v>
      </c>
      <c r="BF16" s="26">
        <v>97.119012943403405</v>
      </c>
      <c r="BG16" s="36"/>
    </row>
    <row r="17" spans="2:59" outlineLevel="1">
      <c r="B17" s="58">
        <v>44774</v>
      </c>
      <c r="C17" s="9">
        <v>37569916</v>
      </c>
      <c r="D17" s="11">
        <v>2542459</v>
      </c>
      <c r="E17" s="86">
        <v>0.37735426398078697</v>
      </c>
      <c r="F17" s="6">
        <v>0.31347172166788101</v>
      </c>
      <c r="G17" s="10">
        <v>6.3882542312905799E-2</v>
      </c>
      <c r="H17" s="26">
        <v>120.37904471031899</v>
      </c>
      <c r="I17" s="78">
        <v>2400061.7485623099</v>
      </c>
      <c r="J17" s="4">
        <v>6.1110948348495002</v>
      </c>
      <c r="K17" s="4">
        <v>5.0307476237680797</v>
      </c>
      <c r="L17" s="5">
        <v>1.0803472110814101</v>
      </c>
      <c r="M17" s="26">
        <v>121.474883891556</v>
      </c>
      <c r="N17" s="16">
        <v>40588553.971163101</v>
      </c>
      <c r="O17" s="88">
        <v>3.5239967531468501</v>
      </c>
      <c r="P17" s="4">
        <v>2.7762776115563699</v>
      </c>
      <c r="Q17" s="5">
        <v>0.74771914159048103</v>
      </c>
      <c r="R17" s="26">
        <v>126.932434223366</v>
      </c>
      <c r="S17" s="36">
        <v>28091745.341146499</v>
      </c>
      <c r="T17" s="88">
        <v>4.5946740471817904</v>
      </c>
      <c r="U17" s="4">
        <v>3.6897318698157902</v>
      </c>
      <c r="V17" s="5">
        <v>0.90494217736599603</v>
      </c>
      <c r="W17" s="26">
        <v>124.525960402948</v>
      </c>
      <c r="X17" s="36">
        <v>33998601.588497497</v>
      </c>
      <c r="Y17" s="6">
        <v>0.266933626795965</v>
      </c>
      <c r="Z17" s="6">
        <v>0.25568566290471301</v>
      </c>
      <c r="AA17" s="7">
        <v>1.1247963891251499E-2</v>
      </c>
      <c r="AB17" s="26">
        <v>104.399137504805</v>
      </c>
      <c r="AC17" s="16">
        <v>133689.58698333101</v>
      </c>
      <c r="AD17" s="86">
        <v>0.26874096493261102</v>
      </c>
      <c r="AE17" s="6">
        <v>0.26345693005181298</v>
      </c>
      <c r="AF17" s="8">
        <v>5.2840348807977004E-3</v>
      </c>
      <c r="AG17" s="26">
        <v>102.005654161292</v>
      </c>
      <c r="AH17" s="36">
        <v>56677.942548574902</v>
      </c>
      <c r="AI17" s="6">
        <v>2.13635002024067E-2</v>
      </c>
      <c r="AJ17" s="6">
        <v>1.35689672229599E-2</v>
      </c>
      <c r="AK17" s="7">
        <v>7.7945329794467796E-3</v>
      </c>
      <c r="AL17" s="26">
        <v>157.44381905689701</v>
      </c>
      <c r="AM17" s="36">
        <v>235926.95859500201</v>
      </c>
      <c r="AN17" s="6">
        <v>1.3116348506378699E-2</v>
      </c>
      <c r="AO17" s="6">
        <v>7.4552930924224403E-3</v>
      </c>
      <c r="AP17" s="7">
        <v>5.6610554139563301E-3</v>
      </c>
      <c r="AQ17" s="26">
        <v>175.933371683404</v>
      </c>
      <c r="AR17" s="36">
        <v>141510.54005480401</v>
      </c>
      <c r="AS17" s="6">
        <v>4.5564649235637598E-2</v>
      </c>
      <c r="AT17" s="6">
        <v>3.4850251455990001E-2</v>
      </c>
      <c r="AU17" s="7">
        <v>1.07143977796475E-2</v>
      </c>
      <c r="AV17" s="26">
        <v>130.74410465352801</v>
      </c>
      <c r="AW17" s="36">
        <v>56476.233560388799</v>
      </c>
      <c r="AX17" s="6">
        <v>2.12148817141803E-2</v>
      </c>
      <c r="AY17" s="6">
        <v>2.05560235888795E-2</v>
      </c>
      <c r="AZ17" s="7">
        <v>6.5885812530079905E-4</v>
      </c>
      <c r="BA17" s="26">
        <v>103.20518276529501</v>
      </c>
      <c r="BB17" s="36">
        <v>235.78028643639399</v>
      </c>
      <c r="BC17" s="6">
        <v>6.8585783676115994E-2</v>
      </c>
      <c r="BD17" s="6">
        <v>6.8244633573194005E-2</v>
      </c>
      <c r="BE17" s="7">
        <v>3.4115010292196102E-4</v>
      </c>
      <c r="BF17" s="26">
        <v>100.499892936718</v>
      </c>
      <c r="BG17" s="36"/>
    </row>
    <row r="18" spans="2:59" ht="18" customHeight="1" outlineLevel="1">
      <c r="B18" s="58">
        <v>44805</v>
      </c>
      <c r="C18" s="9">
        <v>41343052</v>
      </c>
      <c r="D18" s="11">
        <v>2607106</v>
      </c>
      <c r="E18" s="86">
        <v>0.37428160843084302</v>
      </c>
      <c r="F18" s="6">
        <v>0.33680909023261801</v>
      </c>
      <c r="G18" s="10">
        <v>3.7472518198225301E-2</v>
      </c>
      <c r="H18" s="26">
        <v>111.12574431181299</v>
      </c>
      <c r="I18" s="78">
        <v>1549228.26844017</v>
      </c>
      <c r="J18" s="4">
        <v>5.7197449883543801</v>
      </c>
      <c r="K18" s="4">
        <v>5.1502316923012996</v>
      </c>
      <c r="L18" s="5">
        <v>0.56951329605307799</v>
      </c>
      <c r="M18" s="26">
        <v>111.05801311627199</v>
      </c>
      <c r="N18" s="16">
        <v>23545417.813413799</v>
      </c>
      <c r="O18" s="88">
        <v>4.1848348544756604</v>
      </c>
      <c r="P18" s="4">
        <v>3.5662266896704602</v>
      </c>
      <c r="Q18" s="5">
        <v>0.61860816480520597</v>
      </c>
      <c r="R18" s="26">
        <v>117.346293958177</v>
      </c>
      <c r="S18" s="36">
        <v>25575149.525166199</v>
      </c>
      <c r="T18" s="88">
        <v>4.4346293302197397</v>
      </c>
      <c r="U18" s="4">
        <v>3.87190547680071</v>
      </c>
      <c r="V18" s="5">
        <v>0.56272385341902997</v>
      </c>
      <c r="W18" s="26">
        <v>114.53351216321499</v>
      </c>
      <c r="X18" s="36">
        <v>23264721.5335433</v>
      </c>
      <c r="Y18" s="6">
        <v>0.29881288659709998</v>
      </c>
      <c r="Z18" s="6">
        <v>0.29307523658705698</v>
      </c>
      <c r="AA18" s="7">
        <v>5.7376500100425002E-3</v>
      </c>
      <c r="AB18" s="26">
        <v>101.957739615553</v>
      </c>
      <c r="AC18" s="16">
        <v>67076.726123953107</v>
      </c>
      <c r="AD18" s="86">
        <v>0.282349743151667</v>
      </c>
      <c r="AE18" s="6">
        <v>0.27842413931444798</v>
      </c>
      <c r="AF18" s="8">
        <v>3.9256038372199598E-3</v>
      </c>
      <c r="AG18" s="26">
        <v>101.409936597769</v>
      </c>
      <c r="AH18" s="36">
        <v>41027.679086352298</v>
      </c>
      <c r="AI18" s="6">
        <v>3.8987131821631701E-2</v>
      </c>
      <c r="AJ18" s="6">
        <v>2.6134469734999801E-2</v>
      </c>
      <c r="AK18" s="7">
        <v>1.28526620866318E-2</v>
      </c>
      <c r="AL18" s="26">
        <v>149.178966387901</v>
      </c>
      <c r="AM18" s="36">
        <v>434629.296982901</v>
      </c>
      <c r="AN18" s="6">
        <v>2.88607556105984E-2</v>
      </c>
      <c r="AO18" s="6">
        <v>1.78435472804136E-2</v>
      </c>
      <c r="AP18" s="7">
        <v>1.10172083301847E-2</v>
      </c>
      <c r="AQ18" s="26">
        <v>161.743375109488</v>
      </c>
      <c r="AR18" s="36">
        <v>305990.941596594</v>
      </c>
      <c r="AS18" s="6">
        <v>6.7496781481857199E-2</v>
      </c>
      <c r="AT18" s="6">
        <v>5.5232060524595103E-2</v>
      </c>
      <c r="AU18" s="7">
        <v>1.2264720957262E-2</v>
      </c>
      <c r="AV18" s="26">
        <v>122.20580011097</v>
      </c>
      <c r="AW18" s="36">
        <v>74108.0678235784</v>
      </c>
      <c r="AX18" s="6">
        <v>2.8611243146852899E-2</v>
      </c>
      <c r="AY18" s="6">
        <v>2.6921167319468101E-2</v>
      </c>
      <c r="AZ18" s="7">
        <v>1.69007582738474E-3</v>
      </c>
      <c r="BA18" s="26">
        <v>106.277869779303</v>
      </c>
      <c r="BB18" s="36">
        <v>572.45065372096803</v>
      </c>
      <c r="BC18" s="6">
        <v>6.15930964856196E-2</v>
      </c>
      <c r="BD18" s="6">
        <v>6.3023816737801094E-2</v>
      </c>
      <c r="BE18" s="7">
        <v>-1.43072025218151E-3</v>
      </c>
      <c r="BF18" s="26">
        <v>97.729873679130193</v>
      </c>
      <c r="BG18" s="36"/>
    </row>
    <row r="19" spans="2:59" ht="17.100000000000001" customHeight="1" outlineLevel="1">
      <c r="B19" s="58">
        <v>44835</v>
      </c>
      <c r="C19" s="9">
        <v>38505981</v>
      </c>
      <c r="D19" s="11">
        <v>2421415</v>
      </c>
      <c r="E19" s="86">
        <v>0.40245314098087698</v>
      </c>
      <c r="F19" s="6">
        <v>0.34777062172324802</v>
      </c>
      <c r="G19" s="10">
        <v>5.4682519257629097E-2</v>
      </c>
      <c r="H19" s="26">
        <v>115.72373163284099</v>
      </c>
      <c r="I19" s="78">
        <v>2105604.0475663999</v>
      </c>
      <c r="J19" s="4">
        <v>7.3328639010216898</v>
      </c>
      <c r="K19" s="4">
        <v>6.0388956352885499</v>
      </c>
      <c r="L19" s="5">
        <v>1.29396826573313</v>
      </c>
      <c r="M19" s="26">
        <v>121.42723345261599</v>
      </c>
      <c r="N19" s="34">
        <v>49825517.454923198</v>
      </c>
      <c r="O19" s="88">
        <v>5.39735632238534</v>
      </c>
      <c r="P19" s="4">
        <v>4.4142742982925203</v>
      </c>
      <c r="Q19" s="5">
        <v>0.98308202409281797</v>
      </c>
      <c r="R19" s="26">
        <v>122.27052416006499</v>
      </c>
      <c r="S19" s="78">
        <v>37854537.741159603</v>
      </c>
      <c r="T19" s="88">
        <v>5.5248471399806602</v>
      </c>
      <c r="U19" s="4">
        <v>4.4427378206544503</v>
      </c>
      <c r="V19" s="5">
        <v>1.0821093193262099</v>
      </c>
      <c r="W19" s="26">
        <v>124.35681246585</v>
      </c>
      <c r="X19" s="78">
        <v>41667680.889898203</v>
      </c>
      <c r="Y19" s="6">
        <v>0.289794708271915</v>
      </c>
      <c r="Z19" s="6">
        <v>0.277121386563773</v>
      </c>
      <c r="AA19" s="33">
        <v>1.26733217081416E-2</v>
      </c>
      <c r="AB19" s="26">
        <v>104.573202330317</v>
      </c>
      <c r="AC19" s="34">
        <v>139825.15127890001</v>
      </c>
      <c r="AD19" s="86">
        <v>0.28535562975080803</v>
      </c>
      <c r="AE19" s="6">
        <v>0.271654227916314</v>
      </c>
      <c r="AF19" s="8">
        <v>1.3701401834494101E-2</v>
      </c>
      <c r="AG19" s="26">
        <v>105.04369173253301</v>
      </c>
      <c r="AH19" s="78">
        <v>138553.46675086001</v>
      </c>
      <c r="AI19" s="6">
        <v>3.06898710138775E-2</v>
      </c>
      <c r="AJ19" s="6">
        <v>2.47989529476569E-2</v>
      </c>
      <c r="AK19" s="33">
        <v>5.8909180662205397E-3</v>
      </c>
      <c r="AL19" s="26">
        <v>123.75470480005499</v>
      </c>
      <c r="AM19" s="78">
        <v>175483.29761817699</v>
      </c>
      <c r="AN19" s="6">
        <v>1.6652293261225901E-2</v>
      </c>
      <c r="AO19" s="6">
        <v>1.33236331899206E-2</v>
      </c>
      <c r="AP19" s="33">
        <v>3.3286600713051998E-3</v>
      </c>
      <c r="AQ19" s="26">
        <v>124.983126027691</v>
      </c>
      <c r="AR19" s="78">
        <v>81552.534570925302</v>
      </c>
      <c r="AS19" s="6">
        <v>6.8410681915344801E-2</v>
      </c>
      <c r="AT19" s="6">
        <v>6.1041657055865603E-2</v>
      </c>
      <c r="AU19" s="33">
        <v>7.3690248594791303E-3</v>
      </c>
      <c r="AV19" s="26">
        <v>112.072124537403</v>
      </c>
      <c r="AW19" s="78">
        <v>38972.392286755501</v>
      </c>
      <c r="AX19" s="6">
        <v>2.74168427557922E-2</v>
      </c>
      <c r="AY19" s="6">
        <v>2.5968948955657298E-2</v>
      </c>
      <c r="AZ19" s="33">
        <v>1.44789380013489E-3</v>
      </c>
      <c r="BA19" s="26">
        <v>105.575480943057</v>
      </c>
      <c r="BB19" s="78">
        <v>463.88635094381698</v>
      </c>
      <c r="BC19" s="6">
        <v>5.0174999988734301E-2</v>
      </c>
      <c r="BD19" s="6">
        <v>5.5063080369986903E-2</v>
      </c>
      <c r="BE19" s="7">
        <v>-4.8880803812525299E-3</v>
      </c>
      <c r="BF19" s="26">
        <v>91.122762569024601</v>
      </c>
      <c r="BG19" s="78"/>
    </row>
    <row r="20" spans="2:59" ht="17.100000000000001" customHeight="1" outlineLevel="1">
      <c r="B20" s="58">
        <v>44866</v>
      </c>
      <c r="C20" s="9">
        <v>39334147</v>
      </c>
      <c r="D20" s="11">
        <v>2517268</v>
      </c>
      <c r="E20" s="86">
        <v>0.43647942842131499</v>
      </c>
      <c r="F20" s="6">
        <v>0.36797432772354699</v>
      </c>
      <c r="G20" s="10">
        <v>6.8505100697767496E-2</v>
      </c>
      <c r="H20" s="26">
        <v>118.616815233163</v>
      </c>
      <c r="I20" s="78">
        <v>2694589.7010957799</v>
      </c>
      <c r="J20" s="4">
        <v>7.7824700435079297</v>
      </c>
      <c r="K20" s="4">
        <v>6.5712853344931403</v>
      </c>
      <c r="L20" s="5">
        <v>1.21118470901478</v>
      </c>
      <c r="M20" s="26">
        <v>118.431473408363</v>
      </c>
      <c r="N20" s="34">
        <v>47640917.388539903</v>
      </c>
      <c r="O20" s="88">
        <v>6.2500515391880702</v>
      </c>
      <c r="P20" s="4">
        <v>5.1006205934370099</v>
      </c>
      <c r="Q20" s="5">
        <v>1.1494309457510601</v>
      </c>
      <c r="R20" s="26">
        <v>122.535119495655</v>
      </c>
      <c r="S20" s="78">
        <v>45211885.786521301</v>
      </c>
      <c r="T20" s="88">
        <v>6.0683515267281596</v>
      </c>
      <c r="U20" s="4">
        <v>4.91328217734464</v>
      </c>
      <c r="V20" s="5">
        <v>1.15506934938351</v>
      </c>
      <c r="W20" s="26">
        <v>123.509118908529</v>
      </c>
      <c r="X20" s="78">
        <v>45433667.5838456</v>
      </c>
      <c r="Y20" s="6">
        <v>0.309687808343241</v>
      </c>
      <c r="Z20" s="6">
        <v>0.28631642865102203</v>
      </c>
      <c r="AA20" s="33">
        <v>2.3371379692219502E-2</v>
      </c>
      <c r="AB20" s="26">
        <v>108.162779831507</v>
      </c>
      <c r="AC20" s="34">
        <v>256690.03669795801</v>
      </c>
      <c r="AD20" s="86">
        <v>0.31584252589971301</v>
      </c>
      <c r="AE20" s="6">
        <v>0.31496674344574099</v>
      </c>
      <c r="AF20" s="8">
        <v>8.7578245397218403E-4</v>
      </c>
      <c r="AG20" s="26">
        <v>100.278055531955</v>
      </c>
      <c r="AH20" s="78">
        <v>8752.6801935872099</v>
      </c>
      <c r="AI20" s="6">
        <v>3.7439722543945703E-2</v>
      </c>
      <c r="AJ20" s="6">
        <v>2.74438847913798E-2</v>
      </c>
      <c r="AK20" s="33">
        <v>9.9958377525659007E-3</v>
      </c>
      <c r="AL20" s="26">
        <v>136.422823621915</v>
      </c>
      <c r="AM20" s="78">
        <v>296110.99995449302</v>
      </c>
      <c r="AN20" s="6">
        <v>2.5440739027010599E-2</v>
      </c>
      <c r="AO20" s="6">
        <v>1.8264161050282501E-2</v>
      </c>
      <c r="AP20" s="33">
        <v>7.1765779767280899E-3</v>
      </c>
      <c r="AQ20" s="26">
        <v>139.293225442824</v>
      </c>
      <c r="AR20" s="78">
        <v>174301.15196293901</v>
      </c>
      <c r="AS20" s="6">
        <v>6.5665428768903897E-2</v>
      </c>
      <c r="AT20" s="6">
        <v>5.4207688876782199E-2</v>
      </c>
      <c r="AU20" s="33">
        <v>1.1457739892121699E-2</v>
      </c>
      <c r="AV20" s="26">
        <v>121.136743014751</v>
      </c>
      <c r="AW20" s="78">
        <v>61137.675107089199</v>
      </c>
      <c r="AX20" s="6">
        <v>2.60585832420045E-2</v>
      </c>
      <c r="AY20" s="6">
        <v>2.4948311509303898E-2</v>
      </c>
      <c r="AZ20" s="33">
        <v>1.1102717327006501E-3</v>
      </c>
      <c r="BA20" s="26">
        <v>104.450288077758</v>
      </c>
      <c r="BB20" s="78">
        <v>445.75189524465799</v>
      </c>
      <c r="BC20" s="6">
        <v>5.7860296874637E-2</v>
      </c>
      <c r="BD20" s="6">
        <v>6.2965403827320895E-2</v>
      </c>
      <c r="BE20" s="7">
        <v>-5.1051069526838596E-3</v>
      </c>
      <c r="BF20" s="26">
        <v>91.892203269776005</v>
      </c>
      <c r="BG20" s="78"/>
    </row>
    <row r="21" spans="2:59" ht="18" customHeight="1" outlineLevel="1">
      <c r="B21" s="58">
        <v>44896</v>
      </c>
      <c r="C21" s="9">
        <v>39192775</v>
      </c>
      <c r="D21" s="11">
        <v>2587705</v>
      </c>
      <c r="E21" s="86">
        <v>0.455592108494486</v>
      </c>
      <c r="F21" s="6">
        <v>0.37218307341833701</v>
      </c>
      <c r="G21" s="10">
        <v>8.3409035076148594E-2</v>
      </c>
      <c r="H21" s="26">
        <v>122.410754554223</v>
      </c>
      <c r="I21" s="78">
        <v>3269031.5447065998</v>
      </c>
      <c r="J21" s="4">
        <v>8.6746284673923899</v>
      </c>
      <c r="K21" s="4">
        <v>6.9898185228051704</v>
      </c>
      <c r="L21" s="5">
        <v>1.68480994458721</v>
      </c>
      <c r="M21" s="26">
        <v>124.103772352462</v>
      </c>
      <c r="N21" s="34">
        <v>66032377.075969301</v>
      </c>
      <c r="O21" s="88">
        <v>7.1288088174414801</v>
      </c>
      <c r="P21" s="4">
        <v>5.5406779366272403</v>
      </c>
      <c r="Q21" s="5">
        <v>1.58813088081423</v>
      </c>
      <c r="R21" s="26">
        <v>128.66311485668001</v>
      </c>
      <c r="S21" s="78">
        <v>62243256.282304198</v>
      </c>
      <c r="T21" s="88">
        <v>6.9712925150107301</v>
      </c>
      <c r="U21" s="4">
        <v>5.3848815842609499</v>
      </c>
      <c r="V21" s="5">
        <v>1.58641093074978</v>
      </c>
      <c r="W21" s="26">
        <v>129.46046084628</v>
      </c>
      <c r="X21" s="78">
        <v>62175846.666416697</v>
      </c>
      <c r="Y21" s="6">
        <v>0.29191117719968401</v>
      </c>
      <c r="Z21" s="6">
        <v>0.27173227079801499</v>
      </c>
      <c r="AA21" s="33">
        <v>2.01789064016696E-2</v>
      </c>
      <c r="AB21" s="26">
        <v>107.426025014404</v>
      </c>
      <c r="AC21" s="34">
        <v>221738.334463515</v>
      </c>
      <c r="AD21" s="86">
        <v>0.30521865595094599</v>
      </c>
      <c r="AE21" s="6">
        <v>0.30185963411258399</v>
      </c>
      <c r="AF21" s="8">
        <v>3.3590218383615601E-3</v>
      </c>
      <c r="AG21" s="26">
        <v>101.11277609152199</v>
      </c>
      <c r="AH21" s="78">
        <v>36159.849935831196</v>
      </c>
      <c r="AI21" s="6">
        <v>3.0640231467110101E-2</v>
      </c>
      <c r="AJ21" s="6">
        <v>2.25633559865611E-2</v>
      </c>
      <c r="AK21" s="33">
        <v>8.0768754805489902E-3</v>
      </c>
      <c r="AL21" s="26">
        <v>135.79642800193199</v>
      </c>
      <c r="AM21" s="78">
        <v>231388.081448746</v>
      </c>
      <c r="AN21" s="6">
        <v>1.9416537833661301E-2</v>
      </c>
      <c r="AO21" s="6">
        <v>1.39882850396726E-2</v>
      </c>
      <c r="AP21" s="33">
        <v>5.4282527939886697E-3</v>
      </c>
      <c r="AQ21" s="26">
        <v>138.80570619338499</v>
      </c>
      <c r="AR21" s="78">
        <v>125531.298830507</v>
      </c>
      <c r="AS21" s="6">
        <v>5.6863225470709503E-2</v>
      </c>
      <c r="AT21" s="6">
        <v>4.7856447585593903E-2</v>
      </c>
      <c r="AU21" s="33">
        <v>9.0067778851155907E-3</v>
      </c>
      <c r="AV21" s="26">
        <v>118.820406318305</v>
      </c>
      <c r="AW21" s="78">
        <v>49741.4890431249</v>
      </c>
      <c r="AX21" s="6">
        <v>2.1814742749296401E-2</v>
      </c>
      <c r="AY21" s="6">
        <v>2.2888219413904998E-2</v>
      </c>
      <c r="AZ21" s="33">
        <v>-1.0734766646086399E-3</v>
      </c>
      <c r="BA21" s="26">
        <v>95.309916227225202</v>
      </c>
      <c r="BB21" s="78">
        <v>-514.18244062756696</v>
      </c>
      <c r="BC21" s="6">
        <v>6.9374031356877294E-2</v>
      </c>
      <c r="BD21" s="6">
        <v>7.2305541709108995E-2</v>
      </c>
      <c r="BE21" s="7">
        <v>-2.93151035223168E-3</v>
      </c>
      <c r="BF21" s="26">
        <v>95.945662970031506</v>
      </c>
      <c r="BG21" s="78"/>
    </row>
    <row r="22" spans="2:59" s="57" customFormat="1" outlineLevel="1">
      <c r="B22" s="96" t="s">
        <v>22</v>
      </c>
      <c r="C22" s="97"/>
      <c r="D22" s="97"/>
      <c r="E22" s="172" t="s">
        <v>23</v>
      </c>
      <c r="F22" s="172"/>
      <c r="G22" s="172"/>
      <c r="H22" s="172"/>
      <c r="I22" s="172"/>
      <c r="J22" s="97" t="s">
        <v>24</v>
      </c>
      <c r="K22" s="97"/>
      <c r="L22" s="97"/>
      <c r="M22" s="97"/>
      <c r="N22" s="97"/>
      <c r="O22" s="97" t="s">
        <v>25</v>
      </c>
      <c r="P22" s="97"/>
      <c r="Q22" s="97"/>
      <c r="R22" s="97"/>
      <c r="S22" s="97"/>
      <c r="T22" s="97" t="s">
        <v>26</v>
      </c>
      <c r="U22" s="97"/>
      <c r="V22" s="97"/>
      <c r="W22" s="97"/>
      <c r="X22" s="97"/>
      <c r="Y22" s="97" t="s">
        <v>27</v>
      </c>
      <c r="Z22" s="97"/>
      <c r="AA22" s="97"/>
      <c r="AB22" s="97"/>
      <c r="AC22" s="97"/>
      <c r="AD22" s="172" t="s">
        <v>28</v>
      </c>
      <c r="AE22" s="172"/>
      <c r="AF22" s="172"/>
      <c r="AG22" s="172"/>
      <c r="AH22" s="172"/>
      <c r="AI22" s="172" t="s">
        <v>29</v>
      </c>
      <c r="AJ22" s="172"/>
      <c r="AK22" s="172"/>
      <c r="AL22" s="172"/>
      <c r="AM22" s="172"/>
      <c r="AN22" s="172" t="s">
        <v>30</v>
      </c>
      <c r="AO22" s="172"/>
      <c r="AP22" s="172"/>
      <c r="AQ22" s="172"/>
      <c r="AR22" s="172"/>
      <c r="AS22" s="172" t="s">
        <v>31</v>
      </c>
      <c r="AT22" s="172"/>
      <c r="AU22" s="172"/>
      <c r="AV22" s="172"/>
      <c r="AW22" s="172"/>
      <c r="AX22" s="172" t="s">
        <v>32</v>
      </c>
      <c r="AY22" s="172"/>
      <c r="AZ22" s="172"/>
      <c r="BA22" s="172"/>
      <c r="BB22" s="172"/>
      <c r="BC22" s="172" t="s">
        <v>33</v>
      </c>
      <c r="BD22" s="172"/>
      <c r="BE22" s="172"/>
      <c r="BF22" s="172"/>
      <c r="BG22" s="172"/>
    </row>
    <row r="23" spans="2:59" ht="17.100000000000001" customHeight="1" outlineLevel="1">
      <c r="D23" s="2"/>
      <c r="E23" s="173"/>
      <c r="F23" s="173"/>
      <c r="G23" s="173"/>
      <c r="H23" s="173"/>
      <c r="I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row>
    <row r="24" spans="2:59">
      <c r="B24" s="12" t="s">
        <v>34</v>
      </c>
      <c r="BC24" t="s">
        <v>35</v>
      </c>
    </row>
    <row r="25" spans="2:59" ht="15.95" customHeight="1">
      <c r="B25" s="43"/>
      <c r="C25" s="166" t="s">
        <v>36</v>
      </c>
      <c r="D25" s="168"/>
      <c r="E25" s="166" t="s">
        <v>37</v>
      </c>
      <c r="F25" s="166"/>
      <c r="G25" s="166"/>
      <c r="H25" s="166"/>
      <c r="I25" s="166"/>
      <c r="J25" s="167" t="s">
        <v>5</v>
      </c>
      <c r="K25" s="166"/>
      <c r="L25" s="166"/>
      <c r="M25" s="166"/>
      <c r="N25" s="166"/>
      <c r="O25" s="167" t="s">
        <v>6</v>
      </c>
      <c r="P25" s="166"/>
      <c r="Q25" s="166"/>
      <c r="R25" s="166"/>
      <c r="S25" s="168"/>
      <c r="T25" s="167" t="s">
        <v>7</v>
      </c>
      <c r="U25" s="166"/>
      <c r="V25" s="166"/>
      <c r="W25" s="166"/>
      <c r="X25" s="166"/>
      <c r="Y25" s="167" t="s">
        <v>38</v>
      </c>
      <c r="Z25" s="166"/>
      <c r="AA25" s="166"/>
      <c r="AB25" s="166"/>
      <c r="AC25" s="168"/>
      <c r="AD25" s="167" t="s">
        <v>39</v>
      </c>
      <c r="AE25" s="166"/>
      <c r="AF25" s="166"/>
      <c r="AG25" s="166"/>
      <c r="AH25" s="168"/>
      <c r="AI25" s="166" t="s">
        <v>10</v>
      </c>
      <c r="AJ25" s="166"/>
      <c r="AK25" s="166"/>
      <c r="AL25" s="166"/>
      <c r="AM25" s="168"/>
      <c r="AN25" s="174" t="s">
        <v>11</v>
      </c>
      <c r="AO25" s="174"/>
      <c r="AP25" s="174"/>
      <c r="AQ25" s="174"/>
      <c r="AR25" s="175"/>
      <c r="AS25" s="174" t="s">
        <v>12</v>
      </c>
      <c r="AT25" s="174"/>
      <c r="AU25" s="174"/>
      <c r="AV25" s="174"/>
      <c r="AW25" s="175"/>
      <c r="AX25" s="174" t="s">
        <v>13</v>
      </c>
      <c r="AY25" s="174"/>
      <c r="AZ25" s="174"/>
      <c r="BA25" s="174"/>
      <c r="BB25" s="174"/>
      <c r="BC25" s="169" t="s">
        <v>14</v>
      </c>
      <c r="BD25" s="170"/>
      <c r="BE25" s="170"/>
      <c r="BF25" s="170"/>
      <c r="BG25" s="171"/>
    </row>
    <row r="26" spans="2:59" ht="31.5">
      <c r="B26" s="50" t="s">
        <v>15</v>
      </c>
      <c r="C26" s="51" t="s">
        <v>16</v>
      </c>
      <c r="D26" s="90" t="s">
        <v>17</v>
      </c>
      <c r="E26" s="51" t="s">
        <v>16</v>
      </c>
      <c r="F26" s="51" t="s">
        <v>17</v>
      </c>
      <c r="G26" s="52" t="s">
        <v>18</v>
      </c>
      <c r="H26" s="52" t="s">
        <v>19</v>
      </c>
      <c r="I26" s="52" t="s">
        <v>20</v>
      </c>
      <c r="J26" s="54" t="s">
        <v>16</v>
      </c>
      <c r="K26" s="51" t="s">
        <v>17</v>
      </c>
      <c r="L26" s="52" t="s">
        <v>18</v>
      </c>
      <c r="M26" s="52" t="s">
        <v>19</v>
      </c>
      <c r="N26" s="52" t="s">
        <v>20</v>
      </c>
      <c r="O26" s="54" t="s">
        <v>16</v>
      </c>
      <c r="P26" s="51" t="s">
        <v>17</v>
      </c>
      <c r="Q26" s="52" t="s">
        <v>18</v>
      </c>
      <c r="R26" s="52" t="s">
        <v>19</v>
      </c>
      <c r="S26" s="53" t="s">
        <v>20</v>
      </c>
      <c r="T26" s="54" t="s">
        <v>16</v>
      </c>
      <c r="U26" s="51" t="s">
        <v>17</v>
      </c>
      <c r="V26" s="52" t="s">
        <v>18</v>
      </c>
      <c r="W26" s="52" t="s">
        <v>19</v>
      </c>
      <c r="X26" s="52" t="s">
        <v>20</v>
      </c>
      <c r="Y26" s="54" t="s">
        <v>16</v>
      </c>
      <c r="Z26" s="51" t="s">
        <v>17</v>
      </c>
      <c r="AA26" s="52" t="s">
        <v>18</v>
      </c>
      <c r="AB26" s="52" t="s">
        <v>19</v>
      </c>
      <c r="AC26" s="53" t="s">
        <v>20</v>
      </c>
      <c r="AD26" s="54" t="s">
        <v>16</v>
      </c>
      <c r="AE26" s="51" t="s">
        <v>17</v>
      </c>
      <c r="AF26" s="52" t="s">
        <v>18</v>
      </c>
      <c r="AG26" s="52" t="s">
        <v>19</v>
      </c>
      <c r="AH26" s="53" t="s">
        <v>20</v>
      </c>
      <c r="AI26" s="51" t="s">
        <v>16</v>
      </c>
      <c r="AJ26" s="51" t="s">
        <v>17</v>
      </c>
      <c r="AK26" s="52" t="s">
        <v>18</v>
      </c>
      <c r="AL26" s="52" t="s">
        <v>19</v>
      </c>
      <c r="AM26" s="53" t="s">
        <v>20</v>
      </c>
      <c r="AN26" s="93" t="s">
        <v>16</v>
      </c>
      <c r="AO26" s="93" t="s">
        <v>17</v>
      </c>
      <c r="AP26" s="94" t="s">
        <v>18</v>
      </c>
      <c r="AQ26" s="94" t="s">
        <v>19</v>
      </c>
      <c r="AR26" s="95" t="s">
        <v>20</v>
      </c>
      <c r="AS26" s="93" t="s">
        <v>16</v>
      </c>
      <c r="AT26" s="93" t="s">
        <v>17</v>
      </c>
      <c r="AU26" s="94" t="s">
        <v>18</v>
      </c>
      <c r="AV26" s="94" t="s">
        <v>19</v>
      </c>
      <c r="AW26" s="95" t="s">
        <v>20</v>
      </c>
      <c r="AX26" s="93" t="s">
        <v>16</v>
      </c>
      <c r="AY26" s="93" t="s">
        <v>17</v>
      </c>
      <c r="AZ26" s="94" t="s">
        <v>18</v>
      </c>
      <c r="BA26" s="94" t="s">
        <v>19</v>
      </c>
      <c r="BB26" s="94" t="s">
        <v>20</v>
      </c>
      <c r="BC26" s="131" t="s">
        <v>16</v>
      </c>
      <c r="BD26" s="132" t="s">
        <v>17</v>
      </c>
      <c r="BE26" s="133" t="s">
        <v>18</v>
      </c>
      <c r="BF26" s="133" t="s">
        <v>21</v>
      </c>
      <c r="BG26" s="134"/>
    </row>
    <row r="27" spans="2:59">
      <c r="B27" s="63" t="s">
        <v>91</v>
      </c>
      <c r="C27" s="64">
        <f>AVERAGE(C10:C11)</f>
        <v>37637429</v>
      </c>
      <c r="D27" s="91">
        <f>AVERAGE(D10:D12)</f>
        <v>1957152.3333333333</v>
      </c>
      <c r="E27" s="65">
        <f>AVERAGE(E10:E12)</f>
        <v>0.40272945033029167</v>
      </c>
      <c r="F27" s="65">
        <f>AVERAGE(F10:F12)</f>
        <v>0.36888704148068535</v>
      </c>
      <c r="G27" s="66">
        <f>E27-F27</f>
        <v>3.384240884960632E-2</v>
      </c>
      <c r="H27" s="67">
        <f>E27/F27*100</f>
        <v>109.17419292197563</v>
      </c>
      <c r="I27" s="68">
        <f>SUM(I10:I12)</f>
        <v>3936912.1416820302</v>
      </c>
      <c r="J27" s="75">
        <f>AVERAGE(J10:J12)</f>
        <v>6.3866151644564999</v>
      </c>
      <c r="K27" s="69">
        <f>AVERAGE(K10:K12)</f>
        <v>5.7277578319305702</v>
      </c>
      <c r="L27" s="70">
        <f>J27-K27</f>
        <v>0.65885733252592971</v>
      </c>
      <c r="M27" s="67">
        <f>J27/K27*100</f>
        <v>111.50288388334076</v>
      </c>
      <c r="N27" s="68">
        <f>SUM(N10:N12)</f>
        <v>77183154.304355294</v>
      </c>
      <c r="O27" s="75">
        <f>AVERAGE(O10:O12)</f>
        <v>2.2612855985058165</v>
      </c>
      <c r="P27" s="69">
        <f>AVERAGE(P10:P12)</f>
        <v>2.0334556789000797</v>
      </c>
      <c r="Q27" s="70">
        <f>O27-P27</f>
        <v>0.22782991960573673</v>
      </c>
      <c r="R27" s="67">
        <f>O27/P27*100</f>
        <v>111.20407599584235</v>
      </c>
      <c r="S27" s="73">
        <f>SUM(S10:S12)</f>
        <v>26948818.185260702</v>
      </c>
      <c r="T27" s="75">
        <f>AVERAGE(T10:T12)</f>
        <v>4.0999078203588066</v>
      </c>
      <c r="U27" s="69">
        <f>AVERAGE(U10:U12)</f>
        <v>3.6360782682808499</v>
      </c>
      <c r="V27" s="70">
        <f>T27-U27</f>
        <v>0.46382955207795673</v>
      </c>
      <c r="W27" s="67">
        <f>T27/U27*100</f>
        <v>112.75631374946329</v>
      </c>
      <c r="X27" s="68">
        <f>SUM(X10:X12)</f>
        <v>54392098.695097901</v>
      </c>
      <c r="Y27" s="77">
        <f>AVERAGE(Y10:Y12)</f>
        <v>0.24365260007415701</v>
      </c>
      <c r="Z27" s="71">
        <f>AVERAGE(Z10:Z12)</f>
        <v>0.23636450382150667</v>
      </c>
      <c r="AA27" s="72">
        <f>Y27-Z27</f>
        <v>7.288096252650339E-3</v>
      </c>
      <c r="AB27" s="67">
        <f>Y27/Z27*100</f>
        <v>103.08341402148693</v>
      </c>
      <c r="AC27" s="73">
        <f>SUM(AC10:AC12)</f>
        <v>278292.84827749059</v>
      </c>
      <c r="AD27" s="77">
        <f>AVERAGE(AD10:AD12)</f>
        <v>0.26917317896294063</v>
      </c>
      <c r="AE27" s="71">
        <f>AVERAGE(AE10:AE12)</f>
        <v>0.26692100213817865</v>
      </c>
      <c r="AF27" s="72">
        <f>AD27-AE27</f>
        <v>2.2521768247619756E-3</v>
      </c>
      <c r="AG27" s="67">
        <f>AD27/AE27*100</f>
        <v>100.84376156492776</v>
      </c>
      <c r="AH27" s="68">
        <f>SUM(AH10:AH12)</f>
        <v>90803.334291161707</v>
      </c>
      <c r="AI27" s="77">
        <f>AVERAGE(AI10:AI12)</f>
        <v>2.9509134014451033E-2</v>
      </c>
      <c r="AJ27" s="71">
        <f>AVERAGE(AJ10:AJ12)</f>
        <v>2.2898323579738533E-2</v>
      </c>
      <c r="AK27" s="72">
        <f>AI27-AJ27</f>
        <v>6.6108104347125003E-3</v>
      </c>
      <c r="AL27" s="67">
        <f>AI27/AJ27*100</f>
        <v>128.87028131859418</v>
      </c>
      <c r="AM27" s="73">
        <f>SUM(AM10:AM12)</f>
        <v>637083.17014664505</v>
      </c>
      <c r="AN27" s="77">
        <f>AVERAGE(AN10:AN12)</f>
        <v>2.3284700511008432E-2</v>
      </c>
      <c r="AO27" s="71">
        <f>AVERAGE(AO10:AO12)</f>
        <v>1.6957279036499129E-2</v>
      </c>
      <c r="AP27" s="72">
        <f>AN27-AO27</f>
        <v>6.3274214745093031E-3</v>
      </c>
      <c r="AQ27" s="67">
        <f>AN27/AO27*100</f>
        <v>137.31389606133186</v>
      </c>
      <c r="AR27" s="73">
        <f>SUM(AR10:AR12)</f>
        <v>537648.81550917076</v>
      </c>
      <c r="AS27" s="77">
        <f>AVERAGE(AS10:AS12)</f>
        <v>5.2543568734275771E-2</v>
      </c>
      <c r="AT27" s="71">
        <f>AVERAGE(AT10:AT12)</f>
        <v>4.9199490050717075E-2</v>
      </c>
      <c r="AU27" s="72">
        <f>AS27-AT27</f>
        <v>3.3440786835586961E-3</v>
      </c>
      <c r="AV27" s="67">
        <f>AS27/AT27*100</f>
        <v>106.79697834288824</v>
      </c>
      <c r="AW27" s="73">
        <f>SUM(AW10:AW12)</f>
        <v>39065.664485197049</v>
      </c>
      <c r="AX27" s="77">
        <f>AVERAGE(AX10:AX12)</f>
        <v>1.8536794639124669E-2</v>
      </c>
      <c r="AY27" s="71">
        <f>AVERAGE(AY10:AY12)</f>
        <v>1.7362141957416397E-2</v>
      </c>
      <c r="AZ27" s="72">
        <f>AX27-AY27</f>
        <v>1.1746526817082714E-3</v>
      </c>
      <c r="BA27" s="67">
        <f>AX27/AY27*100</f>
        <v>106.76559772745382</v>
      </c>
      <c r="BB27" s="147">
        <f>SUM(BB10:BB12)</f>
        <v>2164.2684486469088</v>
      </c>
      <c r="BC27" s="111">
        <f>AVERAGE(BC10:BC12)</f>
        <v>8.6233288743016542E-2</v>
      </c>
      <c r="BD27" s="106">
        <f>AVERAGE(BD10:BD12)</f>
        <v>8.9333820291124577E-2</v>
      </c>
      <c r="BE27" s="107">
        <f>BC27-BD27</f>
        <v>-3.1005315481080348E-3</v>
      </c>
      <c r="BF27" s="108">
        <f>BC27/BD27*100</f>
        <v>96.529274648723302</v>
      </c>
      <c r="BG27" s="109"/>
    </row>
    <row r="28" spans="2:59">
      <c r="B28" s="58" t="s">
        <v>92</v>
      </c>
      <c r="C28" s="9">
        <f>AVERAGE(C13:C15)</f>
        <v>44434277.666666664</v>
      </c>
      <c r="D28" s="59">
        <f>AVERAGE(D13:D15)</f>
        <v>2008132.3333333333</v>
      </c>
      <c r="E28" s="13">
        <f>AVERAGE(E13:E15)</f>
        <v>0.34721997497233331</v>
      </c>
      <c r="F28" s="13">
        <f>AVERAGE(F13:F15)</f>
        <v>0.31838212422196266</v>
      </c>
      <c r="G28" s="10">
        <f t="shared" ref="G28" si="0">E28-F28</f>
        <v>2.8837850750370653E-2</v>
      </c>
      <c r="H28" s="26">
        <f>E28/F28*100</f>
        <v>109.05762244687649</v>
      </c>
      <c r="I28" s="16">
        <f>SUM(I13:I15)</f>
        <v>3842842.9807412</v>
      </c>
      <c r="J28" s="76">
        <f>AVERAGE(J13:J15)</f>
        <v>5.2760606746608092</v>
      </c>
      <c r="K28" s="14">
        <f>AVERAGE(K13:K15)</f>
        <v>4.7083083878217806</v>
      </c>
      <c r="L28" s="5">
        <f t="shared" ref="L28:L29" si="1">J28-K28</f>
        <v>0.56775228683902856</v>
      </c>
      <c r="M28" s="26">
        <f>J28/K28*100</f>
        <v>112.05851953766542</v>
      </c>
      <c r="N28" s="16">
        <f>SUM(N13:N15)</f>
        <v>75592848.046679705</v>
      </c>
      <c r="O28" s="76">
        <f>AVERAGE(O13:O15)</f>
        <v>2.4748582806970165</v>
      </c>
      <c r="P28" s="14">
        <f>AVERAGE(P13:P15)</f>
        <v>2.2062992700317836</v>
      </c>
      <c r="Q28" s="5">
        <f t="shared" ref="Q28:Q29" si="2">O28-P28</f>
        <v>0.26855901066523291</v>
      </c>
      <c r="R28" s="26">
        <f>O28/P28*100</f>
        <v>112.17237454197971</v>
      </c>
      <c r="S28" s="36">
        <f>SUM(S13:S15)</f>
        <v>35935631.626243144</v>
      </c>
      <c r="T28" s="76">
        <f>AVERAGE(T13:T15)</f>
        <v>3.4036327672118802</v>
      </c>
      <c r="U28" s="14">
        <f>AVERAGE(U13:U15)</f>
        <v>3.0220344666461831</v>
      </c>
      <c r="V28" s="5">
        <f t="shared" ref="V28:V29" si="3">T28-U28</f>
        <v>0.3815983005656971</v>
      </c>
      <c r="W28" s="26">
        <f>T28/U28*100</f>
        <v>112.62719882176559</v>
      </c>
      <c r="X28" s="16">
        <f>SUM(X13:X15)</f>
        <v>50821276.997530103</v>
      </c>
      <c r="Y28" s="37">
        <f>AVERAGE(Y13:Y15)</f>
        <v>0.24413105295322768</v>
      </c>
      <c r="Z28" s="15">
        <f>AVERAGE(Z13:Z15)</f>
        <v>0.22587544421737402</v>
      </c>
      <c r="AA28" s="7">
        <f t="shared" ref="AA28:AA29" si="4">Y28-Z28</f>
        <v>1.8255608735853662E-2</v>
      </c>
      <c r="AB28" s="26">
        <f>Y28/Z28*100</f>
        <v>108.08215731422541</v>
      </c>
      <c r="AC28" s="36">
        <f>SUM(AC13:AC15)</f>
        <v>824035.35890057404</v>
      </c>
      <c r="AD28" s="37">
        <f>AVERAGE(AD13:AD15)</f>
        <v>0.26884801367106931</v>
      </c>
      <c r="AE28" s="15">
        <f>AVERAGE(AE13:AE15)</f>
        <v>0.25566024161012102</v>
      </c>
      <c r="AF28" s="7">
        <f t="shared" ref="AF28:AF29" si="5">AD28-AE28</f>
        <v>1.3187772060948288E-2</v>
      </c>
      <c r="AG28" s="26">
        <f>AD28/AE28*100</f>
        <v>105.15831948600733</v>
      </c>
      <c r="AH28" s="16">
        <f>SUM(AH13:AH15)</f>
        <v>481219.55213370197</v>
      </c>
      <c r="AI28" s="37">
        <f>AVERAGE(AI13:AI15)</f>
        <v>1.3117205421219566E-2</v>
      </c>
      <c r="AJ28" s="15">
        <f>AVERAGE(AJ13:AJ15)</f>
        <v>1.1920879139652568E-2</v>
      </c>
      <c r="AK28" s="7">
        <f t="shared" ref="AK28:AK29" si="6">AI28-AJ28</f>
        <v>1.1963262815669982E-3</v>
      </c>
      <c r="AL28" s="26">
        <f>AI28/AJ28*100</f>
        <v>110.03555415294535</v>
      </c>
      <c r="AM28" s="36">
        <f>SUM(AM13:AM15)</f>
        <v>130022.5422552884</v>
      </c>
      <c r="AN28" s="37">
        <f>AVERAGE(AN13:AN15)</f>
        <v>8.1598157134443131E-3</v>
      </c>
      <c r="AO28" s="15">
        <f>AVERAGE(AO13:AO15)</f>
        <v>7.6161131748330732E-3</v>
      </c>
      <c r="AP28" s="7">
        <f t="shared" ref="AP28:AP29" si="7">AN28-AO28</f>
        <v>5.4370253861123988E-4</v>
      </c>
      <c r="AQ28" s="26">
        <f>AN28/AO28*100</f>
        <v>107.13884531558521</v>
      </c>
      <c r="AR28" s="36">
        <f>SUM(AR13:AR15)</f>
        <v>50216.844343695702</v>
      </c>
      <c r="AS28" s="37">
        <f>AVERAGE(AS13:AS15)</f>
        <v>3.2142204949793564E-2</v>
      </c>
      <c r="AT28" s="15">
        <f>AVERAGE(AT13:AT15)</f>
        <v>2.9727889220500698E-2</v>
      </c>
      <c r="AU28" s="7">
        <f t="shared" ref="AU28:AU29" si="8">AS28-AT28</f>
        <v>2.4143157292928659E-3</v>
      </c>
      <c r="AV28" s="26">
        <f>AS28/AT28*100</f>
        <v>108.12138295923117</v>
      </c>
      <c r="AW28" s="36">
        <f>SUM(AW13:AW15)</f>
        <v>39179.614834718297</v>
      </c>
      <c r="AX28" s="37">
        <f>AVERAGE(AX13:AX15)</f>
        <v>1.6706413334108165E-2</v>
      </c>
      <c r="AY28" s="15">
        <f>AVERAGE(AY13:AY15)</f>
        <v>1.5261758131643932E-2</v>
      </c>
      <c r="AZ28" s="7">
        <f t="shared" ref="AZ28:AZ29" si="9">AX28-AY28</f>
        <v>1.4446552024642324E-3</v>
      </c>
      <c r="BA28" s="26">
        <f>AX28/AY28*100</f>
        <v>109.46585046102169</v>
      </c>
      <c r="BB28" s="110">
        <f>SUM(BB13:BB15)</f>
        <v>1868.0400374361589</v>
      </c>
      <c r="BC28" s="112">
        <f>AVERAGE(BC13:BC15)</f>
        <v>7.9221662573444526E-2</v>
      </c>
      <c r="BD28" s="15">
        <f>AVERAGE(BD13:BD15)</f>
        <v>8.3815231670246737E-2</v>
      </c>
      <c r="BE28" s="7">
        <f t="shared" ref="BE28:BE30" si="10">BC28-BD28</f>
        <v>-4.5935690968022108E-3</v>
      </c>
      <c r="BF28" s="26">
        <f>BC28/BD28*100</f>
        <v>94.519410129563767</v>
      </c>
      <c r="BG28" s="110"/>
    </row>
    <row r="29" spans="2:59">
      <c r="B29" s="58" t="s">
        <v>93</v>
      </c>
      <c r="C29" s="9">
        <f>AVERAGE(C16:C18)</f>
        <v>41620788.666666664</v>
      </c>
      <c r="D29" s="59">
        <f>AVERAGE(D16:D18)</f>
        <v>2546106.6666666665</v>
      </c>
      <c r="E29" s="13">
        <f>AVERAGE(E16:E18)</f>
        <v>0.36968106272410939</v>
      </c>
      <c r="F29" s="13">
        <f>AVERAGE(F16:F18)</f>
        <v>0.32531561925828029</v>
      </c>
      <c r="G29" s="10">
        <f>E29-F29</f>
        <v>4.4365443465829102E-2</v>
      </c>
      <c r="H29" s="26">
        <f t="shared" ref="H29" si="11">E29/F29*100</f>
        <v>113.63766165515887</v>
      </c>
      <c r="I29" s="16">
        <f>SUM(I16:I18)</f>
        <v>5407782.2600360401</v>
      </c>
      <c r="J29" s="76">
        <f>AVERAGE(J16:J18)</f>
        <v>5.8680652094004797</v>
      </c>
      <c r="K29" s="14">
        <f>AVERAGE(K16:K18)</f>
        <v>5.1061914326176634</v>
      </c>
      <c r="L29" s="5">
        <f t="shared" si="1"/>
        <v>0.76187377678281631</v>
      </c>
      <c r="M29" s="26">
        <f t="shared" ref="M29:M30" si="12">J29/K29*100</f>
        <v>114.92058781650975</v>
      </c>
      <c r="N29" s="16">
        <f>SUM(N16:N18)</f>
        <v>93346798.883241996</v>
      </c>
      <c r="O29" s="76">
        <f>AVERAGE(O16:O18)</f>
        <v>3.7253170009149805</v>
      </c>
      <c r="P29" s="14">
        <f>AVERAGE(P16:P18)</f>
        <v>3.1367631998328167</v>
      </c>
      <c r="Q29" s="5">
        <f t="shared" si="2"/>
        <v>0.58855380108216382</v>
      </c>
      <c r="R29" s="26">
        <f t="shared" ref="R29:R30" si="13">O29/P29*100</f>
        <v>118.76309315008326</v>
      </c>
      <c r="S29" s="36">
        <f>SUM(S16:S18)</f>
        <v>72016056.217481002</v>
      </c>
      <c r="T29" s="76">
        <f>AVERAGE(T16:T18)</f>
        <v>4.3180308227394475</v>
      </c>
      <c r="U29" s="14">
        <f>AVERAGE(U16:U18)</f>
        <v>3.6665116701025937</v>
      </c>
      <c r="V29" s="5">
        <f t="shared" si="3"/>
        <v>0.65151915263685378</v>
      </c>
      <c r="W29" s="26">
        <f t="shared" ref="W29:W30" si="14">T29/U29*100</f>
        <v>117.76945530951014</v>
      </c>
      <c r="X29" s="16">
        <f>SUM(X16:X18)</f>
        <v>79635691.089819804</v>
      </c>
      <c r="Y29" s="37">
        <f>AVERAGE(Y16:Y18)</f>
        <v>0.28139731596722267</v>
      </c>
      <c r="Z29" s="15">
        <f>AVERAGE(Z16:Z18)</f>
        <v>0.27328533523139931</v>
      </c>
      <c r="AA29" s="7">
        <f t="shared" si="4"/>
        <v>8.1119807358233653E-3</v>
      </c>
      <c r="AB29" s="26">
        <f t="shared" ref="AB29:AB30" si="15">Y29/Z29*100</f>
        <v>102.96831907535568</v>
      </c>
      <c r="AC29" s="36">
        <f>SUM(AC16:AC18)</f>
        <v>301093.85488827911</v>
      </c>
      <c r="AD29" s="37">
        <f>AVERAGE(AD16:AD18)</f>
        <v>0.28299886353864906</v>
      </c>
      <c r="AE29" s="15">
        <f>AVERAGE(AE16:AE18)</f>
        <v>0.27753977058689666</v>
      </c>
      <c r="AF29" s="7">
        <f t="shared" si="5"/>
        <v>5.4590929517523978E-3</v>
      </c>
      <c r="AG29" s="26">
        <f t="shared" ref="AG29:AG30" si="16">AD29/AE29*100</f>
        <v>101.966958803853</v>
      </c>
      <c r="AH29" s="16">
        <f>SUM(AH16:AH18)</f>
        <v>186405.49804471189</v>
      </c>
      <c r="AI29" s="37">
        <f>AVERAGE(AI16:AI18)</f>
        <v>2.6299639559362199E-2</v>
      </c>
      <c r="AJ29" s="15">
        <f>AVERAGE(AJ16:AJ18)</f>
        <v>1.7939834553389836E-2</v>
      </c>
      <c r="AK29" s="7">
        <f t="shared" si="6"/>
        <v>8.3598050059723629E-3</v>
      </c>
      <c r="AL29" s="26">
        <f t="shared" ref="AL29:AL30" si="17">AI29/AJ29*100</f>
        <v>146.59911985862061</v>
      </c>
      <c r="AM29" s="36">
        <f>SUM(AM16:AM18)</f>
        <v>837846.79426522204</v>
      </c>
      <c r="AN29" s="37">
        <f>AVERAGE(AN16:AN18)</f>
        <v>1.7921646445386668E-2</v>
      </c>
      <c r="AO29" s="15">
        <f>AVERAGE(AO16:AO18)</f>
        <v>1.1198407546114614E-2</v>
      </c>
      <c r="AP29" s="7">
        <f t="shared" si="7"/>
        <v>6.7232388992720538E-3</v>
      </c>
      <c r="AQ29" s="26">
        <f t="shared" ref="AQ29:AQ30" si="18">AN29/AO29*100</f>
        <v>160.03745507194674</v>
      </c>
      <c r="AR29" s="36">
        <f>SUM(AR16:AR18)</f>
        <v>557487.93377757305</v>
      </c>
      <c r="AS29" s="37">
        <f>AVERAGE(AS16:AS18)</f>
        <v>5.1082985459348397E-2</v>
      </c>
      <c r="AT29" s="15">
        <f>AVERAGE(AT16:AT18)</f>
        <v>4.1572439241836803E-2</v>
      </c>
      <c r="AU29" s="7">
        <f t="shared" si="8"/>
        <v>9.5105462175115937E-3</v>
      </c>
      <c r="AV29" s="26">
        <f t="shared" ref="AV29:AV30" si="19">AS29/AT29*100</f>
        <v>122.87704640612131</v>
      </c>
      <c r="AW29" s="36">
        <f>SUM(AW16:AW18)</f>
        <v>165246.23455593191</v>
      </c>
      <c r="AX29" s="37">
        <f>AVERAGE(AX16:AX18)</f>
        <v>2.2941173343108568E-2</v>
      </c>
      <c r="AY29" s="15">
        <f>AVERAGE(AY16:AY18)</f>
        <v>2.2336500201323033E-2</v>
      </c>
      <c r="AZ29" s="7">
        <f t="shared" si="9"/>
        <v>6.0467314178553472E-4</v>
      </c>
      <c r="BA29" s="26">
        <f t="shared" ref="BA29:BA30" si="20">AX29/AY29*100</f>
        <v>102.70710781158867</v>
      </c>
      <c r="BB29" s="110">
        <f>SUM(BB16:BB18)</f>
        <v>598.769109545893</v>
      </c>
      <c r="BC29" s="112">
        <f>AVERAGE(BC16:BC18)</f>
        <v>6.6844429901045166E-2</v>
      </c>
      <c r="BD29" s="15">
        <f>AVERAGE(BD16:BD18)</f>
        <v>6.7903296101534436E-2</v>
      </c>
      <c r="BE29" s="7">
        <f t="shared" si="10"/>
        <v>-1.0588662004892696E-3</v>
      </c>
      <c r="BF29" s="26">
        <f t="shared" ref="BF29:BF30" si="21">BC29/BD29*100</f>
        <v>98.440626212156218</v>
      </c>
      <c r="BG29" s="110"/>
    </row>
    <row r="30" spans="2:59">
      <c r="B30" s="58" t="s">
        <v>94</v>
      </c>
      <c r="C30" s="9">
        <f>AVERAGE(C19:C21)</f>
        <v>39010967.666666664</v>
      </c>
      <c r="D30" s="59">
        <f>AVERAGE(D19:D21)</f>
        <v>2508796</v>
      </c>
      <c r="E30" s="13">
        <f>AVERAGE(E19:E21)</f>
        <v>0.43150822596555932</v>
      </c>
      <c r="F30" s="13">
        <f>AVERAGE(F19:F21)</f>
        <v>0.36264267428837732</v>
      </c>
      <c r="G30" s="10">
        <f>E30-F30</f>
        <v>6.8865551677182002E-2</v>
      </c>
      <c r="H30" s="26">
        <f>E30/F30*100</f>
        <v>118.98991943303932</v>
      </c>
      <c r="I30" s="16">
        <f>SUM(I19:I21)</f>
        <v>8069225.2933687791</v>
      </c>
      <c r="J30" s="76">
        <f>AVERAGE(J19:J21)</f>
        <v>7.929987470640671</v>
      </c>
      <c r="K30" s="14">
        <f>AVERAGE(K19:K21)</f>
        <v>6.5333331641956205</v>
      </c>
      <c r="L30" s="5">
        <f>J30-K30</f>
        <v>1.3966543064450505</v>
      </c>
      <c r="M30" s="26">
        <f t="shared" si="12"/>
        <v>121.37736238676887</v>
      </c>
      <c r="N30" s="16">
        <f>SUM(N19:N21)</f>
        <v>163498811.9194324</v>
      </c>
      <c r="O30" s="76">
        <f>AVERAGE(O19:O21)</f>
        <v>6.2587388930049634</v>
      </c>
      <c r="P30" s="14">
        <f>AVERAGE(P19:P21)</f>
        <v>5.0185242761189235</v>
      </c>
      <c r="Q30" s="5">
        <f>O30-P30</f>
        <v>1.24021461688604</v>
      </c>
      <c r="R30" s="26">
        <f t="shared" si="13"/>
        <v>124.71273523150434</v>
      </c>
      <c r="S30" s="36">
        <f>SUM(S19:S21)</f>
        <v>145309679.8099851</v>
      </c>
      <c r="T30" s="76">
        <f>AVERAGE(T19:T21)</f>
        <v>6.18816372723985</v>
      </c>
      <c r="U30" s="14">
        <f>AVERAGE(U19:U21)</f>
        <v>4.9136338607533467</v>
      </c>
      <c r="V30" s="5">
        <f>T30-U30</f>
        <v>1.2745298664865032</v>
      </c>
      <c r="W30" s="26">
        <f t="shared" si="14"/>
        <v>125.93864139260664</v>
      </c>
      <c r="X30" s="16">
        <f>SUM(X19:X21)</f>
        <v>149277195.1401605</v>
      </c>
      <c r="Y30" s="37">
        <f>AVERAGE(Y19:Y21)</f>
        <v>0.29713123127161339</v>
      </c>
      <c r="Z30" s="15">
        <f>AVERAGE(Z19:Z21)</f>
        <v>0.27839002867093665</v>
      </c>
      <c r="AA30" s="7">
        <f>Y30-Z30</f>
        <v>1.8741202600676743E-2</v>
      </c>
      <c r="AB30" s="26">
        <f t="shared" si="15"/>
        <v>106.73199492458447</v>
      </c>
      <c r="AC30" s="36">
        <f>SUM(AC19:AC21)</f>
        <v>618253.52244037297</v>
      </c>
      <c r="AD30" s="37">
        <f>AVERAGE(AD19:AD21)</f>
        <v>0.30213893720048901</v>
      </c>
      <c r="AE30" s="15">
        <f>AVERAGE(AE19:AE21)</f>
        <v>0.29616020182487962</v>
      </c>
      <c r="AF30" s="7">
        <f>AD30-AE30</f>
        <v>5.9787353756093897E-3</v>
      </c>
      <c r="AG30" s="26">
        <f t="shared" si="16"/>
        <v>102.01875043938031</v>
      </c>
      <c r="AH30" s="16">
        <f>SUM(AH19:AH21)</f>
        <v>183465.9968802784</v>
      </c>
      <c r="AI30" s="37">
        <f>AVERAGE(AI19:AI21)</f>
        <v>3.2923275008311104E-2</v>
      </c>
      <c r="AJ30" s="15">
        <f>AVERAGE(AJ19:AJ21)</f>
        <v>2.4935397908532598E-2</v>
      </c>
      <c r="AK30" s="7">
        <f>AI30-AJ30</f>
        <v>7.9878770997785058E-3</v>
      </c>
      <c r="AL30" s="26">
        <f t="shared" si="17"/>
        <v>132.0342876784218</v>
      </c>
      <c r="AM30" s="36">
        <f>SUM(AM19:AM21)</f>
        <v>702982.37902141607</v>
      </c>
      <c r="AN30" s="37">
        <f>AVERAGE(AN19:AN21)</f>
        <v>2.0503190040632599E-2</v>
      </c>
      <c r="AO30" s="15">
        <f>AVERAGE(AO19:AO21)</f>
        <v>1.5192026426625234E-2</v>
      </c>
      <c r="AP30" s="7">
        <f>AN30-AO30</f>
        <v>5.3111636140073647E-3</v>
      </c>
      <c r="AQ30" s="26">
        <f t="shared" si="18"/>
        <v>134.96020520803683</v>
      </c>
      <c r="AR30" s="36">
        <f>SUM(AR19:AR21)</f>
        <v>381384.98536437133</v>
      </c>
      <c r="AS30" s="37">
        <f>AVERAGE(AS19:AS21)</f>
        <v>6.3646445384986053E-2</v>
      </c>
      <c r="AT30" s="15">
        <f>AVERAGE(AT19:AT21)</f>
        <v>5.4368597839413897E-2</v>
      </c>
      <c r="AU30" s="7">
        <f>AS30-AT30</f>
        <v>9.2778475455721557E-3</v>
      </c>
      <c r="AV30" s="26">
        <f t="shared" si="19"/>
        <v>117.06471734469908</v>
      </c>
      <c r="AW30" s="36">
        <f>SUM(AW19:AW21)</f>
        <v>149851.55643696961</v>
      </c>
      <c r="AX30" s="37">
        <f>AVERAGE(AX19:AX21)</f>
        <v>2.50967229156977E-2</v>
      </c>
      <c r="AY30" s="15">
        <f>AVERAGE(AY19:AY21)</f>
        <v>2.4601826626288733E-2</v>
      </c>
      <c r="AZ30" s="7">
        <f>AX30-AY30</f>
        <v>4.9489628940896715E-4</v>
      </c>
      <c r="BA30" s="26">
        <f t="shared" si="20"/>
        <v>102.01162416485016</v>
      </c>
      <c r="BB30" s="117">
        <f>SUM(BB19:BB21)</f>
        <v>395.45580556090806</v>
      </c>
      <c r="BC30" s="113">
        <f>AVERAGE(BC17:BC19)</f>
        <v>6.0117960050156627E-2</v>
      </c>
      <c r="BD30" s="114">
        <f>AVERAGE(BD17:BD19)</f>
        <v>6.2110510226994008E-2</v>
      </c>
      <c r="BE30" s="115">
        <f t="shared" si="10"/>
        <v>-1.9925501768373807E-3</v>
      </c>
      <c r="BF30" s="116">
        <f t="shared" si="21"/>
        <v>96.791927534397558</v>
      </c>
      <c r="BG30" s="117"/>
    </row>
    <row r="31" spans="2:59">
      <c r="B31" s="96" t="s">
        <v>22</v>
      </c>
      <c r="C31" s="99"/>
      <c r="D31" s="99"/>
      <c r="E31" s="99"/>
      <c r="F31" s="99"/>
      <c r="G31" s="99" t="s">
        <v>44</v>
      </c>
      <c r="H31" s="99"/>
      <c r="I31" s="100" t="s">
        <v>45</v>
      </c>
      <c r="J31" s="99"/>
      <c r="K31" s="99"/>
      <c r="L31" s="99" t="s">
        <v>44</v>
      </c>
      <c r="M31" s="99"/>
      <c r="N31" s="100" t="s">
        <v>45</v>
      </c>
      <c r="O31" s="99"/>
      <c r="P31" s="99"/>
      <c r="Q31" s="99" t="s">
        <v>44</v>
      </c>
      <c r="R31" s="99"/>
      <c r="S31" s="100" t="s">
        <v>45</v>
      </c>
      <c r="T31" s="99"/>
      <c r="U31" s="99"/>
      <c r="V31" s="99" t="s">
        <v>44</v>
      </c>
      <c r="W31" s="99"/>
      <c r="X31" s="100" t="s">
        <v>45</v>
      </c>
      <c r="Y31" s="101"/>
      <c r="Z31" s="101"/>
      <c r="AA31" s="101"/>
      <c r="AB31" s="101"/>
      <c r="AC31" s="101"/>
      <c r="AD31" s="101"/>
      <c r="AE31" s="101"/>
      <c r="AF31" s="101"/>
      <c r="AG31" s="101"/>
      <c r="AH31" s="101"/>
      <c r="AI31" s="101"/>
      <c r="AJ31" s="101"/>
      <c r="AK31" s="101"/>
      <c r="AL31" s="101"/>
      <c r="AM31" s="101"/>
      <c r="AN31" s="101"/>
      <c r="AO31" s="101"/>
      <c r="AP31" s="99"/>
      <c r="AQ31" s="99"/>
      <c r="AR31" s="99"/>
      <c r="AS31" s="99"/>
      <c r="AT31" s="99"/>
      <c r="AU31" s="99"/>
      <c r="AV31" s="99"/>
      <c r="AW31" s="99"/>
      <c r="AX31" s="99"/>
      <c r="AY31" s="99"/>
      <c r="AZ31" s="99"/>
      <c r="BA31" s="99"/>
      <c r="BB31" s="99"/>
    </row>
    <row r="32" spans="2:59">
      <c r="F32" t="s">
        <v>46</v>
      </c>
      <c r="G32" s="28">
        <f>I27/I32</f>
        <v>8.3515715935562201E-2</v>
      </c>
      <c r="H32" s="28"/>
      <c r="I32" s="9">
        <f>SUMPRODUCT(C10:C12,E10:E12)</f>
        <v>47139775.99999997</v>
      </c>
      <c r="K32" s="27"/>
      <c r="L32" s="28">
        <f>N27/N32</f>
        <v>0.10351170529174361</v>
      </c>
      <c r="M32" s="28"/>
      <c r="N32" s="9">
        <f>SUMPRODUCT(C10:C12,J10:J12)</f>
        <v>745646630.85027587</v>
      </c>
      <c r="P32" s="27"/>
      <c r="Q32" s="28">
        <f>S27/S32</f>
        <v>0.10112260122594245</v>
      </c>
      <c r="R32" s="28"/>
      <c r="S32" s="9">
        <f>SUMPRODUCT(C10:C12,O10:O12)</f>
        <v>266496488.99999943</v>
      </c>
      <c r="U32" s="27"/>
      <c r="V32" s="28">
        <f>X27/X32</f>
        <v>0.11333216126222574</v>
      </c>
      <c r="W32" s="28"/>
      <c r="X32" s="9">
        <f>SUMPRODUCT(C10:C12,T10:T12)</f>
        <v>479935245.99999928</v>
      </c>
      <c r="Y32" s="30"/>
      <c r="Z32" s="31"/>
      <c r="AA32" s="32"/>
      <c r="AB32" s="32"/>
      <c r="AC32" s="11"/>
      <c r="AD32" s="30"/>
      <c r="AE32" s="31"/>
      <c r="AF32" s="32"/>
      <c r="AG32" s="32"/>
      <c r="AH32" s="11"/>
      <c r="AI32" s="30"/>
      <c r="AJ32" s="31"/>
      <c r="AK32" s="32"/>
      <c r="AL32" s="32"/>
      <c r="AM32" s="11"/>
      <c r="AN32" s="30"/>
      <c r="AO32" s="30"/>
    </row>
    <row r="33" spans="2:59">
      <c r="F33" t="s">
        <v>47</v>
      </c>
      <c r="G33" s="28">
        <f>I28/I33</f>
        <v>8.3073525684424304E-2</v>
      </c>
      <c r="H33" s="28"/>
      <c r="I33" s="9">
        <f>SUMPRODUCT(C13:C15,E13:E15)</f>
        <v>46258334.999999955</v>
      </c>
      <c r="K33" s="27"/>
      <c r="L33" s="28">
        <f>N28/N33</f>
        <v>0.10767741895270296</v>
      </c>
      <c r="M33" s="28"/>
      <c r="N33" s="9">
        <f>SUMPRODUCT(C13:C15,J13:J15)</f>
        <v>702030646.55444312</v>
      </c>
      <c r="P33" s="27"/>
      <c r="Q33" s="28">
        <f>S28/S33</f>
        <v>0.10863132428752811</v>
      </c>
      <c r="R33" s="28"/>
      <c r="S33" s="9">
        <f>SUMPRODUCT(C13:C15,O13:O15)</f>
        <v>330803585.99999952</v>
      </c>
      <c r="U33" s="27"/>
      <c r="V33" s="28">
        <f>X28/X33</f>
        <v>0.11215501244090505</v>
      </c>
      <c r="W33" s="28"/>
      <c r="X33" s="9">
        <f>SUMPRODUCT(C13:C15,T13:T15)</f>
        <v>453134245.99999976</v>
      </c>
      <c r="Y33" s="30"/>
      <c r="Z33" s="31"/>
      <c r="AA33" s="32"/>
      <c r="AB33" s="32"/>
      <c r="AC33" s="11"/>
      <c r="AD33" s="30"/>
      <c r="AE33" s="31"/>
      <c r="AF33" s="32"/>
      <c r="AG33" s="32"/>
      <c r="AH33" s="11"/>
      <c r="AI33" s="30"/>
      <c r="AJ33" s="31"/>
      <c r="AK33" s="32"/>
      <c r="AL33" s="32"/>
      <c r="AM33" s="11"/>
      <c r="AN33" s="30"/>
      <c r="AO33" s="30"/>
    </row>
    <row r="34" spans="2:59">
      <c r="F34" t="s">
        <v>48</v>
      </c>
      <c r="G34" s="28">
        <f>I29/I34</f>
        <v>0.1173722723719364</v>
      </c>
      <c r="H34" s="28"/>
      <c r="I34" s="9">
        <f>SUMPRODUCT(C16:C18,E16:E18)</f>
        <v>46073762.999999955</v>
      </c>
      <c r="K34" s="27"/>
      <c r="L34" s="28">
        <f>N29/N34</f>
        <v>0.12763676610681909</v>
      </c>
      <c r="M34" s="28"/>
      <c r="N34" s="9">
        <f>SUMPRODUCT(C16:C18,J16:J18)</f>
        <v>731347257.77304745</v>
      </c>
      <c r="P34" s="27"/>
      <c r="Q34" s="28">
        <f>S29/S34</f>
        <v>0.15496583342904163</v>
      </c>
      <c r="R34" s="28"/>
      <c r="S34" s="9">
        <f>SUMPRODUCT(C16:C18,O16:O18)</f>
        <v>464722155.9999994</v>
      </c>
      <c r="U34" s="27"/>
      <c r="V34" s="28">
        <f>X29/X34</f>
        <v>0.14848974244207311</v>
      </c>
      <c r="W34" s="28"/>
      <c r="X34" s="9">
        <f>SUMPRODUCT(C16:C18,T16:T18)</f>
        <v>536304324.99999952</v>
      </c>
      <c r="Y34" s="30"/>
      <c r="Z34" s="31"/>
      <c r="AA34" s="32"/>
      <c r="AB34" s="32"/>
      <c r="AC34" s="11"/>
      <c r="AD34" s="30"/>
      <c r="AE34" s="31"/>
      <c r="AF34" s="32"/>
      <c r="AG34" s="32"/>
      <c r="AH34" s="11"/>
      <c r="AI34" s="30"/>
      <c r="AJ34" s="31"/>
      <c r="AK34" s="32"/>
      <c r="AL34" s="32"/>
      <c r="AM34" s="11"/>
      <c r="AN34" s="30"/>
      <c r="AO34" s="30"/>
    </row>
    <row r="35" spans="2:59">
      <c r="F35" t="s">
        <v>49</v>
      </c>
      <c r="G35" s="28">
        <f>I30/I35</f>
        <v>0.15971921582427423</v>
      </c>
      <c r="H35" s="28"/>
      <c r="I35" s="9">
        <f>SUMPRODUCT(C19:C21,E19:E21)</f>
        <v>50521317.999999925</v>
      </c>
      <c r="K35" s="27"/>
      <c r="L35" s="28">
        <f>N30/N35</f>
        <v>0.17609702169031696</v>
      </c>
      <c r="M35" s="28"/>
      <c r="N35" s="9">
        <f>SUMPRODUCT(C19:C21,J19:J21)</f>
        <v>928458700.4938693</v>
      </c>
      <c r="P35" s="27"/>
      <c r="Q35" s="28">
        <f>S30/S35</f>
        <v>0.19822108172373942</v>
      </c>
      <c r="R35" s="28"/>
      <c r="S35" s="9">
        <f>SUMPRODUCT(C19:C21,O19:O21)</f>
        <v>733068745.99999964</v>
      </c>
      <c r="U35" s="27"/>
      <c r="V35" s="28">
        <f>X30/X35</f>
        <v>0.20599692683208212</v>
      </c>
      <c r="W35" s="28"/>
      <c r="X35" s="9">
        <f>SUMPRODUCT(C19:C21,T19:T21)</f>
        <v>724657388.99999917</v>
      </c>
      <c r="Y35" s="30"/>
      <c r="Z35" s="31"/>
      <c r="AA35" s="32"/>
      <c r="AB35" s="32"/>
      <c r="AC35" s="11"/>
      <c r="AD35" s="30"/>
      <c r="AE35" s="31"/>
      <c r="AF35" s="32"/>
      <c r="AG35" s="32"/>
      <c r="AH35" s="11"/>
      <c r="AI35" s="30"/>
      <c r="AJ35" s="31"/>
      <c r="AK35" s="32"/>
      <c r="AL35" s="32"/>
      <c r="AM35" s="11"/>
      <c r="AN35" s="30"/>
      <c r="AO35" s="30"/>
    </row>
    <row r="36" spans="2:59">
      <c r="B36" s="24" t="s">
        <v>50</v>
      </c>
    </row>
    <row r="37" spans="2:59" ht="15.95" customHeight="1">
      <c r="B37" s="43"/>
      <c r="C37" s="166" t="s">
        <v>36</v>
      </c>
      <c r="D37" s="166"/>
      <c r="E37" s="167" t="s">
        <v>37</v>
      </c>
      <c r="F37" s="166"/>
      <c r="G37" s="166"/>
      <c r="H37" s="166"/>
      <c r="I37" s="168"/>
      <c r="J37" s="167" t="s">
        <v>51</v>
      </c>
      <c r="K37" s="166"/>
      <c r="L37" s="166"/>
      <c r="M37" s="166"/>
      <c r="N37" s="168"/>
      <c r="O37" s="166" t="s">
        <v>6</v>
      </c>
      <c r="P37" s="166"/>
      <c r="Q37" s="166"/>
      <c r="R37" s="166"/>
      <c r="S37" s="168"/>
      <c r="T37" s="166" t="s">
        <v>7</v>
      </c>
      <c r="U37" s="166"/>
      <c r="V37" s="166"/>
      <c r="W37" s="166"/>
      <c r="X37" s="166"/>
      <c r="Y37" s="167" t="s">
        <v>38</v>
      </c>
      <c r="Z37" s="166"/>
      <c r="AA37" s="166"/>
      <c r="AB37" s="166"/>
      <c r="AC37" s="168"/>
      <c r="AD37" s="166" t="s">
        <v>39</v>
      </c>
      <c r="AE37" s="166"/>
      <c r="AF37" s="166"/>
      <c r="AG37" s="166"/>
      <c r="AH37" s="166"/>
      <c r="AI37" s="167" t="s">
        <v>10</v>
      </c>
      <c r="AJ37" s="166"/>
      <c r="AK37" s="166"/>
      <c r="AL37" s="166"/>
      <c r="AM37" s="168"/>
      <c r="AN37" s="174" t="s">
        <v>11</v>
      </c>
      <c r="AO37" s="174"/>
      <c r="AP37" s="174"/>
      <c r="AQ37" s="174"/>
      <c r="AR37" s="175"/>
      <c r="AS37" s="174" t="s">
        <v>12</v>
      </c>
      <c r="AT37" s="174"/>
      <c r="AU37" s="174"/>
      <c r="AV37" s="174"/>
      <c r="AW37" s="175"/>
      <c r="AX37" s="174" t="s">
        <v>13</v>
      </c>
      <c r="AY37" s="174"/>
      <c r="AZ37" s="174"/>
      <c r="BA37" s="174"/>
      <c r="BB37" s="175"/>
      <c r="BC37" s="169" t="s">
        <v>14</v>
      </c>
      <c r="BD37" s="170"/>
      <c r="BE37" s="170"/>
      <c r="BF37" s="170"/>
      <c r="BG37" s="171"/>
    </row>
    <row r="38" spans="2:59" ht="31.5">
      <c r="B38" s="50" t="s">
        <v>15</v>
      </c>
      <c r="C38" s="51" t="s">
        <v>16</v>
      </c>
      <c r="D38" s="90" t="s">
        <v>17</v>
      </c>
      <c r="E38" s="51" t="s">
        <v>16</v>
      </c>
      <c r="F38" s="51" t="s">
        <v>17</v>
      </c>
      <c r="G38" s="52" t="s">
        <v>18</v>
      </c>
      <c r="H38" s="52" t="s">
        <v>19</v>
      </c>
      <c r="I38" s="53" t="s">
        <v>20</v>
      </c>
      <c r="J38" s="54" t="s">
        <v>16</v>
      </c>
      <c r="K38" s="51" t="s">
        <v>17</v>
      </c>
      <c r="L38" s="52" t="s">
        <v>18</v>
      </c>
      <c r="M38" s="52" t="s">
        <v>19</v>
      </c>
      <c r="N38" s="53" t="s">
        <v>20</v>
      </c>
      <c r="O38" s="51" t="s">
        <v>16</v>
      </c>
      <c r="P38" s="51" t="s">
        <v>17</v>
      </c>
      <c r="Q38" s="52" t="s">
        <v>18</v>
      </c>
      <c r="R38" s="52" t="s">
        <v>19</v>
      </c>
      <c r="S38" s="53" t="s">
        <v>20</v>
      </c>
      <c r="T38" s="51" t="s">
        <v>16</v>
      </c>
      <c r="U38" s="51" t="s">
        <v>17</v>
      </c>
      <c r="V38" s="52" t="s">
        <v>18</v>
      </c>
      <c r="W38" s="52" t="s">
        <v>19</v>
      </c>
      <c r="X38" s="52" t="s">
        <v>20</v>
      </c>
      <c r="Y38" s="54" t="s">
        <v>16</v>
      </c>
      <c r="Z38" s="51" t="s">
        <v>17</v>
      </c>
      <c r="AA38" s="52" t="s">
        <v>18</v>
      </c>
      <c r="AB38" s="52" t="s">
        <v>19</v>
      </c>
      <c r="AC38" s="53" t="s">
        <v>20</v>
      </c>
      <c r="AD38" s="51" t="s">
        <v>16</v>
      </c>
      <c r="AE38" s="51" t="s">
        <v>17</v>
      </c>
      <c r="AF38" s="52" t="s">
        <v>18</v>
      </c>
      <c r="AG38" s="52" t="s">
        <v>19</v>
      </c>
      <c r="AH38" s="52" t="s">
        <v>20</v>
      </c>
      <c r="AI38" s="54" t="s">
        <v>16</v>
      </c>
      <c r="AJ38" s="51" t="s">
        <v>17</v>
      </c>
      <c r="AK38" s="52" t="s">
        <v>18</v>
      </c>
      <c r="AL38" s="52" t="s">
        <v>19</v>
      </c>
      <c r="AM38" s="53" t="s">
        <v>20</v>
      </c>
      <c r="AN38" s="93" t="s">
        <v>16</v>
      </c>
      <c r="AO38" s="93" t="s">
        <v>17</v>
      </c>
      <c r="AP38" s="94" t="s">
        <v>18</v>
      </c>
      <c r="AQ38" s="94" t="s">
        <v>19</v>
      </c>
      <c r="AR38" s="95" t="s">
        <v>20</v>
      </c>
      <c r="AS38" s="93" t="s">
        <v>16</v>
      </c>
      <c r="AT38" s="93" t="s">
        <v>17</v>
      </c>
      <c r="AU38" s="94" t="s">
        <v>18</v>
      </c>
      <c r="AV38" s="94" t="s">
        <v>19</v>
      </c>
      <c r="AW38" s="95" t="s">
        <v>20</v>
      </c>
      <c r="AX38" s="93" t="s">
        <v>16</v>
      </c>
      <c r="AY38" s="93" t="s">
        <v>17</v>
      </c>
      <c r="AZ38" s="94" t="s">
        <v>18</v>
      </c>
      <c r="BA38" s="94" t="s">
        <v>19</v>
      </c>
      <c r="BB38" s="95" t="s">
        <v>20</v>
      </c>
      <c r="BC38" s="131" t="s">
        <v>16</v>
      </c>
      <c r="BD38" s="132" t="s">
        <v>17</v>
      </c>
      <c r="BE38" s="133" t="s">
        <v>18</v>
      </c>
      <c r="BF38" s="133" t="s">
        <v>21</v>
      </c>
      <c r="BG38" s="134"/>
    </row>
    <row r="39" spans="2:59">
      <c r="B39" s="44" t="s">
        <v>52</v>
      </c>
      <c r="C39" s="45"/>
      <c r="D39" s="45"/>
      <c r="E39" s="55">
        <f>AVERAGE(E27:E30)</f>
        <v>0.38778467849807347</v>
      </c>
      <c r="F39" s="46">
        <f>AVERAGE(F27:F30)</f>
        <v>0.34380686481232636</v>
      </c>
      <c r="G39" s="47">
        <f>E39-F39</f>
        <v>4.3977813685747102E-2</v>
      </c>
      <c r="H39" s="41">
        <f>E39/F39*100</f>
        <v>112.79142977838829</v>
      </c>
      <c r="I39" s="42">
        <f>SUM(I27:I30)</f>
        <v>21256762.675828047</v>
      </c>
      <c r="J39" s="56">
        <f>AVERAGE(J27:J30)</f>
        <v>6.3651821297896154</v>
      </c>
      <c r="K39" s="48">
        <f>AVERAGE(K27:K30)</f>
        <v>5.5188977041414091</v>
      </c>
      <c r="L39" s="49">
        <f>J39-K39</f>
        <v>0.84628442564820627</v>
      </c>
      <c r="M39" s="41">
        <f>J39/K39*100</f>
        <v>115.33430172139538</v>
      </c>
      <c r="N39" s="42">
        <f>SUM(N27:N30)</f>
        <v>409621613.15370941</v>
      </c>
      <c r="O39" s="48">
        <f>AVERAGE(O27:O30)</f>
        <v>3.6800499432806943</v>
      </c>
      <c r="P39" s="48">
        <f>AVERAGE(P27:P30)</f>
        <v>3.0987606062209005</v>
      </c>
      <c r="Q39" s="49">
        <f>O39-P39</f>
        <v>0.5812893370597938</v>
      </c>
      <c r="R39" s="41">
        <f>O39/P39*100</f>
        <v>118.75876877654987</v>
      </c>
      <c r="S39" s="42">
        <f>SUM(S27:S30)</f>
        <v>280210185.83896995</v>
      </c>
      <c r="T39" s="48">
        <f>AVERAGE(T27:T30)</f>
        <v>4.5024337843874962</v>
      </c>
      <c r="U39" s="48">
        <f>AVERAGE(U27:U30)</f>
        <v>3.8095645664457436</v>
      </c>
      <c r="V39" s="49">
        <f>T39-U39</f>
        <v>0.6928692179417526</v>
      </c>
      <c r="W39" s="41">
        <f>T39/U39*100</f>
        <v>118.18762238720073</v>
      </c>
      <c r="X39" s="74">
        <f>SUM(X27:X30)</f>
        <v>334126261.92260832</v>
      </c>
      <c r="Y39" s="38">
        <f>AVERAGE(Y27:Y30)</f>
        <v>0.26657805006655522</v>
      </c>
      <c r="Z39" s="39">
        <f>AVERAGE(Z27:Z30)</f>
        <v>0.25347882798530419</v>
      </c>
      <c r="AA39" s="40">
        <f>Y39-Z39</f>
        <v>1.3099222081251027E-2</v>
      </c>
      <c r="AB39" s="41">
        <f>Y39/Z39*100</f>
        <v>105.16777759522009</v>
      </c>
      <c r="AC39" s="42">
        <f>SUM(AC27:AC30)</f>
        <v>2021675.5845067166</v>
      </c>
      <c r="AD39" s="39">
        <f>AVERAGE(AD27:AD30)</f>
        <v>0.28078974834328702</v>
      </c>
      <c r="AE39" s="39">
        <f>AVERAGE(AE27:AE30)</f>
        <v>0.27407030404001903</v>
      </c>
      <c r="AF39" s="40">
        <f>AD39-AE39</f>
        <v>6.7194443032679851E-3</v>
      </c>
      <c r="AG39" s="41">
        <f>AD39/AE39*100</f>
        <v>102.45172286242541</v>
      </c>
      <c r="AH39" s="74">
        <f>SUM(AH27:AH30)</f>
        <v>941894.38134985394</v>
      </c>
      <c r="AI39" s="38">
        <f>AVERAGE(AI27:AI30)</f>
        <v>2.5462313500835974E-2</v>
      </c>
      <c r="AJ39" s="39">
        <f>AVERAGE(AJ27:AJ30)</f>
        <v>1.9423608795328385E-2</v>
      </c>
      <c r="AK39" s="40">
        <f>AI39-AJ39</f>
        <v>6.0387047055075888E-3</v>
      </c>
      <c r="AL39" s="41">
        <f>AI39/AJ39*100</f>
        <v>131.08950951977562</v>
      </c>
      <c r="AM39" s="42">
        <f>SUM(AM27:AM30)</f>
        <v>2307934.8856885717</v>
      </c>
      <c r="AN39" s="38">
        <f t="shared" ref="AN39:AO39" si="22">AVERAGE(AN27:AN30)</f>
        <v>1.7467338177618003E-2</v>
      </c>
      <c r="AO39" s="39">
        <f t="shared" si="22"/>
        <v>1.2740956546018012E-2</v>
      </c>
      <c r="AP39" s="40">
        <f t="shared" ref="AP39" si="23">AN39-AO39</f>
        <v>4.726381631599991E-3</v>
      </c>
      <c r="AQ39" s="41">
        <f t="shared" ref="AQ39" si="24">AN39/AO39*100</f>
        <v>137.09597167629573</v>
      </c>
      <c r="AR39" s="42">
        <f>SUM(AR27:AR30)</f>
        <v>1526738.578994811</v>
      </c>
      <c r="AS39" s="38">
        <f t="shared" ref="AS39:AT39" si="25">AVERAGE(AS27:AS30)</f>
        <v>4.9853801132100944E-2</v>
      </c>
      <c r="AT39" s="39">
        <f t="shared" si="25"/>
        <v>4.3717104088117117E-2</v>
      </c>
      <c r="AU39" s="40">
        <f t="shared" ref="AU39" si="26">AS39-AT39</f>
        <v>6.136697043983827E-3</v>
      </c>
      <c r="AV39" s="41">
        <f>AS39/AT39*100</f>
        <v>114.03729083155775</v>
      </c>
      <c r="AW39" s="42">
        <f t="shared" ref="AW39" si="27">SUM(AW27:AW30)</f>
        <v>393343.07031281688</v>
      </c>
      <c r="AX39" s="38">
        <f t="shared" ref="AX39:AY39" si="28">AVERAGE(AX27:AX30)</f>
        <v>2.0820276058009776E-2</v>
      </c>
      <c r="AY39" s="39">
        <f t="shared" si="28"/>
        <v>1.9890556729168025E-2</v>
      </c>
      <c r="AZ39" s="40">
        <f t="shared" ref="AZ39" si="29">AX39-AY39</f>
        <v>9.2971932884175143E-4</v>
      </c>
      <c r="BA39" s="41">
        <f t="shared" ref="BA39" si="30">AX39/AY39*100</f>
        <v>104.67417449144793</v>
      </c>
      <c r="BB39" s="74">
        <f t="shared" ref="BB39" si="31">SUM(BB27:BB30)</f>
        <v>5026.5334011898685</v>
      </c>
      <c r="BC39" s="121">
        <f>AVERAGE(BC26:BC29)</f>
        <v>7.7433127072502078E-2</v>
      </c>
      <c r="BD39" s="122">
        <f>AVERAGE(BD26:BD29)</f>
        <v>8.035078268763525E-2</v>
      </c>
      <c r="BE39" s="123">
        <f>BC39-BD39</f>
        <v>-2.9176556151331717E-3</v>
      </c>
      <c r="BF39" s="124">
        <f>BC39/BD39*100</f>
        <v>96.368852278047385</v>
      </c>
      <c r="BG39" s="125"/>
    </row>
    <row r="40" spans="2:59">
      <c r="B40" s="57" t="s">
        <v>53</v>
      </c>
    </row>
    <row r="43" spans="2:59" ht="213" customHeight="1">
      <c r="B43" s="182" t="s">
        <v>95</v>
      </c>
      <c r="C43" s="183"/>
      <c r="D43" s="183"/>
      <c r="E43" s="183"/>
      <c r="F43" s="183"/>
      <c r="G43" s="183"/>
      <c r="H43" s="183"/>
      <c r="I43" s="183"/>
      <c r="J43" s="18"/>
      <c r="K43" s="18"/>
      <c r="L43" s="18"/>
      <c r="M43" s="18"/>
      <c r="N43" s="18"/>
      <c r="O43" s="18"/>
      <c r="P43" s="18"/>
      <c r="Q43" s="18"/>
      <c r="R43" s="18"/>
      <c r="S43" s="18"/>
      <c r="W43" s="18"/>
      <c r="AB43" s="18"/>
      <c r="AG43" s="18"/>
      <c r="AL43" s="18"/>
    </row>
    <row r="47" spans="2:59">
      <c r="B47" s="2"/>
      <c r="D47" s="2"/>
    </row>
    <row r="48" spans="2:59">
      <c r="D48" s="2"/>
    </row>
    <row r="49" spans="2:9">
      <c r="B49" s="2"/>
      <c r="D49" s="2"/>
    </row>
    <row r="50" spans="2:9">
      <c r="D50" s="2"/>
    </row>
    <row r="51" spans="2:9" ht="19.5">
      <c r="D51" s="22"/>
    </row>
    <row r="52" spans="2:9" ht="19.5">
      <c r="D52" s="22"/>
    </row>
    <row r="53" spans="2:9" ht="19.5">
      <c r="D53" s="23"/>
    </row>
    <row r="54" spans="2:9">
      <c r="F54" s="3"/>
      <c r="G54" s="3"/>
    </row>
    <row r="55" spans="2:9">
      <c r="D55" s="2"/>
      <c r="E55" s="20"/>
      <c r="F55" s="19"/>
      <c r="G55" s="19"/>
    </row>
    <row r="56" spans="2:9" ht="18.75">
      <c r="B56" s="130"/>
      <c r="D56" s="3"/>
      <c r="E56" s="17"/>
    </row>
    <row r="57" spans="2:9" ht="18.75">
      <c r="B57" s="130"/>
      <c r="D57" s="19"/>
      <c r="E57" s="21"/>
      <c r="F57" s="3"/>
      <c r="G57" s="17"/>
    </row>
    <row r="59" spans="2:9">
      <c r="D59" s="2"/>
    </row>
    <row r="60" spans="2:9">
      <c r="D60" s="184"/>
      <c r="E60" s="184"/>
      <c r="F60" s="184"/>
      <c r="G60" s="184"/>
      <c r="H60" s="184"/>
      <c r="I60" s="184"/>
    </row>
  </sheetData>
  <mergeCells count="46">
    <mergeCell ref="B43:I43"/>
    <mergeCell ref="D60:I60"/>
    <mergeCell ref="AD37:AH37"/>
    <mergeCell ref="AI37:AM37"/>
    <mergeCell ref="AN37:AR37"/>
    <mergeCell ref="AS37:AW37"/>
    <mergeCell ref="AX37:BB37"/>
    <mergeCell ref="BC37:BG37"/>
    <mergeCell ref="C37:D37"/>
    <mergeCell ref="E37:I37"/>
    <mergeCell ref="J37:N37"/>
    <mergeCell ref="O37:S37"/>
    <mergeCell ref="T37:X37"/>
    <mergeCell ref="Y37:AC37"/>
    <mergeCell ref="BC25:BG25"/>
    <mergeCell ref="C25:D25"/>
    <mergeCell ref="E25:I25"/>
    <mergeCell ref="J25:N25"/>
    <mergeCell ref="O25:S25"/>
    <mergeCell ref="T25:X25"/>
    <mergeCell ref="Y25:AC25"/>
    <mergeCell ref="AD25:AH25"/>
    <mergeCell ref="AI25:AM25"/>
    <mergeCell ref="AN25:AR25"/>
    <mergeCell ref="AS25:AW25"/>
    <mergeCell ref="AX25:BB25"/>
    <mergeCell ref="BC8:BG8"/>
    <mergeCell ref="E22:I23"/>
    <mergeCell ref="AD22:AH23"/>
    <mergeCell ref="AI22:AM23"/>
    <mergeCell ref="AN22:AR23"/>
    <mergeCell ref="AS22:AW23"/>
    <mergeCell ref="AX22:BB23"/>
    <mergeCell ref="BC22:BG23"/>
    <mergeCell ref="Y8:AC8"/>
    <mergeCell ref="AD8:AH8"/>
    <mergeCell ref="AI8:AM8"/>
    <mergeCell ref="AN8:AR8"/>
    <mergeCell ref="AS8:AW8"/>
    <mergeCell ref="AX8:BB8"/>
    <mergeCell ref="T8:X8"/>
    <mergeCell ref="B3:I3"/>
    <mergeCell ref="C8:D8"/>
    <mergeCell ref="E8:I8"/>
    <mergeCell ref="J8:N8"/>
    <mergeCell ref="O8:S8"/>
  </mergeCells>
  <conditionalFormatting sqref="L11:L18">
    <cfRule type="cellIs" dxfId="743" priority="321" operator="lessThan">
      <formula>0</formula>
    </cfRule>
    <cfRule type="cellIs" dxfId="742" priority="322" operator="greaterThan">
      <formula>0</formula>
    </cfRule>
  </conditionalFormatting>
  <conditionalFormatting sqref="G10">
    <cfRule type="cellIs" dxfId="741" priority="345" operator="lessThan">
      <formula>0</formula>
    </cfRule>
    <cfRule type="cellIs" dxfId="740" priority="346" operator="greaterThan">
      <formula>0</formula>
    </cfRule>
  </conditionalFormatting>
  <conditionalFormatting sqref="L10">
    <cfRule type="cellIs" dxfId="739" priority="343" operator="lessThan">
      <formula>0</formula>
    </cfRule>
    <cfRule type="cellIs" dxfId="738" priority="344" operator="greaterThan">
      <formula>0</formula>
    </cfRule>
  </conditionalFormatting>
  <conditionalFormatting sqref="Q10">
    <cfRule type="cellIs" dxfId="737" priority="341" operator="lessThan">
      <formula>0</formula>
    </cfRule>
    <cfRule type="cellIs" dxfId="736" priority="342" operator="greaterThan">
      <formula>0</formula>
    </cfRule>
  </conditionalFormatting>
  <conditionalFormatting sqref="V10">
    <cfRule type="cellIs" dxfId="735" priority="339" operator="lessThan">
      <formula>0</formula>
    </cfRule>
    <cfRule type="cellIs" dxfId="734" priority="340" operator="greaterThan">
      <formula>0</formula>
    </cfRule>
  </conditionalFormatting>
  <conditionalFormatting sqref="AA10 AC10">
    <cfRule type="cellIs" dxfId="733" priority="337" operator="lessThan">
      <formula>0</formula>
    </cfRule>
    <cfRule type="cellIs" dxfId="732" priority="338" operator="greaterThan">
      <formula>0</formula>
    </cfRule>
  </conditionalFormatting>
  <conditionalFormatting sqref="I10">
    <cfRule type="cellIs" dxfId="731" priority="335" operator="lessThan">
      <formula>0</formula>
    </cfRule>
    <cfRule type="cellIs" dxfId="730" priority="336" operator="greaterThan">
      <formula>0</formula>
    </cfRule>
  </conditionalFormatting>
  <conditionalFormatting sqref="AM10">
    <cfRule type="cellIs" dxfId="729" priority="333" operator="lessThan">
      <formula>0</formula>
    </cfRule>
    <cfRule type="cellIs" dxfId="728" priority="334" operator="greaterThan">
      <formula>0</formula>
    </cfRule>
  </conditionalFormatting>
  <conditionalFormatting sqref="AK10">
    <cfRule type="cellIs" dxfId="727" priority="331" operator="lessThan">
      <formula>0</formula>
    </cfRule>
    <cfRule type="cellIs" dxfId="726" priority="332" operator="greaterThan">
      <formula>0</formula>
    </cfRule>
  </conditionalFormatting>
  <conditionalFormatting sqref="N10">
    <cfRule type="cellIs" dxfId="725" priority="329" operator="lessThan">
      <formula>0</formula>
    </cfRule>
    <cfRule type="cellIs" dxfId="724" priority="330" operator="greaterThan">
      <formula>0</formula>
    </cfRule>
  </conditionalFormatting>
  <conditionalFormatting sqref="S10">
    <cfRule type="cellIs" dxfId="723" priority="327" operator="lessThan">
      <formula>0</formula>
    </cfRule>
    <cfRule type="cellIs" dxfId="722" priority="328" operator="greaterThan">
      <formula>0</formula>
    </cfRule>
  </conditionalFormatting>
  <conditionalFormatting sqref="X10">
    <cfRule type="cellIs" dxfId="721" priority="325" operator="lessThan">
      <formula>0</formula>
    </cfRule>
    <cfRule type="cellIs" dxfId="720" priority="326" operator="greaterThan">
      <formula>0</formula>
    </cfRule>
  </conditionalFormatting>
  <conditionalFormatting sqref="G11:G18">
    <cfRule type="cellIs" dxfId="719" priority="323" operator="lessThan">
      <formula>0</formula>
    </cfRule>
    <cfRule type="cellIs" dxfId="718" priority="324" operator="greaterThan">
      <formula>0</formula>
    </cfRule>
  </conditionalFormatting>
  <conditionalFormatting sqref="Q11:Q18">
    <cfRule type="cellIs" dxfId="717" priority="319" operator="lessThan">
      <formula>0</formula>
    </cfRule>
    <cfRule type="cellIs" dxfId="716" priority="320" operator="greaterThan">
      <formula>0</formula>
    </cfRule>
  </conditionalFormatting>
  <conditionalFormatting sqref="V11:V18">
    <cfRule type="cellIs" dxfId="715" priority="317" operator="lessThan">
      <formula>0</formula>
    </cfRule>
    <cfRule type="cellIs" dxfId="714" priority="318" operator="greaterThan">
      <formula>0</formula>
    </cfRule>
  </conditionalFormatting>
  <conditionalFormatting sqref="AA11:AA18 AC11:AC18">
    <cfRule type="cellIs" dxfId="713" priority="315" operator="lessThan">
      <formula>0</formula>
    </cfRule>
    <cfRule type="cellIs" dxfId="712" priority="316" operator="greaterThan">
      <formula>0</formula>
    </cfRule>
  </conditionalFormatting>
  <conditionalFormatting sqref="AF13:AF18 AH13:AH18">
    <cfRule type="cellIs" dxfId="711" priority="313" operator="lessThan">
      <formula>0</formula>
    </cfRule>
    <cfRule type="cellIs" dxfId="710" priority="314" operator="greaterThan">
      <formula>0</formula>
    </cfRule>
  </conditionalFormatting>
  <conditionalFormatting sqref="X11:X18">
    <cfRule type="cellIs" dxfId="709" priority="301" operator="lessThan">
      <formula>0</formula>
    </cfRule>
    <cfRule type="cellIs" dxfId="708" priority="302" operator="greaterThan">
      <formula>0</formula>
    </cfRule>
  </conditionalFormatting>
  <conditionalFormatting sqref="I19:I21">
    <cfRule type="cellIs" dxfId="707" priority="233" operator="lessThan">
      <formula>0</formula>
    </cfRule>
    <cfRule type="cellIs" dxfId="706" priority="234" operator="greaterThan">
      <formula>0</formula>
    </cfRule>
  </conditionalFormatting>
  <conditionalFormatting sqref="M39">
    <cfRule type="cellIs" dxfId="705" priority="265" operator="lessThan">
      <formula>0</formula>
    </cfRule>
    <cfRule type="cellIs" dxfId="704" priority="266" operator="greaterThan">
      <formula>0</formula>
    </cfRule>
  </conditionalFormatting>
  <conditionalFormatting sqref="R10 R13:R18">
    <cfRule type="cellIs" dxfId="703" priority="263" operator="lessThan">
      <formula>0</formula>
    </cfRule>
    <cfRule type="cellIs" dxfId="702" priority="264" operator="greaterThan">
      <formula>0</formula>
    </cfRule>
  </conditionalFormatting>
  <conditionalFormatting sqref="I39">
    <cfRule type="cellIs" dxfId="701" priority="299" operator="lessThan">
      <formula>0</formula>
    </cfRule>
    <cfRule type="cellIs" dxfId="700" priority="300" operator="greaterThan">
      <formula>0</formula>
    </cfRule>
  </conditionalFormatting>
  <conditionalFormatting sqref="G39">
    <cfRule type="cellIs" dxfId="699" priority="297" operator="lessThan">
      <formula>0</formula>
    </cfRule>
    <cfRule type="cellIs" dxfId="698" priority="298" operator="greaterThan">
      <formula>0</formula>
    </cfRule>
  </conditionalFormatting>
  <conditionalFormatting sqref="L39">
    <cfRule type="cellIs" dxfId="697" priority="295" operator="lessThan">
      <formula>0</formula>
    </cfRule>
    <cfRule type="cellIs" dxfId="696" priority="296" operator="greaterThan">
      <formula>0</formula>
    </cfRule>
  </conditionalFormatting>
  <conditionalFormatting sqref="Q39">
    <cfRule type="cellIs" dxfId="695" priority="293" operator="lessThan">
      <formula>0</formula>
    </cfRule>
    <cfRule type="cellIs" dxfId="694" priority="294" operator="greaterThan">
      <formula>0</formula>
    </cfRule>
  </conditionalFormatting>
  <conditionalFormatting sqref="S39">
    <cfRule type="cellIs" dxfId="693" priority="281" operator="lessThan">
      <formula>0</formula>
    </cfRule>
    <cfRule type="cellIs" dxfId="692" priority="282" operator="greaterThan">
      <formula>0</formula>
    </cfRule>
  </conditionalFormatting>
  <conditionalFormatting sqref="X39">
    <cfRule type="cellIs" dxfId="691" priority="279" operator="lessThan">
      <formula>0</formula>
    </cfRule>
    <cfRule type="cellIs" dxfId="690" priority="280" operator="greaterThan">
      <formula>0</formula>
    </cfRule>
  </conditionalFormatting>
  <conditionalFormatting sqref="AC39">
    <cfRule type="cellIs" dxfId="689" priority="277" operator="lessThan">
      <formula>0</formula>
    </cfRule>
    <cfRule type="cellIs" dxfId="688" priority="278" operator="greaterThan">
      <formula>0</formula>
    </cfRule>
  </conditionalFormatting>
  <conditionalFormatting sqref="AH39">
    <cfRule type="cellIs" dxfId="687" priority="275" operator="lessThan">
      <formula>0</formula>
    </cfRule>
    <cfRule type="cellIs" dxfId="686" priority="276" operator="greaterThan">
      <formula>0</formula>
    </cfRule>
  </conditionalFormatting>
  <conditionalFormatting sqref="M13:M18">
    <cfRule type="cellIs" dxfId="685" priority="267" operator="lessThan">
      <formula>0</formula>
    </cfRule>
    <cfRule type="cellIs" dxfId="684" priority="268" operator="greaterThan">
      <formula>0</formula>
    </cfRule>
  </conditionalFormatting>
  <conditionalFormatting sqref="L19:L21">
    <cfRule type="cellIs" dxfId="683" priority="231" operator="lessThan">
      <formula>0</formula>
    </cfRule>
    <cfRule type="cellIs" dxfId="682" priority="232" operator="greaterThan">
      <formula>0</formula>
    </cfRule>
  </conditionalFormatting>
  <conditionalFormatting sqref="W13:W18">
    <cfRule type="cellIs" dxfId="681" priority="259" operator="lessThan">
      <formula>0</formula>
    </cfRule>
    <cfRule type="cellIs" dxfId="680" priority="260" operator="greaterThan">
      <formula>0</formula>
    </cfRule>
  </conditionalFormatting>
  <conditionalFormatting sqref="W19:W21">
    <cfRule type="cellIs" dxfId="679" priority="217" operator="lessThan">
      <formula>0</formula>
    </cfRule>
    <cfRule type="cellIs" dxfId="678" priority="218" operator="greaterThan">
      <formula>0</formula>
    </cfRule>
  </conditionalFormatting>
  <conditionalFormatting sqref="AB19:AB21">
    <cfRule type="cellIs" dxfId="677" priority="215" operator="lessThan">
      <formula>0</formula>
    </cfRule>
    <cfRule type="cellIs" dxfId="676" priority="216" operator="greaterThan">
      <formula>0</formula>
    </cfRule>
  </conditionalFormatting>
  <conditionalFormatting sqref="W39">
    <cfRule type="cellIs" dxfId="675" priority="257" operator="lessThan">
      <formula>0</formula>
    </cfRule>
    <cfRule type="cellIs" dxfId="674" priority="258" operator="greaterThan">
      <formula>0</formula>
    </cfRule>
  </conditionalFormatting>
  <conditionalFormatting sqref="AG13:AG18">
    <cfRule type="cellIs" dxfId="673" priority="251" operator="lessThan">
      <formula>0</formula>
    </cfRule>
    <cfRule type="cellIs" dxfId="672" priority="252" operator="greaterThan">
      <formula>0</formula>
    </cfRule>
  </conditionalFormatting>
  <conditionalFormatting sqref="N27:N29">
    <cfRule type="cellIs" dxfId="671" priority="201" operator="lessThan">
      <formula>0</formula>
    </cfRule>
    <cfRule type="cellIs" dxfId="670" priority="202" operator="greaterThan">
      <formula>0</formula>
    </cfRule>
  </conditionalFormatting>
  <conditionalFormatting sqref="L27:L30">
    <cfRule type="cellIs" dxfId="669" priority="199" operator="lessThan">
      <formula>0</formula>
    </cfRule>
    <cfRule type="cellIs" dxfId="668" priority="200" operator="greaterThan">
      <formula>0</formula>
    </cfRule>
  </conditionalFormatting>
  <conditionalFormatting sqref="AG39">
    <cfRule type="cellIs" dxfId="667" priority="249" operator="lessThan">
      <formula>0</formula>
    </cfRule>
    <cfRule type="cellIs" dxfId="666" priority="250" operator="greaterThan">
      <formula>0</formula>
    </cfRule>
  </conditionalFormatting>
  <conditionalFormatting sqref="I11:I18">
    <cfRule type="cellIs" dxfId="665" priority="311" operator="lessThan">
      <formula>0</formula>
    </cfRule>
    <cfRule type="cellIs" dxfId="664" priority="312" operator="greaterThan">
      <formula>0</formula>
    </cfRule>
  </conditionalFormatting>
  <conditionalFormatting sqref="AM11:AM18">
    <cfRule type="cellIs" dxfId="663" priority="309" operator="lessThan">
      <formula>0</formula>
    </cfRule>
    <cfRule type="cellIs" dxfId="662" priority="310" operator="greaterThan">
      <formula>0</formula>
    </cfRule>
  </conditionalFormatting>
  <conditionalFormatting sqref="AK11:AK18">
    <cfRule type="cellIs" dxfId="661" priority="307" operator="lessThan">
      <formula>0</formula>
    </cfRule>
    <cfRule type="cellIs" dxfId="660" priority="308" operator="greaterThan">
      <formula>0</formula>
    </cfRule>
  </conditionalFormatting>
  <conditionalFormatting sqref="N11:N18">
    <cfRule type="cellIs" dxfId="659" priority="305" operator="lessThan">
      <formula>0</formula>
    </cfRule>
    <cfRule type="cellIs" dxfId="658" priority="306" operator="greaterThan">
      <formula>0</formula>
    </cfRule>
  </conditionalFormatting>
  <conditionalFormatting sqref="S11:S18">
    <cfRule type="cellIs" dxfId="657" priority="303" operator="lessThan">
      <formula>0</formula>
    </cfRule>
    <cfRule type="cellIs" dxfId="656" priority="304" operator="greaterThan">
      <formula>0</formula>
    </cfRule>
  </conditionalFormatting>
  <conditionalFormatting sqref="R19:R21">
    <cfRule type="cellIs" dxfId="655" priority="219" operator="lessThan">
      <formula>0</formula>
    </cfRule>
    <cfRule type="cellIs" dxfId="654" priority="220" operator="greaterThan">
      <formula>0</formula>
    </cfRule>
  </conditionalFormatting>
  <conditionalFormatting sqref="Q19:Q21">
    <cfRule type="cellIs" dxfId="653" priority="227" operator="lessThan">
      <formula>0</formula>
    </cfRule>
    <cfRule type="cellIs" dxfId="652" priority="228" operator="greaterThan">
      <formula>0</formula>
    </cfRule>
  </conditionalFormatting>
  <conditionalFormatting sqref="S19:S21">
    <cfRule type="cellIs" dxfId="651" priority="225" operator="lessThan">
      <formula>0</formula>
    </cfRule>
    <cfRule type="cellIs" dxfId="650" priority="226" operator="greaterThan">
      <formula>0</formula>
    </cfRule>
  </conditionalFormatting>
  <conditionalFormatting sqref="R39">
    <cfRule type="cellIs" dxfId="649" priority="261" operator="lessThan">
      <formula>0</formula>
    </cfRule>
    <cfRule type="cellIs" dxfId="648" priority="262" operator="greaterThan">
      <formula>0</formula>
    </cfRule>
  </conditionalFormatting>
  <conditionalFormatting sqref="X19:X21">
    <cfRule type="cellIs" dxfId="647" priority="221" operator="lessThan">
      <formula>0</formula>
    </cfRule>
    <cfRule type="cellIs" dxfId="646" priority="222" operator="greaterThan">
      <formula>0</formula>
    </cfRule>
  </conditionalFormatting>
  <conditionalFormatting sqref="AM39">
    <cfRule type="cellIs" dxfId="645" priority="273" operator="lessThan">
      <formula>0</formula>
    </cfRule>
    <cfRule type="cellIs" dxfId="644" priority="274" operator="greaterThan">
      <formula>0</formula>
    </cfRule>
  </conditionalFormatting>
  <conditionalFormatting sqref="AA39">
    <cfRule type="cellIs" dxfId="643" priority="289" operator="lessThan">
      <formula>0</formula>
    </cfRule>
    <cfRule type="cellIs" dxfId="642" priority="290" operator="greaterThan">
      <formula>0</formula>
    </cfRule>
  </conditionalFormatting>
  <conditionalFormatting sqref="V39">
    <cfRule type="cellIs" dxfId="641" priority="291" operator="lessThan">
      <formula>0</formula>
    </cfRule>
    <cfRule type="cellIs" dxfId="640" priority="292" operator="greaterThan">
      <formula>0</formula>
    </cfRule>
  </conditionalFormatting>
  <conditionalFormatting sqref="AF39">
    <cfRule type="cellIs" dxfId="639" priority="287" operator="lessThan">
      <formula>0</formula>
    </cfRule>
    <cfRule type="cellIs" dxfId="638" priority="288" operator="greaterThan">
      <formula>0</formula>
    </cfRule>
  </conditionalFormatting>
  <conditionalFormatting sqref="AK39">
    <cfRule type="cellIs" dxfId="637" priority="285" operator="lessThan">
      <formula>0</formula>
    </cfRule>
    <cfRule type="cellIs" dxfId="636" priority="286" operator="greaterThan">
      <formula>0</formula>
    </cfRule>
  </conditionalFormatting>
  <conditionalFormatting sqref="N39">
    <cfRule type="cellIs" dxfId="635" priority="283" operator="lessThan">
      <formula>0</formula>
    </cfRule>
    <cfRule type="cellIs" dxfId="634" priority="284" operator="greaterThan">
      <formula>0</formula>
    </cfRule>
  </conditionalFormatting>
  <conditionalFormatting sqref="H10:H18">
    <cfRule type="cellIs" dxfId="633" priority="271" operator="lessThan">
      <formula>0</formula>
    </cfRule>
    <cfRule type="cellIs" dxfId="632" priority="272" operator="greaterThan">
      <formula>0</formula>
    </cfRule>
  </conditionalFormatting>
  <conditionalFormatting sqref="AF19:AF21 AH19:AH21">
    <cfRule type="cellIs" dxfId="631" priority="241" operator="lessThan">
      <formula>0</formula>
    </cfRule>
    <cfRule type="cellIs" dxfId="630" priority="242" operator="greaterThan">
      <formula>0</formula>
    </cfRule>
  </conditionalFormatting>
  <conditionalFormatting sqref="AM19:AM21">
    <cfRule type="cellIs" dxfId="629" priority="239" operator="lessThan">
      <formula>0</formula>
    </cfRule>
    <cfRule type="cellIs" dxfId="628" priority="240" operator="greaterThan">
      <formula>0</formula>
    </cfRule>
  </conditionalFormatting>
  <conditionalFormatting sqref="H39">
    <cfRule type="cellIs" dxfId="627" priority="269" operator="lessThan">
      <formula>0</formula>
    </cfRule>
    <cfRule type="cellIs" dxfId="626" priority="270" operator="greaterThan">
      <formula>0</formula>
    </cfRule>
  </conditionalFormatting>
  <conditionalFormatting sqref="N19:N21">
    <cfRule type="cellIs" dxfId="625" priority="229" operator="lessThan">
      <formula>0</formula>
    </cfRule>
    <cfRule type="cellIs" dxfId="624" priority="230" operator="greaterThan">
      <formula>0</formula>
    </cfRule>
  </conditionalFormatting>
  <conditionalFormatting sqref="V19:V21">
    <cfRule type="cellIs" dxfId="623" priority="223" operator="lessThan">
      <formula>0</formula>
    </cfRule>
    <cfRule type="cellIs" dxfId="622" priority="224" operator="greaterThan">
      <formula>0</formula>
    </cfRule>
  </conditionalFormatting>
  <conditionalFormatting sqref="AB13:AB18">
    <cfRule type="cellIs" dxfId="621" priority="255" operator="lessThan">
      <formula>0</formula>
    </cfRule>
    <cfRule type="cellIs" dxfId="620" priority="256" operator="greaterThan">
      <formula>0</formula>
    </cfRule>
  </conditionalFormatting>
  <conditionalFormatting sqref="M19:M21">
    <cfRule type="cellIs" dxfId="619" priority="209" operator="lessThan">
      <formula>0</formula>
    </cfRule>
    <cfRule type="cellIs" dxfId="618" priority="210" operator="greaterThan">
      <formula>0</formula>
    </cfRule>
  </conditionalFormatting>
  <conditionalFormatting sqref="H19:H21">
    <cfRule type="cellIs" dxfId="617" priority="207" operator="lessThan">
      <formula>0</formula>
    </cfRule>
    <cfRule type="cellIs" dxfId="616" priority="208" operator="greaterThan">
      <formula>0</formula>
    </cfRule>
  </conditionalFormatting>
  <conditionalFormatting sqref="AB39">
    <cfRule type="cellIs" dxfId="615" priority="253" operator="lessThan">
      <formula>0</formula>
    </cfRule>
    <cfRule type="cellIs" dxfId="614" priority="254" operator="greaterThan">
      <formula>0</formula>
    </cfRule>
  </conditionalFormatting>
  <conditionalFormatting sqref="AL10:AL18">
    <cfRule type="cellIs" dxfId="613" priority="247" operator="lessThan">
      <formula>0</formula>
    </cfRule>
    <cfRule type="cellIs" dxfId="612" priority="248" operator="greaterThan">
      <formula>0</formula>
    </cfRule>
  </conditionalFormatting>
  <conditionalFormatting sqref="X27:X29">
    <cfRule type="cellIs" dxfId="611" priority="193" operator="lessThan">
      <formula>0</formula>
    </cfRule>
    <cfRule type="cellIs" dxfId="610" priority="194" operator="greaterThan">
      <formula>0</formula>
    </cfRule>
  </conditionalFormatting>
  <conditionalFormatting sqref="V27:V30">
    <cfRule type="cellIs" dxfId="609" priority="191" operator="lessThan">
      <formula>0</formula>
    </cfRule>
    <cfRule type="cellIs" dxfId="608" priority="192" operator="greaterThan">
      <formula>0</formula>
    </cfRule>
  </conditionalFormatting>
  <conditionalFormatting sqref="AL39">
    <cfRule type="cellIs" dxfId="607" priority="245" operator="lessThan">
      <formula>0</formula>
    </cfRule>
    <cfRule type="cellIs" dxfId="606" priority="246" operator="greaterThan">
      <formula>0</formula>
    </cfRule>
  </conditionalFormatting>
  <conditionalFormatting sqref="AA19:AA21 AC19:AC21">
    <cfRule type="cellIs" dxfId="605" priority="243" operator="lessThan">
      <formula>0</formula>
    </cfRule>
    <cfRule type="cellIs" dxfId="604" priority="244" operator="greaterThan">
      <formula>0</formula>
    </cfRule>
  </conditionalFormatting>
  <conditionalFormatting sqref="AA27:AA30">
    <cfRule type="cellIs" dxfId="603" priority="187" operator="lessThan">
      <formula>0</formula>
    </cfRule>
    <cfRule type="cellIs" dxfId="602" priority="188" operator="greaterThan">
      <formula>0</formula>
    </cfRule>
  </conditionalFormatting>
  <conditionalFormatting sqref="AH27:AH29">
    <cfRule type="cellIs" dxfId="601" priority="185" operator="lessThan">
      <formula>0</formula>
    </cfRule>
    <cfRule type="cellIs" dxfId="600" priority="186" operator="greaterThan">
      <formula>0</formula>
    </cfRule>
  </conditionalFormatting>
  <conditionalFormatting sqref="AK19:AK21">
    <cfRule type="cellIs" dxfId="599" priority="237" operator="lessThan">
      <formula>0</formula>
    </cfRule>
    <cfRule type="cellIs" dxfId="598" priority="238" operator="greaterThan">
      <formula>0</formula>
    </cfRule>
  </conditionalFormatting>
  <conditionalFormatting sqref="G19:G21">
    <cfRule type="cellIs" dxfId="597" priority="235" operator="lessThan">
      <formula>0</formula>
    </cfRule>
    <cfRule type="cellIs" dxfId="596" priority="236" operator="greaterThan">
      <formula>0</formula>
    </cfRule>
  </conditionalFormatting>
  <conditionalFormatting sqref="AK27:AK30">
    <cfRule type="cellIs" dxfId="595" priority="179" operator="lessThan">
      <formula>0</formula>
    </cfRule>
    <cfRule type="cellIs" dxfId="594" priority="180" operator="greaterThan">
      <formula>0</formula>
    </cfRule>
  </conditionalFormatting>
  <conditionalFormatting sqref="R27:R28">
    <cfRule type="cellIs" dxfId="593" priority="177" operator="lessThan">
      <formula>0</formula>
    </cfRule>
    <cfRule type="cellIs" dxfId="592" priority="178" operator="greaterThan">
      <formula>0</formula>
    </cfRule>
  </conditionalFormatting>
  <conditionalFormatting sqref="W29:W30">
    <cfRule type="cellIs" dxfId="591" priority="171" operator="lessThan">
      <formula>0</formula>
    </cfRule>
    <cfRule type="cellIs" dxfId="590" priority="172" operator="greaterThan">
      <formula>0</formula>
    </cfRule>
  </conditionalFormatting>
  <conditionalFormatting sqref="AB27:AB28">
    <cfRule type="cellIs" dxfId="589" priority="169" operator="lessThan">
      <formula>0</formula>
    </cfRule>
    <cfRule type="cellIs" dxfId="588" priority="170" operator="greaterThan">
      <formula>0</formula>
    </cfRule>
  </conditionalFormatting>
  <conditionalFormatting sqref="AG29:AG30">
    <cfRule type="cellIs" dxfId="587" priority="163" operator="lessThan">
      <formula>0</formula>
    </cfRule>
    <cfRule type="cellIs" dxfId="586" priority="164" operator="greaterThan">
      <formula>0</formula>
    </cfRule>
  </conditionalFormatting>
  <conditionalFormatting sqref="AL27:AL28">
    <cfRule type="cellIs" dxfId="585" priority="161" operator="lessThan">
      <formula>0</formula>
    </cfRule>
    <cfRule type="cellIs" dxfId="584" priority="162" operator="greaterThan">
      <formula>0</formula>
    </cfRule>
  </conditionalFormatting>
  <conditionalFormatting sqref="AG19:AG21">
    <cfRule type="cellIs" dxfId="583" priority="213" operator="lessThan">
      <formula>0</formula>
    </cfRule>
    <cfRule type="cellIs" dxfId="582" priority="214" operator="greaterThan">
      <formula>0</formula>
    </cfRule>
  </conditionalFormatting>
  <conditionalFormatting sqref="AL19:AL21">
    <cfRule type="cellIs" dxfId="581" priority="211" operator="lessThan">
      <formula>0</formula>
    </cfRule>
    <cfRule type="cellIs" dxfId="580" priority="212" operator="greaterThan">
      <formula>0</formula>
    </cfRule>
  </conditionalFormatting>
  <conditionalFormatting sqref="M29:M30">
    <cfRule type="cellIs" dxfId="579" priority="155" operator="lessThan">
      <formula>0</formula>
    </cfRule>
    <cfRule type="cellIs" dxfId="578" priority="156" operator="greaterThan">
      <formula>0</formula>
    </cfRule>
  </conditionalFormatting>
  <conditionalFormatting sqref="H27:H28">
    <cfRule type="cellIs" dxfId="577" priority="153" operator="lessThan">
      <formula>0</formula>
    </cfRule>
    <cfRule type="cellIs" dxfId="576" priority="154" operator="greaterThan">
      <formula>0</formula>
    </cfRule>
  </conditionalFormatting>
  <conditionalFormatting sqref="I27:I30">
    <cfRule type="cellIs" dxfId="575" priority="205" operator="lessThan">
      <formula>0</formula>
    </cfRule>
    <cfRule type="cellIs" dxfId="574" priority="206" operator="greaterThan">
      <formula>0</formula>
    </cfRule>
  </conditionalFormatting>
  <conditionalFormatting sqref="G27:G30">
    <cfRule type="cellIs" dxfId="573" priority="203" operator="lessThan">
      <formula>0</formula>
    </cfRule>
    <cfRule type="cellIs" dxfId="572" priority="204" operator="greaterThan">
      <formula>0</formula>
    </cfRule>
  </conditionalFormatting>
  <conditionalFormatting sqref="S30">
    <cfRule type="cellIs" dxfId="571" priority="147" operator="lessThan">
      <formula>0</formula>
    </cfRule>
    <cfRule type="cellIs" dxfId="570" priority="148" operator="greaterThan">
      <formula>0</formula>
    </cfRule>
  </conditionalFormatting>
  <conditionalFormatting sqref="X30">
    <cfRule type="cellIs" dxfId="569" priority="145" operator="lessThan">
      <formula>0</formula>
    </cfRule>
    <cfRule type="cellIs" dxfId="568" priority="146" operator="greaterThan">
      <formula>0</formula>
    </cfRule>
  </conditionalFormatting>
  <conditionalFormatting sqref="S27:S29">
    <cfRule type="cellIs" dxfId="567" priority="197" operator="lessThan">
      <formula>0</formula>
    </cfRule>
    <cfRule type="cellIs" dxfId="566" priority="198" operator="greaterThan">
      <formula>0</formula>
    </cfRule>
  </conditionalFormatting>
  <conditionalFormatting sqref="Q27:Q30">
    <cfRule type="cellIs" dxfId="565" priority="195" operator="lessThan">
      <formula>0</formula>
    </cfRule>
    <cfRule type="cellIs" dxfId="564" priority="196" operator="greaterThan">
      <formula>0</formula>
    </cfRule>
  </conditionalFormatting>
  <conditionalFormatting sqref="AM30">
    <cfRule type="cellIs" dxfId="563" priority="139" operator="lessThan">
      <formula>0</formula>
    </cfRule>
    <cfRule type="cellIs" dxfId="562" priority="140" operator="greaterThan">
      <formula>0</formula>
    </cfRule>
  </conditionalFormatting>
  <conditionalFormatting sqref="AC27:AC29">
    <cfRule type="cellIs" dxfId="561" priority="189" operator="lessThan">
      <formula>0</formula>
    </cfRule>
    <cfRule type="cellIs" dxfId="560" priority="190" operator="greaterThan">
      <formula>0</formula>
    </cfRule>
  </conditionalFormatting>
  <conditionalFormatting sqref="AF27:AF30">
    <cfRule type="cellIs" dxfId="559" priority="183" operator="lessThan">
      <formula>0</formula>
    </cfRule>
    <cfRule type="cellIs" dxfId="558" priority="184" operator="greaterThan">
      <formula>0</formula>
    </cfRule>
  </conditionalFormatting>
  <conditionalFormatting sqref="AM27:AM29">
    <cfRule type="cellIs" dxfId="557" priority="181" operator="lessThan">
      <formula>0</formula>
    </cfRule>
    <cfRule type="cellIs" dxfId="556" priority="182" operator="greaterThan">
      <formula>0</formula>
    </cfRule>
  </conditionalFormatting>
  <conditionalFormatting sqref="R29:R30">
    <cfRule type="cellIs" dxfId="555" priority="175" operator="lessThan">
      <formula>0</formula>
    </cfRule>
    <cfRule type="cellIs" dxfId="554" priority="176" operator="greaterThan">
      <formula>0</formula>
    </cfRule>
  </conditionalFormatting>
  <conditionalFormatting sqref="W27:W28">
    <cfRule type="cellIs" dxfId="553" priority="173" operator="lessThan">
      <formula>0</formula>
    </cfRule>
    <cfRule type="cellIs" dxfId="552" priority="174" operator="greaterThan">
      <formula>0</formula>
    </cfRule>
  </conditionalFormatting>
  <conditionalFormatting sqref="AB29:AB30">
    <cfRule type="cellIs" dxfId="551" priority="167" operator="lessThan">
      <formula>0</formula>
    </cfRule>
    <cfRule type="cellIs" dxfId="550" priority="168" operator="greaterThan">
      <formula>0</formula>
    </cfRule>
  </conditionalFormatting>
  <conditionalFormatting sqref="AG27:AG28">
    <cfRule type="cellIs" dxfId="549" priority="165" operator="lessThan">
      <formula>0</formula>
    </cfRule>
    <cfRule type="cellIs" dxfId="548" priority="166" operator="greaterThan">
      <formula>0</formula>
    </cfRule>
  </conditionalFormatting>
  <conditionalFormatting sqref="AL29:AL30">
    <cfRule type="cellIs" dxfId="547" priority="159" operator="lessThan">
      <formula>0</formula>
    </cfRule>
    <cfRule type="cellIs" dxfId="546" priority="160" operator="greaterThan">
      <formula>0</formula>
    </cfRule>
  </conditionalFormatting>
  <conditionalFormatting sqref="M27:M28">
    <cfRule type="cellIs" dxfId="545" priority="157" operator="lessThan">
      <formula>0</formula>
    </cfRule>
    <cfRule type="cellIs" dxfId="544" priority="158" operator="greaterThan">
      <formula>0</formula>
    </cfRule>
  </conditionalFormatting>
  <conditionalFormatting sqref="H29:H30">
    <cfRule type="cellIs" dxfId="543" priority="151" operator="lessThan">
      <formula>0</formula>
    </cfRule>
    <cfRule type="cellIs" dxfId="542" priority="152" operator="greaterThan">
      <formula>0</formula>
    </cfRule>
  </conditionalFormatting>
  <conditionalFormatting sqref="N30">
    <cfRule type="cellIs" dxfId="541" priority="149" operator="lessThan">
      <formula>0</formula>
    </cfRule>
    <cfRule type="cellIs" dxfId="540" priority="150" operator="greaterThan">
      <formula>0</formula>
    </cfRule>
  </conditionalFormatting>
  <conditionalFormatting sqref="AC30">
    <cfRule type="cellIs" dxfId="539" priority="143" operator="lessThan">
      <formula>0</formula>
    </cfRule>
    <cfRule type="cellIs" dxfId="538" priority="144" operator="greaterThan">
      <formula>0</formula>
    </cfRule>
  </conditionalFormatting>
  <conditionalFormatting sqref="AH30">
    <cfRule type="cellIs" dxfId="537" priority="141" operator="lessThan">
      <formula>0</formula>
    </cfRule>
    <cfRule type="cellIs" dxfId="536" priority="142" operator="greaterThan">
      <formula>0</formula>
    </cfRule>
  </conditionalFormatting>
  <conditionalFormatting sqref="AR10">
    <cfRule type="cellIs" dxfId="535" priority="137" operator="lessThan">
      <formula>0</formula>
    </cfRule>
    <cfRule type="cellIs" dxfId="534" priority="138" operator="greaterThan">
      <formula>0</formula>
    </cfRule>
  </conditionalFormatting>
  <conditionalFormatting sqref="AP10">
    <cfRule type="cellIs" dxfId="533" priority="135" operator="lessThan">
      <formula>0</formula>
    </cfRule>
    <cfRule type="cellIs" dxfId="532" priority="136" operator="greaterThan">
      <formula>0</formula>
    </cfRule>
  </conditionalFormatting>
  <conditionalFormatting sqref="AR11:AR18">
    <cfRule type="cellIs" dxfId="531" priority="133" operator="lessThan">
      <formula>0</formula>
    </cfRule>
    <cfRule type="cellIs" dxfId="530" priority="134" operator="greaterThan">
      <formula>0</formula>
    </cfRule>
  </conditionalFormatting>
  <conditionalFormatting sqref="AP11:AP18">
    <cfRule type="cellIs" dxfId="529" priority="131" operator="lessThan">
      <formula>0</formula>
    </cfRule>
    <cfRule type="cellIs" dxfId="528" priority="132" operator="greaterThan">
      <formula>0</formula>
    </cfRule>
  </conditionalFormatting>
  <conditionalFormatting sqref="AR19:AR21">
    <cfRule type="cellIs" dxfId="527" priority="127" operator="lessThan">
      <formula>0</formula>
    </cfRule>
    <cfRule type="cellIs" dxfId="526" priority="128" operator="greaterThan">
      <formula>0</formula>
    </cfRule>
  </conditionalFormatting>
  <conditionalFormatting sqref="AQ10:AQ18">
    <cfRule type="cellIs" dxfId="525" priority="129" operator="lessThan">
      <formula>0</formula>
    </cfRule>
    <cfRule type="cellIs" dxfId="524" priority="130" operator="greaterThan">
      <formula>0</formula>
    </cfRule>
  </conditionalFormatting>
  <conditionalFormatting sqref="AP19:AP21">
    <cfRule type="cellIs" dxfId="523" priority="125" operator="lessThan">
      <formula>0</formula>
    </cfRule>
    <cfRule type="cellIs" dxfId="522" priority="126" operator="greaterThan">
      <formula>0</formula>
    </cfRule>
  </conditionalFormatting>
  <conditionalFormatting sqref="AQ19:AQ21">
    <cfRule type="cellIs" dxfId="521" priority="123" operator="lessThan">
      <formula>0</formula>
    </cfRule>
    <cfRule type="cellIs" dxfId="520" priority="124" operator="greaterThan">
      <formula>0</formula>
    </cfRule>
  </conditionalFormatting>
  <conditionalFormatting sqref="AW10">
    <cfRule type="cellIs" dxfId="519" priority="121" operator="lessThan">
      <formula>0</formula>
    </cfRule>
    <cfRule type="cellIs" dxfId="518" priority="122" operator="greaterThan">
      <formula>0</formula>
    </cfRule>
  </conditionalFormatting>
  <conditionalFormatting sqref="AU10">
    <cfRule type="cellIs" dxfId="517" priority="119" operator="lessThan">
      <formula>0</formula>
    </cfRule>
    <cfRule type="cellIs" dxfId="516" priority="120" operator="greaterThan">
      <formula>0</formula>
    </cfRule>
  </conditionalFormatting>
  <conditionalFormatting sqref="AW11:AW18">
    <cfRule type="cellIs" dxfId="515" priority="117" operator="lessThan">
      <formula>0</formula>
    </cfRule>
    <cfRule type="cellIs" dxfId="514" priority="118" operator="greaterThan">
      <formula>0</formula>
    </cfRule>
  </conditionalFormatting>
  <conditionalFormatting sqref="AU11:AU18">
    <cfRule type="cellIs" dxfId="513" priority="115" operator="lessThan">
      <formula>0</formula>
    </cfRule>
    <cfRule type="cellIs" dxfId="512" priority="116" operator="greaterThan">
      <formula>0</formula>
    </cfRule>
  </conditionalFormatting>
  <conditionalFormatting sqref="AW19:AW21">
    <cfRule type="cellIs" dxfId="511" priority="111" operator="lessThan">
      <formula>0</formula>
    </cfRule>
    <cfRule type="cellIs" dxfId="510" priority="112" operator="greaterThan">
      <formula>0</formula>
    </cfRule>
  </conditionalFormatting>
  <conditionalFormatting sqref="AV10:AV18">
    <cfRule type="cellIs" dxfId="509" priority="113" operator="lessThan">
      <formula>0</formula>
    </cfRule>
    <cfRule type="cellIs" dxfId="508" priority="114" operator="greaterThan">
      <formula>0</formula>
    </cfRule>
  </conditionalFormatting>
  <conditionalFormatting sqref="AU19:AU21">
    <cfRule type="cellIs" dxfId="507" priority="109" operator="lessThan">
      <formula>0</formula>
    </cfRule>
    <cfRule type="cellIs" dxfId="506" priority="110" operator="greaterThan">
      <formula>0</formula>
    </cfRule>
  </conditionalFormatting>
  <conditionalFormatting sqref="AV19:AV21">
    <cfRule type="cellIs" dxfId="505" priority="107" operator="lessThan">
      <formula>0</formula>
    </cfRule>
    <cfRule type="cellIs" dxfId="504" priority="108" operator="greaterThan">
      <formula>0</formula>
    </cfRule>
  </conditionalFormatting>
  <conditionalFormatting sqref="BB10">
    <cfRule type="cellIs" dxfId="503" priority="105" operator="lessThan">
      <formula>0</formula>
    </cfRule>
    <cfRule type="cellIs" dxfId="502" priority="106" operator="greaterThan">
      <formula>0</formula>
    </cfRule>
  </conditionalFormatting>
  <conditionalFormatting sqref="AZ10">
    <cfRule type="cellIs" dxfId="501" priority="103" operator="lessThan">
      <formula>0</formula>
    </cfRule>
    <cfRule type="cellIs" dxfId="500" priority="104" operator="greaterThan">
      <formula>0</formula>
    </cfRule>
  </conditionalFormatting>
  <conditionalFormatting sqref="BB11:BB18">
    <cfRule type="cellIs" dxfId="499" priority="101" operator="lessThan">
      <formula>0</formula>
    </cfRule>
    <cfRule type="cellIs" dxfId="498" priority="102" operator="greaterThan">
      <formula>0</formula>
    </cfRule>
  </conditionalFormatting>
  <conditionalFormatting sqref="AZ11:AZ18">
    <cfRule type="cellIs" dxfId="497" priority="99" operator="lessThan">
      <formula>0</formula>
    </cfRule>
    <cfRule type="cellIs" dxfId="496" priority="100" operator="greaterThan">
      <formula>0</formula>
    </cfRule>
  </conditionalFormatting>
  <conditionalFormatting sqref="BB19:BB21">
    <cfRule type="cellIs" dxfId="495" priority="97" operator="lessThan">
      <formula>0</formula>
    </cfRule>
    <cfRule type="cellIs" dxfId="494" priority="98" operator="greaterThan">
      <formula>0</formula>
    </cfRule>
  </conditionalFormatting>
  <conditionalFormatting sqref="AZ19:AZ21">
    <cfRule type="cellIs" dxfId="493" priority="95" operator="lessThan">
      <formula>0</formula>
    </cfRule>
    <cfRule type="cellIs" dxfId="492" priority="96" operator="greaterThan">
      <formula>0</formula>
    </cfRule>
  </conditionalFormatting>
  <conditionalFormatting sqref="BA19:BA21">
    <cfRule type="cellIs" dxfId="491" priority="93" operator="lessThan">
      <formula>0</formula>
    </cfRule>
    <cfRule type="cellIs" dxfId="490" priority="94" operator="greaterThan">
      <formula>0</formula>
    </cfRule>
  </conditionalFormatting>
  <conditionalFormatting sqref="AP27:AP30">
    <cfRule type="cellIs" dxfId="489" priority="89" operator="lessThan">
      <formula>0</formula>
    </cfRule>
    <cfRule type="cellIs" dxfId="488" priority="90" operator="greaterThan">
      <formula>0</formula>
    </cfRule>
  </conditionalFormatting>
  <conditionalFormatting sqref="AQ27:AQ28">
    <cfRule type="cellIs" dxfId="487" priority="87" operator="lessThan">
      <formula>0</formula>
    </cfRule>
    <cfRule type="cellIs" dxfId="486" priority="88" operator="greaterThan">
      <formula>0</formula>
    </cfRule>
  </conditionalFormatting>
  <conditionalFormatting sqref="AR30">
    <cfRule type="cellIs" dxfId="485" priority="83" operator="lessThan">
      <formula>0</formula>
    </cfRule>
    <cfRule type="cellIs" dxfId="484" priority="84" operator="greaterThan">
      <formula>0</formula>
    </cfRule>
  </conditionalFormatting>
  <conditionalFormatting sqref="AR27:AR29">
    <cfRule type="cellIs" dxfId="483" priority="91" operator="lessThan">
      <formula>0</formula>
    </cfRule>
    <cfRule type="cellIs" dxfId="482" priority="92" operator="greaterThan">
      <formula>0</formula>
    </cfRule>
  </conditionalFormatting>
  <conditionalFormatting sqref="AQ29:AQ30">
    <cfRule type="cellIs" dxfId="481" priority="85" operator="lessThan">
      <formula>0</formula>
    </cfRule>
    <cfRule type="cellIs" dxfId="480" priority="86" operator="greaterThan">
      <formula>0</formula>
    </cfRule>
  </conditionalFormatting>
  <conditionalFormatting sqref="AU27:AU30">
    <cfRule type="cellIs" dxfId="479" priority="79" operator="lessThan">
      <formula>0</formula>
    </cfRule>
    <cfRule type="cellIs" dxfId="478" priority="80" operator="greaterThan">
      <formula>0</formula>
    </cfRule>
  </conditionalFormatting>
  <conditionalFormatting sqref="AV27:AV28">
    <cfRule type="cellIs" dxfId="477" priority="77" operator="lessThan">
      <formula>0</formula>
    </cfRule>
    <cfRule type="cellIs" dxfId="476" priority="78" operator="greaterThan">
      <formula>0</formula>
    </cfRule>
  </conditionalFormatting>
  <conditionalFormatting sqref="AW30">
    <cfRule type="cellIs" dxfId="475" priority="73" operator="lessThan">
      <formula>0</formula>
    </cfRule>
    <cfRule type="cellIs" dxfId="474" priority="74" operator="greaterThan">
      <formula>0</formula>
    </cfRule>
  </conditionalFormatting>
  <conditionalFormatting sqref="AW27:AW29">
    <cfRule type="cellIs" dxfId="473" priority="81" operator="lessThan">
      <formula>0</formula>
    </cfRule>
    <cfRule type="cellIs" dxfId="472" priority="82" operator="greaterThan">
      <formula>0</formula>
    </cfRule>
  </conditionalFormatting>
  <conditionalFormatting sqref="AV29:AV30">
    <cfRule type="cellIs" dxfId="471" priority="75" operator="lessThan">
      <formula>0</formula>
    </cfRule>
    <cfRule type="cellIs" dxfId="470" priority="76" operator="greaterThan">
      <formula>0</formula>
    </cfRule>
  </conditionalFormatting>
  <conditionalFormatting sqref="AZ27:AZ30">
    <cfRule type="cellIs" dxfId="469" priority="69" operator="lessThan">
      <formula>0</formula>
    </cfRule>
    <cfRule type="cellIs" dxfId="468" priority="70" operator="greaterThan">
      <formula>0</formula>
    </cfRule>
  </conditionalFormatting>
  <conditionalFormatting sqref="BA27:BA28">
    <cfRule type="cellIs" dxfId="467" priority="67" operator="lessThan">
      <formula>0</formula>
    </cfRule>
    <cfRule type="cellIs" dxfId="466" priority="68" operator="greaterThan">
      <formula>0</formula>
    </cfRule>
  </conditionalFormatting>
  <conditionalFormatting sqref="BB30">
    <cfRule type="cellIs" dxfId="465" priority="63" operator="lessThan">
      <formula>0</formula>
    </cfRule>
    <cfRule type="cellIs" dxfId="464" priority="64" operator="greaterThan">
      <formula>0</formula>
    </cfRule>
  </conditionalFormatting>
  <conditionalFormatting sqref="BB27:BB29">
    <cfRule type="cellIs" dxfId="463" priority="71" operator="lessThan">
      <formula>0</formula>
    </cfRule>
    <cfRule type="cellIs" dxfId="462" priority="72" operator="greaterThan">
      <formula>0</formula>
    </cfRule>
  </conditionalFormatting>
  <conditionalFormatting sqref="BA29:BA30">
    <cfRule type="cellIs" dxfId="461" priority="65" operator="lessThan">
      <formula>0</formula>
    </cfRule>
    <cfRule type="cellIs" dxfId="460" priority="66" operator="greaterThan">
      <formula>0</formula>
    </cfRule>
  </conditionalFormatting>
  <conditionalFormatting sqref="H10:H12">
    <cfRule type="cellIs" dxfId="459" priority="62" operator="lessThan">
      <formula>100</formula>
    </cfRule>
  </conditionalFormatting>
  <conditionalFormatting sqref="M10:M12">
    <cfRule type="cellIs" dxfId="458" priority="60" operator="lessThan">
      <formula>0</formula>
    </cfRule>
    <cfRule type="cellIs" dxfId="457" priority="61" operator="greaterThan">
      <formula>0</formula>
    </cfRule>
  </conditionalFormatting>
  <conditionalFormatting sqref="M10:M12">
    <cfRule type="cellIs" dxfId="456" priority="59" operator="lessThan">
      <formula>100</formula>
    </cfRule>
  </conditionalFormatting>
  <conditionalFormatting sqref="R10:R12">
    <cfRule type="cellIs" dxfId="455" priority="57" operator="lessThan">
      <formula>0</formula>
    </cfRule>
    <cfRule type="cellIs" dxfId="454" priority="58" operator="greaterThan">
      <formula>0</formula>
    </cfRule>
  </conditionalFormatting>
  <conditionalFormatting sqref="R10:R12">
    <cfRule type="cellIs" dxfId="453" priority="56" operator="lessThan">
      <formula>100</formula>
    </cfRule>
  </conditionalFormatting>
  <conditionalFormatting sqref="W10 W12">
    <cfRule type="cellIs" dxfId="452" priority="54" operator="lessThan">
      <formula>0</formula>
    </cfRule>
    <cfRule type="cellIs" dxfId="451" priority="55" operator="greaterThan">
      <formula>0</formula>
    </cfRule>
  </conditionalFormatting>
  <conditionalFormatting sqref="W10:W12">
    <cfRule type="cellIs" dxfId="450" priority="52" operator="lessThan">
      <formula>0</formula>
    </cfRule>
    <cfRule type="cellIs" dxfId="449" priority="53" operator="greaterThan">
      <formula>0</formula>
    </cfRule>
  </conditionalFormatting>
  <conditionalFormatting sqref="W10:W12">
    <cfRule type="cellIs" dxfId="448" priority="51" operator="lessThan">
      <formula>100</formula>
    </cfRule>
  </conditionalFormatting>
  <conditionalFormatting sqref="AB10 AB12">
    <cfRule type="cellIs" dxfId="447" priority="49" operator="lessThan">
      <formula>0</formula>
    </cfRule>
    <cfRule type="cellIs" dxfId="446" priority="50" operator="greaterThan">
      <formula>0</formula>
    </cfRule>
  </conditionalFormatting>
  <conditionalFormatting sqref="AB10:AB12">
    <cfRule type="cellIs" dxfId="445" priority="47" operator="lessThan">
      <formula>0</formula>
    </cfRule>
    <cfRule type="cellIs" dxfId="444" priority="48" operator="greaterThan">
      <formula>0</formula>
    </cfRule>
  </conditionalFormatting>
  <conditionalFormatting sqref="AB10:AB12">
    <cfRule type="cellIs" dxfId="443" priority="46" operator="lessThan">
      <formula>100</formula>
    </cfRule>
  </conditionalFormatting>
  <conditionalFormatting sqref="AF10">
    <cfRule type="cellIs" dxfId="442" priority="44" operator="lessThan">
      <formula>0</formula>
    </cfRule>
    <cfRule type="cellIs" dxfId="441" priority="45" operator="greaterThan">
      <formula>0</formula>
    </cfRule>
  </conditionalFormatting>
  <conditionalFormatting sqref="AH10">
    <cfRule type="cellIs" dxfId="440" priority="42" operator="lessThan">
      <formula>0</formula>
    </cfRule>
    <cfRule type="cellIs" dxfId="439" priority="43" operator="greaterThan">
      <formula>0</formula>
    </cfRule>
  </conditionalFormatting>
  <conditionalFormatting sqref="AF11:AF12">
    <cfRule type="cellIs" dxfId="438" priority="40" operator="lessThan">
      <formula>0</formula>
    </cfRule>
    <cfRule type="cellIs" dxfId="437" priority="41" operator="greaterThan">
      <formula>0</formula>
    </cfRule>
  </conditionalFormatting>
  <conditionalFormatting sqref="AH11:AH12">
    <cfRule type="cellIs" dxfId="436" priority="38" operator="lessThan">
      <formula>0</formula>
    </cfRule>
    <cfRule type="cellIs" dxfId="435" priority="39" operator="greaterThan">
      <formula>0</formula>
    </cfRule>
  </conditionalFormatting>
  <conditionalFormatting sqref="AG10:AG12">
    <cfRule type="cellIs" dxfId="434" priority="36" operator="lessThan">
      <formula>0</formula>
    </cfRule>
    <cfRule type="cellIs" dxfId="433" priority="37" operator="greaterThan">
      <formula>0</formula>
    </cfRule>
  </conditionalFormatting>
  <conditionalFormatting sqref="AG10:AG12">
    <cfRule type="cellIs" dxfId="432" priority="35" operator="lessThan">
      <formula>100</formula>
    </cfRule>
  </conditionalFormatting>
  <conditionalFormatting sqref="AR39 AW39 BB39">
    <cfRule type="cellIs" dxfId="431" priority="31" operator="lessThan">
      <formula>0</formula>
    </cfRule>
    <cfRule type="cellIs" dxfId="430" priority="32" operator="greaterThan">
      <formula>0</formula>
    </cfRule>
  </conditionalFormatting>
  <conditionalFormatting sqref="AP39 AU39 AZ39">
    <cfRule type="cellIs" dxfId="429" priority="33" operator="lessThan">
      <formula>0</formula>
    </cfRule>
    <cfRule type="cellIs" dxfId="428" priority="34" operator="greaterThan">
      <formula>0</formula>
    </cfRule>
  </conditionalFormatting>
  <conditionalFormatting sqref="AQ39 AV39 BA39">
    <cfRule type="cellIs" dxfId="427" priority="29" operator="lessThan">
      <formula>0</formula>
    </cfRule>
    <cfRule type="cellIs" dxfId="426" priority="30" operator="greaterThan">
      <formula>0</formula>
    </cfRule>
  </conditionalFormatting>
  <conditionalFormatting sqref="BG19:BG21">
    <cfRule type="cellIs" dxfId="425" priority="27" operator="lessThan">
      <formula>0</formula>
    </cfRule>
    <cfRule type="cellIs" dxfId="424" priority="28" operator="greaterThan">
      <formula>0</formula>
    </cfRule>
  </conditionalFormatting>
  <conditionalFormatting sqref="BG27:BG30">
    <cfRule type="cellIs" dxfId="423" priority="25" operator="lessThan">
      <formula>0</formula>
    </cfRule>
    <cfRule type="cellIs" dxfId="422" priority="26" operator="greaterThan">
      <formula>0</formula>
    </cfRule>
  </conditionalFormatting>
  <conditionalFormatting sqref="BG39">
    <cfRule type="cellIs" dxfId="421" priority="23" operator="lessThan">
      <formula>0</formula>
    </cfRule>
    <cfRule type="cellIs" dxfId="420" priority="24" operator="greaterThan">
      <formula>0</formula>
    </cfRule>
  </conditionalFormatting>
  <conditionalFormatting sqref="BA10:BA18">
    <cfRule type="cellIs" dxfId="419" priority="21" operator="lessThan">
      <formula>100</formula>
    </cfRule>
    <cfRule type="cellIs" dxfId="418" priority="22" operator="greaterThan">
      <formula>100</formula>
    </cfRule>
  </conditionalFormatting>
  <conditionalFormatting sqref="BG10">
    <cfRule type="cellIs" dxfId="417" priority="19" operator="lessThan">
      <formula>0</formula>
    </cfRule>
    <cfRule type="cellIs" dxfId="416" priority="20" operator="greaterThan">
      <formula>0</formula>
    </cfRule>
  </conditionalFormatting>
  <conditionalFormatting sqref="BG11:BG18">
    <cfRule type="cellIs" dxfId="415" priority="17" operator="lessThan">
      <formula>0</formula>
    </cfRule>
    <cfRule type="cellIs" dxfId="414" priority="18" operator="greaterThan">
      <formula>0</formula>
    </cfRule>
  </conditionalFormatting>
  <conditionalFormatting sqref="BE11:BE18">
    <cfRule type="cellIs" dxfId="413" priority="15" stopIfTrue="1" operator="greaterThan">
      <formula>0</formula>
    </cfRule>
    <cfRule type="cellIs" dxfId="412" priority="16" operator="lessThanOrEqual">
      <formula>0</formula>
    </cfRule>
  </conditionalFormatting>
  <conditionalFormatting sqref="BF10:BF18">
    <cfRule type="cellIs" dxfId="411" priority="13" stopIfTrue="1" operator="greaterThan">
      <formula>100</formula>
    </cfRule>
    <cfRule type="cellIs" dxfId="410" priority="14" operator="lessThanOrEqual">
      <formula>100</formula>
    </cfRule>
  </conditionalFormatting>
  <conditionalFormatting sqref="BE27:BE30">
    <cfRule type="cellIs" dxfId="409" priority="11" stopIfTrue="1" operator="greaterThan">
      <formula>0</formula>
    </cfRule>
    <cfRule type="cellIs" dxfId="408" priority="12" operator="lessThanOrEqual">
      <formula>0</formula>
    </cfRule>
  </conditionalFormatting>
  <conditionalFormatting sqref="BF27:BF30">
    <cfRule type="cellIs" dxfId="407" priority="9" stopIfTrue="1" operator="greaterThan">
      <formula>100</formula>
    </cfRule>
    <cfRule type="cellIs" dxfId="406" priority="10" operator="lessThanOrEqual">
      <formula>100</formula>
    </cfRule>
  </conditionalFormatting>
  <conditionalFormatting sqref="BE39">
    <cfRule type="cellIs" dxfId="405" priority="7" stopIfTrue="1" operator="greaterThan">
      <formula>0</formula>
    </cfRule>
    <cfRule type="cellIs" dxfId="404" priority="8" operator="lessThanOrEqual">
      <formula>0</formula>
    </cfRule>
  </conditionalFormatting>
  <conditionalFormatting sqref="BF39">
    <cfRule type="cellIs" dxfId="403" priority="5" stopIfTrue="1" operator="greaterThan">
      <formula>100</formula>
    </cfRule>
    <cfRule type="cellIs" dxfId="402" priority="6" operator="lessThanOrEqual">
      <formula>100</formula>
    </cfRule>
  </conditionalFormatting>
  <conditionalFormatting sqref="BE19:BE21">
    <cfRule type="cellIs" dxfId="401" priority="3" stopIfTrue="1" operator="greaterThan">
      <formula>0</formula>
    </cfRule>
    <cfRule type="cellIs" dxfId="400" priority="4" operator="lessThanOrEqual">
      <formula>0</formula>
    </cfRule>
  </conditionalFormatting>
  <conditionalFormatting sqref="BF19:BF21">
    <cfRule type="cellIs" dxfId="399" priority="1" stopIfTrue="1" operator="greaterThan">
      <formula>100</formula>
    </cfRule>
    <cfRule type="cellIs" dxfId="398" priority="2" operator="lessThanOrEqual">
      <formula>100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3963-B2DF-E648-A811-1B8FFBA6F81B}">
  <dimension ref="B1:BH64"/>
  <sheetViews>
    <sheetView showGridLines="0" zoomScaleNormal="100" workbookViewId="0">
      <selection activeCell="F28" sqref="F28"/>
    </sheetView>
  </sheetViews>
  <sheetFormatPr defaultColWidth="11" defaultRowHeight="15.75"/>
  <cols>
    <col min="1" max="1" width="6.375" customWidth="1"/>
    <col min="2" max="3" width="15.875" customWidth="1"/>
    <col min="4" max="5" width="12.125" customWidth="1"/>
    <col min="6" max="6" width="16.125" customWidth="1"/>
    <col min="7" max="7" width="12.875" customWidth="1"/>
    <col min="8" max="9" width="12.125" customWidth="1"/>
    <col min="10" max="10" width="13.125" customWidth="1"/>
    <col min="11" max="14" width="12.125" customWidth="1"/>
    <col min="15" max="15" width="13.625" customWidth="1"/>
    <col min="16" max="19" width="12.125" customWidth="1"/>
    <col min="20" max="20" width="13.5" customWidth="1"/>
    <col min="21" max="21" width="14.125" customWidth="1"/>
    <col min="22" max="24" width="12.125" customWidth="1"/>
    <col min="25" max="25" width="15.375" customWidth="1"/>
    <col min="26" max="31" width="12.125" customWidth="1"/>
    <col min="34" max="34" width="12.125" customWidth="1"/>
    <col min="35" max="35" width="13.5" customWidth="1"/>
    <col min="38" max="38" width="10.875" customWidth="1"/>
    <col min="39" max="39" width="12.125" customWidth="1"/>
    <col min="40" max="40" width="13" customWidth="1"/>
    <col min="45" max="45" width="12.625" customWidth="1"/>
    <col min="50" max="50" width="12.125" customWidth="1"/>
    <col min="55" max="55" width="12.625" customWidth="1"/>
  </cols>
  <sheetData>
    <row r="1" spans="2:60" ht="19.5">
      <c r="B1" s="1" t="s">
        <v>96</v>
      </c>
      <c r="C1" s="1"/>
    </row>
    <row r="3" spans="2:60" ht="144.94999999999999" customHeight="1">
      <c r="B3" s="182" t="s">
        <v>97</v>
      </c>
      <c r="C3" s="183"/>
      <c r="D3" s="183"/>
      <c r="E3" s="183"/>
      <c r="F3" s="183"/>
      <c r="G3" s="183"/>
      <c r="H3" s="183"/>
      <c r="I3" s="183"/>
      <c r="J3" s="183"/>
      <c r="K3" s="18"/>
      <c r="L3" s="18"/>
      <c r="M3" s="18"/>
      <c r="N3" s="18"/>
      <c r="O3" s="18"/>
      <c r="P3" s="18"/>
      <c r="Q3" s="18"/>
      <c r="R3" s="18"/>
      <c r="S3" s="18"/>
      <c r="T3" s="18"/>
      <c r="X3" s="18"/>
      <c r="AC3" s="18"/>
      <c r="AH3" s="18"/>
      <c r="AM3" s="18"/>
    </row>
    <row r="4" spans="2:60">
      <c r="B4" s="102"/>
      <c r="C4" s="102"/>
    </row>
    <row r="5" spans="2:60" ht="17.100000000000001" customHeight="1">
      <c r="B5" s="2"/>
      <c r="C5" s="2"/>
    </row>
    <row r="6" spans="2:60">
      <c r="B6" s="2"/>
      <c r="C6" s="2"/>
    </row>
    <row r="7" spans="2:60">
      <c r="B7" s="98" t="s">
        <v>2</v>
      </c>
      <c r="C7" s="98"/>
    </row>
    <row r="9" spans="2:60">
      <c r="B9" s="43"/>
      <c r="C9" s="118"/>
      <c r="D9" s="166" t="s">
        <v>3</v>
      </c>
      <c r="E9" s="166"/>
      <c r="F9" s="167" t="s">
        <v>4</v>
      </c>
      <c r="G9" s="166"/>
      <c r="H9" s="166"/>
      <c r="I9" s="166"/>
      <c r="J9" s="168"/>
      <c r="K9" s="166" t="s">
        <v>5</v>
      </c>
      <c r="L9" s="166"/>
      <c r="M9" s="166"/>
      <c r="N9" s="166"/>
      <c r="O9" s="166"/>
      <c r="P9" s="167" t="s">
        <v>6</v>
      </c>
      <c r="Q9" s="166"/>
      <c r="R9" s="166"/>
      <c r="S9" s="166"/>
      <c r="T9" s="168"/>
      <c r="U9" s="167" t="s">
        <v>7</v>
      </c>
      <c r="V9" s="166"/>
      <c r="W9" s="166"/>
      <c r="X9" s="166"/>
      <c r="Y9" s="168"/>
      <c r="Z9" s="166" t="s">
        <v>38</v>
      </c>
      <c r="AA9" s="166"/>
      <c r="AB9" s="166"/>
      <c r="AC9" s="166"/>
      <c r="AD9" s="166"/>
      <c r="AE9" s="167" t="s">
        <v>39</v>
      </c>
      <c r="AF9" s="166"/>
      <c r="AG9" s="166"/>
      <c r="AH9" s="166"/>
      <c r="AI9" s="168"/>
      <c r="AJ9" s="166" t="s">
        <v>10</v>
      </c>
      <c r="AK9" s="166"/>
      <c r="AL9" s="166"/>
      <c r="AM9" s="166"/>
      <c r="AN9" s="168"/>
      <c r="AO9" s="174" t="s">
        <v>11</v>
      </c>
      <c r="AP9" s="174"/>
      <c r="AQ9" s="174"/>
      <c r="AR9" s="174"/>
      <c r="AS9" s="175"/>
      <c r="AT9" s="174" t="s">
        <v>12</v>
      </c>
      <c r="AU9" s="174"/>
      <c r="AV9" s="174"/>
      <c r="AW9" s="174"/>
      <c r="AX9" s="175"/>
      <c r="AY9" s="174" t="s">
        <v>13</v>
      </c>
      <c r="AZ9" s="174"/>
      <c r="BA9" s="174"/>
      <c r="BB9" s="174"/>
      <c r="BC9" s="175"/>
      <c r="BD9" s="177" t="s">
        <v>14</v>
      </c>
      <c r="BE9" s="177"/>
      <c r="BF9" s="177"/>
      <c r="BG9" s="177"/>
      <c r="BH9" s="178"/>
    </row>
    <row r="10" spans="2:60" ht="31.5">
      <c r="B10" s="50" t="s">
        <v>15</v>
      </c>
      <c r="C10" s="119" t="s">
        <v>57</v>
      </c>
      <c r="D10" s="51" t="s">
        <v>16</v>
      </c>
      <c r="E10" s="51" t="s">
        <v>17</v>
      </c>
      <c r="F10" s="54" t="s">
        <v>16</v>
      </c>
      <c r="G10" s="51" t="s">
        <v>17</v>
      </c>
      <c r="H10" s="52" t="s">
        <v>18</v>
      </c>
      <c r="I10" s="52" t="s">
        <v>19</v>
      </c>
      <c r="J10" s="53" t="s">
        <v>20</v>
      </c>
      <c r="K10" s="51" t="s">
        <v>16</v>
      </c>
      <c r="L10" s="51" t="s">
        <v>17</v>
      </c>
      <c r="M10" s="52" t="s">
        <v>18</v>
      </c>
      <c r="N10" s="52" t="s">
        <v>19</v>
      </c>
      <c r="O10" s="85" t="s">
        <v>20</v>
      </c>
      <c r="P10" s="54" t="s">
        <v>16</v>
      </c>
      <c r="Q10" s="51" t="s">
        <v>17</v>
      </c>
      <c r="R10" s="52" t="s">
        <v>18</v>
      </c>
      <c r="S10" s="52" t="s">
        <v>19</v>
      </c>
      <c r="T10" s="53" t="s">
        <v>20</v>
      </c>
      <c r="U10" s="54" t="s">
        <v>16</v>
      </c>
      <c r="V10" s="51" t="s">
        <v>17</v>
      </c>
      <c r="W10" s="52" t="s">
        <v>18</v>
      </c>
      <c r="X10" s="52" t="s">
        <v>19</v>
      </c>
      <c r="Y10" s="53" t="s">
        <v>20</v>
      </c>
      <c r="Z10" s="51" t="s">
        <v>16</v>
      </c>
      <c r="AA10" s="51" t="s">
        <v>17</v>
      </c>
      <c r="AB10" s="52" t="s">
        <v>18</v>
      </c>
      <c r="AC10" s="52" t="s">
        <v>19</v>
      </c>
      <c r="AD10" s="52" t="s">
        <v>20</v>
      </c>
      <c r="AE10" s="54" t="s">
        <v>16</v>
      </c>
      <c r="AF10" s="51" t="s">
        <v>17</v>
      </c>
      <c r="AG10" s="52" t="s">
        <v>18</v>
      </c>
      <c r="AH10" s="52" t="s">
        <v>19</v>
      </c>
      <c r="AI10" s="53" t="s">
        <v>20</v>
      </c>
      <c r="AJ10" s="51" t="s">
        <v>16</v>
      </c>
      <c r="AK10" s="51" t="s">
        <v>17</v>
      </c>
      <c r="AL10" s="52" t="s">
        <v>18</v>
      </c>
      <c r="AM10" s="52" t="s">
        <v>19</v>
      </c>
      <c r="AN10" s="53" t="s">
        <v>20</v>
      </c>
      <c r="AO10" s="93" t="s">
        <v>16</v>
      </c>
      <c r="AP10" s="93" t="s">
        <v>17</v>
      </c>
      <c r="AQ10" s="94" t="s">
        <v>18</v>
      </c>
      <c r="AR10" s="94" t="s">
        <v>19</v>
      </c>
      <c r="AS10" s="95" t="s">
        <v>20</v>
      </c>
      <c r="AT10" s="93" t="s">
        <v>16</v>
      </c>
      <c r="AU10" s="93" t="s">
        <v>17</v>
      </c>
      <c r="AV10" s="94" t="s">
        <v>18</v>
      </c>
      <c r="AW10" s="94" t="s">
        <v>19</v>
      </c>
      <c r="AX10" s="95" t="s">
        <v>20</v>
      </c>
      <c r="AY10" s="93" t="s">
        <v>16</v>
      </c>
      <c r="AZ10" s="93" t="s">
        <v>17</v>
      </c>
      <c r="BA10" s="94" t="s">
        <v>18</v>
      </c>
      <c r="BB10" s="94" t="s">
        <v>19</v>
      </c>
      <c r="BC10" s="95" t="s">
        <v>20</v>
      </c>
      <c r="BD10" s="103" t="s">
        <v>58</v>
      </c>
      <c r="BE10" s="103" t="s">
        <v>59</v>
      </c>
      <c r="BF10" s="104" t="s">
        <v>18</v>
      </c>
      <c r="BG10" s="104" t="s">
        <v>21</v>
      </c>
      <c r="BH10" s="105"/>
    </row>
    <row r="11" spans="2:60">
      <c r="B11" s="58">
        <v>44562</v>
      </c>
      <c r="C11" s="120" t="s">
        <v>60</v>
      </c>
      <c r="D11" s="9">
        <v>8890742</v>
      </c>
      <c r="E11" s="9">
        <v>487742</v>
      </c>
      <c r="F11" s="86">
        <v>0.47947730346915901</v>
      </c>
      <c r="G11" s="6">
        <v>0.46549200191904699</v>
      </c>
      <c r="H11" s="10">
        <v>1.3985301550111901E-2</v>
      </c>
      <c r="I11" s="26">
        <v>103.004412856172</v>
      </c>
      <c r="J11" s="36">
        <v>124339.707874245</v>
      </c>
      <c r="K11" s="4">
        <v>6.4713739607510403</v>
      </c>
      <c r="L11" s="4">
        <v>6.2916566579598703</v>
      </c>
      <c r="M11" s="5">
        <v>0.17971730279116399</v>
      </c>
      <c r="N11" s="26">
        <v>102.856438495635</v>
      </c>
      <c r="O11" s="16">
        <v>1597820.1720521201</v>
      </c>
      <c r="P11" s="88">
        <v>1.90761401016923</v>
      </c>
      <c r="Q11" s="4">
        <v>1.83291576284183</v>
      </c>
      <c r="R11" s="5">
        <v>7.4698247327399797E-2</v>
      </c>
      <c r="S11" s="26">
        <v>104.075378085656</v>
      </c>
      <c r="T11" s="36">
        <v>664122.84484010097</v>
      </c>
      <c r="U11" s="88">
        <v>3.9611251794282101</v>
      </c>
      <c r="V11" s="4">
        <v>3.77429460657478</v>
      </c>
      <c r="W11" s="5">
        <v>0.18683057285342999</v>
      </c>
      <c r="X11" s="26">
        <v>104.950079215543</v>
      </c>
      <c r="Y11" s="36">
        <v>1661062.42095205</v>
      </c>
      <c r="Z11" s="6">
        <v>0.30169753599072202</v>
      </c>
      <c r="AA11" s="6">
        <v>0.30162234057416198</v>
      </c>
      <c r="AB11" s="7">
        <v>7.5195416560425098E-5</v>
      </c>
      <c r="AC11" s="26">
        <v>100.024930320617</v>
      </c>
      <c r="AD11" s="16">
        <v>248.99232699403899</v>
      </c>
      <c r="AE11" s="86">
        <v>0.30442974479538398</v>
      </c>
      <c r="AF11" s="6">
        <v>0.305983080216084</v>
      </c>
      <c r="AG11" s="10">
        <v>-1.55333542069963E-3</v>
      </c>
      <c r="AH11" s="26">
        <v>99.492345975600102</v>
      </c>
      <c r="AI11" s="36">
        <v>-5409.9162164917298</v>
      </c>
      <c r="AJ11" s="126">
        <v>8.6606944617220897E-6</v>
      </c>
      <c r="AK11" s="126">
        <v>4.1005285581311398E-6</v>
      </c>
      <c r="AL11" s="127">
        <v>4.56016590359095E-6</v>
      </c>
      <c r="AM11" s="128">
        <v>211.20922190746199</v>
      </c>
      <c r="AN11" s="129">
        <v>40.543258526023997</v>
      </c>
      <c r="AO11" s="126">
        <v>7.7694316055221906E-6</v>
      </c>
      <c r="AP11" s="126">
        <v>4.1574682681234399E-6</v>
      </c>
      <c r="AQ11" s="127">
        <v>3.6119633373987401E-6</v>
      </c>
      <c r="AR11" s="128">
        <v>186.87891535078501</v>
      </c>
      <c r="AS11" s="129">
        <v>31.612802507784799</v>
      </c>
      <c r="AT11" s="126">
        <v>4.3323489273826097E-5</v>
      </c>
      <c r="AU11" s="126">
        <v>0</v>
      </c>
      <c r="AV11" s="127">
        <v>4.3323489273826097E-5</v>
      </c>
      <c r="AW11" s="128"/>
      <c r="AX11" s="129">
        <v>6</v>
      </c>
      <c r="AY11" s="126">
        <v>2.6599403806466401E-2</v>
      </c>
      <c r="AZ11" s="126">
        <v>2.6595744680851002E-2</v>
      </c>
      <c r="BA11" s="127">
        <v>3.6591256153441199E-6</v>
      </c>
      <c r="BB11" s="128">
        <v>100.013758312313</v>
      </c>
      <c r="BC11" s="129">
        <v>1.5957446808515699E-2</v>
      </c>
      <c r="BD11" s="126">
        <v>1</v>
      </c>
      <c r="BE11" s="126">
        <v>1</v>
      </c>
      <c r="BF11" s="127">
        <v>0</v>
      </c>
      <c r="BG11" s="128">
        <v>100</v>
      </c>
      <c r="BH11" s="129">
        <v>0</v>
      </c>
    </row>
    <row r="12" spans="2:60">
      <c r="B12" s="58">
        <v>44562</v>
      </c>
      <c r="C12" s="120" t="s">
        <v>61</v>
      </c>
      <c r="D12" s="9">
        <v>19604129</v>
      </c>
      <c r="E12" s="9">
        <v>1112741</v>
      </c>
      <c r="F12" s="86">
        <v>0.231274493245785</v>
      </c>
      <c r="G12" s="6">
        <v>0.20495604997029801</v>
      </c>
      <c r="H12" s="10">
        <v>2.6318443275486499E-2</v>
      </c>
      <c r="I12" s="26">
        <v>112.841018003274</v>
      </c>
      <c r="J12" s="36">
        <v>515950.15705182002</v>
      </c>
      <c r="K12" s="4">
        <v>2.1445735094603999</v>
      </c>
      <c r="L12" s="4">
        <v>2.0257895932456602</v>
      </c>
      <c r="M12" s="5">
        <v>0.118783916214737</v>
      </c>
      <c r="N12" s="26">
        <v>105.863586060999</v>
      </c>
      <c r="O12" s="16">
        <v>2328655.2165989</v>
      </c>
      <c r="P12" s="88">
        <v>0.67124038002402397</v>
      </c>
      <c r="Q12" s="4">
        <v>0.60940686107548803</v>
      </c>
      <c r="R12" s="5">
        <v>6.1833518948536101E-2</v>
      </c>
      <c r="S12" s="26">
        <v>110.146508498347</v>
      </c>
      <c r="T12" s="36">
        <v>1212192.2819910401</v>
      </c>
      <c r="U12" s="88">
        <v>1.4154560501004601</v>
      </c>
      <c r="V12" s="4">
        <v>1.26128631909851</v>
      </c>
      <c r="W12" s="5">
        <v>0.154169731001951</v>
      </c>
      <c r="X12" s="26">
        <v>112.223214401638</v>
      </c>
      <c r="Y12" s="36">
        <v>3022363.2944575502</v>
      </c>
      <c r="Z12" s="6">
        <v>0.154394958868632</v>
      </c>
      <c r="AA12" s="6">
        <v>0.146149470871861</v>
      </c>
      <c r="AB12" s="7">
        <v>8.24548799677121E-3</v>
      </c>
      <c r="AC12" s="26">
        <v>105.64181857627101</v>
      </c>
      <c r="AD12" s="16">
        <v>58378.0385261642</v>
      </c>
      <c r="AE12" s="86">
        <v>0.16268496649809999</v>
      </c>
      <c r="AF12" s="6">
        <v>0.161305305782171</v>
      </c>
      <c r="AG12" s="10">
        <v>1.3796607159288999E-3</v>
      </c>
      <c r="AH12" s="26">
        <v>100.85531018910901</v>
      </c>
      <c r="AI12" s="36">
        <v>7015.0739236585896</v>
      </c>
      <c r="AJ12" s="126">
        <v>8.2176565967302098E-5</v>
      </c>
      <c r="AK12" s="126">
        <v>8.4476082035262395E-5</v>
      </c>
      <c r="AL12" s="127">
        <v>-2.2995160679603699E-6</v>
      </c>
      <c r="AM12" s="128">
        <v>97.277908713852796</v>
      </c>
      <c r="AN12" s="129">
        <v>-45.080009633868002</v>
      </c>
      <c r="AO12" s="126">
        <v>5.1500239048438201E-5</v>
      </c>
      <c r="AP12" s="126">
        <v>4.5766876015452502E-5</v>
      </c>
      <c r="AQ12" s="127">
        <v>5.7333630329857098E-6</v>
      </c>
      <c r="AR12" s="128">
        <v>112.52732004485</v>
      </c>
      <c r="AS12" s="129">
        <v>95.852478796414303</v>
      </c>
      <c r="AT12" s="126">
        <v>1.6286870703038301E-4</v>
      </c>
      <c r="AU12" s="126">
        <v>2.0482731735680201E-4</v>
      </c>
      <c r="AV12" s="127">
        <v>-4.1958610326418799E-5</v>
      </c>
      <c r="AW12" s="128">
        <v>79.515129686862807</v>
      </c>
      <c r="AX12" s="129">
        <v>-121.08247933556601</v>
      </c>
      <c r="AY12" s="126">
        <v>5.4358683683567398E-4</v>
      </c>
      <c r="AZ12" s="126">
        <v>6.0814919927022098E-4</v>
      </c>
      <c r="BA12" s="127">
        <v>-6.4562362434546699E-5</v>
      </c>
      <c r="BB12" s="128">
        <v>89.383795537012602</v>
      </c>
      <c r="BC12" s="129">
        <v>-13.896209203324499</v>
      </c>
      <c r="BD12" s="126">
        <v>1</v>
      </c>
      <c r="BE12" s="126">
        <v>1</v>
      </c>
      <c r="BF12" s="127">
        <v>0</v>
      </c>
      <c r="BG12" s="128">
        <v>100</v>
      </c>
      <c r="BH12" s="129">
        <v>0</v>
      </c>
    </row>
    <row r="13" spans="2:60">
      <c r="B13" s="58">
        <v>44562</v>
      </c>
      <c r="C13" s="120" t="s">
        <v>62</v>
      </c>
      <c r="D13" s="9">
        <v>6064604</v>
      </c>
      <c r="E13" s="9">
        <v>290033</v>
      </c>
      <c r="F13" s="86">
        <v>0.80138851605150097</v>
      </c>
      <c r="G13" s="6">
        <v>0.79351315195167405</v>
      </c>
      <c r="H13" s="10">
        <v>7.8753640998270296E-3</v>
      </c>
      <c r="I13" s="26">
        <v>100.99246799885501</v>
      </c>
      <c r="J13" s="36">
        <v>47760.964621267398</v>
      </c>
      <c r="K13" s="4">
        <v>21.451708450424402</v>
      </c>
      <c r="L13" s="4">
        <v>22.060944607069601</v>
      </c>
      <c r="M13" s="5">
        <v>-0.60923615664518804</v>
      </c>
      <c r="N13" s="26">
        <v>97.238394966777804</v>
      </c>
      <c r="O13" s="16">
        <v>-3694776.03253503</v>
      </c>
      <c r="P13" s="88">
        <v>5.3259899574646496</v>
      </c>
      <c r="Q13" s="4">
        <v>5.3713818772346498</v>
      </c>
      <c r="R13" s="5">
        <v>-4.5391919770001003E-2</v>
      </c>
      <c r="S13" s="26">
        <v>99.154930317608105</v>
      </c>
      <c r="T13" s="36">
        <v>-275284.01820482698</v>
      </c>
      <c r="U13" s="88">
        <v>12.781961031585899</v>
      </c>
      <c r="V13" s="4">
        <v>12.6909558567473</v>
      </c>
      <c r="W13" s="5">
        <v>9.1005174838569403E-2</v>
      </c>
      <c r="X13" s="26">
        <v>100.717086844094</v>
      </c>
      <c r="Y13" s="36">
        <v>551910.34734668699</v>
      </c>
      <c r="Z13" s="6">
        <v>0.40881750209586198</v>
      </c>
      <c r="AA13" s="6">
        <v>0.40045088642855398</v>
      </c>
      <c r="AB13" s="7">
        <v>8.3666156673075E-3</v>
      </c>
      <c r="AC13" s="26">
        <v>102.089298825612</v>
      </c>
      <c r="AD13" s="16">
        <v>14730.3639432496</v>
      </c>
      <c r="AE13" s="86">
        <v>0.41558193824996098</v>
      </c>
      <c r="AF13" s="6">
        <v>0.42191924400077702</v>
      </c>
      <c r="AG13" s="10">
        <v>-6.33730575081625E-3</v>
      </c>
      <c r="AH13" s="26">
        <v>98.497981345737202</v>
      </c>
      <c r="AI13" s="36">
        <v>-16046.356014437</v>
      </c>
      <c r="AJ13" s="126">
        <v>0.99038894297065605</v>
      </c>
      <c r="AK13" s="126">
        <v>0.98902684563758303</v>
      </c>
      <c r="AL13" s="127">
        <v>1.3620973330724601E-3</v>
      </c>
      <c r="AM13" s="128">
        <v>100.13772096673399</v>
      </c>
      <c r="AN13" s="129">
        <v>947.26922818791195</v>
      </c>
      <c r="AO13" s="126">
        <v>1</v>
      </c>
      <c r="AP13" s="126">
        <v>1</v>
      </c>
      <c r="AQ13" s="127">
        <v>0</v>
      </c>
      <c r="AR13" s="128">
        <v>100</v>
      </c>
      <c r="AS13" s="129">
        <v>0</v>
      </c>
      <c r="AT13" s="126">
        <v>0.67069435804182398</v>
      </c>
      <c r="AU13" s="126">
        <v>0.67827118979329404</v>
      </c>
      <c r="AV13" s="127">
        <v>-7.5768317514702801E-3</v>
      </c>
      <c r="AW13" s="128">
        <v>98.882920008178502</v>
      </c>
      <c r="AX13" s="129">
        <v>-1583.33053110474</v>
      </c>
      <c r="AY13" s="126">
        <v>4.4259408828639303E-2</v>
      </c>
      <c r="AZ13" s="126">
        <v>4.4278606965174098E-2</v>
      </c>
      <c r="BA13" s="127">
        <v>-1.91981365347954E-5</v>
      </c>
      <c r="BB13" s="128">
        <v>99.956642410747193</v>
      </c>
      <c r="BC13" s="129">
        <v>-3.3039800995017501</v>
      </c>
      <c r="BD13" s="126">
        <v>0</v>
      </c>
      <c r="BE13" s="126">
        <v>0</v>
      </c>
      <c r="BF13" s="127">
        <v>0</v>
      </c>
      <c r="BG13" s="128"/>
      <c r="BH13" s="129">
        <v>0</v>
      </c>
    </row>
    <row r="14" spans="2:60">
      <c r="B14" s="58">
        <v>44593</v>
      </c>
      <c r="C14" s="120" t="s">
        <v>60</v>
      </c>
      <c r="D14" s="9">
        <v>9422760</v>
      </c>
      <c r="E14" s="9">
        <v>500916</v>
      </c>
      <c r="F14" s="86">
        <v>0.53206937245562802</v>
      </c>
      <c r="G14" s="6">
        <v>0.50739844604684203</v>
      </c>
      <c r="H14" s="10">
        <v>2.46709264087865E-2</v>
      </c>
      <c r="I14" s="26">
        <v>104.862239252208</v>
      </c>
      <c r="J14" s="36">
        <v>232468.21852765701</v>
      </c>
      <c r="K14" s="4">
        <v>6.5134274351263501</v>
      </c>
      <c r="L14" s="4">
        <v>6.10535847216787</v>
      </c>
      <c r="M14" s="5">
        <v>0.408068962958477</v>
      </c>
      <c r="N14" s="26">
        <v>106.683783840354</v>
      </c>
      <c r="O14" s="16">
        <v>3845135.9014066202</v>
      </c>
      <c r="P14" s="88">
        <v>2.7949425645988999</v>
      </c>
      <c r="Q14" s="4">
        <v>2.5602675897755298</v>
      </c>
      <c r="R14" s="5">
        <v>0.23467497482337599</v>
      </c>
      <c r="S14" s="26">
        <v>109.16603310374801</v>
      </c>
      <c r="T14" s="36">
        <v>2211285.9657667102</v>
      </c>
      <c r="U14" s="88">
        <v>4.2473710462751804</v>
      </c>
      <c r="V14" s="4">
        <v>3.9077609818811898</v>
      </c>
      <c r="W14" s="5">
        <v>0.33961006439399499</v>
      </c>
      <c r="X14" s="26">
        <v>108.690656004004</v>
      </c>
      <c r="Y14" s="36">
        <v>3200064.1303691599</v>
      </c>
      <c r="Z14" s="6">
        <v>0.39840662245577202</v>
      </c>
      <c r="AA14" s="6">
        <v>0.38809145968178099</v>
      </c>
      <c r="AB14" s="7">
        <v>1.0315162773991599E-2</v>
      </c>
      <c r="AC14" s="26">
        <v>102.65792057945499</v>
      </c>
      <c r="AD14" s="16">
        <v>32816.844522107102</v>
      </c>
      <c r="AE14" s="86">
        <v>0.33954520414726502</v>
      </c>
      <c r="AF14" s="6">
        <v>0.33613430449458098</v>
      </c>
      <c r="AG14" s="8">
        <v>3.41089965268381E-3</v>
      </c>
      <c r="AH14" s="26">
        <v>101.014743097349</v>
      </c>
      <c r="AI14" s="36">
        <v>11083.275004441201</v>
      </c>
      <c r="AJ14" s="126">
        <v>1.1886114047264201E-5</v>
      </c>
      <c r="AK14" s="126">
        <v>1.3974398901212901E-5</v>
      </c>
      <c r="AL14" s="127">
        <v>-2.08828485394869E-6</v>
      </c>
      <c r="AM14" s="128">
        <v>85.056352915706199</v>
      </c>
      <c r="AN14" s="129">
        <v>-19.6774069903936</v>
      </c>
      <c r="AO14" s="126">
        <v>1.03809977566231E-5</v>
      </c>
      <c r="AP14" s="126">
        <v>1.0137320138597401E-5</v>
      </c>
      <c r="AQ14" s="127">
        <v>2.4367761802568798E-7</v>
      </c>
      <c r="AR14" s="128">
        <v>102.403767610119</v>
      </c>
      <c r="AS14" s="129">
        <v>2.2534492231771401</v>
      </c>
      <c r="AT14" s="126">
        <v>9.1379487589523302E-5</v>
      </c>
      <c r="AU14" s="126">
        <v>1.3005592404733999E-4</v>
      </c>
      <c r="AV14" s="127">
        <v>-3.8676436457816998E-5</v>
      </c>
      <c r="AW14" s="128">
        <v>70.261688007584397</v>
      </c>
      <c r="AX14" s="129">
        <v>-6.7720119651450101</v>
      </c>
      <c r="AY14" s="126">
        <v>1.9059205190592E-2</v>
      </c>
      <c r="AZ14" s="126">
        <v>1.3157894736842099E-2</v>
      </c>
      <c r="BA14" s="127">
        <v>5.9013104537499403E-3</v>
      </c>
      <c r="BB14" s="128">
        <v>144.84995944849899</v>
      </c>
      <c r="BC14" s="129">
        <v>29.105263157894701</v>
      </c>
      <c r="BD14" s="126">
        <v>1</v>
      </c>
      <c r="BE14" s="126">
        <v>1</v>
      </c>
      <c r="BF14" s="127">
        <v>0</v>
      </c>
      <c r="BG14" s="128">
        <v>100</v>
      </c>
      <c r="BH14" s="129">
        <v>0</v>
      </c>
    </row>
    <row r="15" spans="2:60">
      <c r="B15" s="58">
        <v>44593</v>
      </c>
      <c r="C15" s="120" t="s">
        <v>61</v>
      </c>
      <c r="D15" s="9">
        <v>21558507</v>
      </c>
      <c r="E15" s="9">
        <v>1133705</v>
      </c>
      <c r="F15" s="86">
        <v>0.222880183678767</v>
      </c>
      <c r="G15" s="6">
        <v>0.21023282070732599</v>
      </c>
      <c r="H15" s="10">
        <v>1.26473629714408E-2</v>
      </c>
      <c r="I15" s="26">
        <v>106.015884165416</v>
      </c>
      <c r="J15" s="36">
        <v>272658.26315134898</v>
      </c>
      <c r="K15" s="4">
        <v>1.55972352757184</v>
      </c>
      <c r="L15" s="4">
        <v>1.5052267337328999</v>
      </c>
      <c r="M15" s="5">
        <v>5.4496793838943097E-2</v>
      </c>
      <c r="N15" s="26">
        <v>103.620503982399</v>
      </c>
      <c r="O15" s="16">
        <v>1174869.5114544099</v>
      </c>
      <c r="P15" s="88">
        <v>0.66076032074020696</v>
      </c>
      <c r="Q15" s="4">
        <v>0.64152314755602202</v>
      </c>
      <c r="R15" s="5">
        <v>1.9237173184185E-2</v>
      </c>
      <c r="S15" s="26">
        <v>102.998671717064</v>
      </c>
      <c r="T15" s="36">
        <v>414724.732751465</v>
      </c>
      <c r="U15" s="88">
        <v>1.13126307865382</v>
      </c>
      <c r="V15" s="4">
        <v>1.05427426005883</v>
      </c>
      <c r="W15" s="5">
        <v>7.69888185949896E-2</v>
      </c>
      <c r="X15" s="26">
        <v>107.30254180640701</v>
      </c>
      <c r="Y15" s="36">
        <v>1659763.9846018101</v>
      </c>
      <c r="Z15" s="6">
        <v>0.174809284396931</v>
      </c>
      <c r="AA15" s="6">
        <v>0.168151548533575</v>
      </c>
      <c r="AB15" s="7">
        <v>6.6577358633560504E-3</v>
      </c>
      <c r="AC15" s="26">
        <v>103.959366370049</v>
      </c>
      <c r="AD15" s="16">
        <v>45542.588375551903</v>
      </c>
      <c r="AE15" s="86">
        <v>0.17155848131790399</v>
      </c>
      <c r="AF15" s="6">
        <v>0.16882501653353801</v>
      </c>
      <c r="AG15" s="8">
        <v>2.7334647843663398E-3</v>
      </c>
      <c r="AH15" s="26">
        <v>101.619111219706</v>
      </c>
      <c r="AI15" s="36">
        <v>12169.650366083</v>
      </c>
      <c r="AJ15" s="126">
        <v>1.7830548284257299E-4</v>
      </c>
      <c r="AK15" s="126">
        <v>1.4201225186446199E-4</v>
      </c>
      <c r="AL15" s="127">
        <v>3.6293230978111298E-5</v>
      </c>
      <c r="AM15" s="128">
        <v>125.556408339155</v>
      </c>
      <c r="AN15" s="129">
        <v>782.42787409422999</v>
      </c>
      <c r="AO15" s="126">
        <v>1.35969113312919E-4</v>
      </c>
      <c r="AP15" s="126">
        <v>9.921923666652E-5</v>
      </c>
      <c r="AQ15" s="127">
        <v>3.6749876646398997E-5</v>
      </c>
      <c r="AR15" s="128">
        <v>137.039064077782</v>
      </c>
      <c r="AS15" s="129">
        <v>674.08097414878603</v>
      </c>
      <c r="AT15" s="126">
        <v>2.6584944650456099E-4</v>
      </c>
      <c r="AU15" s="126">
        <v>2.43477369419242E-4</v>
      </c>
      <c r="AV15" s="127">
        <v>2.23720770853193E-5</v>
      </c>
      <c r="AW15" s="128">
        <v>109.188565302263</v>
      </c>
      <c r="AX15" s="129">
        <v>71.950971346558006</v>
      </c>
      <c r="AY15" s="126">
        <v>7.07402875497093E-4</v>
      </c>
      <c r="AZ15" s="126">
        <v>3.1502677727606799E-4</v>
      </c>
      <c r="BA15" s="127">
        <v>3.9237609822102501E-4</v>
      </c>
      <c r="BB15" s="128">
        <v>224.55325277862701</v>
      </c>
      <c r="BC15" s="129">
        <v>82.091357765409995</v>
      </c>
      <c r="BD15" s="126">
        <v>1</v>
      </c>
      <c r="BE15" s="126">
        <v>1</v>
      </c>
      <c r="BF15" s="127">
        <v>0</v>
      </c>
      <c r="BG15" s="128">
        <v>100</v>
      </c>
      <c r="BH15" s="129">
        <v>0</v>
      </c>
    </row>
    <row r="16" spans="2:60">
      <c r="B16" s="58">
        <v>44593</v>
      </c>
      <c r="C16" s="120" t="s">
        <v>62</v>
      </c>
      <c r="D16" s="9">
        <v>8666754</v>
      </c>
      <c r="E16" s="9">
        <v>384034</v>
      </c>
      <c r="F16" s="86">
        <v>0.86152497232527803</v>
      </c>
      <c r="G16" s="6">
        <v>0.854747235921819</v>
      </c>
      <c r="H16" s="10">
        <v>6.7777364034594598E-3</v>
      </c>
      <c r="I16" s="26">
        <v>100.79295212884099</v>
      </c>
      <c r="J16" s="36">
        <v>58740.974085627902</v>
      </c>
      <c r="K16" s="4">
        <v>19.371829832746801</v>
      </c>
      <c r="L16" s="4">
        <v>19.326280196255698</v>
      </c>
      <c r="M16" s="5">
        <v>4.5549636491028098E-2</v>
      </c>
      <c r="N16" s="26">
        <v>100.235687550984</v>
      </c>
      <c r="O16" s="16">
        <v>394767.49425716401</v>
      </c>
      <c r="P16" s="88">
        <v>8.1159566776673202</v>
      </c>
      <c r="Q16" s="4">
        <v>8.0045334527672001</v>
      </c>
      <c r="R16" s="5">
        <v>0.11142322490012101</v>
      </c>
      <c r="S16" s="26">
        <v>101.392001489625</v>
      </c>
      <c r="T16" s="36">
        <v>965677.68009603105</v>
      </c>
      <c r="U16" s="88">
        <v>12.193138053762601</v>
      </c>
      <c r="V16" s="4">
        <v>11.868360613903899</v>
      </c>
      <c r="W16" s="5">
        <v>0.32477743985871199</v>
      </c>
      <c r="X16" s="26">
        <v>102.736497907539</v>
      </c>
      <c r="Y16" s="36">
        <v>2814766.1760052498</v>
      </c>
      <c r="Z16" s="6">
        <v>0.56634142965884704</v>
      </c>
      <c r="AA16" s="6">
        <v>0.55112677511566199</v>
      </c>
      <c r="AB16" s="7">
        <v>1.52146545431848E-2</v>
      </c>
      <c r="AC16" s="26">
        <v>102.760645141944</v>
      </c>
      <c r="AD16" s="16">
        <v>29682.0413284811</v>
      </c>
      <c r="AE16" s="86">
        <v>0.41958121151566302</v>
      </c>
      <c r="AF16" s="6">
        <v>0.40681733975546402</v>
      </c>
      <c r="AG16" s="8">
        <v>1.27638717601981E-2</v>
      </c>
      <c r="AH16" s="26">
        <v>103.13749452466</v>
      </c>
      <c r="AI16" s="36">
        <v>37531.935161170797</v>
      </c>
      <c r="AJ16" s="126">
        <v>0.99891340144538399</v>
      </c>
      <c r="AK16" s="126">
        <v>0.999034926470588</v>
      </c>
      <c r="AL16" s="127">
        <v>-1.21525025203572E-4</v>
      </c>
      <c r="AM16" s="128">
        <v>99.987835758091705</v>
      </c>
      <c r="AN16" s="129">
        <v>-192.25271139707701</v>
      </c>
      <c r="AO16" s="126">
        <v>1</v>
      </c>
      <c r="AP16" s="126">
        <v>1</v>
      </c>
      <c r="AQ16" s="127">
        <v>0</v>
      </c>
      <c r="AR16" s="128">
        <v>100</v>
      </c>
      <c r="AS16" s="129">
        <v>0</v>
      </c>
      <c r="AT16" s="126">
        <v>0.67075641224096905</v>
      </c>
      <c r="AU16" s="126">
        <v>0.67287433221828297</v>
      </c>
      <c r="AV16" s="127">
        <v>-2.1179199773138E-3</v>
      </c>
      <c r="AW16" s="128">
        <v>99.685242863948801</v>
      </c>
      <c r="AX16" s="129">
        <v>-944.06071196765299</v>
      </c>
      <c r="AY16" s="126">
        <v>3.1469921284470598E-2</v>
      </c>
      <c r="AZ16" s="126">
        <v>2.8769841269841199E-2</v>
      </c>
      <c r="BA16" s="127">
        <v>2.7000800146293499E-3</v>
      </c>
      <c r="BB16" s="128">
        <v>109.385105706022</v>
      </c>
      <c r="BC16" s="129">
        <v>828.73015873015902</v>
      </c>
      <c r="BD16" s="126">
        <v>0</v>
      </c>
      <c r="BE16" s="126">
        <v>0</v>
      </c>
      <c r="BF16" s="127">
        <v>0</v>
      </c>
      <c r="BG16" s="128"/>
      <c r="BH16" s="129">
        <v>0</v>
      </c>
    </row>
    <row r="17" spans="2:60">
      <c r="B17" s="58">
        <v>44621</v>
      </c>
      <c r="C17" s="120" t="s">
        <v>60</v>
      </c>
      <c r="D17" s="9">
        <v>9741140</v>
      </c>
      <c r="E17" s="11">
        <v>507968</v>
      </c>
      <c r="F17" s="86">
        <v>0.47415477038621701</v>
      </c>
      <c r="G17" s="6">
        <v>0.45289270190248199</v>
      </c>
      <c r="H17" s="10">
        <v>2.1262068483735502E-2</v>
      </c>
      <c r="I17" s="26">
        <v>104.694725349827</v>
      </c>
      <c r="J17" s="36">
        <v>207116.785789655</v>
      </c>
      <c r="K17" s="4">
        <v>5.9549936387493396</v>
      </c>
      <c r="L17" s="4">
        <v>5.56767560817479</v>
      </c>
      <c r="M17" s="5">
        <v>0.387318030574547</v>
      </c>
      <c r="N17" s="26">
        <v>106.956548079163</v>
      </c>
      <c r="O17" s="16">
        <v>3772919.16035095</v>
      </c>
      <c r="P17" s="88">
        <v>2.0788171610304298</v>
      </c>
      <c r="Q17" s="4">
        <v>1.9056475998488001</v>
      </c>
      <c r="R17" s="5">
        <v>0.17316956118162399</v>
      </c>
      <c r="S17" s="26">
        <v>109.087176516548</v>
      </c>
      <c r="T17" s="36">
        <v>1686868.9392087599</v>
      </c>
      <c r="U17" s="88">
        <v>3.9815403535931102</v>
      </c>
      <c r="V17" s="4">
        <v>3.6497397473856599</v>
      </c>
      <c r="W17" s="5">
        <v>0.331800606207449</v>
      </c>
      <c r="X17" s="26">
        <v>109.09107577999499</v>
      </c>
      <c r="Y17" s="36">
        <v>3232116.1571516199</v>
      </c>
      <c r="Z17" s="6">
        <v>0.26393319621022598</v>
      </c>
      <c r="AA17" s="6">
        <v>0.26172417476765297</v>
      </c>
      <c r="AB17" s="7">
        <v>2.2090214425735102E-3</v>
      </c>
      <c r="AC17" s="26">
        <v>100.844026519344</v>
      </c>
      <c r="AD17" s="16">
        <v>8058.1059715841702</v>
      </c>
      <c r="AE17" s="86">
        <v>0.286854957134278</v>
      </c>
      <c r="AF17" s="6">
        <v>0.28404671208397297</v>
      </c>
      <c r="AG17" s="8">
        <v>2.8082450503043501E-3</v>
      </c>
      <c r="AH17" s="26">
        <v>100.988656066356</v>
      </c>
      <c r="AI17" s="36">
        <v>11143.366293417101</v>
      </c>
      <c r="AJ17" s="126">
        <v>4.1062955670486202E-6</v>
      </c>
      <c r="AK17" s="126">
        <v>7.8745117802696196E-6</v>
      </c>
      <c r="AL17" s="127">
        <v>-3.7682162132209998E-6</v>
      </c>
      <c r="AM17" s="128">
        <v>52.1466686650638</v>
      </c>
      <c r="AN17" s="129">
        <v>-36.706721683255601</v>
      </c>
      <c r="AO17" s="126">
        <v>3.0400690535961001E-6</v>
      </c>
      <c r="AP17" s="126">
        <v>4.0058565622940702E-6</v>
      </c>
      <c r="AQ17" s="127">
        <v>-9.657875086979699E-7</v>
      </c>
      <c r="AR17" s="128">
        <v>75.890611815993594</v>
      </c>
      <c r="AS17" s="129">
        <v>-9.2128952528596706</v>
      </c>
      <c r="AT17" s="126">
        <v>1.9813456308852101E-5</v>
      </c>
      <c r="AU17" s="126">
        <v>1.14955742039314E-4</v>
      </c>
      <c r="AV17" s="127">
        <v>-9.5142285730462705E-5</v>
      </c>
      <c r="AW17" s="128">
        <v>17.235725643070399</v>
      </c>
      <c r="AX17" s="129">
        <v>-19.207610070123</v>
      </c>
      <c r="AY17" s="126">
        <v>5.7203046507859297E-2</v>
      </c>
      <c r="AZ17" s="126">
        <v>1.8796992481203E-2</v>
      </c>
      <c r="BA17" s="127">
        <v>3.8406054026656297E-2</v>
      </c>
      <c r="BB17" s="128">
        <v>304.32020742181101</v>
      </c>
      <c r="BC17" s="129">
        <v>237.00375939849599</v>
      </c>
      <c r="BD17" s="126">
        <v>1</v>
      </c>
      <c r="BE17" s="126">
        <v>1</v>
      </c>
      <c r="BF17" s="127">
        <v>0</v>
      </c>
      <c r="BG17" s="128">
        <v>100</v>
      </c>
      <c r="BH17" s="129">
        <v>0</v>
      </c>
    </row>
    <row r="18" spans="2:60">
      <c r="B18" s="58">
        <v>44621</v>
      </c>
      <c r="C18" s="120" t="s">
        <v>61</v>
      </c>
      <c r="D18" s="9">
        <v>23157532</v>
      </c>
      <c r="E18" s="11">
        <v>1188128</v>
      </c>
      <c r="F18" s="86">
        <v>0.19455212239369801</v>
      </c>
      <c r="G18" s="6">
        <v>0.178395762072773</v>
      </c>
      <c r="H18" s="10">
        <v>1.61563603209256E-2</v>
      </c>
      <c r="I18" s="26">
        <v>109.056470923527</v>
      </c>
      <c r="J18" s="36">
        <v>374141.43113536597</v>
      </c>
      <c r="K18" s="4">
        <v>1.4955162650032601</v>
      </c>
      <c r="L18" s="4">
        <v>1.4270146007930999</v>
      </c>
      <c r="M18" s="5">
        <v>6.8501664210160101E-2</v>
      </c>
      <c r="N18" s="26">
        <v>104.800347815088</v>
      </c>
      <c r="O18" s="16">
        <v>1586329.4810000299</v>
      </c>
      <c r="P18" s="88">
        <v>0.70118154214360995</v>
      </c>
      <c r="Q18" s="4">
        <v>0.65893152926284004</v>
      </c>
      <c r="R18" s="5">
        <v>4.2250012880769697E-2</v>
      </c>
      <c r="S18" s="26">
        <v>106.411897291974</v>
      </c>
      <c r="T18" s="36">
        <v>978406.02528683795</v>
      </c>
      <c r="U18" s="88">
        <v>1.11717392855162</v>
      </c>
      <c r="V18" s="4">
        <v>1.0281888820059699</v>
      </c>
      <c r="W18" s="5">
        <v>8.8985046545646901E-2</v>
      </c>
      <c r="X18" s="26">
        <v>108.654542769616</v>
      </c>
      <c r="Y18" s="36">
        <v>2060674.0629022999</v>
      </c>
      <c r="Z18" s="6">
        <v>0.14198064658225201</v>
      </c>
      <c r="AA18" s="6">
        <v>0.13497361293164101</v>
      </c>
      <c r="AB18" s="7">
        <v>7.0070336506104702E-3</v>
      </c>
      <c r="AC18" s="26">
        <v>105.191410008532</v>
      </c>
      <c r="AD18" s="16">
        <v>56056.507444027899</v>
      </c>
      <c r="AE18" s="86">
        <v>0.155214572219633</v>
      </c>
      <c r="AF18" s="6">
        <v>0.15101656190052301</v>
      </c>
      <c r="AG18" s="8">
        <v>4.1980103191100702E-3</v>
      </c>
      <c r="AH18" s="26">
        <v>102.779834387883</v>
      </c>
      <c r="AI18" s="36">
        <v>24004.928270404998</v>
      </c>
      <c r="AJ18" s="126">
        <v>8.2349017157786904E-5</v>
      </c>
      <c r="AK18" s="126">
        <v>6.3966171994936499E-5</v>
      </c>
      <c r="AL18" s="127">
        <v>1.83828451628503E-5</v>
      </c>
      <c r="AM18" s="128">
        <v>128.738385602167</v>
      </c>
      <c r="AN18" s="129">
        <v>425.70132510975202</v>
      </c>
      <c r="AO18" s="126">
        <v>4.9085607485664401E-5</v>
      </c>
      <c r="AP18" s="126">
        <v>3.40065632667104E-5</v>
      </c>
      <c r="AQ18" s="127">
        <v>1.50790442189539E-5</v>
      </c>
      <c r="AR18" s="128">
        <v>144.341570480646</v>
      </c>
      <c r="AS18" s="129">
        <v>289.68855489109302</v>
      </c>
      <c r="AT18" s="126">
        <v>1.49510997674217E-4</v>
      </c>
      <c r="AU18" s="126">
        <v>1.22131891823004E-4</v>
      </c>
      <c r="AV18" s="127">
        <v>2.73791058512127E-5</v>
      </c>
      <c r="AW18" s="128">
        <v>122.41765475219999</v>
      </c>
      <c r="AX18" s="129">
        <v>108.04337275184299</v>
      </c>
      <c r="AY18" s="126">
        <v>3.6225413913620202E-4</v>
      </c>
      <c r="AZ18" s="126">
        <v>1.12164208401099E-4</v>
      </c>
      <c r="BA18" s="127">
        <v>2.5008993073510303E-4</v>
      </c>
      <c r="BB18" s="128">
        <v>322.96767774688101</v>
      </c>
      <c r="BC18" s="129">
        <v>98.032751948853104</v>
      </c>
      <c r="BD18" s="126">
        <v>1</v>
      </c>
      <c r="BE18" s="126">
        <v>1</v>
      </c>
      <c r="BF18" s="127">
        <v>0</v>
      </c>
      <c r="BG18" s="128">
        <v>100</v>
      </c>
      <c r="BH18" s="129">
        <v>0</v>
      </c>
    </row>
    <row r="19" spans="2:60" ht="18.95" customHeight="1">
      <c r="B19" s="58">
        <v>44621</v>
      </c>
      <c r="C19" s="120" t="s">
        <v>62</v>
      </c>
      <c r="D19" s="9">
        <v>8871116</v>
      </c>
      <c r="E19" s="11">
        <v>374775</v>
      </c>
      <c r="F19" s="86">
        <v>0.755838611511787</v>
      </c>
      <c r="G19" s="6">
        <v>0.74392101927823295</v>
      </c>
      <c r="H19" s="10">
        <v>1.1917592233553501E-2</v>
      </c>
      <c r="I19" s="26">
        <v>101.601996976119</v>
      </c>
      <c r="J19" s="36">
        <v>105722.343144553</v>
      </c>
      <c r="K19" s="4">
        <v>17.657682113501799</v>
      </c>
      <c r="L19" s="4">
        <v>17.780752875428899</v>
      </c>
      <c r="M19" s="5">
        <v>-0.123070761927088</v>
      </c>
      <c r="N19" s="26">
        <v>99.307842796144101</v>
      </c>
      <c r="O19" s="16">
        <v>-1091775.00526358</v>
      </c>
      <c r="P19" s="88">
        <v>6.00430317899123</v>
      </c>
      <c r="Q19" s="4">
        <v>5.9546661330131396</v>
      </c>
      <c r="R19" s="5">
        <v>4.9637045978093E-2</v>
      </c>
      <c r="S19" s="26">
        <v>100.83358235154201</v>
      </c>
      <c r="T19" s="36">
        <v>440335.99276899599</v>
      </c>
      <c r="U19" s="88">
        <v>11.503591318161</v>
      </c>
      <c r="V19" s="4">
        <v>11.288108865319099</v>
      </c>
      <c r="W19" s="5">
        <v>0.21548245284190501</v>
      </c>
      <c r="X19" s="26">
        <v>101.908933156234</v>
      </c>
      <c r="Y19" s="36">
        <v>1911569.8351250701</v>
      </c>
      <c r="Z19" s="6">
        <v>0.28174619289340103</v>
      </c>
      <c r="AA19" s="6">
        <v>0.26992032755213202</v>
      </c>
      <c r="AB19" s="7">
        <v>1.1825865341268201E-2</v>
      </c>
      <c r="AC19" s="26">
        <v>104.381242957325</v>
      </c>
      <c r="AD19" s="16">
        <v>31159.676941074202</v>
      </c>
      <c r="AE19" s="86">
        <v>0.347660662708551</v>
      </c>
      <c r="AF19" s="6">
        <v>0.33831300034755502</v>
      </c>
      <c r="AG19" s="8">
        <v>9.3476623609955404E-3</v>
      </c>
      <c r="AH19" s="26">
        <v>102.76302192094001</v>
      </c>
      <c r="AI19" s="36">
        <v>37791.037865890699</v>
      </c>
      <c r="AJ19" s="126">
        <v>0.99430632755525805</v>
      </c>
      <c r="AK19" s="126">
        <v>0.99438731790916801</v>
      </c>
      <c r="AL19" s="127">
        <v>-8.09903539099599E-5</v>
      </c>
      <c r="AM19" s="128">
        <v>99.991855250720505</v>
      </c>
      <c r="AN19" s="129">
        <v>-46.699443016252403</v>
      </c>
      <c r="AO19" s="126">
        <v>1</v>
      </c>
      <c r="AP19" s="126">
        <v>1</v>
      </c>
      <c r="AQ19" s="127">
        <v>0</v>
      </c>
      <c r="AR19" s="128">
        <v>100</v>
      </c>
      <c r="AS19" s="129">
        <v>0</v>
      </c>
      <c r="AT19" s="126">
        <v>0.71299275669902595</v>
      </c>
      <c r="AU19" s="126">
        <v>0.71056563500533598</v>
      </c>
      <c r="AV19" s="127">
        <v>2.4271216936903E-3</v>
      </c>
      <c r="AW19" s="128">
        <v>100.341576002851</v>
      </c>
      <c r="AX19" s="129">
        <v>531.779935965851</v>
      </c>
      <c r="AY19" s="126">
        <v>4.3516155139139603E-2</v>
      </c>
      <c r="AZ19" s="126">
        <v>3.8930676966863101E-2</v>
      </c>
      <c r="BA19" s="127">
        <v>4.5854781722764497E-3</v>
      </c>
      <c r="BB19" s="128">
        <v>111.77857291353899</v>
      </c>
      <c r="BC19" s="129">
        <v>1031.1915023378699</v>
      </c>
      <c r="BD19" s="126">
        <v>0</v>
      </c>
      <c r="BE19" s="126">
        <v>0</v>
      </c>
      <c r="BF19" s="127">
        <v>0</v>
      </c>
      <c r="BG19" s="128"/>
      <c r="BH19" s="129">
        <v>0</v>
      </c>
    </row>
    <row r="20" spans="2:60" ht="18.95" customHeight="1">
      <c r="B20" s="58">
        <v>44652</v>
      </c>
      <c r="C20" s="120" t="s">
        <v>60</v>
      </c>
      <c r="D20" s="9">
        <v>9867982</v>
      </c>
      <c r="E20" s="11">
        <v>426723</v>
      </c>
      <c r="F20" s="86">
        <v>0.45253659765491999</v>
      </c>
      <c r="G20" s="6">
        <v>0.430569713842469</v>
      </c>
      <c r="H20" s="10">
        <v>2.1966883812451401E-2</v>
      </c>
      <c r="I20" s="26">
        <v>105.10181815075001</v>
      </c>
      <c r="J20" s="36">
        <v>216768.814057362</v>
      </c>
      <c r="K20" s="4">
        <v>6.1176688565155102</v>
      </c>
      <c r="L20" s="4">
        <v>5.8178358137349999</v>
      </c>
      <c r="M20" s="5">
        <v>0.29983304278050399</v>
      </c>
      <c r="N20" s="26">
        <v>105.153686910047</v>
      </c>
      <c r="O20" s="16">
        <v>2958747.06916324</v>
      </c>
      <c r="P20" s="88">
        <v>2.0492242486863002</v>
      </c>
      <c r="Q20" s="4">
        <v>1.9157814319827999</v>
      </c>
      <c r="R20" s="5">
        <v>0.133442816703498</v>
      </c>
      <c r="S20" s="26">
        <v>106.965450989123</v>
      </c>
      <c r="T20" s="36">
        <v>1316811.31325941</v>
      </c>
      <c r="U20" s="88">
        <v>3.6629688825942299</v>
      </c>
      <c r="V20" s="4">
        <v>3.4430508784386999</v>
      </c>
      <c r="W20" s="5">
        <v>0.21991800415552601</v>
      </c>
      <c r="X20" s="26">
        <v>106.38730044719</v>
      </c>
      <c r="Y20" s="36">
        <v>2170146.90648265</v>
      </c>
      <c r="Z20" s="6">
        <v>0.28191017794043399</v>
      </c>
      <c r="AA20" s="6">
        <v>0.27271097372488401</v>
      </c>
      <c r="AB20" s="7">
        <v>9.19920421555003E-3</v>
      </c>
      <c r="AC20" s="26">
        <v>103.37324314086101</v>
      </c>
      <c r="AD20" s="16">
        <v>34989.357217928802</v>
      </c>
      <c r="AE20" s="86">
        <v>0.28418612595868398</v>
      </c>
      <c r="AF20" s="6">
        <v>0.27935910142054798</v>
      </c>
      <c r="AG20" s="8">
        <v>4.8270245381362101E-3</v>
      </c>
      <c r="AH20" s="26">
        <v>101.727892348447</v>
      </c>
      <c r="AI20" s="36">
        <v>17577.358850346998</v>
      </c>
      <c r="AJ20" s="126">
        <v>2.5334460480369699E-6</v>
      </c>
      <c r="AK20" s="126">
        <v>2.3434405926092502E-6</v>
      </c>
      <c r="AL20" s="127">
        <v>1.9000545542771701E-7</v>
      </c>
      <c r="AM20" s="128">
        <v>108.107969795648</v>
      </c>
      <c r="AN20" s="129">
        <v>1.8749704140625101</v>
      </c>
      <c r="AO20" s="126">
        <v>2.07203276878383E-6</v>
      </c>
      <c r="AP20" s="126">
        <v>2.39263069745184E-6</v>
      </c>
      <c r="AQ20" s="127">
        <v>-3.2059792866801598E-7</v>
      </c>
      <c r="AR20" s="128">
        <v>86.600609571320206</v>
      </c>
      <c r="AS20" s="129">
        <v>-3.09452566096423</v>
      </c>
      <c r="AT20" s="126">
        <v>2.3188405797101399E-5</v>
      </c>
      <c r="AU20" s="126">
        <v>0</v>
      </c>
      <c r="AV20" s="127">
        <v>2.3188405797101399E-5</v>
      </c>
      <c r="AW20" s="128"/>
      <c r="AX20" s="129">
        <v>5</v>
      </c>
      <c r="AY20" s="126">
        <v>1.2510974539069301E-2</v>
      </c>
      <c r="AZ20" s="126">
        <v>1.5706806282722498E-2</v>
      </c>
      <c r="BA20" s="127">
        <v>-3.19583174365315E-3</v>
      </c>
      <c r="BB20" s="128">
        <v>79.653204565408203</v>
      </c>
      <c r="BC20" s="129">
        <v>-14.5602094240837</v>
      </c>
      <c r="BD20" s="126">
        <v>1</v>
      </c>
      <c r="BE20" s="126">
        <v>1</v>
      </c>
      <c r="BF20" s="127">
        <v>0</v>
      </c>
      <c r="BG20" s="128">
        <v>100</v>
      </c>
      <c r="BH20" s="129">
        <v>0</v>
      </c>
    </row>
    <row r="21" spans="2:60" ht="18.95" customHeight="1">
      <c r="B21" s="58">
        <v>44652</v>
      </c>
      <c r="C21" s="120" t="s">
        <v>61</v>
      </c>
      <c r="D21" s="9">
        <v>23965391</v>
      </c>
      <c r="E21" s="11">
        <v>1181901</v>
      </c>
      <c r="F21" s="86">
        <v>0.18125107994273901</v>
      </c>
      <c r="G21" s="6">
        <v>0.173657522922816</v>
      </c>
      <c r="H21" s="10">
        <v>7.5935570199223701E-3</v>
      </c>
      <c r="I21" s="26">
        <v>104.37271987537</v>
      </c>
      <c r="J21" s="36">
        <v>181982.563063234</v>
      </c>
      <c r="K21" s="4">
        <v>1.42514426800576</v>
      </c>
      <c r="L21" s="4">
        <v>1.3514801745004199</v>
      </c>
      <c r="M21" s="5">
        <v>7.3664093505347195E-2</v>
      </c>
      <c r="N21" s="26">
        <v>105.450623316215</v>
      </c>
      <c r="O21" s="16">
        <v>1765388.8035162</v>
      </c>
      <c r="P21" s="88">
        <v>0.708776585368459</v>
      </c>
      <c r="Q21" s="4">
        <v>0.67331104720276902</v>
      </c>
      <c r="R21" s="5">
        <v>3.54655381656898E-2</v>
      </c>
      <c r="S21" s="26">
        <v>105.267333472847</v>
      </c>
      <c r="T21" s="36">
        <v>849945.48916618002</v>
      </c>
      <c r="U21" s="88">
        <v>1.03725668402405</v>
      </c>
      <c r="V21" s="4">
        <v>0.965443806207118</v>
      </c>
      <c r="W21" s="5">
        <v>7.1812877816938903E-2</v>
      </c>
      <c r="X21" s="26">
        <v>107.438328088619</v>
      </c>
      <c r="Y21" s="36">
        <v>1721023.6957181599</v>
      </c>
      <c r="Z21" s="6">
        <v>0.14586239112573601</v>
      </c>
      <c r="AA21" s="6">
        <v>0.134332867652945</v>
      </c>
      <c r="AB21" s="7">
        <v>1.15295234727912E-2</v>
      </c>
      <c r="AC21" s="26">
        <v>108.58280156914201</v>
      </c>
      <c r="AD21" s="16">
        <v>93135.617437965804</v>
      </c>
      <c r="AE21" s="86">
        <v>0.16445675770326301</v>
      </c>
      <c r="AF21" s="6">
        <v>0.15417613699053301</v>
      </c>
      <c r="AG21" s="8">
        <v>1.02806207127298E-2</v>
      </c>
      <c r="AH21" s="26">
        <v>106.668101116945</v>
      </c>
      <c r="AI21" s="36">
        <v>49464.538318953098</v>
      </c>
      <c r="AJ21" s="126">
        <v>7.3856504156347697E-5</v>
      </c>
      <c r="AK21" s="126">
        <v>5.66883351482061E-5</v>
      </c>
      <c r="AL21" s="127">
        <v>1.7168169008141601E-5</v>
      </c>
      <c r="AM21" s="128">
        <v>130.285188237151</v>
      </c>
      <c r="AN21" s="129">
        <v>411.441883034196</v>
      </c>
      <c r="AO21" s="126">
        <v>3.4460197141001798E-5</v>
      </c>
      <c r="AP21" s="126">
        <v>2.5386535387814801E-5</v>
      </c>
      <c r="AQ21" s="127">
        <v>9.0736617531869305E-6</v>
      </c>
      <c r="AR21" s="128">
        <v>135.74202471733099</v>
      </c>
      <c r="AS21" s="129">
        <v>177.206599686831</v>
      </c>
      <c r="AT21" s="126">
        <v>1.68635090572599E-4</v>
      </c>
      <c r="AU21" s="126">
        <v>1.3189466688987299E-4</v>
      </c>
      <c r="AV21" s="127">
        <v>3.67404236827265E-5</v>
      </c>
      <c r="AW21" s="128">
        <v>127.85588268963301</v>
      </c>
      <c r="AX21" s="129">
        <v>162.966300912609</v>
      </c>
      <c r="AY21" s="126">
        <v>4.4845720211755802E-4</v>
      </c>
      <c r="AZ21" s="126">
        <v>6.8154711194411295E-4</v>
      </c>
      <c r="BA21" s="127">
        <v>-2.3308990982655401E-4</v>
      </c>
      <c r="BB21" s="128">
        <v>65.799882980698797</v>
      </c>
      <c r="BC21" s="129">
        <v>-66.529221332424598</v>
      </c>
      <c r="BD21" s="126">
        <v>1</v>
      </c>
      <c r="BE21" s="126">
        <v>1</v>
      </c>
      <c r="BF21" s="127">
        <v>0</v>
      </c>
      <c r="BG21" s="128">
        <v>100</v>
      </c>
      <c r="BH21" s="129">
        <v>0</v>
      </c>
    </row>
    <row r="22" spans="2:60" ht="18.95" customHeight="1">
      <c r="B22" s="58">
        <v>44652</v>
      </c>
      <c r="C22" s="120" t="s">
        <v>62</v>
      </c>
      <c r="D22" s="9">
        <v>8760347</v>
      </c>
      <c r="E22" s="11">
        <v>354471</v>
      </c>
      <c r="F22" s="86">
        <v>0.74630046047262699</v>
      </c>
      <c r="G22" s="6">
        <v>0.73635078751153105</v>
      </c>
      <c r="H22" s="10">
        <v>9.9496729610961607E-3</v>
      </c>
      <c r="I22" s="26">
        <v>101.351213732617</v>
      </c>
      <c r="J22" s="36">
        <v>87162.5876757199</v>
      </c>
      <c r="K22" s="4">
        <v>17.753055573185499</v>
      </c>
      <c r="L22" s="4">
        <v>17.6443860311092</v>
      </c>
      <c r="M22" s="5">
        <v>0.10866954207627399</v>
      </c>
      <c r="N22" s="26">
        <v>100.61588735297801</v>
      </c>
      <c r="O22" s="16">
        <v>951982.89691926399</v>
      </c>
      <c r="P22" s="88">
        <v>6.3710924921124699</v>
      </c>
      <c r="Q22" s="4">
        <v>6.3488748021699903</v>
      </c>
      <c r="R22" s="5">
        <v>2.2217689942475902E-2</v>
      </c>
      <c r="S22" s="26">
        <v>100.34994689035101</v>
      </c>
      <c r="T22" s="36">
        <v>194634.67343449901</v>
      </c>
      <c r="U22" s="88">
        <v>10.8957594944583</v>
      </c>
      <c r="V22" s="4">
        <v>10.7179092224751</v>
      </c>
      <c r="W22" s="5">
        <v>0.177850271983199</v>
      </c>
      <c r="X22" s="26">
        <v>101.65937468112</v>
      </c>
      <c r="Y22" s="36">
        <v>1558030.0966171999</v>
      </c>
      <c r="Z22" s="6">
        <v>0.356925975936847</v>
      </c>
      <c r="AA22" s="6">
        <v>0.343730948994106</v>
      </c>
      <c r="AB22" s="7">
        <v>1.3195026942740599E-2</v>
      </c>
      <c r="AC22" s="26">
        <v>103.838766041101</v>
      </c>
      <c r="AD22" s="16">
        <v>37924.974903474897</v>
      </c>
      <c r="AE22" s="86">
        <v>0.34934600683217598</v>
      </c>
      <c r="AF22" s="6">
        <v>0.34295604292797599</v>
      </c>
      <c r="AG22" s="8">
        <v>6.3899639041997596E-3</v>
      </c>
      <c r="AH22" s="26">
        <v>101.863202015525</v>
      </c>
      <c r="AI22" s="36">
        <v>23843.901099929099</v>
      </c>
      <c r="AJ22" s="126">
        <v>0.97226119557467106</v>
      </c>
      <c r="AK22" s="126">
        <v>0.97642541194769805</v>
      </c>
      <c r="AL22" s="127">
        <v>-4.1642163730267702E-3</v>
      </c>
      <c r="AM22" s="128">
        <v>99.573524375536195</v>
      </c>
      <c r="AN22" s="129">
        <v>-1991.52398775093</v>
      </c>
      <c r="AO22" s="126">
        <v>1</v>
      </c>
      <c r="AP22" s="126">
        <v>1</v>
      </c>
      <c r="AQ22" s="127">
        <v>0</v>
      </c>
      <c r="AR22" s="128">
        <v>100</v>
      </c>
      <c r="AS22" s="129">
        <v>0</v>
      </c>
      <c r="AT22" s="126">
        <v>0.71276765103876405</v>
      </c>
      <c r="AU22" s="126">
        <v>0.71246351745757197</v>
      </c>
      <c r="AV22" s="127">
        <v>3.0413358119241098E-4</v>
      </c>
      <c r="AW22" s="128">
        <v>100.042687600661</v>
      </c>
      <c r="AX22" s="129">
        <v>68.774943249364796</v>
      </c>
      <c r="AY22" s="126">
        <v>4.1441971272216098E-2</v>
      </c>
      <c r="AZ22" s="126">
        <v>3.7435603892386898E-2</v>
      </c>
      <c r="BA22" s="127">
        <v>4.0063673798292404E-3</v>
      </c>
      <c r="BB22" s="128">
        <v>110.702024178228</v>
      </c>
      <c r="BC22" s="129">
        <v>803.84556382369794</v>
      </c>
      <c r="BD22" s="126">
        <v>0</v>
      </c>
      <c r="BE22" s="126">
        <v>0</v>
      </c>
      <c r="BF22" s="127">
        <v>0</v>
      </c>
      <c r="BG22" s="128"/>
      <c r="BH22" s="129">
        <v>0</v>
      </c>
    </row>
    <row r="23" spans="2:60" ht="18.95" customHeight="1">
      <c r="B23" s="58">
        <v>44682</v>
      </c>
      <c r="C23" s="120" t="s">
        <v>60</v>
      </c>
      <c r="D23" s="9">
        <v>10139416</v>
      </c>
      <c r="E23" s="11">
        <v>432860</v>
      </c>
      <c r="F23" s="86">
        <v>0.44543176845688098</v>
      </c>
      <c r="G23" s="6">
        <v>0.42787737374670698</v>
      </c>
      <c r="H23" s="10">
        <v>1.7554394710173601E-2</v>
      </c>
      <c r="I23" s="26">
        <v>104.102669546757</v>
      </c>
      <c r="J23" s="36">
        <v>177991.310594649</v>
      </c>
      <c r="K23" s="4">
        <v>5.2647373830778701</v>
      </c>
      <c r="L23" s="4">
        <v>5.0203132857942201</v>
      </c>
      <c r="M23" s="5">
        <v>0.244424097283645</v>
      </c>
      <c r="N23" s="26">
        <v>104.86870207832</v>
      </c>
      <c r="O23" s="16">
        <v>2478317.6027833498</v>
      </c>
      <c r="P23" s="88">
        <v>3.98098184353023</v>
      </c>
      <c r="Q23" s="4">
        <v>3.8282446980547902</v>
      </c>
      <c r="R23" s="5">
        <v>0.15273714547544001</v>
      </c>
      <c r="S23" s="26">
        <v>103.989743538417</v>
      </c>
      <c r="T23" s="36">
        <v>1548665.4566280099</v>
      </c>
      <c r="U23" s="88">
        <v>3.4952388776631702</v>
      </c>
      <c r="V23" s="4">
        <v>3.3034861156031901</v>
      </c>
      <c r="W23" s="5">
        <v>0.19175276205997299</v>
      </c>
      <c r="X23" s="26">
        <v>105.80455783223201</v>
      </c>
      <c r="Y23" s="36">
        <v>1944261.0236750899</v>
      </c>
      <c r="Z23" s="6">
        <v>0.32693121134868203</v>
      </c>
      <c r="AA23" s="6">
        <v>0.32019367311673402</v>
      </c>
      <c r="AB23" s="7">
        <v>6.7375382319483897E-3</v>
      </c>
      <c r="AC23" s="26">
        <v>102.104207171355</v>
      </c>
      <c r="AD23" s="16">
        <v>28352.477185238298</v>
      </c>
      <c r="AE23" s="86">
        <v>0.29505621285906702</v>
      </c>
      <c r="AF23" s="6">
        <v>0.29049471407816002</v>
      </c>
      <c r="AG23" s="8">
        <v>4.5614987809071096E-3</v>
      </c>
      <c r="AH23" s="26">
        <v>101.570251904714</v>
      </c>
      <c r="AI23" s="36">
        <v>16669.194471039598</v>
      </c>
      <c r="AJ23" s="126">
        <v>2.0711252008991402E-6</v>
      </c>
      <c r="AK23" s="126">
        <v>0</v>
      </c>
      <c r="AL23" s="127">
        <v>2.0711252008991402E-6</v>
      </c>
      <c r="AM23" s="128"/>
      <c r="AN23" s="129">
        <v>21</v>
      </c>
      <c r="AO23" s="126">
        <v>1.00958153451143E-6</v>
      </c>
      <c r="AP23" s="126">
        <v>0</v>
      </c>
      <c r="AQ23" s="127">
        <v>1.00958153451143E-6</v>
      </c>
      <c r="AR23" s="128"/>
      <c r="AS23" s="129">
        <v>10</v>
      </c>
      <c r="AT23" s="126">
        <v>2.13381586022652E-5</v>
      </c>
      <c r="AU23" s="126">
        <v>0</v>
      </c>
      <c r="AV23" s="127">
        <v>2.13381586022652E-5</v>
      </c>
      <c r="AW23" s="128"/>
      <c r="AX23" s="129">
        <v>5</v>
      </c>
      <c r="AY23" s="126">
        <v>7.1221900734475801E-3</v>
      </c>
      <c r="AZ23" s="126">
        <v>1.5789473684210499E-2</v>
      </c>
      <c r="BA23" s="127">
        <v>-8.6672836107629398E-3</v>
      </c>
      <c r="BB23" s="128">
        <v>45.107203798501303</v>
      </c>
      <c r="BC23" s="129">
        <v>-38.942105263157899</v>
      </c>
      <c r="BD23" s="126">
        <v>1</v>
      </c>
      <c r="BE23" s="126">
        <v>1</v>
      </c>
      <c r="BF23" s="127">
        <v>0</v>
      </c>
      <c r="BG23" s="128">
        <v>100</v>
      </c>
      <c r="BH23" s="129">
        <v>0</v>
      </c>
    </row>
    <row r="24" spans="2:60" ht="18.95" customHeight="1">
      <c r="B24" s="58">
        <v>44682</v>
      </c>
      <c r="C24" s="120" t="s">
        <v>61</v>
      </c>
      <c r="D24" s="9">
        <v>25356664</v>
      </c>
      <c r="E24" s="11">
        <v>1232065</v>
      </c>
      <c r="F24" s="86">
        <v>0.17507953727667</v>
      </c>
      <c r="G24" s="6">
        <v>0.16797815050342299</v>
      </c>
      <c r="H24" s="10">
        <v>7.1013867732470301E-3</v>
      </c>
      <c r="I24" s="26">
        <v>104.22756575897699</v>
      </c>
      <c r="J24" s="36">
        <v>180067.478343269</v>
      </c>
      <c r="K24" s="4">
        <v>1.24951731557959</v>
      </c>
      <c r="L24" s="4">
        <v>1.17572016605364</v>
      </c>
      <c r="M24" s="5">
        <v>7.3797149525946099E-2</v>
      </c>
      <c r="N24" s="26">
        <v>106.276761397539</v>
      </c>
      <c r="O24" s="16">
        <v>1871249.5246871701</v>
      </c>
      <c r="P24" s="88">
        <v>0.73832523868281696</v>
      </c>
      <c r="Q24" s="4">
        <v>0.69956779877685005</v>
      </c>
      <c r="R24" s="5">
        <v>3.8757439905967001E-2</v>
      </c>
      <c r="S24" s="26">
        <v>105.54019781552699</v>
      </c>
      <c r="T24" s="36">
        <v>982759.381195797</v>
      </c>
      <c r="U24" s="88">
        <v>0.95404202224709</v>
      </c>
      <c r="V24" s="4">
        <v>0.888829728950988</v>
      </c>
      <c r="W24" s="5">
        <v>6.5212293296101703E-2</v>
      </c>
      <c r="X24" s="26">
        <v>107.336871300768</v>
      </c>
      <c r="Y24" s="36">
        <v>1653566.2097787</v>
      </c>
      <c r="Z24" s="6">
        <v>0.160270541683741</v>
      </c>
      <c r="AA24" s="6">
        <v>0.14673519091226001</v>
      </c>
      <c r="AB24" s="7">
        <v>1.35353507714812E-2</v>
      </c>
      <c r="AC24" s="26">
        <v>109.224338543011</v>
      </c>
      <c r="AD24" s="16">
        <v>113851.533721603</v>
      </c>
      <c r="AE24" s="86">
        <v>0.171772015959998</v>
      </c>
      <c r="AF24" s="6">
        <v>0.16341378389268399</v>
      </c>
      <c r="AG24" s="8">
        <v>8.3582320673145898E-3</v>
      </c>
      <c r="AH24" s="26">
        <v>105.11476563862099</v>
      </c>
      <c r="AI24" s="36">
        <v>39840.908973610203</v>
      </c>
      <c r="AJ24" s="126">
        <v>6.4795589829955499E-5</v>
      </c>
      <c r="AK24" s="126">
        <v>5.1945311326918602E-5</v>
      </c>
      <c r="AL24" s="127">
        <v>1.28502785030369E-5</v>
      </c>
      <c r="AM24" s="128">
        <v>124.738091224756</v>
      </c>
      <c r="AN24" s="129">
        <v>325.84019430793001</v>
      </c>
      <c r="AO24" s="126">
        <v>2.90851049331138E-5</v>
      </c>
      <c r="AP24" s="126">
        <v>2.3720993672424901E-5</v>
      </c>
      <c r="AQ24" s="127">
        <v>5.36411126068889E-6</v>
      </c>
      <c r="AR24" s="128">
        <v>122.61334973890401</v>
      </c>
      <c r="AS24" s="129">
        <v>109.181447810848</v>
      </c>
      <c r="AT24" s="126">
        <v>1.5431966118438701E-4</v>
      </c>
      <c r="AU24" s="126">
        <v>1.2709767910559501E-4</v>
      </c>
      <c r="AV24" s="127">
        <v>2.7221982078791901E-5</v>
      </c>
      <c r="AW24" s="128">
        <v>121.41815827822801</v>
      </c>
      <c r="AX24" s="129">
        <v>136.18076921330999</v>
      </c>
      <c r="AY24" s="126">
        <v>4.0445535328382002E-4</v>
      </c>
      <c r="AZ24" s="126">
        <v>1.86880956830498E-4</v>
      </c>
      <c r="BA24" s="127">
        <v>2.1757439645332099E-4</v>
      </c>
      <c r="BB24" s="128">
        <v>216.42405954217199</v>
      </c>
      <c r="BC24" s="129">
        <v>54.870304615959597</v>
      </c>
      <c r="BD24" s="126">
        <v>1</v>
      </c>
      <c r="BE24" s="126">
        <v>1</v>
      </c>
      <c r="BF24" s="127">
        <v>0</v>
      </c>
      <c r="BG24" s="128">
        <v>100</v>
      </c>
      <c r="BH24" s="129">
        <v>0</v>
      </c>
    </row>
    <row r="25" spans="2:60" ht="18.95" customHeight="1">
      <c r="B25" s="58">
        <v>44682</v>
      </c>
      <c r="C25" s="120" t="s">
        <v>62</v>
      </c>
      <c r="D25" s="9">
        <v>8732362</v>
      </c>
      <c r="E25" s="11">
        <v>347800</v>
      </c>
      <c r="F25" s="86">
        <v>0.70964121734760799</v>
      </c>
      <c r="G25" s="6">
        <v>0.69677400805060297</v>
      </c>
      <c r="H25" s="10">
        <v>1.2867209297005E-2</v>
      </c>
      <c r="I25" s="26">
        <v>101.84668330740401</v>
      </c>
      <c r="J25" s="36">
        <v>112361.129511213</v>
      </c>
      <c r="K25" s="4">
        <v>15.9988356256494</v>
      </c>
      <c r="L25" s="4">
        <v>15.7724865232253</v>
      </c>
      <c r="M25" s="5">
        <v>0.22634910242404799</v>
      </c>
      <c r="N25" s="26">
        <v>101.43508826012101</v>
      </c>
      <c r="O25" s="16">
        <v>1976562.30074187</v>
      </c>
      <c r="P25" s="88">
        <v>7.3671800367414901</v>
      </c>
      <c r="Q25" s="4">
        <v>7.1864002300172496</v>
      </c>
      <c r="R25" s="5">
        <v>0.18077980672423899</v>
      </c>
      <c r="S25" s="26">
        <v>102.515582223894</v>
      </c>
      <c r="T25" s="36">
        <v>1578634.71460609</v>
      </c>
      <c r="U25" s="88">
        <v>10.044395204871201</v>
      </c>
      <c r="V25" s="4">
        <v>9.8103881541115499</v>
      </c>
      <c r="W25" s="5">
        <v>0.23400705075969999</v>
      </c>
      <c r="X25" s="26">
        <v>102.385298594547</v>
      </c>
      <c r="Y25" s="36">
        <v>2043434.27778608</v>
      </c>
      <c r="Z25" s="6">
        <v>0.377092468606265</v>
      </c>
      <c r="AA25" s="6">
        <v>0.36031699273618101</v>
      </c>
      <c r="AB25" s="7">
        <v>1.6775475870083899E-2</v>
      </c>
      <c r="AC25" s="26">
        <v>104.65575485149699</v>
      </c>
      <c r="AD25" s="16">
        <v>57856.217382870003</v>
      </c>
      <c r="AE25" s="86">
        <v>0.35095270462528999</v>
      </c>
      <c r="AF25" s="6">
        <v>0.34508399709881599</v>
      </c>
      <c r="AG25" s="8">
        <v>5.8687075264741099E-3</v>
      </c>
      <c r="AH25" s="26">
        <v>101.700660585774</v>
      </c>
      <c r="AI25" s="36">
        <v>22811.278820708099</v>
      </c>
      <c r="AJ25" s="126">
        <v>0.96765993014458296</v>
      </c>
      <c r="AK25" s="126">
        <v>0.96968300302145705</v>
      </c>
      <c r="AL25" s="127">
        <v>-2.0230728768745299E-3</v>
      </c>
      <c r="AM25" s="128">
        <v>99.791367604611906</v>
      </c>
      <c r="AN25" s="129">
        <v>-934.27730834230397</v>
      </c>
      <c r="AO25" s="126">
        <v>1</v>
      </c>
      <c r="AP25" s="126">
        <v>1</v>
      </c>
      <c r="AQ25" s="127">
        <v>0</v>
      </c>
      <c r="AR25" s="128">
        <v>100</v>
      </c>
      <c r="AS25" s="129">
        <v>0</v>
      </c>
      <c r="AT25" s="126">
        <v>0.74564959526571595</v>
      </c>
      <c r="AU25" s="126">
        <v>0.74764615721480099</v>
      </c>
      <c r="AV25" s="127">
        <v>-1.9965619490850402E-3</v>
      </c>
      <c r="AW25" s="128">
        <v>99.732953626549303</v>
      </c>
      <c r="AX25" s="129">
        <v>-459.510729143871</v>
      </c>
      <c r="AY25" s="126">
        <v>3.8308306870708103E-2</v>
      </c>
      <c r="AZ25" s="126">
        <v>3.6548099254369797E-2</v>
      </c>
      <c r="BA25" s="127">
        <v>1.7602076163382499E-3</v>
      </c>
      <c r="BB25" s="128">
        <v>104.81613996965299</v>
      </c>
      <c r="BC25" s="129">
        <v>330.92079207920801</v>
      </c>
      <c r="BD25" s="126">
        <v>0</v>
      </c>
      <c r="BE25" s="126">
        <v>0</v>
      </c>
      <c r="BF25" s="127">
        <v>0</v>
      </c>
      <c r="BG25" s="128"/>
      <c r="BH25" s="129">
        <v>0</v>
      </c>
    </row>
    <row r="26" spans="2:60" ht="18.95" customHeight="1">
      <c r="B26" s="58">
        <v>44713</v>
      </c>
      <c r="C26" s="120" t="s">
        <v>60</v>
      </c>
      <c r="D26" s="9">
        <v>10071594</v>
      </c>
      <c r="E26" s="11">
        <v>438695</v>
      </c>
      <c r="F26" s="86">
        <v>0.45216506940212198</v>
      </c>
      <c r="G26" s="6">
        <v>0.43052690365743801</v>
      </c>
      <c r="H26" s="10">
        <v>2.1638165744683802E-2</v>
      </c>
      <c r="I26" s="26">
        <v>105.025972955664</v>
      </c>
      <c r="J26" s="36">
        <v>217930.820285163</v>
      </c>
      <c r="K26" s="4">
        <v>5.3412034008993903</v>
      </c>
      <c r="L26" s="4">
        <v>5.06978968050442</v>
      </c>
      <c r="M26" s="5">
        <v>0.27141372039496398</v>
      </c>
      <c r="N26" s="26">
        <v>105.353549900475</v>
      </c>
      <c r="O26" s="16">
        <v>2733568.7978475899</v>
      </c>
      <c r="P26" s="88">
        <v>4.1567600917987697</v>
      </c>
      <c r="Q26" s="4">
        <v>3.9371089253353602</v>
      </c>
      <c r="R26" s="5">
        <v>0.21965116646340599</v>
      </c>
      <c r="S26" s="26">
        <v>105.578996431872</v>
      </c>
      <c r="T26" s="36">
        <v>2212237.3702458399</v>
      </c>
      <c r="U26" s="88">
        <v>3.55393327014571</v>
      </c>
      <c r="V26" s="4">
        <v>3.3286839375876101</v>
      </c>
      <c r="W26" s="5">
        <v>0.22524933255810101</v>
      </c>
      <c r="X26" s="26">
        <v>106.76691860151</v>
      </c>
      <c r="Y26" s="36">
        <v>2268619.8262961698</v>
      </c>
      <c r="Z26" s="6">
        <v>0.320988508640075</v>
      </c>
      <c r="AA26" s="6">
        <v>0.31143350876847098</v>
      </c>
      <c r="AB26" s="7">
        <v>9.5549998716035704E-3</v>
      </c>
      <c r="AC26" s="26">
        <v>103.06807058411501</v>
      </c>
      <c r="AD26" s="16">
        <v>34243.428304849898</v>
      </c>
      <c r="AE26" s="86">
        <v>0.31595464695148201</v>
      </c>
      <c r="AF26" s="6">
        <v>0.30826313402685201</v>
      </c>
      <c r="AG26" s="8">
        <v>7.6915129246301599E-3</v>
      </c>
      <c r="AH26" s="26">
        <v>102.495112803193</v>
      </c>
      <c r="AI26" s="36">
        <v>26760.934779920099</v>
      </c>
      <c r="AJ26" s="126">
        <v>5.9573489558852303E-6</v>
      </c>
      <c r="AK26" s="126">
        <v>6.8384640809674099E-6</v>
      </c>
      <c r="AL26" s="127">
        <v>-8.8111512508217897E-7</v>
      </c>
      <c r="AM26" s="128">
        <v>87.115306673402401</v>
      </c>
      <c r="AN26" s="129">
        <v>-8.8742338070869202</v>
      </c>
      <c r="AO26" s="126">
        <v>4.8863516055736904E-6</v>
      </c>
      <c r="AP26" s="126">
        <v>2.3336787177835601E-6</v>
      </c>
      <c r="AQ26" s="127">
        <v>2.5526728877901298E-6</v>
      </c>
      <c r="AR26" s="128">
        <v>209.384075380117</v>
      </c>
      <c r="AS26" s="129">
        <v>25.075620525171001</v>
      </c>
      <c r="AT26" s="126">
        <v>5.23530690979968E-5</v>
      </c>
      <c r="AU26" s="126">
        <v>1.9632865416707501E-4</v>
      </c>
      <c r="AV26" s="127">
        <v>-1.43975585069078E-4</v>
      </c>
      <c r="AW26" s="128">
        <v>26.666035745064701</v>
      </c>
      <c r="AX26" s="129">
        <v>-35.751153430843203</v>
      </c>
      <c r="AY26" s="126">
        <v>1.03439980755352E-2</v>
      </c>
      <c r="AZ26" s="126">
        <v>1.03626943005181E-2</v>
      </c>
      <c r="BA26" s="127">
        <v>-1.8696224982893699E-5</v>
      </c>
      <c r="BB26" s="128">
        <v>99.819581428915001</v>
      </c>
      <c r="BC26" s="129">
        <v>-7.7720207253889298E-2</v>
      </c>
      <c r="BD26" s="126">
        <v>1</v>
      </c>
      <c r="BE26" s="126">
        <v>1</v>
      </c>
      <c r="BF26" s="127">
        <v>0</v>
      </c>
      <c r="BG26" s="128">
        <v>100</v>
      </c>
      <c r="BH26" s="129">
        <v>0</v>
      </c>
    </row>
    <row r="27" spans="2:60" ht="18.95" customHeight="1">
      <c r="B27" s="58">
        <v>44713</v>
      </c>
      <c r="C27" s="120" t="s">
        <v>61</v>
      </c>
      <c r="D27" s="9">
        <v>26481279</v>
      </c>
      <c r="E27" s="11">
        <v>1279320</v>
      </c>
      <c r="F27" s="86">
        <v>0.17863215745734901</v>
      </c>
      <c r="G27" s="6">
        <v>0.171345714911046</v>
      </c>
      <c r="H27" s="10">
        <v>7.2864425463028898E-3</v>
      </c>
      <c r="I27" s="26">
        <v>104.252480168579</v>
      </c>
      <c r="J27" s="36">
        <v>192954.31798611701</v>
      </c>
      <c r="K27" s="4">
        <v>1.15029513765179</v>
      </c>
      <c r="L27" s="4">
        <v>1.0853722995636499</v>
      </c>
      <c r="M27" s="5">
        <v>6.4922838088135898E-2</v>
      </c>
      <c r="N27" s="26">
        <v>105.981619220818</v>
      </c>
      <c r="O27" s="16">
        <v>1719239.7888837501</v>
      </c>
      <c r="P27" s="88">
        <v>0.73330434681799095</v>
      </c>
      <c r="Q27" s="4">
        <v>0.69706250195416297</v>
      </c>
      <c r="R27" s="5">
        <v>3.6241844863828497E-2</v>
      </c>
      <c r="S27" s="26">
        <v>105.199224569135</v>
      </c>
      <c r="T27" s="36">
        <v>959730.40531376004</v>
      </c>
      <c r="U27" s="88">
        <v>0.90535309869285396</v>
      </c>
      <c r="V27" s="4">
        <v>0.84382093612231501</v>
      </c>
      <c r="W27" s="5">
        <v>6.1532162570538902E-2</v>
      </c>
      <c r="X27" s="26">
        <v>107.292087685487</v>
      </c>
      <c r="Y27" s="36">
        <v>1629450.3645037899</v>
      </c>
      <c r="Z27" s="6">
        <v>0.17846670206638399</v>
      </c>
      <c r="AA27" s="6">
        <v>0.16655277344594099</v>
      </c>
      <c r="AB27" s="7">
        <v>1.1913928620442601E-2</v>
      </c>
      <c r="AC27" s="26">
        <v>107.153245409215</v>
      </c>
      <c r="AD27" s="16">
        <v>86853.457015530294</v>
      </c>
      <c r="AE27" s="86">
        <v>0.183112236454014</v>
      </c>
      <c r="AF27" s="6">
        <v>0.17425438232117599</v>
      </c>
      <c r="AG27" s="8">
        <v>8.8578541328377391E-3</v>
      </c>
      <c r="AH27" s="26">
        <v>105.083289163145</v>
      </c>
      <c r="AI27" s="36">
        <v>41693.131054249403</v>
      </c>
      <c r="AJ27" s="126">
        <v>6.4309582630053399E-5</v>
      </c>
      <c r="AK27" s="126">
        <v>6.4096551292874298E-5</v>
      </c>
      <c r="AL27" s="127">
        <v>2.1303133717914101E-7</v>
      </c>
      <c r="AM27" s="128">
        <v>100.332360061317</v>
      </c>
      <c r="AN27" s="129">
        <v>5.6413422755839102</v>
      </c>
      <c r="AO27" s="126">
        <v>3.62860746631581E-5</v>
      </c>
      <c r="AP27" s="126">
        <v>3.6541588655182902E-5</v>
      </c>
      <c r="AQ27" s="127">
        <v>-2.5551399202486202E-7</v>
      </c>
      <c r="AR27" s="128">
        <v>99.300758392209005</v>
      </c>
      <c r="AS27" s="129">
        <v>-5.3798238503102001</v>
      </c>
      <c r="AT27" s="126">
        <v>1.5037677121169401E-4</v>
      </c>
      <c r="AU27" s="126">
        <v>1.4619333441934001E-4</v>
      </c>
      <c r="AV27" s="127">
        <v>4.18343679235304E-6</v>
      </c>
      <c r="AW27" s="128">
        <v>102.861578340058</v>
      </c>
      <c r="AX27" s="129">
        <v>22.7008759069207</v>
      </c>
      <c r="AY27" s="126">
        <v>4.3469086305127601E-4</v>
      </c>
      <c r="AZ27" s="126">
        <v>4.8454307587944502E-4</v>
      </c>
      <c r="BA27" s="127">
        <v>-4.9852212828168998E-5</v>
      </c>
      <c r="BB27" s="128">
        <v>89.711500316522404</v>
      </c>
      <c r="BC27" s="129">
        <v>-11.812481829634599</v>
      </c>
      <c r="BD27" s="126">
        <v>1</v>
      </c>
      <c r="BE27" s="126">
        <v>1</v>
      </c>
      <c r="BF27" s="127">
        <v>0</v>
      </c>
      <c r="BG27" s="128">
        <v>100</v>
      </c>
      <c r="BH27" s="129">
        <v>0</v>
      </c>
    </row>
    <row r="28" spans="2:60" ht="18.95" customHeight="1">
      <c r="B28" s="58">
        <v>44713</v>
      </c>
      <c r="C28" s="120" t="s">
        <v>62</v>
      </c>
      <c r="D28" s="9">
        <v>8610523</v>
      </c>
      <c r="E28" s="11">
        <v>346777</v>
      </c>
      <c r="F28" s="86">
        <v>0.70636185513934502</v>
      </c>
      <c r="G28" s="6">
        <v>0.69104929104294599</v>
      </c>
      <c r="H28" s="10">
        <v>1.53125640963983E-2</v>
      </c>
      <c r="I28" s="26">
        <v>102.21584253031899</v>
      </c>
      <c r="J28" s="36">
        <v>131849.18534101199</v>
      </c>
      <c r="K28" s="4">
        <v>16.0003300934798</v>
      </c>
      <c r="L28" s="4">
        <v>15.7149959484048</v>
      </c>
      <c r="M28" s="5">
        <v>0.28533414507497401</v>
      </c>
      <c r="N28" s="26">
        <v>101.815680678581</v>
      </c>
      <c r="O28" s="16">
        <v>2456876.2188534001</v>
      </c>
      <c r="P28" s="88">
        <v>8.0525670740325506</v>
      </c>
      <c r="Q28" s="4">
        <v>7.8060424999351099</v>
      </c>
      <c r="R28" s="5">
        <v>0.246524574097435</v>
      </c>
      <c r="S28" s="26">
        <v>103.15812492821399</v>
      </c>
      <c r="T28" s="36">
        <v>2122705.5153311701</v>
      </c>
      <c r="U28" s="88">
        <v>10.0331746399144</v>
      </c>
      <c r="V28" s="4">
        <v>9.7641106532440105</v>
      </c>
      <c r="W28" s="5">
        <v>0.26906398667042403</v>
      </c>
      <c r="X28" s="26">
        <v>102.755642538535</v>
      </c>
      <c r="Y28" s="36">
        <v>2316781.64569738</v>
      </c>
      <c r="Z28" s="6">
        <v>0.37915648332157997</v>
      </c>
      <c r="AA28" s="6">
        <v>0.36642455620062497</v>
      </c>
      <c r="AB28" s="7">
        <v>1.27319271209558E-2</v>
      </c>
      <c r="AC28" s="26">
        <v>103.474638068193</v>
      </c>
      <c r="AD28" s="16">
        <v>37357.014736065998</v>
      </c>
      <c r="AE28" s="86">
        <v>0.38483998943867398</v>
      </c>
      <c r="AF28" s="6">
        <v>0.37384239531844699</v>
      </c>
      <c r="AG28" s="8">
        <v>1.09975941202267E-2</v>
      </c>
      <c r="AH28" s="26">
        <v>102.94177285881599</v>
      </c>
      <c r="AI28" s="36">
        <v>39028.229021078398</v>
      </c>
      <c r="AJ28" s="126">
        <v>0.98104579494996302</v>
      </c>
      <c r="AK28" s="126">
        <v>0.98262344688459902</v>
      </c>
      <c r="AL28" s="127">
        <v>-1.57765193463588E-3</v>
      </c>
      <c r="AM28" s="128">
        <v>99.839444912530993</v>
      </c>
      <c r="AN28" s="129">
        <v>-809.37646141850701</v>
      </c>
      <c r="AO28" s="126">
        <v>1</v>
      </c>
      <c r="AP28" s="126">
        <v>1</v>
      </c>
      <c r="AQ28" s="127">
        <v>0</v>
      </c>
      <c r="AR28" s="128">
        <v>100</v>
      </c>
      <c r="AS28" s="129">
        <v>0</v>
      </c>
      <c r="AT28" s="126">
        <v>0.75186597240134101</v>
      </c>
      <c r="AU28" s="126">
        <v>0.76172533465542802</v>
      </c>
      <c r="AV28" s="127">
        <v>-9.8593622540876693E-3</v>
      </c>
      <c r="AW28" s="128">
        <v>98.705653887887607</v>
      </c>
      <c r="AX28" s="129">
        <v>-2446.38383738226</v>
      </c>
      <c r="AY28" s="126">
        <v>3.9076515561976999E-2</v>
      </c>
      <c r="AZ28" s="126">
        <v>3.2382310984308098E-2</v>
      </c>
      <c r="BA28" s="127">
        <v>6.6942045776688698E-3</v>
      </c>
      <c r="BB28" s="128">
        <v>120.67241149315301</v>
      </c>
      <c r="BC28" s="129">
        <v>1111.97432239657</v>
      </c>
      <c r="BD28" s="126">
        <v>0</v>
      </c>
      <c r="BE28" s="126">
        <v>0</v>
      </c>
      <c r="BF28" s="127">
        <v>0</v>
      </c>
      <c r="BG28" s="128"/>
      <c r="BH28" s="129">
        <v>0</v>
      </c>
    </row>
    <row r="29" spans="2:60" ht="18.95" customHeight="1">
      <c r="B29" s="58">
        <v>44743</v>
      </c>
      <c r="C29" s="120" t="s">
        <v>60</v>
      </c>
      <c r="D29" s="9">
        <v>10115366</v>
      </c>
      <c r="E29" s="11">
        <v>565903</v>
      </c>
      <c r="F29" s="86">
        <v>0.46455709066780099</v>
      </c>
      <c r="G29" s="6">
        <v>0.43956649814544102</v>
      </c>
      <c r="H29" s="10">
        <v>2.4990592522359901E-2</v>
      </c>
      <c r="I29" s="26">
        <v>105.685281437005</v>
      </c>
      <c r="J29" s="36">
        <v>252788.989920533</v>
      </c>
      <c r="K29" s="4">
        <v>6.2571541229122802</v>
      </c>
      <c r="L29" s="4">
        <v>5.8261598640677903</v>
      </c>
      <c r="M29" s="5">
        <v>0.43099425884449699</v>
      </c>
      <c r="N29" s="26">
        <v>107.397570078751</v>
      </c>
      <c r="O29" s="16">
        <v>4359664.6721108304</v>
      </c>
      <c r="P29" s="88">
        <v>4.8308241145204196</v>
      </c>
      <c r="Q29" s="4">
        <v>4.4977708193807002</v>
      </c>
      <c r="R29" s="5">
        <v>0.33305329513971699</v>
      </c>
      <c r="S29" s="26">
        <v>107.404852503924</v>
      </c>
      <c r="T29" s="36">
        <v>3368955.9778442602</v>
      </c>
      <c r="U29" s="88">
        <v>4.1881967493810901</v>
      </c>
      <c r="V29" s="4">
        <v>3.8362051446979399</v>
      </c>
      <c r="W29" s="5">
        <v>0.351991604683147</v>
      </c>
      <c r="X29" s="26">
        <v>109.175515682982</v>
      </c>
      <c r="Y29" s="36">
        <v>3560523.9102973398</v>
      </c>
      <c r="Z29" s="6">
        <v>0.33153555887424302</v>
      </c>
      <c r="AA29" s="6">
        <v>0.327383869386912</v>
      </c>
      <c r="AB29" s="7">
        <v>4.1516894873310697E-3</v>
      </c>
      <c r="AC29" s="26">
        <v>101.268141125922</v>
      </c>
      <c r="AD29" s="16">
        <v>14709.0165329757</v>
      </c>
      <c r="AE29" s="86">
        <v>0.328104362216249</v>
      </c>
      <c r="AF29" s="6">
        <v>0.32351325120547197</v>
      </c>
      <c r="AG29" s="8">
        <v>4.5911110107773601E-3</v>
      </c>
      <c r="AH29" s="26">
        <v>101.419141563342</v>
      </c>
      <c r="AI29" s="36">
        <v>16712.415385879402</v>
      </c>
      <c r="AJ29" s="126">
        <v>3.5589419107524102E-6</v>
      </c>
      <c r="AK29" s="126">
        <v>3.5341745846903002E-6</v>
      </c>
      <c r="AL29" s="127">
        <v>2.47673260621044E-8</v>
      </c>
      <c r="AM29" s="128">
        <v>100.700795206026</v>
      </c>
      <c r="AN29" s="129">
        <v>0.250530567959525</v>
      </c>
      <c r="AO29" s="126">
        <v>3.1476251422142702E-6</v>
      </c>
      <c r="AP29" s="126">
        <v>3.6192478840972001E-6</v>
      </c>
      <c r="AQ29" s="127">
        <v>-4.7162274188293198E-7</v>
      </c>
      <c r="AR29" s="128">
        <v>86.969040060637397</v>
      </c>
      <c r="AS29" s="129">
        <v>-4.6448685398687202</v>
      </c>
      <c r="AT29" s="126">
        <v>2.99995125079217E-5</v>
      </c>
      <c r="AU29" s="126">
        <v>0</v>
      </c>
      <c r="AV29" s="127">
        <v>2.99995125079217E-5</v>
      </c>
      <c r="AW29" s="128"/>
      <c r="AX29" s="129">
        <v>8</v>
      </c>
      <c r="AY29" s="126">
        <v>1.06460198403097E-2</v>
      </c>
      <c r="AZ29" s="126">
        <v>1.01522842639593E-2</v>
      </c>
      <c r="BA29" s="127">
        <v>4.9373557635031104E-4</v>
      </c>
      <c r="BB29" s="128">
        <v>104.86329542705001</v>
      </c>
      <c r="BC29" s="129">
        <v>2.0406091370558301</v>
      </c>
      <c r="BD29" s="126">
        <v>1</v>
      </c>
      <c r="BE29" s="126">
        <v>1</v>
      </c>
      <c r="BF29" s="127">
        <v>0</v>
      </c>
      <c r="BG29" s="128">
        <v>100</v>
      </c>
      <c r="BH29" s="129">
        <v>0</v>
      </c>
    </row>
    <row r="30" spans="2:60" ht="18.95" customHeight="1">
      <c r="B30" s="58">
        <v>44743</v>
      </c>
      <c r="C30" s="120" t="s">
        <v>61</v>
      </c>
      <c r="D30" s="9">
        <v>26925324</v>
      </c>
      <c r="E30" s="11">
        <v>1512438</v>
      </c>
      <c r="F30" s="86">
        <v>0.19108906544634299</v>
      </c>
      <c r="G30" s="6">
        <v>0.17450302095028</v>
      </c>
      <c r="H30" s="10">
        <v>1.6586044496063101E-2</v>
      </c>
      <c r="I30" s="26">
        <v>109.504732013085</v>
      </c>
      <c r="J30" s="36">
        <v>446584.62193491502</v>
      </c>
      <c r="K30" s="4">
        <v>1.21689168734692</v>
      </c>
      <c r="L30" s="4">
        <v>1.1344394776660001</v>
      </c>
      <c r="M30" s="5">
        <v>8.2452209680918098E-2</v>
      </c>
      <c r="N30" s="26">
        <v>107.268101234501</v>
      </c>
      <c r="O30" s="16">
        <v>2220052.46017465</v>
      </c>
      <c r="P30" s="88">
        <v>0.82600172239338698</v>
      </c>
      <c r="Q30" s="4">
        <v>0.75086978772022395</v>
      </c>
      <c r="R30" s="5">
        <v>7.5131934673162995E-2</v>
      </c>
      <c r="S30" s="26">
        <v>110.00598717672101</v>
      </c>
      <c r="T30" s="36">
        <v>2022951.6838217401</v>
      </c>
      <c r="U30" s="88">
        <v>1.0076727396112299</v>
      </c>
      <c r="V30" s="4">
        <v>0.90956191262054997</v>
      </c>
      <c r="W30" s="5">
        <v>9.8110826990679495E-2</v>
      </c>
      <c r="X30" s="26">
        <v>110.786602388397</v>
      </c>
      <c r="Y30" s="36">
        <v>2641665.8046319899</v>
      </c>
      <c r="Z30" s="6">
        <v>0.19524466149626599</v>
      </c>
      <c r="AA30" s="6">
        <v>0.189937592242335</v>
      </c>
      <c r="AB30" s="7">
        <v>5.3070692539313397E-3</v>
      </c>
      <c r="AC30" s="26">
        <v>102.794112103495</v>
      </c>
      <c r="AD30" s="16">
        <v>38510.397774582001</v>
      </c>
      <c r="AE30" s="86">
        <v>0.18393213427368801</v>
      </c>
      <c r="AF30" s="6">
        <v>0.180294288480154</v>
      </c>
      <c r="AG30" s="8">
        <v>3.6378457935335399E-3</v>
      </c>
      <c r="AH30" s="26">
        <v>102.017726587014</v>
      </c>
      <c r="AI30" s="36">
        <v>18716.225498547901</v>
      </c>
      <c r="AJ30" s="126">
        <v>7.8736285587501198E-5</v>
      </c>
      <c r="AK30" s="126">
        <v>6.8763149299343103E-5</v>
      </c>
      <c r="AL30" s="127">
        <v>9.9731362881580095E-6</v>
      </c>
      <c r="AM30" s="128">
        <v>114.503606059028</v>
      </c>
      <c r="AN30" s="129">
        <v>268.52992585481098</v>
      </c>
      <c r="AO30" s="126">
        <v>4.5154280806719499E-5</v>
      </c>
      <c r="AP30" s="126">
        <v>4.1168222413791597E-5</v>
      </c>
      <c r="AQ30" s="127">
        <v>3.9860583929278302E-6</v>
      </c>
      <c r="AR30" s="128">
        <v>109.682367027808</v>
      </c>
      <c r="AS30" s="129">
        <v>84.833642506683603</v>
      </c>
      <c r="AT30" s="126">
        <v>1.6569978919796799E-4</v>
      </c>
      <c r="AU30" s="126">
        <v>1.54409568022449E-4</v>
      </c>
      <c r="AV30" s="127">
        <v>1.1290221175518899E-5</v>
      </c>
      <c r="AW30" s="128">
        <v>107.311866304734</v>
      </c>
      <c r="AX30" s="129">
        <v>63.707726184841597</v>
      </c>
      <c r="AY30" s="126">
        <v>5.0896879117533699E-4</v>
      </c>
      <c r="AZ30" s="126">
        <v>3.0306091524396402E-4</v>
      </c>
      <c r="BA30" s="127">
        <v>2.05907875931373E-4</v>
      </c>
      <c r="BB30" s="128">
        <v>167.94273546148801</v>
      </c>
      <c r="BC30" s="129">
        <v>43.287806849176597</v>
      </c>
      <c r="BD30" s="126">
        <v>1</v>
      </c>
      <c r="BE30" s="126">
        <v>1</v>
      </c>
      <c r="BF30" s="127">
        <v>0</v>
      </c>
      <c r="BG30" s="128">
        <v>100</v>
      </c>
      <c r="BH30" s="129">
        <v>0</v>
      </c>
    </row>
    <row r="31" spans="2:60" ht="18.95" customHeight="1">
      <c r="B31" s="58">
        <v>44743</v>
      </c>
      <c r="C31" s="120" t="s">
        <v>62</v>
      </c>
      <c r="D31" s="9">
        <v>8908708</v>
      </c>
      <c r="E31" s="11">
        <v>410414</v>
      </c>
      <c r="F31" s="86">
        <v>0.73841807364210299</v>
      </c>
      <c r="G31" s="6">
        <v>0.72567212619452504</v>
      </c>
      <c r="H31" s="10">
        <v>1.27459474475783E-2</v>
      </c>
      <c r="I31" s="26">
        <v>101.75643337913699</v>
      </c>
      <c r="J31" s="36">
        <v>113549.92399382099</v>
      </c>
      <c r="K31" s="4">
        <v>19.0304148166665</v>
      </c>
      <c r="L31" s="4">
        <v>18.977864371910599</v>
      </c>
      <c r="M31" s="5">
        <v>5.2550444755894397E-2</v>
      </c>
      <c r="N31" s="26">
        <v>100.276903890374</v>
      </c>
      <c r="O31" s="16">
        <v>468156.56760039402</v>
      </c>
      <c r="P31" s="88">
        <v>9.9011966718406299</v>
      </c>
      <c r="Q31" s="4">
        <v>9.6342961010102002</v>
      </c>
      <c r="R31" s="5">
        <v>0.26690057083042901</v>
      </c>
      <c r="S31" s="26">
        <v>102.77031729180899</v>
      </c>
      <c r="T31" s="36">
        <v>2377739.2505616099</v>
      </c>
      <c r="U31" s="88">
        <v>12.442279845741901</v>
      </c>
      <c r="V31" s="4">
        <v>12.2059895617595</v>
      </c>
      <c r="W31" s="5">
        <v>0.236290283982352</v>
      </c>
      <c r="X31" s="26">
        <v>101.93585520278199</v>
      </c>
      <c r="Y31" s="36">
        <v>2105041.1432358501</v>
      </c>
      <c r="Z31" s="6">
        <v>0.42428360355542999</v>
      </c>
      <c r="AA31" s="6">
        <v>0.41633389153677702</v>
      </c>
      <c r="AB31" s="7">
        <v>7.9497120186531305E-3</v>
      </c>
      <c r="AC31" s="26">
        <v>101.909455891113</v>
      </c>
      <c r="AD31" s="16">
        <v>22657.180085018601</v>
      </c>
      <c r="AE31" s="86">
        <v>0.43062183897384199</v>
      </c>
      <c r="AF31" s="6">
        <v>0.42658428234832102</v>
      </c>
      <c r="AG31" s="8">
        <v>4.0375566255209097E-3</v>
      </c>
      <c r="AH31" s="26">
        <v>100.94648508925199</v>
      </c>
      <c r="AI31" s="36">
        <v>14494.880773856201</v>
      </c>
      <c r="AJ31" s="126">
        <v>0.99209236144574797</v>
      </c>
      <c r="AK31" s="126">
        <v>0.99193845124602698</v>
      </c>
      <c r="AL31" s="127">
        <v>1.53910199721107E-4</v>
      </c>
      <c r="AM31" s="128">
        <v>100.015516103799</v>
      </c>
      <c r="AN31" s="129">
        <v>108.2753637732</v>
      </c>
      <c r="AO31" s="126">
        <v>1</v>
      </c>
      <c r="AP31" s="126">
        <v>1</v>
      </c>
      <c r="AQ31" s="127">
        <v>0</v>
      </c>
      <c r="AR31" s="128">
        <v>100</v>
      </c>
      <c r="AS31" s="129">
        <v>0</v>
      </c>
      <c r="AT31" s="126">
        <v>0.75019585595807303</v>
      </c>
      <c r="AU31" s="126">
        <v>0.74241624901081504</v>
      </c>
      <c r="AV31" s="127">
        <v>7.7796069472583201E-3</v>
      </c>
      <c r="AW31" s="128">
        <v>101.04787670765801</v>
      </c>
      <c r="AX31" s="129">
        <v>2591.7993932999502</v>
      </c>
      <c r="AY31" s="126">
        <v>4.1124490740218199E-2</v>
      </c>
      <c r="AZ31" s="126">
        <v>4.2591481703659201E-2</v>
      </c>
      <c r="BA31" s="127">
        <v>-1.466990963441E-3</v>
      </c>
      <c r="BB31" s="128">
        <v>96.555670512596905</v>
      </c>
      <c r="BC31" s="129">
        <v>-259.97720455908802</v>
      </c>
      <c r="BD31" s="126">
        <v>0</v>
      </c>
      <c r="BE31" s="126">
        <v>0</v>
      </c>
      <c r="BF31" s="127">
        <v>0</v>
      </c>
      <c r="BG31" s="128"/>
      <c r="BH31" s="129">
        <v>0</v>
      </c>
    </row>
    <row r="32" spans="2:60" ht="18.95" customHeight="1">
      <c r="B32" s="58">
        <v>44774</v>
      </c>
      <c r="C32" s="120" t="s">
        <v>60</v>
      </c>
      <c r="D32" s="9">
        <v>7955802</v>
      </c>
      <c r="E32" s="11">
        <v>570988</v>
      </c>
      <c r="F32" s="86">
        <v>0.485220220412725</v>
      </c>
      <c r="G32" s="6">
        <v>0.424128002690074</v>
      </c>
      <c r="H32" s="10">
        <v>6.1092217722651103E-2</v>
      </c>
      <c r="I32" s="26">
        <v>114.40419338859201</v>
      </c>
      <c r="J32" s="36">
        <v>486037.58794230298</v>
      </c>
      <c r="K32" s="4">
        <v>6.7442452131859998</v>
      </c>
      <c r="L32" s="4">
        <v>5.8444072807912697</v>
      </c>
      <c r="M32" s="5">
        <v>0.89983793239473098</v>
      </c>
      <c r="N32" s="26">
        <v>115.396564427537</v>
      </c>
      <c r="O32" s="16">
        <v>7158932.4222218702</v>
      </c>
      <c r="P32" s="88">
        <v>3.9824287985045301</v>
      </c>
      <c r="Q32" s="4">
        <v>3.2952251185664099</v>
      </c>
      <c r="R32" s="5">
        <v>0.68720367993812304</v>
      </c>
      <c r="S32" s="26">
        <v>120.85452905982601</v>
      </c>
      <c r="T32" s="36">
        <v>5467256.4112590803</v>
      </c>
      <c r="U32" s="88">
        <v>4.7960487201667403</v>
      </c>
      <c r="V32" s="4">
        <v>4.0278131939725501</v>
      </c>
      <c r="W32" s="5">
        <v>0.768235526194188</v>
      </c>
      <c r="X32" s="26">
        <v>119.073266042819</v>
      </c>
      <c r="Y32" s="36">
        <v>6111929.7357667703</v>
      </c>
      <c r="Z32" s="6">
        <v>0.32705131548210797</v>
      </c>
      <c r="AA32" s="6">
        <v>0.31372568927967598</v>
      </c>
      <c r="AB32" s="7">
        <v>1.3325626202431299E-2</v>
      </c>
      <c r="AC32" s="26">
        <v>104.24754065662501</v>
      </c>
      <c r="AD32" s="16">
        <v>39247.060711439197</v>
      </c>
      <c r="AE32" s="86">
        <v>0.30487045926531098</v>
      </c>
      <c r="AF32" s="6">
        <v>0.29979005781322499</v>
      </c>
      <c r="AG32" s="8">
        <v>5.0804014520863796E-3</v>
      </c>
      <c r="AH32" s="26">
        <v>101.694653081274</v>
      </c>
      <c r="AI32" s="36">
        <v>14922.6631852133</v>
      </c>
      <c r="AJ32" s="126">
        <v>4.2736106303299099E-6</v>
      </c>
      <c r="AK32" s="126">
        <v>1.75135029107441E-6</v>
      </c>
      <c r="AL32" s="127">
        <v>2.5222603392554899E-6</v>
      </c>
      <c r="AM32" s="128">
        <v>244.01803865908099</v>
      </c>
      <c r="AN32" s="129">
        <v>20.0666038515695</v>
      </c>
      <c r="AO32" s="126">
        <v>2.8498206685575601E-6</v>
      </c>
      <c r="AP32" s="126">
        <v>1.7960124930629E-6</v>
      </c>
      <c r="AQ32" s="127">
        <v>1.0538081754946599E-6</v>
      </c>
      <c r="AR32" s="128">
        <v>158.67488002254899</v>
      </c>
      <c r="AS32" s="129">
        <v>8.1351714922528995</v>
      </c>
      <c r="AT32" s="126">
        <v>3.81326847952274E-5</v>
      </c>
      <c r="AU32" s="126">
        <v>0</v>
      </c>
      <c r="AV32" s="127">
        <v>3.81326847952274E-5</v>
      </c>
      <c r="AW32" s="128"/>
      <c r="AX32" s="129">
        <v>9</v>
      </c>
      <c r="AY32" s="126">
        <v>9.2619392185238694E-3</v>
      </c>
      <c r="AZ32" s="126">
        <v>1.0204081632653E-2</v>
      </c>
      <c r="BA32" s="127">
        <v>-9.4214241412918199E-4</v>
      </c>
      <c r="BB32" s="128">
        <v>90.767004341534005</v>
      </c>
      <c r="BC32" s="129">
        <v>-3.25510204081632</v>
      </c>
      <c r="BD32" s="126">
        <v>1</v>
      </c>
      <c r="BE32" s="126">
        <v>1</v>
      </c>
      <c r="BF32" s="127">
        <v>0</v>
      </c>
      <c r="BG32" s="128">
        <v>100</v>
      </c>
      <c r="BH32" s="129">
        <v>0</v>
      </c>
    </row>
    <row r="33" spans="2:60" ht="18.95" customHeight="1">
      <c r="B33" s="58">
        <v>44774</v>
      </c>
      <c r="C33" s="120" t="s">
        <v>61</v>
      </c>
      <c r="D33" s="9">
        <v>21661573</v>
      </c>
      <c r="E33" s="11">
        <v>1552608</v>
      </c>
      <c r="F33" s="86">
        <v>0.20179550210873401</v>
      </c>
      <c r="G33" s="6">
        <v>0.16280542158741901</v>
      </c>
      <c r="H33" s="10">
        <v>3.89900805213148E-2</v>
      </c>
      <c r="I33" s="26">
        <v>123.948883360975</v>
      </c>
      <c r="J33" s="36">
        <v>844586.47548833897</v>
      </c>
      <c r="K33" s="4">
        <v>1.2421993908932301</v>
      </c>
      <c r="L33" s="4">
        <v>1.02437936791943</v>
      </c>
      <c r="M33" s="5">
        <v>0.21782002297379399</v>
      </c>
      <c r="N33" s="26">
        <v>121.26360895145601</v>
      </c>
      <c r="O33" s="16">
        <v>4718324.3285085298</v>
      </c>
      <c r="P33" s="88">
        <v>0.84116388962149702</v>
      </c>
      <c r="Q33" s="4">
        <v>0.66830455594715399</v>
      </c>
      <c r="R33" s="5">
        <v>0.172859333674342</v>
      </c>
      <c r="S33" s="26">
        <v>125.865353174101</v>
      </c>
      <c r="T33" s="36">
        <v>3744405.0751181198</v>
      </c>
      <c r="U33" s="88">
        <v>1.1402887962014501</v>
      </c>
      <c r="V33" s="4">
        <v>0.91036823203281103</v>
      </c>
      <c r="W33" s="5">
        <v>0.22992056416864501</v>
      </c>
      <c r="X33" s="26">
        <v>125.255776297822</v>
      </c>
      <c r="Y33" s="36">
        <v>4980441.0849403003</v>
      </c>
      <c r="Z33" s="6">
        <v>0.18435223900519901</v>
      </c>
      <c r="AA33" s="6">
        <v>0.178581656809397</v>
      </c>
      <c r="AB33" s="7">
        <v>5.7705821958018702E-3</v>
      </c>
      <c r="AC33" s="26">
        <v>103.231340944473</v>
      </c>
      <c r="AD33" s="16">
        <v>37351.224296437897</v>
      </c>
      <c r="AE33" s="86">
        <v>0.17133681926675401</v>
      </c>
      <c r="AF33" s="6">
        <v>0.16966556935508001</v>
      </c>
      <c r="AG33" s="8">
        <v>1.67124991167438E-3</v>
      </c>
      <c r="AH33" s="26">
        <v>100.98502596491799</v>
      </c>
      <c r="AI33" s="36">
        <v>7802.19177390391</v>
      </c>
      <c r="AJ33" s="126">
        <v>7.1693777732577402E-5</v>
      </c>
      <c r="AK33" s="126">
        <v>5.0882128650631697E-5</v>
      </c>
      <c r="AL33" s="127">
        <v>2.0811649081945599E-5</v>
      </c>
      <c r="AM33" s="128">
        <v>140.901687161799</v>
      </c>
      <c r="AN33" s="129">
        <v>450.81305583894903</v>
      </c>
      <c r="AO33" s="126">
        <v>4.5544811817627902E-5</v>
      </c>
      <c r="AP33" s="126">
        <v>3.6274203962593998E-5</v>
      </c>
      <c r="AQ33" s="127">
        <v>9.2706078550339101E-6</v>
      </c>
      <c r="AR33" s="128">
        <v>125.5570263226</v>
      </c>
      <c r="AS33" s="129">
        <v>157.139945878887</v>
      </c>
      <c r="AT33" s="126">
        <v>1.5728363312032399E-4</v>
      </c>
      <c r="AU33" s="126">
        <v>1.3779533867210099E-4</v>
      </c>
      <c r="AV33" s="127">
        <v>1.9488294448223101E-5</v>
      </c>
      <c r="AW33" s="128">
        <v>114.142927210765</v>
      </c>
      <c r="AX33" s="129">
        <v>91.813915406480106</v>
      </c>
      <c r="AY33" s="126">
        <v>4.4477690394840498E-4</v>
      </c>
      <c r="AZ33" s="126">
        <v>1.0250102501024999E-3</v>
      </c>
      <c r="BA33" s="127">
        <v>-5.8023334615409496E-4</v>
      </c>
      <c r="BB33" s="128">
        <v>43.392434749206402</v>
      </c>
      <c r="BC33" s="129">
        <v>-114.80032800328</v>
      </c>
      <c r="BD33" s="126">
        <v>1</v>
      </c>
      <c r="BE33" s="126">
        <v>1</v>
      </c>
      <c r="BF33" s="127">
        <v>0</v>
      </c>
      <c r="BG33" s="128">
        <v>100</v>
      </c>
      <c r="BH33" s="129">
        <v>0</v>
      </c>
    </row>
    <row r="34" spans="2:60" ht="18.95" customHeight="1">
      <c r="B34" s="58">
        <v>44774</v>
      </c>
      <c r="C34" s="120" t="s">
        <v>62</v>
      </c>
      <c r="D34" s="9">
        <v>7952541</v>
      </c>
      <c r="E34" s="11">
        <v>418863</v>
      </c>
      <c r="F34" s="86">
        <v>0.74764078550490898</v>
      </c>
      <c r="G34" s="6">
        <v>0.72110451388640195</v>
      </c>
      <c r="H34" s="10">
        <v>2.6536271618507599E-2</v>
      </c>
      <c r="I34" s="26">
        <v>103.67994806681899</v>
      </c>
      <c r="J34" s="36">
        <v>211030.78803331801</v>
      </c>
      <c r="K34" s="4">
        <v>18.739852742838899</v>
      </c>
      <c r="L34" s="4">
        <v>18.772065201907701</v>
      </c>
      <c r="M34" s="5">
        <v>-3.2212459068766401E-2</v>
      </c>
      <c r="N34" s="26">
        <v>99.828402156489901</v>
      </c>
      <c r="O34" s="16">
        <v>-256170.90145518701</v>
      </c>
      <c r="P34" s="88">
        <v>10.373029702078799</v>
      </c>
      <c r="Q34" s="4">
        <v>9.8825176728429103</v>
      </c>
      <c r="R34" s="5">
        <v>0.49051202923595999</v>
      </c>
      <c r="S34" s="26">
        <v>104.96343184474</v>
      </c>
      <c r="T34" s="36">
        <v>3900817.02349217</v>
      </c>
      <c r="U34" s="88">
        <v>13.802463262999799</v>
      </c>
      <c r="V34" s="4">
        <v>13.5311880018048</v>
      </c>
      <c r="W34" s="5">
        <v>0.27127526119495199</v>
      </c>
      <c r="X34" s="26">
        <v>102.004814811225</v>
      </c>
      <c r="Y34" s="36">
        <v>2157327.6369385701</v>
      </c>
      <c r="Z34" s="6">
        <v>0.41178818531272698</v>
      </c>
      <c r="AA34" s="6">
        <v>0.393163311511393</v>
      </c>
      <c r="AB34" s="7">
        <v>1.8624873801333899E-2</v>
      </c>
      <c r="AC34" s="26">
        <v>104.737185097392</v>
      </c>
      <c r="AD34" s="16">
        <v>45961.383324251503</v>
      </c>
      <c r="AE34" s="86">
        <v>0.38045624318014598</v>
      </c>
      <c r="AF34" s="6">
        <v>0.37661165870171198</v>
      </c>
      <c r="AG34" s="8">
        <v>3.84458447843422E-3</v>
      </c>
      <c r="AH34" s="26">
        <v>101.02083522631401</v>
      </c>
      <c r="AI34" s="36">
        <v>11996.968196186799</v>
      </c>
      <c r="AJ34" s="126">
        <v>0.99103222376883204</v>
      </c>
      <c r="AK34" s="126">
        <v>0.990783880292467</v>
      </c>
      <c r="AL34" s="127">
        <v>2.4834347636481998E-4</v>
      </c>
      <c r="AM34" s="128">
        <v>100.025065352929</v>
      </c>
      <c r="AN34" s="129">
        <v>161.64329195719199</v>
      </c>
      <c r="AO34" s="126">
        <v>1</v>
      </c>
      <c r="AP34" s="126">
        <v>1</v>
      </c>
      <c r="AQ34" s="127">
        <v>0</v>
      </c>
      <c r="AR34" s="128">
        <v>100</v>
      </c>
      <c r="AS34" s="129">
        <v>0</v>
      </c>
      <c r="AT34" s="126">
        <v>0.73940112659353696</v>
      </c>
      <c r="AU34" s="126">
        <v>0.74496896746285501</v>
      </c>
      <c r="AV34" s="127">
        <v>-5.56784086931805E-3</v>
      </c>
      <c r="AW34" s="128">
        <v>99.252607677299494</v>
      </c>
      <c r="AX34" s="129">
        <v>-1802.91141621214</v>
      </c>
      <c r="AY34" s="126">
        <v>4.7727635655201002E-2</v>
      </c>
      <c r="AZ34" s="126">
        <v>4.5078314020119699E-2</v>
      </c>
      <c r="BA34" s="127">
        <v>2.64932163508135E-3</v>
      </c>
      <c r="BB34" s="128">
        <v>105.877153333416</v>
      </c>
      <c r="BC34" s="129">
        <v>414.76454858016098</v>
      </c>
      <c r="BD34" s="126">
        <v>0</v>
      </c>
      <c r="BE34" s="126">
        <v>0</v>
      </c>
      <c r="BF34" s="127">
        <v>0</v>
      </c>
      <c r="BG34" s="128"/>
      <c r="BH34" s="129">
        <v>0</v>
      </c>
    </row>
    <row r="35" spans="2:60" ht="17.100000000000001" customHeight="1">
      <c r="B35" s="58">
        <v>44805</v>
      </c>
      <c r="C35" s="120" t="s">
        <v>60</v>
      </c>
      <c r="D35" s="9">
        <v>7875955</v>
      </c>
      <c r="E35" s="11">
        <v>578863</v>
      </c>
      <c r="F35" s="86">
        <v>0.52119342987612205</v>
      </c>
      <c r="G35" s="6">
        <v>0.45098062926806498</v>
      </c>
      <c r="H35" s="10">
        <v>7.0212800608057693E-2</v>
      </c>
      <c r="I35" s="26">
        <v>115.568917166578</v>
      </c>
      <c r="J35" s="78">
        <v>552992.85801303503</v>
      </c>
      <c r="K35" s="4">
        <v>6.7482251492746803</v>
      </c>
      <c r="L35" s="4">
        <v>5.8703240476013496</v>
      </c>
      <c r="M35" s="5">
        <v>0.87790110167332902</v>
      </c>
      <c r="N35" s="26">
        <v>114.954900181908</v>
      </c>
      <c r="O35" s="34">
        <v>6914309.5712295696</v>
      </c>
      <c r="P35" s="88">
        <v>4.34465648927653</v>
      </c>
      <c r="Q35" s="4">
        <v>3.5469791643273099</v>
      </c>
      <c r="R35" s="5">
        <v>0.79767732494922805</v>
      </c>
      <c r="S35" s="26">
        <v>122.488920515001</v>
      </c>
      <c r="T35" s="78">
        <v>6282470.7158204904</v>
      </c>
      <c r="U35" s="88">
        <v>4.88762035842002</v>
      </c>
      <c r="V35" s="4">
        <v>4.1145089598056801</v>
      </c>
      <c r="W35" s="5">
        <v>0.77311139861433797</v>
      </c>
      <c r="X35" s="26">
        <v>118.789882490639</v>
      </c>
      <c r="Y35" s="78">
        <v>6088990.5854735803</v>
      </c>
      <c r="Z35" s="6">
        <v>0.36024926502571403</v>
      </c>
      <c r="AA35" s="6">
        <v>0.35357127439129599</v>
      </c>
      <c r="AB35" s="33">
        <v>6.6779906344179296E-3</v>
      </c>
      <c r="AC35" s="26">
        <v>101.888725447482</v>
      </c>
      <c r="AD35" s="34">
        <v>18714.9285151529</v>
      </c>
      <c r="AE35" s="86">
        <v>0.32162181829165598</v>
      </c>
      <c r="AF35" s="6">
        <v>0.319658220960364</v>
      </c>
      <c r="AG35" s="8">
        <v>1.9635973312919202E-3</v>
      </c>
      <c r="AH35" s="26">
        <v>100.614280253888</v>
      </c>
      <c r="AI35" s="78">
        <v>5720.6894842605998</v>
      </c>
      <c r="AJ35" s="126">
        <v>1.84104657784357E-5</v>
      </c>
      <c r="AK35" s="126">
        <v>8.6376223735149705E-6</v>
      </c>
      <c r="AL35" s="127">
        <v>9.77284340492078E-6</v>
      </c>
      <c r="AM35" s="128">
        <v>213.14274903805301</v>
      </c>
      <c r="AN35" s="129">
        <v>76.970474879202797</v>
      </c>
      <c r="AO35" s="126">
        <v>1.5470856838984001E-5</v>
      </c>
      <c r="AP35" s="126">
        <v>7.09619963028799E-6</v>
      </c>
      <c r="AQ35" s="127">
        <v>8.3746572086960403E-6</v>
      </c>
      <c r="AR35" s="128">
        <v>218.016088117805</v>
      </c>
      <c r="AS35" s="129">
        <v>63.875553947083603</v>
      </c>
      <c r="AT35" s="126">
        <v>9.2476810434600804E-5</v>
      </c>
      <c r="AU35" s="126">
        <v>0</v>
      </c>
      <c r="AV35" s="127">
        <v>9.2476810434600804E-5</v>
      </c>
      <c r="AW35" s="128"/>
      <c r="AX35" s="129">
        <v>23</v>
      </c>
      <c r="AY35" s="126">
        <v>5.859375E-3</v>
      </c>
      <c r="AZ35" s="126">
        <v>1.3953488372093001E-2</v>
      </c>
      <c r="BA35" s="127">
        <v>-8.0941133720930196E-3</v>
      </c>
      <c r="BB35" s="128">
        <v>41.9921875</v>
      </c>
      <c r="BC35" s="129">
        <v>-29.009302325581299</v>
      </c>
      <c r="BD35" s="126">
        <v>1</v>
      </c>
      <c r="BE35" s="126">
        <v>1</v>
      </c>
      <c r="BF35" s="127">
        <v>0</v>
      </c>
      <c r="BG35" s="128">
        <v>100</v>
      </c>
      <c r="BH35" s="129">
        <v>0</v>
      </c>
    </row>
    <row r="36" spans="2:60" ht="17.100000000000001" customHeight="1">
      <c r="B36" s="58">
        <v>44805</v>
      </c>
      <c r="C36" s="120" t="s">
        <v>61</v>
      </c>
      <c r="D36" s="9">
        <v>24597623</v>
      </c>
      <c r="E36" s="11">
        <v>1553793</v>
      </c>
      <c r="F36" s="86">
        <v>0.17033950800855799</v>
      </c>
      <c r="G36" s="6">
        <v>0.15746370333757401</v>
      </c>
      <c r="H36" s="10">
        <v>1.2875804670983799E-2</v>
      </c>
      <c r="I36" s="26">
        <v>108.176998507002</v>
      </c>
      <c r="J36" s="78">
        <v>316714.189118498</v>
      </c>
      <c r="K36" s="4">
        <v>0.63402054171837996</v>
      </c>
      <c r="L36" s="4">
        <v>0.59573283624867202</v>
      </c>
      <c r="M36" s="5">
        <v>3.8287705469708097E-2</v>
      </c>
      <c r="N36" s="26">
        <v>106.42699262824</v>
      </c>
      <c r="O36" s="34">
        <v>941786.54467891902</v>
      </c>
      <c r="P36" s="88">
        <v>0.72331383402371796</v>
      </c>
      <c r="Q36" s="4">
        <v>0.66780710171818203</v>
      </c>
      <c r="R36" s="5">
        <v>5.5506732305535898E-2</v>
      </c>
      <c r="S36" s="26">
        <v>108.311791258691</v>
      </c>
      <c r="T36" s="78">
        <v>1365333.6752134899</v>
      </c>
      <c r="U36" s="88">
        <v>0.69445962319204502</v>
      </c>
      <c r="V36" s="4">
        <v>0.63890492491599504</v>
      </c>
      <c r="W36" s="5">
        <v>5.5554698276049801E-2</v>
      </c>
      <c r="X36" s="26">
        <v>108.695299740153</v>
      </c>
      <c r="Y36" s="78">
        <v>1366513.5240730201</v>
      </c>
      <c r="Z36" s="6">
        <v>0.19513745426554599</v>
      </c>
      <c r="AA36" s="6">
        <v>0.194726875611934</v>
      </c>
      <c r="AB36" s="33">
        <v>4.1057865361215901E-4</v>
      </c>
      <c r="AC36" s="26">
        <v>100.210848478065</v>
      </c>
      <c r="AD36" s="34">
        <v>2675.50377112865</v>
      </c>
      <c r="AE36" s="86">
        <v>0.170602297711863</v>
      </c>
      <c r="AF36" s="6">
        <v>0.170258655443213</v>
      </c>
      <c r="AG36" s="8">
        <v>3.4364226864993998E-4</v>
      </c>
      <c r="AH36" s="26">
        <v>100.201835417856</v>
      </c>
      <c r="AI36" s="78">
        <v>1492.9524615805899</v>
      </c>
      <c r="AJ36" s="126">
        <v>1.02083034608669E-4</v>
      </c>
      <c r="AK36" s="126">
        <v>9.0102092106220002E-5</v>
      </c>
      <c r="AL36" s="127">
        <v>1.19809425024492E-5</v>
      </c>
      <c r="AM36" s="128">
        <v>113.297074709791</v>
      </c>
      <c r="AN36" s="129">
        <v>294.70270685992199</v>
      </c>
      <c r="AO36" s="126">
        <v>7.8772997877522499E-5</v>
      </c>
      <c r="AP36" s="126">
        <v>7.1050137175208007E-5</v>
      </c>
      <c r="AQ36" s="127">
        <v>7.7228607023145399E-6</v>
      </c>
      <c r="AR36" s="128">
        <v>110.86959295134101</v>
      </c>
      <c r="AS36" s="129">
        <v>149.41210855815001</v>
      </c>
      <c r="AT36" s="126">
        <v>1.97680698822219E-4</v>
      </c>
      <c r="AU36" s="126">
        <v>1.8399205661879701E-4</v>
      </c>
      <c r="AV36" s="127">
        <v>1.3688642203422101E-5</v>
      </c>
      <c r="AW36" s="128">
        <v>107.43980063866699</v>
      </c>
      <c r="AX36" s="129">
        <v>71.8775818368117</v>
      </c>
      <c r="AY36" s="126">
        <v>6.7398990197585398E-4</v>
      </c>
      <c r="AZ36" s="126">
        <v>5.3775005377500499E-4</v>
      </c>
      <c r="BA36" s="127">
        <v>1.3623984820084899E-4</v>
      </c>
      <c r="BB36" s="128">
        <v>125.335162171429</v>
      </c>
      <c r="BC36" s="129">
        <v>23.043880404387998</v>
      </c>
      <c r="BD36" s="126">
        <v>1</v>
      </c>
      <c r="BE36" s="126">
        <v>1</v>
      </c>
      <c r="BF36" s="127">
        <v>0</v>
      </c>
      <c r="BG36" s="128">
        <v>100</v>
      </c>
      <c r="BH36" s="129">
        <v>0</v>
      </c>
    </row>
    <row r="37" spans="2:60" ht="17.100000000000001" customHeight="1">
      <c r="B37" s="58">
        <v>44805</v>
      </c>
      <c r="C37" s="120" t="s">
        <v>62</v>
      </c>
      <c r="D37" s="9">
        <v>8869474</v>
      </c>
      <c r="E37" s="11">
        <v>474450</v>
      </c>
      <c r="F37" s="86">
        <v>0.80943311858177802</v>
      </c>
      <c r="G37" s="6">
        <v>0.78487090315101604</v>
      </c>
      <c r="H37" s="10">
        <v>2.4562215430761401E-2</v>
      </c>
      <c r="I37" s="26">
        <v>103.129459294789</v>
      </c>
      <c r="J37" s="78">
        <v>217853.931145537</v>
      </c>
      <c r="K37" s="4">
        <v>18.912527170062901</v>
      </c>
      <c r="L37" s="4">
        <v>19.189298049203099</v>
      </c>
      <c r="M37" s="5">
        <v>-0.27677087914020798</v>
      </c>
      <c r="N37" s="26">
        <v>98.557681065609898</v>
      </c>
      <c r="O37" s="34">
        <v>-2454812.11649122</v>
      </c>
      <c r="P37" s="88">
        <v>13.6438612932401</v>
      </c>
      <c r="Q37" s="4">
        <v>13.0832395405206</v>
      </c>
      <c r="R37" s="5">
        <v>0.56062175271955805</v>
      </c>
      <c r="S37" s="26">
        <v>104.285037746066</v>
      </c>
      <c r="T37" s="78">
        <v>4972420.0595805496</v>
      </c>
      <c r="U37" s="88">
        <v>14.405222789987301</v>
      </c>
      <c r="V37" s="4">
        <v>14.1640193908736</v>
      </c>
      <c r="W37" s="5">
        <v>0.241203399113677</v>
      </c>
      <c r="X37" s="26">
        <v>101.70293044973501</v>
      </c>
      <c r="Y37" s="78">
        <v>2139347.27715038</v>
      </c>
      <c r="Z37" s="6">
        <v>0.51110920907389801</v>
      </c>
      <c r="AA37" s="6">
        <v>0.49403205097722103</v>
      </c>
      <c r="AB37" s="33">
        <v>1.70771580966762E-2</v>
      </c>
      <c r="AC37" s="26">
        <v>103.4566903226</v>
      </c>
      <c r="AD37" s="34">
        <v>40502.339863997397</v>
      </c>
      <c r="AE37" s="86">
        <v>0.39856411714529399</v>
      </c>
      <c r="AF37" s="6">
        <v>0.393249682718325</v>
      </c>
      <c r="AG37" s="8">
        <v>5.3144344269685498E-3</v>
      </c>
      <c r="AH37" s="26">
        <v>101.351414803499</v>
      </c>
      <c r="AI37" s="78">
        <v>16971.3062187207</v>
      </c>
      <c r="AJ37" s="126">
        <v>0.97991819516976097</v>
      </c>
      <c r="AK37" s="126">
        <v>0.97497781115586801</v>
      </c>
      <c r="AL37" s="127">
        <v>4.9403840138932901E-3</v>
      </c>
      <c r="AM37" s="128">
        <v>100.506717584478</v>
      </c>
      <c r="AN37" s="129">
        <v>6633.49313852663</v>
      </c>
      <c r="AO37" s="126">
        <v>1</v>
      </c>
      <c r="AP37" s="126">
        <v>1</v>
      </c>
      <c r="AQ37" s="127">
        <v>0</v>
      </c>
      <c r="AR37" s="128">
        <v>100</v>
      </c>
      <c r="AS37" s="129">
        <v>0</v>
      </c>
      <c r="AT37" s="126">
        <v>0.74944636257447805</v>
      </c>
      <c r="AU37" s="126">
        <v>0.75654419985350196</v>
      </c>
      <c r="AV37" s="127">
        <v>-7.0978372790239099E-3</v>
      </c>
      <c r="AW37" s="128">
        <v>99.061807984199902</v>
      </c>
      <c r="AX37" s="129">
        <v>-3852.52153128492</v>
      </c>
      <c r="AY37" s="126">
        <v>5.7570773614801098E-2</v>
      </c>
      <c r="AZ37" s="126">
        <v>5.5723241235198499E-2</v>
      </c>
      <c r="BA37" s="127">
        <v>1.8475323796026399E-3</v>
      </c>
      <c r="BB37" s="128">
        <v>103.315550816228</v>
      </c>
      <c r="BC37" s="129">
        <v>306.66635709310401</v>
      </c>
      <c r="BD37" s="126">
        <v>0</v>
      </c>
      <c r="BE37" s="126">
        <v>0</v>
      </c>
      <c r="BF37" s="127">
        <v>0</v>
      </c>
      <c r="BG37" s="128"/>
      <c r="BH37" s="129">
        <v>0</v>
      </c>
    </row>
    <row r="38" spans="2:60" ht="17.100000000000001" customHeight="1">
      <c r="B38" s="58">
        <v>44835</v>
      </c>
      <c r="C38" s="120" t="s">
        <v>60</v>
      </c>
      <c r="D38" s="9">
        <v>8036789</v>
      </c>
      <c r="E38" s="11">
        <v>497127</v>
      </c>
      <c r="F38" s="86">
        <v>0.51799742000000004</v>
      </c>
      <c r="G38" s="6">
        <v>0.47194982000000002</v>
      </c>
      <c r="H38" s="10">
        <v>4.6047600000000001E-2</v>
      </c>
      <c r="I38" s="26">
        <v>109.756885</v>
      </c>
      <c r="J38" s="78">
        <v>370074.848</v>
      </c>
      <c r="K38" s="4">
        <v>7.5296214099999998</v>
      </c>
      <c r="L38" s="4">
        <v>6.72407091</v>
      </c>
      <c r="M38" s="5">
        <v>0.80555049999999995</v>
      </c>
      <c r="N38" s="26">
        <v>111.980101</v>
      </c>
      <c r="O38" s="34">
        <v>6474039.4000000004</v>
      </c>
      <c r="P38" s="88">
        <v>5.1956079700000002</v>
      </c>
      <c r="Q38" s="4">
        <v>4.54572574</v>
      </c>
      <c r="R38" s="5">
        <v>0.64988223000000001</v>
      </c>
      <c r="S38" s="26">
        <v>114.296556</v>
      </c>
      <c r="T38" s="78">
        <v>5222966.37</v>
      </c>
      <c r="U38" s="88">
        <v>5.4675150700000001</v>
      </c>
      <c r="V38" s="4">
        <v>4.7479396600000001</v>
      </c>
      <c r="W38" s="5">
        <v>0.71957541000000003</v>
      </c>
      <c r="X38" s="26">
        <v>115.15553</v>
      </c>
      <c r="Y38" s="78">
        <v>5783075.7599999998</v>
      </c>
      <c r="Z38" s="6">
        <v>0.36368252000000001</v>
      </c>
      <c r="AA38" s="6">
        <v>0.35765857000000001</v>
      </c>
      <c r="AB38" s="33">
        <v>6.0239500000000001E-3</v>
      </c>
      <c r="AC38" s="26">
        <v>101.684274</v>
      </c>
      <c r="AD38" s="34">
        <v>16088.7132</v>
      </c>
      <c r="AE38" s="86">
        <v>0.32483902999999997</v>
      </c>
      <c r="AF38" s="6">
        <v>0.31918897000000002</v>
      </c>
      <c r="AG38" s="8">
        <v>5.6500600000000002E-3</v>
      </c>
      <c r="AH38" s="26">
        <v>101.77012999999999</v>
      </c>
      <c r="AI38" s="78">
        <v>15900</v>
      </c>
      <c r="AJ38" s="126">
        <v>7.8399999999999995E-6</v>
      </c>
      <c r="AK38" s="126">
        <v>8.0499999999999992E-6</v>
      </c>
      <c r="AL38" s="127">
        <v>-2.0699999999999999E-7</v>
      </c>
      <c r="AM38" s="128">
        <v>97.423862299999996</v>
      </c>
      <c r="AN38" s="129">
        <v>-1.67</v>
      </c>
      <c r="AO38" s="126">
        <v>6.0499999999999997E-6</v>
      </c>
      <c r="AP38" s="126">
        <v>1.04E-5</v>
      </c>
      <c r="AQ38" s="127">
        <v>-4.3100000000000002E-6</v>
      </c>
      <c r="AR38" s="128">
        <v>58.391436800000001</v>
      </c>
      <c r="AS38" s="129">
        <v>-33.491253999999998</v>
      </c>
      <c r="AT38" s="126">
        <v>6.4599999999999998E-5</v>
      </c>
      <c r="AU38" s="126">
        <v>0</v>
      </c>
      <c r="AV38" s="127">
        <v>6.4599999999999998E-5</v>
      </c>
      <c r="AW38" s="128"/>
      <c r="AX38" s="129">
        <v>17</v>
      </c>
      <c r="AY38" s="126">
        <v>8.3109900000000007E-3</v>
      </c>
      <c r="AZ38" s="126">
        <v>0</v>
      </c>
      <c r="BA38" s="127">
        <v>8.3109900000000007E-3</v>
      </c>
      <c r="BB38" s="128"/>
      <c r="BC38" s="129">
        <v>31</v>
      </c>
      <c r="BD38" s="126">
        <v>0.99987400999999998</v>
      </c>
      <c r="BE38" s="126">
        <v>0.99865590999999998</v>
      </c>
      <c r="BF38" s="127">
        <v>1.21809E-3</v>
      </c>
      <c r="BG38" s="128">
        <v>100.121973</v>
      </c>
      <c r="BH38" s="129">
        <v>0</v>
      </c>
    </row>
    <row r="39" spans="2:60" ht="17.100000000000001" customHeight="1">
      <c r="B39" s="58">
        <v>44835</v>
      </c>
      <c r="C39" s="120" t="s">
        <v>61</v>
      </c>
      <c r="D39" s="9">
        <v>20835916</v>
      </c>
      <c r="E39" s="11">
        <v>1437836</v>
      </c>
      <c r="F39" s="86">
        <v>0.16233791</v>
      </c>
      <c r="G39" s="6">
        <v>0.14734364999999999</v>
      </c>
      <c r="H39" s="10">
        <v>1.4994260000000001E-2</v>
      </c>
      <c r="I39" s="26">
        <v>110.17638700000001</v>
      </c>
      <c r="J39" s="78">
        <v>312419.14799999999</v>
      </c>
      <c r="K39" s="4">
        <v>0.42943131000000001</v>
      </c>
      <c r="L39" s="4">
        <v>0.37273676</v>
      </c>
      <c r="M39" s="5">
        <v>5.6694540000000002E-2</v>
      </c>
      <c r="N39" s="26">
        <v>115.21034400000001</v>
      </c>
      <c r="O39" s="34">
        <v>1181282.78</v>
      </c>
      <c r="P39" s="88">
        <v>0.66198285000000001</v>
      </c>
      <c r="Q39" s="4">
        <v>0.59280474000000005</v>
      </c>
      <c r="R39" s="5">
        <v>6.9178100000000006E-2</v>
      </c>
      <c r="S39" s="26">
        <v>111.66962700000001</v>
      </c>
      <c r="T39" s="78">
        <v>1441389.18</v>
      </c>
      <c r="U39" s="88">
        <v>0.53604755999999998</v>
      </c>
      <c r="V39" s="4">
        <v>0.46317730000000001</v>
      </c>
      <c r="W39" s="5">
        <v>7.2870260000000006E-2</v>
      </c>
      <c r="X39" s="26">
        <v>115.732692</v>
      </c>
      <c r="Y39" s="78">
        <v>1518318.63</v>
      </c>
      <c r="Z39" s="6">
        <v>0.17976112</v>
      </c>
      <c r="AA39" s="6">
        <v>0.17541209999999999</v>
      </c>
      <c r="AB39" s="33">
        <v>4.3490200000000003E-3</v>
      </c>
      <c r="AC39" s="26">
        <v>102.47931699999999</v>
      </c>
      <c r="AD39" s="34">
        <v>26266.3685</v>
      </c>
      <c r="AE39" s="86">
        <v>0.15509592</v>
      </c>
      <c r="AF39" s="6">
        <v>0.15228075999999999</v>
      </c>
      <c r="AG39" s="8">
        <v>2.8151600000000001E-3</v>
      </c>
      <c r="AH39" s="26">
        <v>101.848665</v>
      </c>
      <c r="AI39" s="78">
        <v>11165.884899999999</v>
      </c>
      <c r="AJ39" s="126">
        <v>1.3200000000000001E-4</v>
      </c>
      <c r="AK39" s="126">
        <v>9.8800000000000003E-5</v>
      </c>
      <c r="AL39" s="127">
        <v>3.3699999999999999E-5</v>
      </c>
      <c r="AM39" s="128">
        <v>134.078799</v>
      </c>
      <c r="AN39" s="129">
        <v>701.25483899999995</v>
      </c>
      <c r="AO39" s="126">
        <v>6.0399999999999998E-5</v>
      </c>
      <c r="AP39" s="126">
        <v>5.7200000000000001E-5</v>
      </c>
      <c r="AQ39" s="127">
        <v>3.23E-6</v>
      </c>
      <c r="AR39" s="128">
        <v>105.65563400000001</v>
      </c>
      <c r="AS39" s="129">
        <v>52.779537500000004</v>
      </c>
      <c r="AT39" s="126">
        <v>2.6400000000000002E-4</v>
      </c>
      <c r="AU39" s="126">
        <v>1.8683999999999999E-4</v>
      </c>
      <c r="AV39" s="127">
        <v>7.75E-5</v>
      </c>
      <c r="AW39" s="128">
        <v>141.49911399999999</v>
      </c>
      <c r="AX39" s="129">
        <v>350.17846300000002</v>
      </c>
      <c r="AY39" s="126">
        <v>8.0632000000000002E-4</v>
      </c>
      <c r="AZ39" s="126">
        <v>1.25219E-3</v>
      </c>
      <c r="BA39" s="127">
        <v>-4.459E-4</v>
      </c>
      <c r="BB39" s="128">
        <v>64.393017400000005</v>
      </c>
      <c r="BC39" s="129">
        <v>-64.696719000000002</v>
      </c>
      <c r="BD39" s="126">
        <v>0.99999302000000001</v>
      </c>
      <c r="BE39" s="126">
        <v>0.99995756000000002</v>
      </c>
      <c r="BF39" s="127">
        <v>3.5500000000000002E-5</v>
      </c>
      <c r="BG39" s="128">
        <v>100.003545</v>
      </c>
      <c r="BH39" s="129">
        <v>0</v>
      </c>
    </row>
    <row r="40" spans="2:60" ht="17.100000000000001" customHeight="1">
      <c r="B40" s="58">
        <v>44835</v>
      </c>
      <c r="C40" s="120" t="s">
        <v>62</v>
      </c>
      <c r="D40" s="9">
        <v>9633278</v>
      </c>
      <c r="E40" s="11">
        <v>486452</v>
      </c>
      <c r="F40" s="86">
        <v>0.82540543</v>
      </c>
      <c r="G40" s="6">
        <v>0.81328065000000005</v>
      </c>
      <c r="H40" s="10">
        <v>1.212478E-2</v>
      </c>
      <c r="I40" s="26">
        <v>101.490848</v>
      </c>
      <c r="J40" s="78">
        <v>116801.382</v>
      </c>
      <c r="K40" s="4">
        <v>22.100118699999999</v>
      </c>
      <c r="L40" s="4">
        <v>22.086272099999999</v>
      </c>
      <c r="M40" s="5">
        <v>1.3846539999999999E-2</v>
      </c>
      <c r="N40" s="26">
        <v>100.062693</v>
      </c>
      <c r="O40" s="34">
        <v>133387.601</v>
      </c>
      <c r="P40" s="88">
        <v>15.807728600000001</v>
      </c>
      <c r="Q40" s="4">
        <v>15.575144099999999</v>
      </c>
      <c r="R40" s="5">
        <v>0.23258448000000001</v>
      </c>
      <c r="S40" s="26">
        <v>101.49330500000001</v>
      </c>
      <c r="T40" s="78">
        <v>2240550.9500000002</v>
      </c>
      <c r="U40" s="88">
        <v>16.362899800000001</v>
      </c>
      <c r="V40" s="4">
        <v>15.8933749</v>
      </c>
      <c r="W40" s="5">
        <v>0.46952495</v>
      </c>
      <c r="X40" s="26">
        <v>102.954218</v>
      </c>
      <c r="Y40" s="78">
        <v>4523064.37</v>
      </c>
      <c r="Z40" s="6">
        <v>0.49091586999999998</v>
      </c>
      <c r="AA40" s="6">
        <v>0.48476321</v>
      </c>
      <c r="AB40" s="33">
        <v>6.1526599999999999E-3</v>
      </c>
      <c r="AC40" s="26">
        <v>101.269209</v>
      </c>
      <c r="AD40" s="34">
        <v>14289.6214</v>
      </c>
      <c r="AE40" s="86">
        <v>0.40702080000000002</v>
      </c>
      <c r="AF40" s="6">
        <v>0.40101641999999998</v>
      </c>
      <c r="AG40" s="8">
        <v>6.0043800000000001E-3</v>
      </c>
      <c r="AH40" s="26">
        <v>101.49729000000001</v>
      </c>
      <c r="AI40" s="78">
        <v>20000</v>
      </c>
      <c r="AJ40" s="126">
        <v>0.995</v>
      </c>
      <c r="AK40" s="126">
        <v>0.996</v>
      </c>
      <c r="AL40" s="127">
        <v>-7.4779999999999996E-4</v>
      </c>
      <c r="AM40" s="128">
        <v>99.924901199999994</v>
      </c>
      <c r="AN40" s="129">
        <v>-685</v>
      </c>
      <c r="AO40" s="126">
        <v>1</v>
      </c>
      <c r="AP40" s="126">
        <v>1</v>
      </c>
      <c r="AQ40" s="127">
        <v>-9.2299999999999994E-5</v>
      </c>
      <c r="AR40" s="128">
        <v>99.990764600000006</v>
      </c>
      <c r="AS40" s="129">
        <v>-37.6</v>
      </c>
      <c r="AT40" s="126">
        <v>0.70838710999999999</v>
      </c>
      <c r="AU40" s="126">
        <v>0.72699999999999998</v>
      </c>
      <c r="AV40" s="127">
        <v>-1.8381600000000001E-2</v>
      </c>
      <c r="AW40" s="128">
        <v>97.470774300000002</v>
      </c>
      <c r="AX40" s="129">
        <v>-9356.8153000000002</v>
      </c>
      <c r="AY40" s="126">
        <v>5.033866E-2</v>
      </c>
      <c r="AZ40" s="126">
        <v>4.674818E-2</v>
      </c>
      <c r="BA40" s="127">
        <v>3.5904800000000001E-3</v>
      </c>
      <c r="BB40" s="128">
        <v>107.680481</v>
      </c>
      <c r="BC40" s="129">
        <v>615.97636899999998</v>
      </c>
      <c r="BD40" s="126">
        <v>3.5600000000000001E-7</v>
      </c>
      <c r="BE40" s="126">
        <v>0</v>
      </c>
      <c r="BF40" s="127">
        <v>3.5600000000000001E-7</v>
      </c>
      <c r="BG40" s="128"/>
      <c r="BH40" s="129">
        <v>0</v>
      </c>
    </row>
    <row r="41" spans="2:60" ht="17.100000000000001" customHeight="1">
      <c r="B41" s="58">
        <v>44866</v>
      </c>
      <c r="C41" s="120" t="s">
        <v>60</v>
      </c>
      <c r="D41" s="9">
        <v>8203920</v>
      </c>
      <c r="E41" s="11">
        <v>502298</v>
      </c>
      <c r="F41" s="86">
        <v>0.547357604657285</v>
      </c>
      <c r="G41" s="6">
        <v>0.49551262398018697</v>
      </c>
      <c r="H41" s="10">
        <v>5.1844980677098598E-2</v>
      </c>
      <c r="I41" s="26">
        <v>110.462898051043</v>
      </c>
      <c r="J41" s="78">
        <v>425332.07387646299</v>
      </c>
      <c r="K41" s="4">
        <v>7.6946120271704901</v>
      </c>
      <c r="L41" s="4">
        <v>7.0922316925853197</v>
      </c>
      <c r="M41" s="5">
        <v>0.60238033458517704</v>
      </c>
      <c r="N41" s="26">
        <v>108.493523064326</v>
      </c>
      <c r="O41" s="34">
        <v>4941880.0745100202</v>
      </c>
      <c r="P41" s="88">
        <v>5.79714746121366</v>
      </c>
      <c r="Q41" s="4">
        <v>5.17819700655786</v>
      </c>
      <c r="R41" s="5">
        <v>0.61895045465580301</v>
      </c>
      <c r="S41" s="26">
        <v>111.953010939366</v>
      </c>
      <c r="T41" s="78">
        <v>5077820.0139598399</v>
      </c>
      <c r="U41" s="88">
        <v>5.7074045090639496</v>
      </c>
      <c r="V41" s="4">
        <v>5.0795344596235701</v>
      </c>
      <c r="W41" s="5">
        <v>0.62787004944038904</v>
      </c>
      <c r="X41" s="26">
        <v>112.36077940668</v>
      </c>
      <c r="Y41" s="78">
        <v>5150995.6560049905</v>
      </c>
      <c r="Z41" s="6">
        <v>0.39835088840816202</v>
      </c>
      <c r="AA41" s="6">
        <v>0.38406592296868702</v>
      </c>
      <c r="AB41" s="33">
        <v>1.42849654394748E-2</v>
      </c>
      <c r="AC41" s="26">
        <v>103.719404556659</v>
      </c>
      <c r="AD41" s="34">
        <v>38524.3519055859</v>
      </c>
      <c r="AE41" s="86">
        <v>0.36395220349190099</v>
      </c>
      <c r="AF41" s="6">
        <v>0.37313310200547301</v>
      </c>
      <c r="AG41" s="8">
        <v>-9.1808985135718394E-3</v>
      </c>
      <c r="AH41" s="26">
        <v>97.539511111657603</v>
      </c>
      <c r="AI41" s="78">
        <v>-26404.502828393899</v>
      </c>
      <c r="AJ41" s="126">
        <v>6.9478980779919803E-6</v>
      </c>
      <c r="AK41" s="126">
        <v>1.99085005315569E-6</v>
      </c>
      <c r="AL41" s="127">
        <v>4.9570480248362797E-6</v>
      </c>
      <c r="AM41" s="128">
        <v>348.99153087792098</v>
      </c>
      <c r="AN41" s="129">
        <v>40.6672254319149</v>
      </c>
      <c r="AO41" s="126">
        <v>6.0522109104719102E-6</v>
      </c>
      <c r="AP41" s="126">
        <v>6.1563718448594199E-6</v>
      </c>
      <c r="AQ41" s="127">
        <v>-1.0416093438751499E-7</v>
      </c>
      <c r="AR41" s="128">
        <v>98.308079222432099</v>
      </c>
      <c r="AS41" s="129">
        <v>-0.826098912374304</v>
      </c>
      <c r="AT41" s="126">
        <v>4.7630562700139898E-5</v>
      </c>
      <c r="AU41" s="126">
        <v>6.6675556740898698E-5</v>
      </c>
      <c r="AV41" s="127">
        <v>-1.90449940407588E-5</v>
      </c>
      <c r="AW41" s="128">
        <v>71.436317937669898</v>
      </c>
      <c r="AX41" s="129">
        <v>-5.19802640352047</v>
      </c>
      <c r="AY41" s="126">
        <v>1.30635245901639E-2</v>
      </c>
      <c r="AZ41" s="126">
        <v>9.0090090090090003E-3</v>
      </c>
      <c r="BA41" s="127">
        <v>4.05451558115492E-3</v>
      </c>
      <c r="BB41" s="128">
        <v>145.00512295081899</v>
      </c>
      <c r="BC41" s="129">
        <v>15.828828828828801</v>
      </c>
      <c r="BD41" s="126">
        <v>1</v>
      </c>
      <c r="BE41" s="126">
        <v>1</v>
      </c>
      <c r="BF41" s="127">
        <v>0</v>
      </c>
      <c r="BG41" s="128">
        <v>100</v>
      </c>
      <c r="BH41" s="129">
        <v>0</v>
      </c>
    </row>
    <row r="42" spans="2:60" ht="17.100000000000001" customHeight="1">
      <c r="B42" s="58">
        <v>44866</v>
      </c>
      <c r="C42" s="120" t="s">
        <v>61</v>
      </c>
      <c r="D42" s="9">
        <v>20305978</v>
      </c>
      <c r="E42" s="11">
        <v>1463678</v>
      </c>
      <c r="F42" s="86">
        <v>0.17355475318647501</v>
      </c>
      <c r="G42" s="6">
        <v>0.14654452686998001</v>
      </c>
      <c r="H42" s="10">
        <v>2.7010226316494398E-2</v>
      </c>
      <c r="I42" s="26">
        <v>118.431412549756</v>
      </c>
      <c r="J42" s="78">
        <v>548469.06135775696</v>
      </c>
      <c r="K42" s="4">
        <v>0.50538015759036803</v>
      </c>
      <c r="L42" s="4">
        <v>0.43471940644655999</v>
      </c>
      <c r="M42" s="5">
        <v>7.0660751143807501E-2</v>
      </c>
      <c r="N42" s="26">
        <v>116.25433557737701</v>
      </c>
      <c r="O42" s="34">
        <v>1434835.6581896299</v>
      </c>
      <c r="P42" s="88">
        <v>0.80236928258269502</v>
      </c>
      <c r="Q42" s="4">
        <v>0.68316391993320902</v>
      </c>
      <c r="R42" s="5">
        <v>0.119205362649486</v>
      </c>
      <c r="S42" s="26">
        <v>117.449013212105</v>
      </c>
      <c r="T42" s="78">
        <v>2420581.4714424801</v>
      </c>
      <c r="U42" s="88">
        <v>0.603047486804132</v>
      </c>
      <c r="V42" s="4">
        <v>0.50445521487649603</v>
      </c>
      <c r="W42" s="5">
        <v>9.8592271927636199E-2</v>
      </c>
      <c r="X42" s="26">
        <v>119.544306217901</v>
      </c>
      <c r="Y42" s="78">
        <v>2002012.5047325899</v>
      </c>
      <c r="Z42" s="6">
        <v>0.18552005940741001</v>
      </c>
      <c r="AA42" s="6">
        <v>0.17530694998187701</v>
      </c>
      <c r="AB42" s="33">
        <v>1.02131094255329E-2</v>
      </c>
      <c r="AC42" s="26">
        <v>105.82584399910399</v>
      </c>
      <c r="AD42" s="34">
        <v>59716.888286063797</v>
      </c>
      <c r="AE42" s="86">
        <v>0.14818405171807</v>
      </c>
      <c r="AF42" s="6">
        <v>0.155243549479647</v>
      </c>
      <c r="AG42" s="8">
        <v>-7.0594977615776001E-3</v>
      </c>
      <c r="AH42" s="26">
        <v>95.452630537474803</v>
      </c>
      <c r="AI42" s="78">
        <v>-25575.663833979899</v>
      </c>
      <c r="AJ42" s="126">
        <v>1.22820974197844E-4</v>
      </c>
      <c r="AK42" s="126">
        <v>8.8817349171060799E-5</v>
      </c>
      <c r="AL42" s="127">
        <v>3.4003625026783699E-5</v>
      </c>
      <c r="AM42" s="128">
        <v>138.28489067073201</v>
      </c>
      <c r="AN42" s="129">
        <v>690.47686171411999</v>
      </c>
      <c r="AO42" s="126">
        <v>5.8641915500367E-5</v>
      </c>
      <c r="AP42" s="126">
        <v>4.4461392975441901E-5</v>
      </c>
      <c r="AQ42" s="127">
        <v>1.4180522524925101E-5</v>
      </c>
      <c r="AR42" s="128">
        <v>131.89401315599201</v>
      </c>
      <c r="AS42" s="129">
        <v>223.19568143069901</v>
      </c>
      <c r="AT42" s="126">
        <v>2.3585406655552099E-4</v>
      </c>
      <c r="AU42" s="126">
        <v>2.03995593695176E-4</v>
      </c>
      <c r="AV42" s="127">
        <v>3.1858472860344799E-5</v>
      </c>
      <c r="AW42" s="128">
        <v>115.61723578596001</v>
      </c>
      <c r="AX42" s="129">
        <v>145.47798887543999</v>
      </c>
      <c r="AY42" s="126">
        <v>8.8805224086954595E-4</v>
      </c>
      <c r="AZ42" s="126">
        <v>5.7301117371788698E-4</v>
      </c>
      <c r="BA42" s="127">
        <v>3.1504106715165902E-4</v>
      </c>
      <c r="BB42" s="128">
        <v>154.97991690241699</v>
      </c>
      <c r="BC42" s="129">
        <v>59.244102760003798</v>
      </c>
      <c r="BD42" s="126">
        <v>1</v>
      </c>
      <c r="BE42" s="126">
        <v>1</v>
      </c>
      <c r="BF42" s="127">
        <v>0</v>
      </c>
      <c r="BG42" s="128">
        <v>100</v>
      </c>
      <c r="BH42" s="129">
        <v>0</v>
      </c>
    </row>
    <row r="43" spans="2:60" ht="17.100000000000001" customHeight="1">
      <c r="B43" s="58">
        <v>44866</v>
      </c>
      <c r="C43" s="120" t="s">
        <v>62</v>
      </c>
      <c r="D43" s="9">
        <v>10824249</v>
      </c>
      <c r="E43" s="11">
        <v>551292</v>
      </c>
      <c r="F43" s="86">
        <v>0.84568167269618399</v>
      </c>
      <c r="G43" s="6">
        <v>0.83966573068355699</v>
      </c>
      <c r="H43" s="10">
        <v>6.0159420126264501E-3</v>
      </c>
      <c r="I43" s="26">
        <v>100.716468684238</v>
      </c>
      <c r="J43" s="78">
        <v>65118.054314229797</v>
      </c>
      <c r="K43" s="4">
        <v>21.500669547682499</v>
      </c>
      <c r="L43" s="4">
        <v>22.389193504127999</v>
      </c>
      <c r="M43" s="5">
        <v>-0.88852395644557403</v>
      </c>
      <c r="N43" s="26">
        <v>96.031460640680294</v>
      </c>
      <c r="O43" s="34">
        <v>-9617604.5470320508</v>
      </c>
      <c r="P43" s="88">
        <v>16.813011138232302</v>
      </c>
      <c r="Q43" s="4">
        <v>16.758267850794098</v>
      </c>
      <c r="R43" s="5">
        <v>5.4743287438181902E-2</v>
      </c>
      <c r="S43" s="26">
        <v>100.32666435413</v>
      </c>
      <c r="T43" s="78">
        <v>592554.97430945304</v>
      </c>
      <c r="U43" s="88">
        <v>16.5946729422059</v>
      </c>
      <c r="V43" s="4">
        <v>16.467222451985499</v>
      </c>
      <c r="W43" s="5">
        <v>0.12745049022044999</v>
      </c>
      <c r="X43" s="26">
        <v>100.773964708329</v>
      </c>
      <c r="Y43" s="78">
        <v>1379555.8413182199</v>
      </c>
      <c r="Z43" s="6">
        <v>0.509308718352387</v>
      </c>
      <c r="AA43" s="6">
        <v>0.49634129739296101</v>
      </c>
      <c r="AB43" s="33">
        <v>1.29674209594253E-2</v>
      </c>
      <c r="AC43" s="26">
        <v>102.61260165687101</v>
      </c>
      <c r="AD43" s="34">
        <v>31629.679344496599</v>
      </c>
      <c r="AE43" s="86">
        <v>0.45003715066288902</v>
      </c>
      <c r="AF43" s="6">
        <v>0.45781426623626298</v>
      </c>
      <c r="AG43" s="8">
        <v>-7.7771155733737298E-3</v>
      </c>
      <c r="AH43" s="26">
        <v>98.301250933635103</v>
      </c>
      <c r="AI43" s="78">
        <v>-27182.7843341763</v>
      </c>
      <c r="AJ43" s="126">
        <v>0.99372267703128403</v>
      </c>
      <c r="AK43" s="126">
        <v>0.99352036329043403</v>
      </c>
      <c r="AL43" s="127">
        <v>2.02313740849335E-4</v>
      </c>
      <c r="AM43" s="128">
        <v>100.020363321007</v>
      </c>
      <c r="AN43" s="129">
        <v>225.282824475442</v>
      </c>
      <c r="AO43" s="126">
        <v>1</v>
      </c>
      <c r="AP43" s="126">
        <v>1</v>
      </c>
      <c r="AQ43" s="127">
        <v>0</v>
      </c>
      <c r="AR43" s="128">
        <v>100</v>
      </c>
      <c r="AS43" s="129">
        <v>0</v>
      </c>
      <c r="AT43" s="126">
        <v>0.70335936980856195</v>
      </c>
      <c r="AU43" s="126">
        <v>0.72351172579675205</v>
      </c>
      <c r="AV43" s="127">
        <v>-2.0152355988190401E-2</v>
      </c>
      <c r="AW43" s="128">
        <v>97.214646940794495</v>
      </c>
      <c r="AX43" s="129">
        <v>-10007.881659651201</v>
      </c>
      <c r="AY43" s="126">
        <v>4.88917737347511E-2</v>
      </c>
      <c r="AZ43" s="126">
        <v>4.8320086705202298E-2</v>
      </c>
      <c r="BA43" s="127">
        <v>5.7168702954883601E-4</v>
      </c>
      <c r="BB43" s="128">
        <v>101.183125007694</v>
      </c>
      <c r="BC43" s="129">
        <v>119.78215317919</v>
      </c>
      <c r="BD43" s="126">
        <v>0</v>
      </c>
      <c r="BE43" s="126">
        <v>0</v>
      </c>
      <c r="BF43" s="127">
        <v>0</v>
      </c>
      <c r="BG43" s="128"/>
      <c r="BH43" s="129">
        <v>0</v>
      </c>
    </row>
    <row r="44" spans="2:60" ht="17.100000000000001" customHeight="1">
      <c r="B44" s="58">
        <v>44896</v>
      </c>
      <c r="C44" s="120" t="s">
        <v>60</v>
      </c>
      <c r="D44" s="9">
        <v>8144211</v>
      </c>
      <c r="E44" s="11">
        <v>507072</v>
      </c>
      <c r="F44" s="86">
        <v>0.57233512245691998</v>
      </c>
      <c r="G44" s="6">
        <v>0.51623635302284399</v>
      </c>
      <c r="H44" s="10">
        <v>5.6098769434075699E-2</v>
      </c>
      <c r="I44" s="26">
        <v>110.866876984851</v>
      </c>
      <c r="J44" s="78">
        <v>456880.21511146298</v>
      </c>
      <c r="K44" s="4">
        <v>8.7299570100229094</v>
      </c>
      <c r="L44" s="4">
        <v>7.8138104494474598</v>
      </c>
      <c r="M44" s="5">
        <v>0.91614656057544397</v>
      </c>
      <c r="N44" s="26">
        <v>111.724709301595</v>
      </c>
      <c r="O44" s="34">
        <v>7461290.8962506903</v>
      </c>
      <c r="P44" s="88">
        <v>6.5972983754964103</v>
      </c>
      <c r="Q44" s="4">
        <v>5.7370195948504303</v>
      </c>
      <c r="R44" s="5">
        <v>0.86027878064597496</v>
      </c>
      <c r="S44" s="26">
        <v>114.99522123679201</v>
      </c>
      <c r="T44" s="78">
        <v>7006291.90840354</v>
      </c>
      <c r="U44" s="88">
        <v>6.3858749484756698</v>
      </c>
      <c r="V44" s="4">
        <v>5.5479497980562904</v>
      </c>
      <c r="W44" s="5">
        <v>0.83792515041937898</v>
      </c>
      <c r="X44" s="26">
        <v>115.103329714932</v>
      </c>
      <c r="Y44" s="78">
        <v>6824239.2272221604</v>
      </c>
      <c r="Z44" s="6">
        <v>0.40233523099292801</v>
      </c>
      <c r="AA44" s="6">
        <v>0.392267671931809</v>
      </c>
      <c r="AB44" s="33">
        <v>1.0067559061119001E-2</v>
      </c>
      <c r="AC44" s="26">
        <v>102.566502360885</v>
      </c>
      <c r="AD44" s="34">
        <v>26400.693706602699</v>
      </c>
      <c r="AE44" s="86">
        <v>0.36333845615646698</v>
      </c>
      <c r="AF44" s="6">
        <v>0.37065407443531201</v>
      </c>
      <c r="AG44" s="8">
        <v>-7.3156182788448598E-3</v>
      </c>
      <c r="AH44" s="26">
        <v>98.026294924724596</v>
      </c>
      <c r="AI44" s="78">
        <v>-21915.7195651398</v>
      </c>
      <c r="AJ44" s="126">
        <v>6.7532631460555198E-6</v>
      </c>
      <c r="AK44" s="126">
        <v>3.9442130506121397E-6</v>
      </c>
      <c r="AL44" s="127">
        <v>2.8090500954433801E-6</v>
      </c>
      <c r="AM44" s="128">
        <v>171.21953249983301</v>
      </c>
      <c r="AN44" s="129">
        <v>22.877496686861001</v>
      </c>
      <c r="AO44" s="126">
        <v>4.5847858720332699E-6</v>
      </c>
      <c r="AP44" s="126">
        <v>4.0700786135684197E-6</v>
      </c>
      <c r="AQ44" s="127">
        <v>5.1470725846485601E-7</v>
      </c>
      <c r="AR44" s="128">
        <v>112.646125722215</v>
      </c>
      <c r="AS44" s="129">
        <v>4.0415107317797796</v>
      </c>
      <c r="AT44" s="126">
        <v>5.13427849695708E-5</v>
      </c>
      <c r="AU44" s="126">
        <v>0</v>
      </c>
      <c r="AV44" s="127">
        <v>5.13427849695708E-5</v>
      </c>
      <c r="AW44" s="128"/>
      <c r="AX44" s="129">
        <v>15</v>
      </c>
      <c r="AY44" s="126">
        <v>1.0093896713615E-2</v>
      </c>
      <c r="AZ44" s="126">
        <v>4.3103448275861999E-3</v>
      </c>
      <c r="BA44" s="127">
        <v>5.7835518860288098E-3</v>
      </c>
      <c r="BB44" s="128">
        <v>234.178403755868</v>
      </c>
      <c r="BC44" s="129">
        <v>24.637931034482701</v>
      </c>
      <c r="BD44" s="126">
        <v>1</v>
      </c>
      <c r="BE44" s="126">
        <v>1</v>
      </c>
      <c r="BF44" s="127">
        <v>0</v>
      </c>
      <c r="BG44" s="128">
        <v>100</v>
      </c>
      <c r="BH44" s="129">
        <v>0</v>
      </c>
    </row>
    <row r="45" spans="2:60" ht="17.100000000000001" customHeight="1">
      <c r="B45" s="58">
        <v>44896</v>
      </c>
      <c r="C45" s="120" t="s">
        <v>61</v>
      </c>
      <c r="D45" s="9">
        <v>19617531</v>
      </c>
      <c r="E45" s="11">
        <v>1497317</v>
      </c>
      <c r="F45" s="86">
        <v>0.178008843212736</v>
      </c>
      <c r="G45" s="6">
        <v>0.14266718403651299</v>
      </c>
      <c r="H45" s="10">
        <v>3.53416591762232E-2</v>
      </c>
      <c r="I45" s="26">
        <v>124.772101177225</v>
      </c>
      <c r="J45" s="78">
        <v>693316.09448099404</v>
      </c>
      <c r="K45" s="4">
        <v>0.63251531408026895</v>
      </c>
      <c r="L45" s="4">
        <v>0.47998340012316798</v>
      </c>
      <c r="M45" s="5">
        <v>0.1525319139571</v>
      </c>
      <c r="N45" s="26">
        <v>131.77858107550301</v>
      </c>
      <c r="O45" s="34">
        <v>2992299.5505427499</v>
      </c>
      <c r="P45" s="88">
        <v>0.95437407490269799</v>
      </c>
      <c r="Q45" s="4">
        <v>0.73428472394289201</v>
      </c>
      <c r="R45" s="5">
        <v>0.220089350959805</v>
      </c>
      <c r="S45" s="26">
        <v>129.973298338278</v>
      </c>
      <c r="T45" s="78">
        <v>4317609.6652238602</v>
      </c>
      <c r="U45" s="88">
        <v>0.78293226604306099</v>
      </c>
      <c r="V45" s="4">
        <v>0.57776542976537304</v>
      </c>
      <c r="W45" s="5">
        <v>0.205166836277687</v>
      </c>
      <c r="X45" s="26">
        <v>135.51040365308799</v>
      </c>
      <c r="Y45" s="78">
        <v>4024866.77084945</v>
      </c>
      <c r="Z45" s="6">
        <v>0.16706661145905199</v>
      </c>
      <c r="AA45" s="6">
        <v>0.16058725511782301</v>
      </c>
      <c r="AB45" s="33">
        <v>6.4793563412286204E-3</v>
      </c>
      <c r="AC45" s="26">
        <v>104.034788648996</v>
      </c>
      <c r="AD45" s="34">
        <v>37571.953764940197</v>
      </c>
      <c r="AE45" s="86">
        <v>0.14401214123738601</v>
      </c>
      <c r="AF45" s="6">
        <v>0.14898267159285999</v>
      </c>
      <c r="AG45" s="8">
        <v>-4.9705303554736504E-3</v>
      </c>
      <c r="AH45" s="26">
        <v>96.663685580120898</v>
      </c>
      <c r="AI45" s="78">
        <v>-19153.014206171501</v>
      </c>
      <c r="AJ45" s="126">
        <v>1.2402172322296799E-4</v>
      </c>
      <c r="AK45" s="126">
        <v>8.6821962216417697E-5</v>
      </c>
      <c r="AL45" s="127">
        <v>3.7199761006550501E-5</v>
      </c>
      <c r="AM45" s="128">
        <v>142.846026577727</v>
      </c>
      <c r="AN45" s="129">
        <v>729.767464738596</v>
      </c>
      <c r="AO45" s="126">
        <v>6.8732815109941395E-5</v>
      </c>
      <c r="AP45" s="126">
        <v>4.2316865302032297E-5</v>
      </c>
      <c r="AQ45" s="127">
        <v>2.6415949807909E-5</v>
      </c>
      <c r="AR45" s="128">
        <v>162.424164973865</v>
      </c>
      <c r="AS45" s="129">
        <v>391.63029785995099</v>
      </c>
      <c r="AT45" s="126">
        <v>1.84473854065739E-4</v>
      </c>
      <c r="AU45" s="126">
        <v>1.7101866953809101E-4</v>
      </c>
      <c r="AV45" s="127">
        <v>1.34551845276478E-5</v>
      </c>
      <c r="AW45" s="128">
        <v>107.867669982458</v>
      </c>
      <c r="AX45" s="129">
        <v>64.477338442779896</v>
      </c>
      <c r="AY45" s="126">
        <v>6.0544823217135297E-4</v>
      </c>
      <c r="AZ45" s="126">
        <v>4.5194335643265998E-4</v>
      </c>
      <c r="BA45" s="127">
        <v>1.5350487573869299E-4</v>
      </c>
      <c r="BB45" s="128">
        <v>133.965512171781</v>
      </c>
      <c r="BC45" s="129">
        <v>38.284423018981599</v>
      </c>
      <c r="BD45" s="126">
        <v>1</v>
      </c>
      <c r="BE45" s="126">
        <v>1</v>
      </c>
      <c r="BF45" s="127">
        <v>0</v>
      </c>
      <c r="BG45" s="128">
        <v>100</v>
      </c>
      <c r="BH45" s="129">
        <v>0</v>
      </c>
    </row>
    <row r="46" spans="2:60" ht="17.100000000000001" customHeight="1">
      <c r="B46" s="58">
        <v>44896</v>
      </c>
      <c r="C46" s="120" t="s">
        <v>62</v>
      </c>
      <c r="D46" s="9">
        <v>11431033</v>
      </c>
      <c r="E46" s="11">
        <v>583316</v>
      </c>
      <c r="F46" s="86">
        <v>0.84879529260391395</v>
      </c>
      <c r="G46" s="6">
        <v>0.83610427281267696</v>
      </c>
      <c r="H46" s="10">
        <v>1.2691019791236401E-2</v>
      </c>
      <c r="I46" s="26">
        <v>101.51787524641399</v>
      </c>
      <c r="J46" s="78">
        <v>145071.466037276</v>
      </c>
      <c r="K46" s="4">
        <v>22.4367964853754</v>
      </c>
      <c r="L46" s="4">
        <v>22.983659874941001</v>
      </c>
      <c r="M46" s="5">
        <v>-0.54686338956559699</v>
      </c>
      <c r="N46" s="26">
        <v>97.620642697720001</v>
      </c>
      <c r="O46" s="34">
        <v>-6251213.4526161999</v>
      </c>
      <c r="P46" s="88">
        <v>18.103836022518699</v>
      </c>
      <c r="Q46" s="4">
        <v>17.707556453106001</v>
      </c>
      <c r="R46" s="5">
        <v>0.39627956941266201</v>
      </c>
      <c r="S46" s="26">
        <v>102.23791221822199</v>
      </c>
      <c r="T46" s="78">
        <v>4529884.8351819301</v>
      </c>
      <c r="U46" s="88">
        <v>18.008625117257498</v>
      </c>
      <c r="V46" s="4">
        <v>17.582540166907801</v>
      </c>
      <c r="W46" s="5">
        <v>0.42608495034973898</v>
      </c>
      <c r="X46" s="26">
        <v>102.423341259596</v>
      </c>
      <c r="Y46" s="78">
        <v>4870591.1282512303</v>
      </c>
      <c r="Z46" s="6">
        <v>0.46108702849019401</v>
      </c>
      <c r="AA46" s="6">
        <v>0.44876852625390601</v>
      </c>
      <c r="AB46" s="33">
        <v>1.2318502236288499E-2</v>
      </c>
      <c r="AC46" s="26">
        <v>102.744956813062</v>
      </c>
      <c r="AD46" s="34">
        <v>31628.3704167826</v>
      </c>
      <c r="AE46" s="86">
        <v>0.41938479076266799</v>
      </c>
      <c r="AF46" s="6">
        <v>0.42189170699571699</v>
      </c>
      <c r="AG46" s="8">
        <v>-2.5069162330497098E-3</v>
      </c>
      <c r="AH46" s="26">
        <v>99.405791535723296</v>
      </c>
      <c r="AI46" s="78">
        <v>-9816.9235259837697</v>
      </c>
      <c r="AJ46" s="126">
        <v>0.98739389153670398</v>
      </c>
      <c r="AK46" s="126">
        <v>0.98858183376178199</v>
      </c>
      <c r="AL46" s="127">
        <v>-1.1879422250780001E-3</v>
      </c>
      <c r="AM46" s="128">
        <v>99.879833698687506</v>
      </c>
      <c r="AN46" s="129">
        <v>-1053.08108397602</v>
      </c>
      <c r="AO46" s="126">
        <v>1</v>
      </c>
      <c r="AP46" s="126">
        <v>1</v>
      </c>
      <c r="AQ46" s="127">
        <v>0</v>
      </c>
      <c r="AR46" s="128">
        <v>100</v>
      </c>
      <c r="AS46" s="129">
        <v>0</v>
      </c>
      <c r="AT46" s="126">
        <v>0.71409220272193197</v>
      </c>
      <c r="AU46" s="126">
        <v>0.73516239836514596</v>
      </c>
      <c r="AV46" s="127">
        <v>-2.1070195643213899E-2</v>
      </c>
      <c r="AW46" s="128">
        <v>97.133939971621203</v>
      </c>
      <c r="AX46" s="129">
        <v>-9239.5336318970494</v>
      </c>
      <c r="AY46" s="126">
        <v>4.5511836184017801E-2</v>
      </c>
      <c r="AZ46" s="126">
        <v>4.7962824661853698E-2</v>
      </c>
      <c r="BA46" s="127">
        <v>-2.4509884778359599E-3</v>
      </c>
      <c r="BB46" s="128">
        <v>94.889816237646798</v>
      </c>
      <c r="BC46" s="129">
        <v>-552.27142975686695</v>
      </c>
      <c r="BD46" s="126">
        <v>0</v>
      </c>
      <c r="BE46" s="126">
        <v>0</v>
      </c>
      <c r="BF46" s="127">
        <v>0</v>
      </c>
      <c r="BG46" s="128"/>
      <c r="BH46" s="129">
        <v>0</v>
      </c>
    </row>
    <row r="47" spans="2:60" ht="18" customHeight="1">
      <c r="B47" s="58"/>
      <c r="C47" s="120"/>
      <c r="D47" s="9"/>
      <c r="E47" s="11"/>
      <c r="F47" s="86"/>
      <c r="G47" s="6"/>
      <c r="H47" s="10"/>
      <c r="I47" s="26"/>
      <c r="J47" s="78"/>
      <c r="K47" s="4"/>
      <c r="L47" s="4"/>
      <c r="M47" s="5"/>
      <c r="N47" s="26"/>
      <c r="O47" s="34"/>
      <c r="P47" s="88"/>
      <c r="Q47" s="4"/>
      <c r="R47" s="5"/>
      <c r="S47" s="26"/>
      <c r="T47" s="78"/>
      <c r="U47" s="88"/>
      <c r="V47" s="4"/>
      <c r="W47" s="5"/>
      <c r="X47" s="26"/>
      <c r="Y47" s="78"/>
      <c r="Z47" s="6"/>
      <c r="AA47" s="6"/>
      <c r="AB47" s="33"/>
      <c r="AC47" s="26"/>
      <c r="AD47" s="34"/>
      <c r="AE47" s="86"/>
      <c r="AF47" s="6"/>
      <c r="AG47" s="8"/>
      <c r="AH47" s="26"/>
      <c r="AI47" s="78"/>
      <c r="AJ47" s="126"/>
      <c r="AK47" s="126"/>
      <c r="AL47" s="127"/>
      <c r="AM47" s="128"/>
      <c r="AN47" s="129"/>
      <c r="AO47" s="126"/>
      <c r="AP47" s="126"/>
      <c r="AQ47" s="127"/>
      <c r="AR47" s="128"/>
      <c r="AS47" s="129"/>
      <c r="AT47" s="126"/>
      <c r="AU47" s="126"/>
      <c r="AV47" s="127"/>
      <c r="AW47" s="128"/>
      <c r="AX47" s="129"/>
      <c r="AY47" s="126"/>
      <c r="AZ47" s="126"/>
      <c r="BA47" s="127"/>
      <c r="BB47" s="128"/>
      <c r="BC47" s="129"/>
      <c r="BD47" s="126"/>
      <c r="BE47" s="126"/>
      <c r="BF47" s="127"/>
      <c r="BG47" s="128"/>
      <c r="BH47" s="129"/>
    </row>
    <row r="48" spans="2:60" s="57" customFormat="1">
      <c r="B48" s="96" t="s">
        <v>22</v>
      </c>
      <c r="C48" s="96"/>
      <c r="D48" s="97"/>
      <c r="E48" s="97"/>
      <c r="F48" s="172" t="s">
        <v>23</v>
      </c>
      <c r="G48" s="172"/>
      <c r="H48" s="172"/>
      <c r="I48" s="172"/>
      <c r="J48" s="172"/>
      <c r="K48" s="97" t="s">
        <v>24</v>
      </c>
      <c r="L48" s="97"/>
      <c r="M48" s="97"/>
      <c r="N48" s="97"/>
      <c r="O48" s="97"/>
      <c r="P48" s="97" t="s">
        <v>25</v>
      </c>
      <c r="Q48" s="97"/>
      <c r="R48" s="97"/>
      <c r="S48" s="97"/>
      <c r="T48" s="97"/>
      <c r="U48" s="97" t="s">
        <v>26</v>
      </c>
      <c r="V48" s="97"/>
      <c r="W48" s="97"/>
      <c r="X48" s="97"/>
      <c r="Y48" s="97"/>
      <c r="Z48" s="97" t="s">
        <v>27</v>
      </c>
      <c r="AA48" s="97"/>
      <c r="AB48" s="97"/>
      <c r="AC48" s="97"/>
      <c r="AD48" s="97"/>
      <c r="AE48" s="172" t="s">
        <v>63</v>
      </c>
      <c r="AF48" s="172"/>
      <c r="AG48" s="172"/>
      <c r="AH48" s="172"/>
      <c r="AI48" s="172"/>
      <c r="AJ48" s="172" t="s">
        <v>29</v>
      </c>
      <c r="AK48" s="172"/>
      <c r="AL48" s="172"/>
      <c r="AM48" s="172"/>
      <c r="AN48" s="172"/>
      <c r="AO48" s="172" t="s">
        <v>30</v>
      </c>
      <c r="AP48" s="172"/>
      <c r="AQ48" s="172"/>
      <c r="AR48" s="172"/>
      <c r="AS48" s="172"/>
      <c r="AT48" s="172" t="s">
        <v>31</v>
      </c>
      <c r="AU48" s="172"/>
      <c r="AV48" s="172"/>
      <c r="AW48" s="172"/>
      <c r="AX48" s="172"/>
      <c r="AY48" s="172" t="s">
        <v>32</v>
      </c>
      <c r="AZ48" s="172"/>
      <c r="BA48" s="172"/>
      <c r="BB48" s="172"/>
      <c r="BC48" s="172"/>
      <c r="BD48" s="172" t="s">
        <v>33</v>
      </c>
      <c r="BE48" s="172"/>
      <c r="BF48" s="172"/>
      <c r="BG48" s="172"/>
      <c r="BH48" s="172"/>
    </row>
    <row r="49" spans="5:60" ht="17.100000000000001" customHeight="1">
      <c r="E49" s="2"/>
      <c r="F49" s="173"/>
      <c r="G49" s="173"/>
      <c r="H49" s="173"/>
      <c r="I49" s="173"/>
      <c r="J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row>
    <row r="51" spans="5:60">
      <c r="E51" s="2"/>
    </row>
    <row r="52" spans="5:60">
      <c r="E52" s="2"/>
    </row>
    <row r="53" spans="5:60">
      <c r="E53" s="2"/>
    </row>
    <row r="54" spans="5:60">
      <c r="E54" s="2"/>
    </row>
    <row r="55" spans="5:60" ht="19.5">
      <c r="E55" s="22"/>
    </row>
    <row r="56" spans="5:60" ht="19.5">
      <c r="E56" s="22"/>
    </row>
    <row r="57" spans="5:60" ht="19.5">
      <c r="E57" s="23"/>
    </row>
    <row r="58" spans="5:60">
      <c r="G58" s="3"/>
      <c r="H58" s="3"/>
    </row>
    <row r="59" spans="5:60">
      <c r="E59" s="2"/>
      <c r="F59" s="20"/>
      <c r="G59" s="19"/>
      <c r="H59" s="19"/>
    </row>
    <row r="60" spans="5:60">
      <c r="E60" s="3"/>
      <c r="F60" s="17"/>
    </row>
    <row r="61" spans="5:60">
      <c r="E61" s="19"/>
      <c r="F61" s="21"/>
      <c r="G61" s="3"/>
      <c r="H61" s="17"/>
    </row>
    <row r="63" spans="5:60">
      <c r="E63" s="2"/>
    </row>
    <row r="64" spans="5:60">
      <c r="E64" s="184"/>
      <c r="F64" s="184"/>
      <c r="G64" s="184"/>
      <c r="H64" s="184"/>
      <c r="I64" s="184"/>
      <c r="J64" s="184"/>
    </row>
  </sheetData>
  <mergeCells count="21">
    <mergeCell ref="E64:J64"/>
    <mergeCell ref="BD9:BH9"/>
    <mergeCell ref="F48:J49"/>
    <mergeCell ref="AE48:AI49"/>
    <mergeCell ref="AJ48:AN49"/>
    <mergeCell ref="AO48:AS49"/>
    <mergeCell ref="AT48:AX49"/>
    <mergeCell ref="AY48:BC49"/>
    <mergeCell ref="BD48:BH49"/>
    <mergeCell ref="Z9:AD9"/>
    <mergeCell ref="AE9:AI9"/>
    <mergeCell ref="AJ9:AN9"/>
    <mergeCell ref="AO9:AS9"/>
    <mergeCell ref="AT9:AX9"/>
    <mergeCell ref="AY9:BC9"/>
    <mergeCell ref="U9:Y9"/>
    <mergeCell ref="B3:J3"/>
    <mergeCell ref="D9:E9"/>
    <mergeCell ref="F9:J9"/>
    <mergeCell ref="K9:O9"/>
    <mergeCell ref="P9:T9"/>
  </mergeCells>
  <conditionalFormatting sqref="M12:M34">
    <cfRule type="cellIs" dxfId="397" priority="163" operator="lessThan">
      <formula>0</formula>
    </cfRule>
    <cfRule type="cellIs" dxfId="396" priority="164" operator="greaterThan">
      <formula>0</formula>
    </cfRule>
  </conditionalFormatting>
  <conditionalFormatting sqref="H11">
    <cfRule type="cellIs" dxfId="395" priority="187" operator="lessThan">
      <formula>0</formula>
    </cfRule>
    <cfRule type="cellIs" dxfId="394" priority="188" operator="greaterThan">
      <formula>0</formula>
    </cfRule>
  </conditionalFormatting>
  <conditionalFormatting sqref="M11">
    <cfRule type="cellIs" dxfId="393" priority="185" operator="lessThan">
      <formula>0</formula>
    </cfRule>
    <cfRule type="cellIs" dxfId="392" priority="186" operator="greaterThan">
      <formula>0</formula>
    </cfRule>
  </conditionalFormatting>
  <conditionalFormatting sqref="R11">
    <cfRule type="cellIs" dxfId="391" priority="183" operator="lessThan">
      <formula>0</formula>
    </cfRule>
    <cfRule type="cellIs" dxfId="390" priority="184" operator="greaterThan">
      <formula>0</formula>
    </cfRule>
  </conditionalFormatting>
  <conditionalFormatting sqref="W11">
    <cfRule type="cellIs" dxfId="389" priority="181" operator="lessThan">
      <formula>0</formula>
    </cfRule>
    <cfRule type="cellIs" dxfId="388" priority="182" operator="greaterThan">
      <formula>0</formula>
    </cfRule>
  </conditionalFormatting>
  <conditionalFormatting sqref="AB11 AD11">
    <cfRule type="cellIs" dxfId="387" priority="179" operator="lessThan">
      <formula>0</formula>
    </cfRule>
    <cfRule type="cellIs" dxfId="386" priority="180" operator="greaterThan">
      <formula>0</formula>
    </cfRule>
  </conditionalFormatting>
  <conditionalFormatting sqref="J11">
    <cfRule type="cellIs" dxfId="385" priority="177" operator="lessThan">
      <formula>0</formula>
    </cfRule>
    <cfRule type="cellIs" dxfId="384" priority="178" operator="greaterThan">
      <formula>0</formula>
    </cfRule>
  </conditionalFormatting>
  <conditionalFormatting sqref="AN11">
    <cfRule type="cellIs" dxfId="383" priority="175" operator="lessThan">
      <formula>0</formula>
    </cfRule>
    <cfRule type="cellIs" dxfId="382" priority="176" operator="greaterThan">
      <formula>0</formula>
    </cfRule>
  </conditionalFormatting>
  <conditionalFormatting sqref="AL11">
    <cfRule type="cellIs" dxfId="381" priority="173" operator="lessThan">
      <formula>0</formula>
    </cfRule>
    <cfRule type="cellIs" dxfId="380" priority="174" operator="greaterThan">
      <formula>0</formula>
    </cfRule>
  </conditionalFormatting>
  <conditionalFormatting sqref="O11">
    <cfRule type="cellIs" dxfId="379" priority="171" operator="lessThan">
      <formula>0</formula>
    </cfRule>
    <cfRule type="cellIs" dxfId="378" priority="172" operator="greaterThan">
      <formula>0</formula>
    </cfRule>
  </conditionalFormatting>
  <conditionalFormatting sqref="T11">
    <cfRule type="cellIs" dxfId="377" priority="169" operator="lessThan">
      <formula>0</formula>
    </cfRule>
    <cfRule type="cellIs" dxfId="376" priority="170" operator="greaterThan">
      <formula>0</formula>
    </cfRule>
  </conditionalFormatting>
  <conditionalFormatting sqref="Y11">
    <cfRule type="cellIs" dxfId="375" priority="167" operator="lessThan">
      <formula>0</formula>
    </cfRule>
    <cfRule type="cellIs" dxfId="374" priority="168" operator="greaterThan">
      <formula>0</formula>
    </cfRule>
  </conditionalFormatting>
  <conditionalFormatting sqref="H12:H34">
    <cfRule type="cellIs" dxfId="373" priority="165" operator="lessThan">
      <formula>0</formula>
    </cfRule>
    <cfRule type="cellIs" dxfId="372" priority="166" operator="greaterThan">
      <formula>0</formula>
    </cfRule>
  </conditionalFormatting>
  <conditionalFormatting sqref="R12:R34">
    <cfRule type="cellIs" dxfId="371" priority="161" operator="lessThan">
      <formula>0</formula>
    </cfRule>
    <cfRule type="cellIs" dxfId="370" priority="162" operator="greaterThan">
      <formula>0</formula>
    </cfRule>
  </conditionalFormatting>
  <conditionalFormatting sqref="W12:W34">
    <cfRule type="cellIs" dxfId="369" priority="159" operator="lessThan">
      <formula>0</formula>
    </cfRule>
    <cfRule type="cellIs" dxfId="368" priority="160" operator="greaterThan">
      <formula>0</formula>
    </cfRule>
  </conditionalFormatting>
  <conditionalFormatting sqref="AB12:AB34 AD12:AD34">
    <cfRule type="cellIs" dxfId="367" priority="157" operator="lessThan">
      <formula>0</formula>
    </cfRule>
    <cfRule type="cellIs" dxfId="366" priority="158" operator="greaterThan">
      <formula>0</formula>
    </cfRule>
  </conditionalFormatting>
  <conditionalFormatting sqref="AG14:AG34 AI14:AI34">
    <cfRule type="cellIs" dxfId="365" priority="155" operator="lessThan">
      <formula>0</formula>
    </cfRule>
    <cfRule type="cellIs" dxfId="364" priority="156" operator="greaterThan">
      <formula>0</formula>
    </cfRule>
  </conditionalFormatting>
  <conditionalFormatting sqref="Y12:Y34">
    <cfRule type="cellIs" dxfId="363" priority="143" operator="lessThan">
      <formula>0</formula>
    </cfRule>
    <cfRule type="cellIs" dxfId="362" priority="144" operator="greaterThan">
      <formula>0</formula>
    </cfRule>
  </conditionalFormatting>
  <conditionalFormatting sqref="J35:J47">
    <cfRule type="cellIs" dxfId="361" priority="117" operator="lessThan">
      <formula>0</formula>
    </cfRule>
    <cfRule type="cellIs" dxfId="360" priority="118" operator="greaterThan">
      <formula>0</formula>
    </cfRule>
  </conditionalFormatting>
  <conditionalFormatting sqref="S11 S14:S34">
    <cfRule type="cellIs" dxfId="359" priority="137" operator="lessThan">
      <formula>0</formula>
    </cfRule>
    <cfRule type="cellIs" dxfId="358" priority="138" operator="greaterThan">
      <formula>0</formula>
    </cfRule>
  </conditionalFormatting>
  <conditionalFormatting sqref="N14:N34">
    <cfRule type="cellIs" dxfId="357" priority="139" operator="lessThan">
      <formula>0</formula>
    </cfRule>
    <cfRule type="cellIs" dxfId="356" priority="140" operator="greaterThan">
      <formula>0</formula>
    </cfRule>
  </conditionalFormatting>
  <conditionalFormatting sqref="M35:M47">
    <cfRule type="cellIs" dxfId="355" priority="115" operator="lessThan">
      <formula>0</formula>
    </cfRule>
    <cfRule type="cellIs" dxfId="354" priority="116" operator="greaterThan">
      <formula>0</formula>
    </cfRule>
  </conditionalFormatting>
  <conditionalFormatting sqref="X14:X34">
    <cfRule type="cellIs" dxfId="353" priority="135" operator="lessThan">
      <formula>0</formula>
    </cfRule>
    <cfRule type="cellIs" dxfId="352" priority="136" operator="greaterThan">
      <formula>0</formula>
    </cfRule>
  </conditionalFormatting>
  <conditionalFormatting sqref="X35:X47">
    <cfRule type="cellIs" dxfId="351" priority="101" operator="lessThan">
      <formula>0</formula>
    </cfRule>
    <cfRule type="cellIs" dxfId="350" priority="102" operator="greaterThan">
      <formula>0</formula>
    </cfRule>
  </conditionalFormatting>
  <conditionalFormatting sqref="AC35:AC47">
    <cfRule type="cellIs" dxfId="349" priority="99" operator="lessThan">
      <formula>0</formula>
    </cfRule>
    <cfRule type="cellIs" dxfId="348" priority="100" operator="greaterThan">
      <formula>0</formula>
    </cfRule>
  </conditionalFormatting>
  <conditionalFormatting sqref="AH14:AH34">
    <cfRule type="cellIs" dxfId="347" priority="131" operator="lessThan">
      <formula>0</formula>
    </cfRule>
    <cfRule type="cellIs" dxfId="346" priority="132" operator="greaterThan">
      <formula>0</formula>
    </cfRule>
  </conditionalFormatting>
  <conditionalFormatting sqref="J12:J34">
    <cfRule type="cellIs" dxfId="345" priority="153" operator="lessThan">
      <formula>0</formula>
    </cfRule>
    <cfRule type="cellIs" dxfId="344" priority="154" operator="greaterThan">
      <formula>0</formula>
    </cfRule>
  </conditionalFormatting>
  <conditionalFormatting sqref="AN12:AN34">
    <cfRule type="cellIs" dxfId="343" priority="151" operator="lessThan">
      <formula>0</formula>
    </cfRule>
    <cfRule type="cellIs" dxfId="342" priority="152" operator="greaterThan">
      <formula>0</formula>
    </cfRule>
  </conditionalFormatting>
  <conditionalFormatting sqref="AL12:AL34">
    <cfRule type="cellIs" dxfId="341" priority="149" operator="lessThan">
      <formula>0</formula>
    </cfRule>
    <cfRule type="cellIs" dxfId="340" priority="150" operator="greaterThan">
      <formula>0</formula>
    </cfRule>
  </conditionalFormatting>
  <conditionalFormatting sqref="O12:O34">
    <cfRule type="cellIs" dxfId="339" priority="147" operator="lessThan">
      <formula>0</formula>
    </cfRule>
    <cfRule type="cellIs" dxfId="338" priority="148" operator="greaterThan">
      <formula>0</formula>
    </cfRule>
  </conditionalFormatting>
  <conditionalFormatting sqref="T12:T34">
    <cfRule type="cellIs" dxfId="337" priority="145" operator="lessThan">
      <formula>0</formula>
    </cfRule>
    <cfRule type="cellIs" dxfId="336" priority="146" operator="greaterThan">
      <formula>0</formula>
    </cfRule>
  </conditionalFormatting>
  <conditionalFormatting sqref="S35:S47">
    <cfRule type="cellIs" dxfId="335" priority="103" operator="lessThan">
      <formula>0</formula>
    </cfRule>
    <cfRule type="cellIs" dxfId="334" priority="104" operator="greaterThan">
      <formula>0</formula>
    </cfRule>
  </conditionalFormatting>
  <conditionalFormatting sqref="R35:R47">
    <cfRule type="cellIs" dxfId="333" priority="111" operator="lessThan">
      <formula>0</formula>
    </cfRule>
    <cfRule type="cellIs" dxfId="332" priority="112" operator="greaterThan">
      <formula>0</formula>
    </cfRule>
  </conditionalFormatting>
  <conditionalFormatting sqref="T35:T47">
    <cfRule type="cellIs" dxfId="331" priority="109" operator="lessThan">
      <formula>0</formula>
    </cfRule>
    <cfRule type="cellIs" dxfId="330" priority="110" operator="greaterThan">
      <formula>0</formula>
    </cfRule>
  </conditionalFormatting>
  <conditionalFormatting sqref="Y35:Y47">
    <cfRule type="cellIs" dxfId="329" priority="105" operator="lessThan">
      <formula>0</formula>
    </cfRule>
    <cfRule type="cellIs" dxfId="328" priority="106" operator="greaterThan">
      <formula>0</formula>
    </cfRule>
  </conditionalFormatting>
  <conditionalFormatting sqref="I11:I34">
    <cfRule type="cellIs" dxfId="327" priority="141" operator="lessThan">
      <formula>0</formula>
    </cfRule>
    <cfRule type="cellIs" dxfId="326" priority="142" operator="greaterThan">
      <formula>0</formula>
    </cfRule>
  </conditionalFormatting>
  <conditionalFormatting sqref="AG35:AG47 AI35:AI47">
    <cfRule type="cellIs" dxfId="325" priority="125" operator="lessThan">
      <formula>0</formula>
    </cfRule>
    <cfRule type="cellIs" dxfId="324" priority="126" operator="greaterThan">
      <formula>0</formula>
    </cfRule>
  </conditionalFormatting>
  <conditionalFormatting sqref="AN35:AN47">
    <cfRule type="cellIs" dxfId="323" priority="123" operator="lessThan">
      <formula>0</formula>
    </cfRule>
    <cfRule type="cellIs" dxfId="322" priority="124" operator="greaterThan">
      <formula>0</formula>
    </cfRule>
  </conditionalFormatting>
  <conditionalFormatting sqref="O35:O47">
    <cfRule type="cellIs" dxfId="321" priority="113" operator="lessThan">
      <formula>0</formula>
    </cfRule>
    <cfRule type="cellIs" dxfId="320" priority="114" operator="greaterThan">
      <formula>0</formula>
    </cfRule>
  </conditionalFormatting>
  <conditionalFormatting sqref="W35:W47">
    <cfRule type="cellIs" dxfId="319" priority="107" operator="lessThan">
      <formula>0</formula>
    </cfRule>
    <cfRule type="cellIs" dxfId="318" priority="108" operator="greaterThan">
      <formula>0</formula>
    </cfRule>
  </conditionalFormatting>
  <conditionalFormatting sqref="AC14:AC34">
    <cfRule type="cellIs" dxfId="317" priority="133" operator="lessThan">
      <formula>0</formula>
    </cfRule>
    <cfRule type="cellIs" dxfId="316" priority="134" operator="greaterThan">
      <formula>0</formula>
    </cfRule>
  </conditionalFormatting>
  <conditionalFormatting sqref="N35:N47">
    <cfRule type="cellIs" dxfId="315" priority="93" operator="lessThan">
      <formula>0</formula>
    </cfRule>
    <cfRule type="cellIs" dxfId="314" priority="94" operator="greaterThan">
      <formula>0</formula>
    </cfRule>
  </conditionalFormatting>
  <conditionalFormatting sqref="I35:I47">
    <cfRule type="cellIs" dxfId="313" priority="91" operator="lessThan">
      <formula>0</formula>
    </cfRule>
    <cfRule type="cellIs" dxfId="312" priority="92" operator="greaterThan">
      <formula>0</formula>
    </cfRule>
  </conditionalFormatting>
  <conditionalFormatting sqref="AM11:AM34">
    <cfRule type="cellIs" dxfId="311" priority="129" operator="lessThan">
      <formula>0</formula>
    </cfRule>
    <cfRule type="cellIs" dxfId="310" priority="130" operator="greaterThan">
      <formula>0</formula>
    </cfRule>
  </conditionalFormatting>
  <conditionalFormatting sqref="AB35:AB47 AD35:AD47">
    <cfRule type="cellIs" dxfId="309" priority="127" operator="lessThan">
      <formula>0</formula>
    </cfRule>
    <cfRule type="cellIs" dxfId="308" priority="128" operator="greaterThan">
      <formula>0</formula>
    </cfRule>
  </conditionalFormatting>
  <conditionalFormatting sqref="AL35:AL47">
    <cfRule type="cellIs" dxfId="307" priority="121" operator="lessThan">
      <formula>0</formula>
    </cfRule>
    <cfRule type="cellIs" dxfId="306" priority="122" operator="greaterThan">
      <formula>0</formula>
    </cfRule>
  </conditionalFormatting>
  <conditionalFormatting sqref="H35:H47">
    <cfRule type="cellIs" dxfId="305" priority="119" operator="lessThan">
      <formula>0</formula>
    </cfRule>
    <cfRule type="cellIs" dxfId="304" priority="120" operator="greaterThan">
      <formula>0</formula>
    </cfRule>
  </conditionalFormatting>
  <conditionalFormatting sqref="AH35:AH47">
    <cfRule type="cellIs" dxfId="303" priority="97" operator="lessThan">
      <formula>0</formula>
    </cfRule>
    <cfRule type="cellIs" dxfId="302" priority="98" operator="greaterThan">
      <formula>0</formula>
    </cfRule>
  </conditionalFormatting>
  <conditionalFormatting sqref="AM35:AM47">
    <cfRule type="cellIs" dxfId="301" priority="95" operator="lessThan">
      <formula>0</formula>
    </cfRule>
    <cfRule type="cellIs" dxfId="300" priority="96" operator="greaterThan">
      <formula>0</formula>
    </cfRule>
  </conditionalFormatting>
  <conditionalFormatting sqref="AS11">
    <cfRule type="cellIs" dxfId="299" priority="89" operator="lessThan">
      <formula>0</formula>
    </cfRule>
    <cfRule type="cellIs" dxfId="298" priority="90" operator="greaterThan">
      <formula>0</formula>
    </cfRule>
  </conditionalFormatting>
  <conditionalFormatting sqref="AQ11">
    <cfRule type="cellIs" dxfId="297" priority="87" operator="lessThan">
      <formula>0</formula>
    </cfRule>
    <cfRule type="cellIs" dxfId="296" priority="88" operator="greaterThan">
      <formula>0</formula>
    </cfRule>
  </conditionalFormatting>
  <conditionalFormatting sqref="AS12:AS34">
    <cfRule type="cellIs" dxfId="295" priority="85" operator="lessThan">
      <formula>0</formula>
    </cfRule>
    <cfRule type="cellIs" dxfId="294" priority="86" operator="greaterThan">
      <formula>0</formula>
    </cfRule>
  </conditionalFormatting>
  <conditionalFormatting sqref="AQ12:AQ34">
    <cfRule type="cellIs" dxfId="293" priority="83" operator="lessThan">
      <formula>0</formula>
    </cfRule>
    <cfRule type="cellIs" dxfId="292" priority="84" operator="greaterThan">
      <formula>0</formula>
    </cfRule>
  </conditionalFormatting>
  <conditionalFormatting sqref="AS35:AS47">
    <cfRule type="cellIs" dxfId="291" priority="79" operator="lessThan">
      <formula>0</formula>
    </cfRule>
    <cfRule type="cellIs" dxfId="290" priority="80" operator="greaterThan">
      <formula>0</formula>
    </cfRule>
  </conditionalFormatting>
  <conditionalFormatting sqref="AR11:AR34">
    <cfRule type="cellIs" dxfId="289" priority="81" operator="lessThan">
      <formula>0</formula>
    </cfRule>
    <cfRule type="cellIs" dxfId="288" priority="82" operator="greaterThan">
      <formula>0</formula>
    </cfRule>
  </conditionalFormatting>
  <conditionalFormatting sqref="AQ35:AQ47">
    <cfRule type="cellIs" dxfId="287" priority="77" operator="lessThan">
      <formula>0</formula>
    </cfRule>
    <cfRule type="cellIs" dxfId="286" priority="78" operator="greaterThan">
      <formula>0</formula>
    </cfRule>
  </conditionalFormatting>
  <conditionalFormatting sqref="AR35:AR47">
    <cfRule type="cellIs" dxfId="285" priority="75" operator="lessThan">
      <formula>0</formula>
    </cfRule>
    <cfRule type="cellIs" dxfId="284" priority="76" operator="greaterThan">
      <formula>0</formula>
    </cfRule>
  </conditionalFormatting>
  <conditionalFormatting sqref="AX11">
    <cfRule type="cellIs" dxfId="283" priority="73" operator="lessThan">
      <formula>0</formula>
    </cfRule>
    <cfRule type="cellIs" dxfId="282" priority="74" operator="greaterThan">
      <formula>0</formula>
    </cfRule>
  </conditionalFormatting>
  <conditionalFormatting sqref="AV11">
    <cfRule type="cellIs" dxfId="281" priority="71" operator="lessThan">
      <formula>0</formula>
    </cfRule>
    <cfRule type="cellIs" dxfId="280" priority="72" operator="greaterThan">
      <formula>0</formula>
    </cfRule>
  </conditionalFormatting>
  <conditionalFormatting sqref="AX12:AX34">
    <cfRule type="cellIs" dxfId="279" priority="69" operator="lessThan">
      <formula>0</formula>
    </cfRule>
    <cfRule type="cellIs" dxfId="278" priority="70" operator="greaterThan">
      <formula>0</formula>
    </cfRule>
  </conditionalFormatting>
  <conditionalFormatting sqref="AV12:AV34">
    <cfRule type="cellIs" dxfId="277" priority="67" operator="lessThan">
      <formula>0</formula>
    </cfRule>
    <cfRule type="cellIs" dxfId="276" priority="68" operator="greaterThan">
      <formula>0</formula>
    </cfRule>
  </conditionalFormatting>
  <conditionalFormatting sqref="AX35:AX47">
    <cfRule type="cellIs" dxfId="275" priority="63" operator="lessThan">
      <formula>0</formula>
    </cfRule>
    <cfRule type="cellIs" dxfId="274" priority="64" operator="greaterThan">
      <formula>0</formula>
    </cfRule>
  </conditionalFormatting>
  <conditionalFormatting sqref="AW11:AW34">
    <cfRule type="cellIs" dxfId="273" priority="65" operator="lessThan">
      <formula>0</formula>
    </cfRule>
    <cfRule type="cellIs" dxfId="272" priority="66" operator="greaterThan">
      <formula>0</formula>
    </cfRule>
  </conditionalFormatting>
  <conditionalFormatting sqref="AV35:AV47">
    <cfRule type="cellIs" dxfId="271" priority="61" operator="lessThan">
      <formula>0</formula>
    </cfRule>
    <cfRule type="cellIs" dxfId="270" priority="62" operator="greaterThan">
      <formula>0</formula>
    </cfRule>
  </conditionalFormatting>
  <conditionalFormatting sqref="AW35:AW47">
    <cfRule type="cellIs" dxfId="269" priority="59" operator="lessThan">
      <formula>0</formula>
    </cfRule>
    <cfRule type="cellIs" dxfId="268" priority="60" operator="greaterThan">
      <formula>0</formula>
    </cfRule>
  </conditionalFormatting>
  <conditionalFormatting sqref="BC11">
    <cfRule type="cellIs" dxfId="267" priority="57" operator="lessThan">
      <formula>0</formula>
    </cfRule>
    <cfRule type="cellIs" dxfId="266" priority="58" operator="greaterThan">
      <formula>0</formula>
    </cfRule>
  </conditionalFormatting>
  <conditionalFormatting sqref="BA11">
    <cfRule type="cellIs" dxfId="265" priority="55" operator="lessThan">
      <formula>0</formula>
    </cfRule>
    <cfRule type="cellIs" dxfId="264" priority="56" operator="greaterThan">
      <formula>0</formula>
    </cfRule>
  </conditionalFormatting>
  <conditionalFormatting sqref="BC12:BC34">
    <cfRule type="cellIs" dxfId="263" priority="53" operator="lessThan">
      <formula>0</formula>
    </cfRule>
    <cfRule type="cellIs" dxfId="262" priority="54" operator="greaterThan">
      <formula>0</formula>
    </cfRule>
  </conditionalFormatting>
  <conditionalFormatting sqref="BA12:BA34">
    <cfRule type="cellIs" dxfId="261" priority="51" operator="lessThan">
      <formula>0</formula>
    </cfRule>
    <cfRule type="cellIs" dxfId="260" priority="52" operator="greaterThan">
      <formula>0</formula>
    </cfRule>
  </conditionalFormatting>
  <conditionalFormatting sqref="BC35:BC47">
    <cfRule type="cellIs" dxfId="259" priority="49" operator="lessThan">
      <formula>0</formula>
    </cfRule>
    <cfRule type="cellIs" dxfId="258" priority="50" operator="greaterThan">
      <formula>0</formula>
    </cfRule>
  </conditionalFormatting>
  <conditionalFormatting sqref="BA35:BA47">
    <cfRule type="cellIs" dxfId="257" priority="47" operator="lessThan">
      <formula>0</formula>
    </cfRule>
    <cfRule type="cellIs" dxfId="256" priority="48" operator="greaterThan">
      <formula>0</formula>
    </cfRule>
  </conditionalFormatting>
  <conditionalFormatting sqref="BB35:BB47">
    <cfRule type="cellIs" dxfId="255" priority="45" operator="lessThan">
      <formula>0</formula>
    </cfRule>
    <cfRule type="cellIs" dxfId="254" priority="46" operator="greaterThan">
      <formula>0</formula>
    </cfRule>
  </conditionalFormatting>
  <conditionalFormatting sqref="I11:I13">
    <cfRule type="cellIs" dxfId="253" priority="44" operator="lessThan">
      <formula>100</formula>
    </cfRule>
  </conditionalFormatting>
  <conditionalFormatting sqref="N11:N13">
    <cfRule type="cellIs" dxfId="252" priority="42" operator="lessThan">
      <formula>0</formula>
    </cfRule>
    <cfRule type="cellIs" dxfId="251" priority="43" operator="greaterThan">
      <formula>0</formula>
    </cfRule>
  </conditionalFormatting>
  <conditionalFormatting sqref="N11:N13">
    <cfRule type="cellIs" dxfId="250" priority="41" operator="lessThan">
      <formula>100</formula>
    </cfRule>
  </conditionalFormatting>
  <conditionalFormatting sqref="S11:S13">
    <cfRule type="cellIs" dxfId="249" priority="39" operator="lessThan">
      <formula>0</formula>
    </cfRule>
    <cfRule type="cellIs" dxfId="248" priority="40" operator="greaterThan">
      <formula>0</formula>
    </cfRule>
  </conditionalFormatting>
  <conditionalFormatting sqref="S11:S13">
    <cfRule type="cellIs" dxfId="247" priority="38" operator="lessThan">
      <formula>100</formula>
    </cfRule>
  </conditionalFormatting>
  <conditionalFormatting sqref="X11 X13">
    <cfRule type="cellIs" dxfId="246" priority="36" operator="lessThan">
      <formula>0</formula>
    </cfRule>
    <cfRule type="cellIs" dxfId="245" priority="37" operator="greaterThan">
      <formula>0</formula>
    </cfRule>
  </conditionalFormatting>
  <conditionalFormatting sqref="X11:X13">
    <cfRule type="cellIs" dxfId="244" priority="34" operator="lessThan">
      <formula>0</formula>
    </cfRule>
    <cfRule type="cellIs" dxfId="243" priority="35" operator="greaterThan">
      <formula>0</formula>
    </cfRule>
  </conditionalFormatting>
  <conditionalFormatting sqref="X11:X13">
    <cfRule type="cellIs" dxfId="242" priority="33" operator="lessThan">
      <formula>100</formula>
    </cfRule>
  </conditionalFormatting>
  <conditionalFormatting sqref="AC11 AC13">
    <cfRule type="cellIs" dxfId="241" priority="31" operator="lessThan">
      <formula>0</formula>
    </cfRule>
    <cfRule type="cellIs" dxfId="240" priority="32" operator="greaterThan">
      <formula>0</formula>
    </cfRule>
  </conditionalFormatting>
  <conditionalFormatting sqref="AC11:AC13">
    <cfRule type="cellIs" dxfId="239" priority="29" operator="lessThan">
      <formula>0</formula>
    </cfRule>
    <cfRule type="cellIs" dxfId="238" priority="30" operator="greaterThan">
      <formula>0</formula>
    </cfRule>
  </conditionalFormatting>
  <conditionalFormatting sqref="AC11:AC13">
    <cfRule type="cellIs" dxfId="237" priority="28" operator="lessThan">
      <formula>100</formula>
    </cfRule>
  </conditionalFormatting>
  <conditionalFormatting sqref="AG11">
    <cfRule type="cellIs" dxfId="236" priority="26" operator="lessThan">
      <formula>0</formula>
    </cfRule>
    <cfRule type="cellIs" dxfId="235" priority="27" operator="greaterThan">
      <formula>0</formula>
    </cfRule>
  </conditionalFormatting>
  <conditionalFormatting sqref="AI11">
    <cfRule type="cellIs" dxfId="234" priority="24" operator="lessThan">
      <formula>0</formula>
    </cfRule>
    <cfRule type="cellIs" dxfId="233" priority="25" operator="greaterThan">
      <formula>0</formula>
    </cfRule>
  </conditionalFormatting>
  <conditionalFormatting sqref="AG12:AG13">
    <cfRule type="cellIs" dxfId="232" priority="22" operator="lessThan">
      <formula>0</formula>
    </cfRule>
    <cfRule type="cellIs" dxfId="231" priority="23" operator="greaterThan">
      <formula>0</formula>
    </cfRule>
  </conditionalFormatting>
  <conditionalFormatting sqref="AI12:AI13">
    <cfRule type="cellIs" dxfId="230" priority="20" operator="lessThan">
      <formula>0</formula>
    </cfRule>
    <cfRule type="cellIs" dxfId="229" priority="21" operator="greaterThan">
      <formula>0</formula>
    </cfRule>
  </conditionalFormatting>
  <conditionalFormatting sqref="AH11:AH13">
    <cfRule type="cellIs" dxfId="228" priority="18" operator="lessThan">
      <formula>0</formula>
    </cfRule>
    <cfRule type="cellIs" dxfId="227" priority="19" operator="greaterThan">
      <formula>0</formula>
    </cfRule>
  </conditionalFormatting>
  <conditionalFormatting sqref="AH11:AH13">
    <cfRule type="cellIs" dxfId="226" priority="17" operator="lessThan">
      <formula>100</formula>
    </cfRule>
  </conditionalFormatting>
  <conditionalFormatting sqref="BH35:BH47">
    <cfRule type="cellIs" dxfId="225" priority="15" operator="lessThan">
      <formula>0</formula>
    </cfRule>
    <cfRule type="cellIs" dxfId="224" priority="16" operator="greaterThan">
      <formula>0</formula>
    </cfRule>
  </conditionalFormatting>
  <conditionalFormatting sqref="BF35:BF47">
    <cfRule type="cellIs" dxfId="223" priority="13" operator="lessThan">
      <formula>0</formula>
    </cfRule>
    <cfRule type="cellIs" dxfId="222" priority="14" operator="greaterThan">
      <formula>0</formula>
    </cfRule>
  </conditionalFormatting>
  <conditionalFormatting sqref="BG35:BG47">
    <cfRule type="cellIs" dxfId="221" priority="11" operator="lessThan">
      <formula>0</formula>
    </cfRule>
    <cfRule type="cellIs" dxfId="220" priority="12" operator="greaterThan">
      <formula>0</formula>
    </cfRule>
  </conditionalFormatting>
  <conditionalFormatting sqref="BB11:BB34">
    <cfRule type="cellIs" dxfId="219" priority="9" operator="lessThan">
      <formula>100</formula>
    </cfRule>
    <cfRule type="cellIs" dxfId="218" priority="10" operator="greaterThan">
      <formula>100</formula>
    </cfRule>
  </conditionalFormatting>
  <conditionalFormatting sqref="BH11">
    <cfRule type="cellIs" dxfId="217" priority="7" operator="lessThan">
      <formula>0</formula>
    </cfRule>
    <cfRule type="cellIs" dxfId="216" priority="8" operator="greaterThan">
      <formula>0</formula>
    </cfRule>
  </conditionalFormatting>
  <conditionalFormatting sqref="BH12:BH34">
    <cfRule type="cellIs" dxfId="215" priority="5" operator="lessThan">
      <formula>0</formula>
    </cfRule>
    <cfRule type="cellIs" dxfId="214" priority="6" operator="greaterThan">
      <formula>0</formula>
    </cfRule>
  </conditionalFormatting>
  <conditionalFormatting sqref="BF12:BF34">
    <cfRule type="cellIs" dxfId="213" priority="3" stopIfTrue="1" operator="greaterThan">
      <formula>0</formula>
    </cfRule>
    <cfRule type="cellIs" dxfId="212" priority="4" operator="lessThanOrEqual">
      <formula>0</formula>
    </cfRule>
  </conditionalFormatting>
  <conditionalFormatting sqref="BG11:BG34">
    <cfRule type="cellIs" dxfId="211" priority="1" stopIfTrue="1" operator="greaterThan">
      <formula>100</formula>
    </cfRule>
    <cfRule type="cellIs" dxfId="210" priority="2" operator="lessThanOrEqual">
      <formula>100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5DCD93F720EF4197887B5DAD568D0A" ma:contentTypeVersion="18" ma:contentTypeDescription="Create a new document." ma:contentTypeScope="" ma:versionID="cf6756e3e1f2c4f2eed1231d3f7c8bde">
  <xsd:schema xmlns:xsd="http://www.w3.org/2001/XMLSchema" xmlns:xs="http://www.w3.org/2001/XMLSchema" xmlns:p="http://schemas.microsoft.com/office/2006/metadata/properties" xmlns:ns2="b15b68a9-334b-4ac3-af24-9ce51e3d2dbd" xmlns:ns3="231ff9ee-a701-4658-8101-ac66c8b152e2" targetNamespace="http://schemas.microsoft.com/office/2006/metadata/properties" ma:root="true" ma:fieldsID="09e2d88f151d77befbadb460717e9781" ns2:_="" ns3:_="">
    <xsd:import namespace="b15b68a9-334b-4ac3-af24-9ce51e3d2dbd"/>
    <xsd:import namespace="231ff9ee-a701-4658-8101-ac66c8b152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Key_x0020_Project_x0020_Document_x0020__x003f_" minOccurs="0"/>
                <xsd:element ref="ns3:MediaServiceDateTaken" minOccurs="0"/>
                <xsd:element ref="ns3:MediaServiceLocation" minOccurs="0"/>
                <xsd:element ref="ns3:MediaServiceAutoKeyPoints" minOccurs="0"/>
                <xsd:element ref="ns3:MediaServiceKeyPoints" minOccurs="0"/>
                <xsd:element ref="ns3:Note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5b68a9-334b-4ac3-af24-9ce51e3d2db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Key_x0020_Project_x0020_Document_x0020__x003f_" ma:index="16" nillable="true" ma:displayName="Key Project Document ?" ma:default="0" ma:internalName="Key_x0020_Project_x0020_Document_x0020__x003F_">
      <xsd:simpleType>
        <xsd:restriction base="dms:Boolean"/>
      </xsd:simpleType>
    </xsd:element>
    <xsd:element name="TaxCatchAll" ma:index="25" nillable="true" ma:displayName="Taxonomy Catch All Column" ma:hidden="true" ma:list="{b480940b-eb42-47a8-b8b9-93abe7a37ee6}" ma:internalName="TaxCatchAll" ma:showField="CatchAllData" ma:web="b15b68a9-334b-4ac3-af24-9ce51e3d2d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31ff9ee-a701-4658-8101-ac66c8b152e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Notes" ma:index="21" nillable="true" ma:displayName="Notes" ma:format="Dropdown" ma:internalName="Notes">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30a8953a-0f76-4065-aa02-9ef2a37d2846"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15b68a9-334b-4ac3-af24-9ce51e3d2dbd" xsi:nil="true"/>
    <Key_x0020_Project_x0020_Document_x0020__x003f_ xmlns="b15b68a9-334b-4ac3-af24-9ce51e3d2dbd">false</Key_x0020_Project_x0020_Document_x0020__x003f_>
    <lcf76f155ced4ddcb4097134ff3c332f xmlns="231ff9ee-a701-4658-8101-ac66c8b152e2">
      <Terms xmlns="http://schemas.microsoft.com/office/infopath/2007/PartnerControls"/>
    </lcf76f155ced4ddcb4097134ff3c332f>
    <Notes xmlns="231ff9ee-a701-4658-8101-ac66c8b152e2" xsi:nil="true"/>
  </documentManagement>
</p:properties>
</file>

<file path=customXml/itemProps1.xml><?xml version="1.0" encoding="utf-8"?>
<ds:datastoreItem xmlns:ds="http://schemas.openxmlformats.org/officeDocument/2006/customXml" ds:itemID="{EEB72EF2-D707-46BC-8957-EDF848FC5D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5b68a9-334b-4ac3-af24-9ce51e3d2dbd"/>
    <ds:schemaRef ds:uri="231ff9ee-a701-4658-8101-ac66c8b152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8C15FA-B0D2-4CEA-B3EE-D8A771822548}">
  <ds:schemaRefs>
    <ds:schemaRef ds:uri="http://schemas.microsoft.com/sharepoint/v3/contenttype/forms"/>
  </ds:schemaRefs>
</ds:datastoreItem>
</file>

<file path=customXml/itemProps3.xml><?xml version="1.0" encoding="utf-8"?>
<ds:datastoreItem xmlns:ds="http://schemas.openxmlformats.org/officeDocument/2006/customXml" ds:itemID="{886EFCA4-7A41-471D-A26C-426567591F8C}">
  <ds:schemaRefs>
    <ds:schemaRef ds:uri="231ff9ee-a701-4658-8101-ac66c8b152e2"/>
    <ds:schemaRef ds:uri="http://www.w3.org/XML/1998/namespace"/>
    <ds:schemaRef ds:uri="http://schemas.microsoft.com/office/infopath/2007/PartnerControls"/>
    <ds:schemaRef ds:uri="http://schemas.microsoft.com/office/2006/documentManagement/types"/>
    <ds:schemaRef ds:uri="http://purl.org/dc/elements/1.1/"/>
    <ds:schemaRef ds:uri="b15b68a9-334b-4ac3-af24-9ce51e3d2dbd"/>
    <ds:schemaRef ds:uri="http://purl.org/dc/dcmityp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2023_UserOpen_v2</vt:lpstr>
      <vt:lpstr>2023 by AccountType_UserOp_v2</vt:lpstr>
      <vt:lpstr>2023_UserOpen</vt:lpstr>
      <vt:lpstr>2023 by AccountType_UserOpen</vt:lpstr>
      <vt:lpstr>Appendix - Changes</vt:lpstr>
      <vt:lpstr>2023</vt:lpstr>
      <vt:lpstr>2023 by AccountType</vt:lpstr>
      <vt:lpstr>Appendix_2022</vt:lpstr>
      <vt:lpstr>Appendix_2022 by Account Type</vt:lpstr>
      <vt:lpstr>Appendix_2021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 Sanders (NBCUniversal)</cp:lastModifiedBy>
  <cp:revision/>
  <dcterms:created xsi:type="dcterms:W3CDTF">2021-11-02T21:43:54Z</dcterms:created>
  <dcterms:modified xsi:type="dcterms:W3CDTF">2023-03-13T22:56:34Z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0x010100185DCD93F720EF4197887B5DAD568D0A</vt:lpwstr>
  </property>
  <property fmtid="{D5CDD505-2E9C-101B-9397-08002B2CF9AE}" pid="3" name="MediaServiceImageTags">
    <vt:lpwstr/>
  </property>
</Properties>
</file>