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uni-my.sharepoint.com/personal/206758160_tfayd_com/Documents/My Documents/Downloads/CRM Dashboard/"/>
    </mc:Choice>
  </mc:AlternateContent>
  <xr:revisionPtr revIDLastSave="222" documentId="8_{5CBBD4C7-9A8C-4961-8C3C-327560E33B54}" xr6:coauthVersionLast="47" xr6:coauthVersionMax="47" xr10:uidLastSave="{C4AF6FD4-753F-4AF8-B71F-E749C726E154}"/>
  <bookViews>
    <workbookView minimized="1" xWindow="1665" yWindow="3450" windowWidth="21600" windowHeight="11385" xr2:uid="{575E257A-954F-1844-A818-D62DC0EF99EF}"/>
  </bookViews>
  <sheets>
    <sheet name="2023_UserOpen_v3" sheetId="14" r:id="rId1"/>
    <sheet name="2023 by AccountType_UserOp_v3" sheetId="15" r:id="rId2"/>
    <sheet name="DELTA" sheetId="19" r:id="rId3"/>
    <sheet name="2023_UserOpen_v2" sheetId="17" r:id="rId4"/>
    <sheet name="2023 by AccountType_UserOp_v2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15" l="1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D15" i="19"/>
  <c r="D16" i="19"/>
  <c r="D17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D13" i="19"/>
  <c r="D14" i="19"/>
  <c r="D12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D6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D5" i="19"/>
  <c r="X36" i="17"/>
  <c r="V36" i="17"/>
  <c r="S36" i="17"/>
  <c r="Q36" i="17"/>
  <c r="N36" i="17"/>
  <c r="L36" i="17" s="1"/>
  <c r="I36" i="17"/>
  <c r="G36" i="17" s="1"/>
  <c r="X35" i="17"/>
  <c r="S35" i="17"/>
  <c r="N35" i="17"/>
  <c r="L35" i="17"/>
  <c r="I35" i="17"/>
  <c r="G35" i="17"/>
  <c r="X34" i="17"/>
  <c r="S34" i="17"/>
  <c r="N34" i="17"/>
  <c r="I34" i="17"/>
  <c r="G34" i="17"/>
  <c r="X33" i="17"/>
  <c r="S33" i="17"/>
  <c r="N33" i="17"/>
  <c r="I33" i="17"/>
  <c r="BD29" i="17"/>
  <c r="BC29" i="17"/>
  <c r="BF29" i="17" s="1"/>
  <c r="BB29" i="17"/>
  <c r="AY29" i="17"/>
  <c r="AZ29" i="17" s="1"/>
  <c r="AX29" i="17"/>
  <c r="AW29" i="17"/>
  <c r="AT29" i="17"/>
  <c r="AV29" i="17" s="1"/>
  <c r="AS29" i="17"/>
  <c r="AU29" i="17" s="1"/>
  <c r="AR29" i="17"/>
  <c r="AO29" i="17"/>
  <c r="AN29" i="17"/>
  <c r="AQ29" i="17" s="1"/>
  <c r="AM29" i="17"/>
  <c r="AL29" i="17"/>
  <c r="AJ29" i="17"/>
  <c r="AK29" i="17" s="1"/>
  <c r="AI29" i="17"/>
  <c r="AH29" i="17"/>
  <c r="AE29" i="17"/>
  <c r="AD29" i="17"/>
  <c r="AG29" i="17" s="1"/>
  <c r="AC29" i="17"/>
  <c r="AC40" i="17" s="1"/>
  <c r="AB29" i="17"/>
  <c r="AA29" i="17"/>
  <c r="Z29" i="17"/>
  <c r="Y29" i="17"/>
  <c r="X29" i="17"/>
  <c r="V35" i="17" s="1"/>
  <c r="U29" i="17"/>
  <c r="T29" i="17"/>
  <c r="W29" i="17" s="1"/>
  <c r="S29" i="17"/>
  <c r="Q35" i="17" s="1"/>
  <c r="P29" i="17"/>
  <c r="O29" i="17"/>
  <c r="R29" i="17" s="1"/>
  <c r="N29" i="17"/>
  <c r="L29" i="17"/>
  <c r="K29" i="17"/>
  <c r="J29" i="17"/>
  <c r="M29" i="17" s="1"/>
  <c r="I29" i="17"/>
  <c r="F29" i="17"/>
  <c r="E29" i="17"/>
  <c r="H29" i="17" s="1"/>
  <c r="D29" i="17"/>
  <c r="C29" i="17"/>
  <c r="BF28" i="17"/>
  <c r="BD28" i="17"/>
  <c r="BE28" i="17" s="1"/>
  <c r="BC28" i="17"/>
  <c r="BB28" i="17"/>
  <c r="AY28" i="17"/>
  <c r="AX28" i="17"/>
  <c r="BA28" i="17" s="1"/>
  <c r="AW28" i="17"/>
  <c r="AV28" i="17"/>
  <c r="AU28" i="17"/>
  <c r="AT28" i="17"/>
  <c r="AS28" i="17"/>
  <c r="AR28" i="17"/>
  <c r="AO28" i="17"/>
  <c r="AN28" i="17"/>
  <c r="AQ28" i="17" s="1"/>
  <c r="AM28" i="17"/>
  <c r="AJ28" i="17"/>
  <c r="AI28" i="17"/>
  <c r="AL28" i="17" s="1"/>
  <c r="AH28" i="17"/>
  <c r="AF28" i="17"/>
  <c r="AE28" i="17"/>
  <c r="AD28" i="17"/>
  <c r="AG28" i="17" s="1"/>
  <c r="AC28" i="17"/>
  <c r="Z28" i="17"/>
  <c r="Y28" i="17"/>
  <c r="AB28" i="17" s="1"/>
  <c r="X28" i="17"/>
  <c r="V34" i="17" s="1"/>
  <c r="W28" i="17"/>
  <c r="V28" i="17"/>
  <c r="U28" i="17"/>
  <c r="T28" i="17"/>
  <c r="S28" i="17"/>
  <c r="Q34" i="17" s="1"/>
  <c r="P28" i="17"/>
  <c r="O28" i="17"/>
  <c r="R28" i="17" s="1"/>
  <c r="N28" i="17"/>
  <c r="L34" i="17" s="1"/>
  <c r="K28" i="17"/>
  <c r="M28" i="17" s="1"/>
  <c r="J28" i="17"/>
  <c r="I28" i="17"/>
  <c r="H28" i="17"/>
  <c r="F28" i="17"/>
  <c r="G28" i="17" s="1"/>
  <c r="E28" i="17"/>
  <c r="D28" i="17"/>
  <c r="C28" i="17"/>
  <c r="BD27" i="17"/>
  <c r="BD40" i="17" s="1"/>
  <c r="BC27" i="17"/>
  <c r="BC40" i="17" s="1"/>
  <c r="BB27" i="17"/>
  <c r="BB40" i="17" s="1"/>
  <c r="AY27" i="17"/>
  <c r="AY40" i="17" s="1"/>
  <c r="AX27" i="17"/>
  <c r="AW27" i="17"/>
  <c r="AW40" i="17" s="1"/>
  <c r="AT27" i="17"/>
  <c r="AT40" i="17" s="1"/>
  <c r="AS27" i="17"/>
  <c r="AS40" i="17" s="1"/>
  <c r="AR27" i="17"/>
  <c r="AR40" i="17" s="1"/>
  <c r="AO27" i="17"/>
  <c r="AO40" i="17" s="1"/>
  <c r="AN27" i="17"/>
  <c r="AQ27" i="17" s="1"/>
  <c r="AM27" i="17"/>
  <c r="AJ27" i="17"/>
  <c r="AJ40" i="17" s="1"/>
  <c r="AI27" i="17"/>
  <c r="AL27" i="17" s="1"/>
  <c r="AH27" i="17"/>
  <c r="AH40" i="17" s="1"/>
  <c r="AE27" i="17"/>
  <c r="AE40" i="17" s="1"/>
  <c r="AD27" i="17"/>
  <c r="AD40" i="17" s="1"/>
  <c r="AC27" i="17"/>
  <c r="Z27" i="17"/>
  <c r="Z40" i="17" s="1"/>
  <c r="Y27" i="17"/>
  <c r="AB27" i="17" s="1"/>
  <c r="X27" i="17"/>
  <c r="X40" i="17" s="1"/>
  <c r="U27" i="17"/>
  <c r="U40" i="17" s="1"/>
  <c r="T27" i="17"/>
  <c r="T40" i="17" s="1"/>
  <c r="S27" i="17"/>
  <c r="S40" i="17" s="1"/>
  <c r="R27" i="17"/>
  <c r="P27" i="17"/>
  <c r="O27" i="17"/>
  <c r="O40" i="17" s="1"/>
  <c r="N27" i="17"/>
  <c r="L33" i="17" s="1"/>
  <c r="K27" i="17"/>
  <c r="K40" i="17" s="1"/>
  <c r="J27" i="17"/>
  <c r="J40" i="17" s="1"/>
  <c r="I27" i="17"/>
  <c r="I40" i="17" s="1"/>
  <c r="F27" i="17"/>
  <c r="F40" i="17" s="1"/>
  <c r="E27" i="17"/>
  <c r="G27" i="17" s="1"/>
  <c r="D27" i="17"/>
  <c r="C27" i="17"/>
  <c r="L24" i="17"/>
  <c r="M24" i="17" s="1"/>
  <c r="E40" i="17" l="1"/>
  <c r="H40" i="17" s="1"/>
  <c r="Q27" i="17"/>
  <c r="BA27" i="17"/>
  <c r="N40" i="17"/>
  <c r="AM40" i="17"/>
  <c r="AZ27" i="17"/>
  <c r="P40" i="17"/>
  <c r="R40" i="17" s="1"/>
  <c r="Y40" i="17"/>
  <c r="AA40" i="17" s="1"/>
  <c r="V33" i="17"/>
  <c r="AN40" i="17"/>
  <c r="AP40" i="17" s="1"/>
  <c r="H27" i="17"/>
  <c r="AP27" i="17"/>
  <c r="AA27" i="17"/>
  <c r="AX40" i="17"/>
  <c r="AZ40" i="17" s="1"/>
  <c r="AV40" i="17"/>
  <c r="AU40" i="17"/>
  <c r="AG40" i="17"/>
  <c r="AF40" i="17"/>
  <c r="V40" i="17"/>
  <c r="W40" i="17"/>
  <c r="BF40" i="17"/>
  <c r="BE40" i="17"/>
  <c r="M40" i="17"/>
  <c r="L40" i="17"/>
  <c r="AK28" i="17"/>
  <c r="V27" i="17"/>
  <c r="BF27" i="17"/>
  <c r="AP29" i="17"/>
  <c r="AI40" i="17"/>
  <c r="Q33" i="17"/>
  <c r="AF27" i="17"/>
  <c r="L28" i="17"/>
  <c r="BE27" i="17"/>
  <c r="BA29" i="17"/>
  <c r="W27" i="17"/>
  <c r="AU27" i="17"/>
  <c r="AA28" i="17"/>
  <c r="G29" i="17"/>
  <c r="BA40" i="17"/>
  <c r="Q29" i="17"/>
  <c r="L27" i="17"/>
  <c r="AV27" i="17"/>
  <c r="AZ28" i="17"/>
  <c r="AF29" i="17"/>
  <c r="AG27" i="17"/>
  <c r="M27" i="17"/>
  <c r="AK27" i="17"/>
  <c r="Q28" i="17"/>
  <c r="BE29" i="17"/>
  <c r="G40" i="17"/>
  <c r="AP28" i="17"/>
  <c r="V29" i="17"/>
  <c r="G33" i="17"/>
  <c r="AQ40" i="17" l="1"/>
  <c r="AB40" i="17"/>
  <c r="Q40" i="17"/>
  <c r="AK40" i="17"/>
  <c r="AL40" i="17"/>
  <c r="C27" i="14" l="1"/>
  <c r="L24" i="14"/>
  <c r="M24" i="14" s="1"/>
  <c r="X36" i="14"/>
  <c r="V36" i="14" s="1"/>
  <c r="S36" i="14"/>
  <c r="Q36" i="14" s="1"/>
  <c r="N36" i="14"/>
  <c r="L36" i="14" s="1"/>
  <c r="I36" i="14"/>
  <c r="G36" i="14" s="1"/>
  <c r="X35" i="14"/>
  <c r="S35" i="14"/>
  <c r="N35" i="14"/>
  <c r="I35" i="14"/>
  <c r="X34" i="14"/>
  <c r="S34" i="14"/>
  <c r="N34" i="14"/>
  <c r="I34" i="14"/>
  <c r="X33" i="14"/>
  <c r="S33" i="14"/>
  <c r="N33" i="14"/>
  <c r="I33" i="14"/>
  <c r="BD29" i="14"/>
  <c r="BC29" i="14"/>
  <c r="BB29" i="14"/>
  <c r="AY29" i="14"/>
  <c r="AX29" i="14"/>
  <c r="AW29" i="14"/>
  <c r="AT29" i="14"/>
  <c r="AS29" i="14"/>
  <c r="AR29" i="14"/>
  <c r="AO29" i="14"/>
  <c r="AN29" i="14"/>
  <c r="AM29" i="14"/>
  <c r="AJ29" i="14"/>
  <c r="AI29" i="14"/>
  <c r="AH29" i="14"/>
  <c r="AE29" i="14"/>
  <c r="AD29" i="14"/>
  <c r="AC29" i="14"/>
  <c r="Z29" i="14"/>
  <c r="Y29" i="14"/>
  <c r="X29" i="14"/>
  <c r="V35" i="14" s="1"/>
  <c r="U29" i="14"/>
  <c r="T29" i="14"/>
  <c r="S29" i="14"/>
  <c r="Q35" i="14" s="1"/>
  <c r="P29" i="14"/>
  <c r="O29" i="14"/>
  <c r="N29" i="14"/>
  <c r="K29" i="14"/>
  <c r="J29" i="14"/>
  <c r="I29" i="14"/>
  <c r="G35" i="14" s="1"/>
  <c r="F29" i="14"/>
  <c r="E29" i="14"/>
  <c r="D29" i="14"/>
  <c r="C29" i="14"/>
  <c r="BD28" i="14"/>
  <c r="BC28" i="14"/>
  <c r="BB28" i="14"/>
  <c r="AY28" i="14"/>
  <c r="AX28" i="14"/>
  <c r="AW28" i="14"/>
  <c r="AT28" i="14"/>
  <c r="AS28" i="14"/>
  <c r="AR28" i="14"/>
  <c r="AO28" i="14"/>
  <c r="AN28" i="14"/>
  <c r="AM28" i="14"/>
  <c r="AJ28" i="14"/>
  <c r="AI28" i="14"/>
  <c r="AH28" i="14"/>
  <c r="AE28" i="14"/>
  <c r="AD28" i="14"/>
  <c r="AC28" i="14"/>
  <c r="Z28" i="14"/>
  <c r="Y28" i="14"/>
  <c r="X28" i="14"/>
  <c r="V34" i="14" s="1"/>
  <c r="U28" i="14"/>
  <c r="T28" i="14"/>
  <c r="S28" i="14"/>
  <c r="Q34" i="14" s="1"/>
  <c r="P28" i="14"/>
  <c r="O28" i="14"/>
  <c r="N28" i="14"/>
  <c r="K28" i="14"/>
  <c r="J28" i="14"/>
  <c r="I28" i="14"/>
  <c r="F28" i="14"/>
  <c r="E28" i="14"/>
  <c r="D28" i="14"/>
  <c r="C28" i="14"/>
  <c r="BD27" i="14"/>
  <c r="BD40" i="14" s="1"/>
  <c r="BC27" i="14"/>
  <c r="BB27" i="14"/>
  <c r="AY27" i="14"/>
  <c r="AY40" i="14" s="1"/>
  <c r="AX27" i="14"/>
  <c r="AW27" i="14"/>
  <c r="AW40" i="14" s="1"/>
  <c r="AT27" i="14"/>
  <c r="AT40" i="14" s="1"/>
  <c r="AS27" i="14"/>
  <c r="AR27" i="14"/>
  <c r="AO27" i="14"/>
  <c r="AN27" i="14"/>
  <c r="AM27" i="14"/>
  <c r="AM40" i="14" s="1"/>
  <c r="AJ27" i="14"/>
  <c r="AJ40" i="14" s="1"/>
  <c r="AI27" i="14"/>
  <c r="AH27" i="14"/>
  <c r="AE27" i="14"/>
  <c r="AE40" i="14" s="1"/>
  <c r="AD27" i="14"/>
  <c r="AC27" i="14"/>
  <c r="AC40" i="14" s="1"/>
  <c r="Z27" i="14"/>
  <c r="Z40" i="14" s="1"/>
  <c r="Y27" i="14"/>
  <c r="X27" i="14"/>
  <c r="U27" i="14"/>
  <c r="T27" i="14"/>
  <c r="S27" i="14"/>
  <c r="P27" i="14"/>
  <c r="P40" i="14" s="1"/>
  <c r="O27" i="14"/>
  <c r="N27" i="14"/>
  <c r="K27" i="14"/>
  <c r="K40" i="14" s="1"/>
  <c r="J27" i="14"/>
  <c r="I27" i="14"/>
  <c r="F27" i="14"/>
  <c r="F40" i="14" s="1"/>
  <c r="E27" i="14"/>
  <c r="D27" i="14"/>
  <c r="L34" i="14" l="1"/>
  <c r="L35" i="14"/>
  <c r="AH40" i="14"/>
  <c r="BB40" i="14"/>
  <c r="U40" i="14"/>
  <c r="AO40" i="14"/>
  <c r="AR40" i="14"/>
  <c r="G34" i="14"/>
  <c r="E40" i="14"/>
  <c r="H27" i="14"/>
  <c r="G27" i="14"/>
  <c r="I40" i="14"/>
  <c r="G33" i="14"/>
  <c r="J40" i="14"/>
  <c r="M27" i="14"/>
  <c r="L27" i="14"/>
  <c r="N40" i="14"/>
  <c r="L33" i="14"/>
  <c r="O40" i="14"/>
  <c r="R27" i="14"/>
  <c r="Q27" i="14"/>
  <c r="S40" i="14"/>
  <c r="Q33" i="14"/>
  <c r="T40" i="14"/>
  <c r="W27" i="14"/>
  <c r="V27" i="14"/>
  <c r="X40" i="14"/>
  <c r="V33" i="14"/>
  <c r="Y40" i="14"/>
  <c r="AB27" i="14"/>
  <c r="AA27" i="14"/>
  <c r="AD40" i="14"/>
  <c r="AG27" i="14"/>
  <c r="AF27" i="14"/>
  <c r="AI40" i="14"/>
  <c r="AL27" i="14"/>
  <c r="AK27" i="14"/>
  <c r="AN40" i="14"/>
  <c r="AQ27" i="14"/>
  <c r="AP27" i="14"/>
  <c r="AS40" i="14"/>
  <c r="AV27" i="14"/>
  <c r="AU27" i="14"/>
  <c r="AX40" i="14"/>
  <c r="BA27" i="14"/>
  <c r="AZ27" i="14"/>
  <c r="BC40" i="14"/>
  <c r="BF27" i="14"/>
  <c r="BE27" i="14"/>
  <c r="H28" i="14"/>
  <c r="G28" i="14"/>
  <c r="M28" i="14"/>
  <c r="L28" i="14"/>
  <c r="R28" i="14"/>
  <c r="Q28" i="14"/>
  <c r="W28" i="14"/>
  <c r="V28" i="14"/>
  <c r="AB28" i="14"/>
  <c r="AA28" i="14"/>
  <c r="AG28" i="14"/>
  <c r="AF28" i="14"/>
  <c r="AL28" i="14"/>
  <c r="AK28" i="14"/>
  <c r="AQ28" i="14"/>
  <c r="AP28" i="14"/>
  <c r="AV28" i="14"/>
  <c r="AU28" i="14"/>
  <c r="BA28" i="14"/>
  <c r="AZ28" i="14"/>
  <c r="BF28" i="14"/>
  <c r="BE28" i="14"/>
  <c r="H29" i="14"/>
  <c r="G29" i="14"/>
  <c r="M29" i="14"/>
  <c r="L29" i="14"/>
  <c r="R29" i="14"/>
  <c r="Q29" i="14"/>
  <c r="W29" i="14"/>
  <c r="V29" i="14"/>
  <c r="AB29" i="14"/>
  <c r="AA29" i="14"/>
  <c r="AG29" i="14"/>
  <c r="AF29" i="14"/>
  <c r="AL29" i="14"/>
  <c r="AK29" i="14"/>
  <c r="AQ29" i="14"/>
  <c r="AP29" i="14"/>
  <c r="AV29" i="14"/>
  <c r="AU29" i="14"/>
  <c r="BA29" i="14"/>
  <c r="AZ29" i="14"/>
  <c r="BF29" i="14"/>
  <c r="BE29" i="14"/>
  <c r="BF40" i="14" l="1"/>
  <c r="BE40" i="14"/>
  <c r="BA40" i="14"/>
  <c r="AZ40" i="14"/>
  <c r="AV40" i="14"/>
  <c r="AU40" i="14"/>
  <c r="AQ40" i="14"/>
  <c r="AP40" i="14"/>
  <c r="AL40" i="14"/>
  <c r="AK40" i="14"/>
  <c r="AG40" i="14"/>
  <c r="AF40" i="14"/>
  <c r="AB40" i="14"/>
  <c r="AA40" i="14"/>
  <c r="W40" i="14"/>
  <c r="V40" i="14"/>
  <c r="R40" i="14"/>
  <c r="Q40" i="14"/>
  <c r="M40" i="14"/>
  <c r="L40" i="14"/>
  <c r="H40" i="14"/>
  <c r="G40" i="14"/>
</calcChain>
</file>

<file path=xl/sharedStrings.xml><?xml version="1.0" encoding="utf-8"?>
<sst xmlns="http://schemas.openxmlformats.org/spreadsheetml/2006/main" count="828" uniqueCount="71">
  <si>
    <t>Email Channel KPIs 2023</t>
  </si>
  <si>
    <t>Changes made in v2
1) excluded Oct Privacy email openers from targetable and holdout
2) includes only email engagers (at least 1 email open in entire user history) for both targetable and holdout
3) exclude unsubscribed from targetable and holdout (as of end of month)</t>
  </si>
  <si>
    <t>Excluded 'Abandon MAA'</t>
  </si>
  <si>
    <t>Cohort Size</t>
  </si>
  <si>
    <t>Return Rate</t>
  </si>
  <si>
    <t>Usage</t>
  </si>
  <si>
    <t>Repertoire</t>
  </si>
  <si>
    <t>Viewing Sessions</t>
  </si>
  <si>
    <t>Viewing Winback Rate</t>
  </si>
  <si>
    <t>Viewing Save Rate</t>
  </si>
  <si>
    <t>Upgrade Rate</t>
  </si>
  <si>
    <t>New Upgrade Rate</t>
  </si>
  <si>
    <t>Paid Winback Rate</t>
  </si>
  <si>
    <t>Paid Churn Save Rate</t>
  </si>
  <si>
    <t>Paid Churn Rate</t>
  </si>
  <si>
    <t>Month</t>
  </si>
  <si>
    <t>Email Engager</t>
  </si>
  <si>
    <t>Email Holdout</t>
  </si>
  <si>
    <t>Lift (PTS)</t>
  </si>
  <si>
    <t>Lift (Index)</t>
  </si>
  <si>
    <t>Incrementals</t>
  </si>
  <si>
    <t>Index</t>
  </si>
  <si>
    <t>*Data excluded 'Abandon MAA'</t>
  </si>
  <si>
    <t>*Return Rate = total unique users who returned and viewed content on the platform</t>
  </si>
  <si>
    <t>*Usage = total hours watched</t>
  </si>
  <si>
    <t>*Repertoire = total titles watched</t>
  </si>
  <si>
    <t>*Viewing Session = total sessions on the platform</t>
  </si>
  <si>
    <t>*Win Back = Lapsed users who returned and viewed content</t>
  </si>
  <si>
    <t>*Save Rate = Lapsing users (15-30 day of no viewership) who returned and viewed content</t>
  </si>
  <si>
    <t>*Upgrade Rate = Viewers who went from non-paying to paying (the sum of New Upgrades + Paid Winbacks)</t>
  </si>
  <si>
    <t>*New Upgrade Rate = first-time free to paid users</t>
  </si>
  <si>
    <t>*Paid WinBack = Previously churned users who upgraded again</t>
  </si>
  <si>
    <t>*Paid Churn Save = back to Premium after cancellation, but before they roll to free</t>
  </si>
  <si>
    <t>*Paid Churn Rate = % Paid Churned as of the last day of the month; same data source as PAVO Churn Trend</t>
  </si>
  <si>
    <t>Quarterly</t>
  </si>
  <si>
    <t>*A index of 96 in Paid Churn Rate means 4% decrease in Churn Rate when comparing engager vs holdout</t>
  </si>
  <si>
    <t>Avg Cohort Size</t>
  </si>
  <si>
    <t>Returns</t>
  </si>
  <si>
    <t>Win Back Rate</t>
  </si>
  <si>
    <t>Save Rate</t>
  </si>
  <si>
    <t>Q1 2023</t>
  </si>
  <si>
    <t>Q2 2023</t>
  </si>
  <si>
    <t>Q3 2023</t>
  </si>
  <si>
    <t>Q4 2023</t>
  </si>
  <si>
    <t>% Attributable to Marketing</t>
  </si>
  <si>
    <t>Total</t>
  </si>
  <si>
    <t>Q1 total</t>
  </si>
  <si>
    <t>Q2 total</t>
  </si>
  <si>
    <t>Q3 total</t>
  </si>
  <si>
    <t>Q4 total</t>
  </si>
  <si>
    <t>Year to Date</t>
  </si>
  <si>
    <t>Usage (Hours)</t>
  </si>
  <si>
    <t>Month Avg/Yearly Total*</t>
  </si>
  <si>
    <t>*Monthly avg for rates/lift and Yearly Total for Incrementals</t>
  </si>
  <si>
    <r>
      <rPr>
        <b/>
        <i/>
        <sz val="12"/>
        <color rgb="FF000000"/>
        <rFont val="Calibri"/>
      </rPr>
      <t xml:space="preserve">*Notes on Email Channel: 
</t>
    </r>
    <r>
      <rPr>
        <sz val="12"/>
        <color rgb="FF000000"/>
        <rFont val="Calibri"/>
      </rPr>
      <t xml:space="preserve">&gt; Email Engager = Received Email in the month and opened at least one email in the entire user history. ('Other Open')
&gt; Holdout is Email Channel Holdout, excluded users who were classified as 'holdout' but actually received emails.
&gt; After July 2021, switched to quarterly rotational holdout; Continue to exclude all Abandon MAA from both targetable and holdout for measurement purpose.
&gt; "Email Engager cohort" definition adjusted to 'Other Open' starting in Jan 2023
&gt; The cohort size of Email Engagers droped because inactive email users are dropped from email engagers (Starting from July/Aug, stopped sending ad-hoc emails to "90D-NonO" cohort).
</t>
    </r>
  </si>
  <si>
    <t>Email Channel KPIs 2023 - By Entitlement</t>
  </si>
  <si>
    <r>
      <rPr>
        <b/>
        <i/>
        <sz val="12"/>
        <color rgb="FF000000"/>
        <rFont val="Calibri"/>
      </rPr>
      <t xml:space="preserve">*Notes on Email Channel: 
</t>
    </r>
    <r>
      <rPr>
        <sz val="12"/>
        <color rgb="FF000000"/>
        <rFont val="Calibri"/>
      </rPr>
      <t>&gt; Email Engager = Received Email in the quarter and opened at least one email in the entire user history.  ('Other Opens')
&gt; Holdout is Email Channel Holdout, excluded users who were classified as 'holdout' but actually received emails.
&gt; After July 2021, switched to quarterly rotational holdout; Continue to exclude all Abandon MAA from both targetable and holdout for measurement purpose.
&gt; The cohort size of Email Engagers droped in Aug 2022 because we stopped email to inactive users (people that never opened email). 
&gt; Account Type as of the last day of the month.</t>
    </r>
  </si>
  <si>
    <t>Account Type</t>
  </si>
  <si>
    <t>Push Delivered</t>
  </si>
  <si>
    <t>Push Holdout</t>
  </si>
  <si>
    <t>Bundled Premium</t>
  </si>
  <si>
    <t>Free</t>
  </si>
  <si>
    <t>Paying SVOD</t>
  </si>
  <si>
    <t>*Win Back = Lapsing users (15-30 day of no viewership) who returned and viewed content</t>
  </si>
  <si>
    <t>Changes made in v2</t>
  </si>
  <si>
    <t>1) excluded Oct Privacy email openers from targetable and holdout</t>
  </si>
  <si>
    <t>2) includes only email engagers (at least 1 email open in entire user history) for both targetable and holdout</t>
  </si>
  <si>
    <t>3) exclude unsubscribed from targetable and holdout (as of end of month)</t>
  </si>
  <si>
    <t>By Account Type</t>
  </si>
  <si>
    <t>Totals</t>
  </si>
  <si>
    <t>Cancellation Save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</si>
</sst>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_);_(@_)"/>
    <numFmt numFmtId="168" formatCode="0.000%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11"/>
      <color rgb="FFFF0000"/>
      <name val="Peacock Sans Light"/>
      <family val="2"/>
    </font>
    <font>
      <sz val="11"/>
      <color rgb="FF9C0006"/>
      <name val="Peacock Sans Light"/>
      <family val="2"/>
    </font>
    <font>
      <b/>
      <i/>
      <sz val="12"/>
      <color theme="8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5"/>
      <color rgb="FFD1D2D3"/>
      <name val="Arial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</font>
    <font>
      <sz val="12"/>
      <color rgb="FF000000"/>
      <name val="Calibri"/>
    </font>
    <font>
      <sz val="12"/>
      <color rgb="FF4472C4"/>
      <name val="Calibri"/>
      <family val="2"/>
      <scheme val="minor"/>
    </font>
    <font>
      <sz val="12"/>
      <color rgb="FF4472C4"/>
      <name val="Calibri"/>
    </font>
    <font>
      <sz val="12"/>
      <color rgb="FF4472C4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wrapText="1"/>
    </xf>
    <xf numFmtId="166" fontId="0" fillId="0" borderId="0" xfId="0" applyNumberFormat="1"/>
    <xf numFmtId="2" fontId="5" fillId="0" borderId="0" xfId="0" applyNumberFormat="1" applyFont="1"/>
    <xf numFmtId="165" fontId="0" fillId="0" borderId="0" xfId="0" applyNumberFormat="1"/>
    <xf numFmtId="10" fontId="5" fillId="0" borderId="0" xfId="2" applyNumberFormat="1" applyFont="1" applyBorder="1"/>
    <xf numFmtId="10" fontId="5" fillId="0" borderId="0" xfId="0" applyNumberFormat="1" applyFont="1"/>
    <xf numFmtId="164" fontId="0" fillId="0" borderId="0" xfId="0" applyNumberFormat="1"/>
    <xf numFmtId="165" fontId="5" fillId="0" borderId="0" xfId="0" applyNumberFormat="1" applyFont="1"/>
    <xf numFmtId="164" fontId="7" fillId="0" borderId="0" xfId="0" applyNumberFormat="1" applyFont="1"/>
    <xf numFmtId="0" fontId="3" fillId="0" borderId="0" xfId="0" applyFont="1"/>
    <xf numFmtId="9" fontId="0" fillId="0" borderId="0" xfId="2" applyFont="1" applyBorder="1"/>
    <xf numFmtId="166" fontId="0" fillId="0" borderId="0" xfId="2" applyNumberFormat="1" applyFont="1" applyBorder="1"/>
    <xf numFmtId="165" fontId="0" fillId="0" borderId="0" xfId="2" applyNumberFormat="1" applyFont="1" applyBorder="1"/>
    <xf numFmtId="164" fontId="5" fillId="0" borderId="0" xfId="1" applyNumberFormat="1" applyFont="1" applyBorder="1"/>
    <xf numFmtId="43" fontId="0" fillId="0" borderId="0" xfId="0" applyNumberFormat="1" applyAlignment="1">
      <alignment horizontal="left" wrapText="1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7" fontId="2" fillId="0" borderId="0" xfId="0" applyNumberFormat="1" applyFont="1"/>
    <xf numFmtId="43" fontId="2" fillId="0" borderId="0" xfId="0" applyNumberFormat="1" applyFont="1" applyAlignment="1">
      <alignment vertical="top"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1" fontId="5" fillId="0" borderId="0" xfId="0" applyNumberFormat="1" applyFont="1"/>
    <xf numFmtId="1" fontId="0" fillId="0" borderId="0" xfId="0" applyNumberFormat="1"/>
    <xf numFmtId="168" fontId="0" fillId="0" borderId="0" xfId="2" applyNumberFormat="1" applyFont="1" applyFill="1"/>
    <xf numFmtId="0" fontId="7" fillId="0" borderId="0" xfId="0" applyFont="1"/>
    <xf numFmtId="1" fontId="7" fillId="0" borderId="0" xfId="0" applyNumberFormat="1" applyFont="1"/>
    <xf numFmtId="168" fontId="7" fillId="0" borderId="0" xfId="2" applyNumberFormat="1" applyFont="1" applyFill="1"/>
    <xf numFmtId="10" fontId="5" fillId="0" borderId="0" xfId="2" applyNumberFormat="1" applyFont="1" applyFill="1" applyBorder="1"/>
    <xf numFmtId="164" fontId="5" fillId="0" borderId="0" xfId="1" applyNumberFormat="1" applyFont="1" applyFill="1" applyBorder="1"/>
    <xf numFmtId="164" fontId="5" fillId="0" borderId="2" xfId="1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1" xfId="2" applyNumberFormat="1" applyFont="1" applyBorder="1"/>
    <xf numFmtId="10" fontId="5" fillId="0" borderId="1" xfId="2" applyNumberFormat="1" applyFont="1" applyBorder="1"/>
    <xf numFmtId="1" fontId="5" fillId="0" borderId="1" xfId="0" applyNumberFormat="1" applyFont="1" applyBorder="1"/>
    <xf numFmtId="164" fontId="5" fillId="0" borderId="8" xfId="1" applyNumberFormat="1" applyFont="1" applyBorder="1"/>
    <xf numFmtId="0" fontId="0" fillId="2" borderId="3" xfId="0" applyFill="1" applyBorder="1"/>
    <xf numFmtId="1" fontId="0" fillId="0" borderId="7" xfId="0" applyNumberFormat="1" applyBorder="1" applyAlignment="1">
      <alignment horizontal="left"/>
    </xf>
    <xf numFmtId="164" fontId="0" fillId="5" borderId="1" xfId="0" applyNumberFormat="1" applyFill="1" applyBorder="1"/>
    <xf numFmtId="9" fontId="0" fillId="0" borderId="1" xfId="2" applyFont="1" applyBorder="1"/>
    <xf numFmtId="165" fontId="5" fillId="0" borderId="1" xfId="0" applyNumberFormat="1" applyFont="1" applyBorder="1"/>
    <xf numFmtId="166" fontId="0" fillId="0" borderId="1" xfId="2" applyNumberFormat="1" applyFont="1" applyBorder="1"/>
    <xf numFmtId="2" fontId="5" fillId="0" borderId="1" xfId="0" applyNumberFormat="1" applyFont="1" applyBorder="1"/>
    <xf numFmtId="0" fontId="3" fillId="3" borderId="7" xfId="0" applyFont="1" applyFill="1" applyBorder="1"/>
    <xf numFmtId="0" fontId="0" fillId="3" borderId="1" xfId="0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9" fontId="0" fillId="0" borderId="7" xfId="2" applyFont="1" applyBorder="1"/>
    <xf numFmtId="166" fontId="0" fillId="0" borderId="7" xfId="2" applyNumberFormat="1" applyFont="1" applyBorder="1"/>
    <xf numFmtId="0" fontId="6" fillId="0" borderId="0" xfId="0" applyFont="1"/>
    <xf numFmtId="14" fontId="0" fillId="0" borderId="6" xfId="0" applyNumberFormat="1" applyBorder="1" applyAlignment="1">
      <alignment horizontal="left"/>
    </xf>
    <xf numFmtId="164" fontId="7" fillId="0" borderId="2" xfId="0" applyNumberFormat="1" applyFont="1" applyBorder="1"/>
    <xf numFmtId="14" fontId="0" fillId="0" borderId="3" xfId="0" applyNumberFormat="1" applyBorder="1" applyAlignment="1">
      <alignment horizontal="left"/>
    </xf>
    <xf numFmtId="164" fontId="0" fillId="0" borderId="4" xfId="0" applyNumberFormat="1" applyBorder="1"/>
    <xf numFmtId="9" fontId="0" fillId="0" borderId="4" xfId="2" applyFont="1" applyBorder="1"/>
    <xf numFmtId="165" fontId="5" fillId="0" borderId="4" xfId="0" applyNumberFormat="1" applyFont="1" applyBorder="1"/>
    <xf numFmtId="1" fontId="5" fillId="0" borderId="4" xfId="0" applyNumberFormat="1" applyFont="1" applyBorder="1"/>
    <xf numFmtId="164" fontId="5" fillId="0" borderId="4" xfId="1" applyNumberFormat="1" applyFont="1" applyBorder="1"/>
    <xf numFmtId="166" fontId="0" fillId="0" borderId="4" xfId="2" applyNumberFormat="1" applyFont="1" applyBorder="1"/>
    <xf numFmtId="2" fontId="5" fillId="0" borderId="4" xfId="0" applyNumberFormat="1" applyFont="1" applyBorder="1"/>
    <xf numFmtId="165" fontId="0" fillId="0" borderId="4" xfId="2" applyNumberFormat="1" applyFont="1" applyBorder="1"/>
    <xf numFmtId="10" fontId="5" fillId="0" borderId="4" xfId="2" applyNumberFormat="1" applyFont="1" applyBorder="1"/>
    <xf numFmtId="164" fontId="5" fillId="0" borderId="5" xfId="1" applyNumberFormat="1" applyFont="1" applyBorder="1"/>
    <xf numFmtId="164" fontId="5" fillId="0" borderId="1" xfId="1" applyNumberFormat="1" applyFont="1" applyBorder="1"/>
    <xf numFmtId="166" fontId="0" fillId="0" borderId="3" xfId="2" applyNumberFormat="1" applyFont="1" applyBorder="1"/>
    <xf numFmtId="166" fontId="0" fillId="0" borderId="6" xfId="2" applyNumberFormat="1" applyFont="1" applyBorder="1"/>
    <xf numFmtId="165" fontId="0" fillId="0" borderId="3" xfId="2" applyNumberFormat="1" applyFont="1" applyBorder="1"/>
    <xf numFmtId="164" fontId="5" fillId="0" borderId="2" xfId="1" applyNumberFormat="1" applyFont="1" applyFill="1" applyBorder="1"/>
    <xf numFmtId="164" fontId="8" fillId="3" borderId="1" xfId="1" applyNumberFormat="1" applyFont="1" applyFill="1" applyBorder="1" applyAlignment="1">
      <alignment horizontal="center" wrapText="1"/>
    </xf>
    <xf numFmtId="165" fontId="0" fillId="0" borderId="6" xfId="0" applyNumberFormat="1" applyBorder="1"/>
    <xf numFmtId="166" fontId="0" fillId="0" borderId="6" xfId="0" applyNumberFormat="1" applyBorder="1"/>
    <xf numFmtId="0" fontId="0" fillId="3" borderId="8" xfId="0" applyFill="1" applyBorder="1" applyAlignment="1">
      <alignment horizontal="center" wrapText="1"/>
    </xf>
    <xf numFmtId="164" fontId="7" fillId="0" borderId="5" xfId="0" applyNumberFormat="1" applyFont="1" applyBorder="1"/>
    <xf numFmtId="0" fontId="0" fillId="6" borderId="1" xfId="0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8" fillId="0" borderId="9" xfId="0" applyFont="1" applyBorder="1"/>
    <xf numFmtId="0" fontId="6" fillId="0" borderId="9" xfId="0" applyFont="1" applyBorder="1"/>
    <xf numFmtId="0" fontId="14" fillId="0" borderId="0" xfId="0" applyFont="1"/>
    <xf numFmtId="0" fontId="0" fillId="0" borderId="9" xfId="0" applyBorder="1"/>
    <xf numFmtId="0" fontId="0" fillId="0" borderId="9" xfId="0" applyBorder="1" applyAlignment="1">
      <alignment horizontal="right"/>
    </xf>
    <xf numFmtId="0" fontId="7" fillId="0" borderId="9" xfId="0" applyFont="1" applyBorder="1"/>
    <xf numFmtId="0" fontId="15" fillId="0" borderId="0" xfId="0" applyFont="1"/>
    <xf numFmtId="0" fontId="0" fillId="7" borderId="11" xfId="0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165" fontId="0" fillId="0" borderId="9" xfId="2" applyNumberFormat="1" applyFont="1" applyBorder="1"/>
    <xf numFmtId="10" fontId="5" fillId="0" borderId="9" xfId="2" applyNumberFormat="1" applyFont="1" applyBorder="1"/>
    <xf numFmtId="1" fontId="5" fillId="0" borderId="9" xfId="0" applyNumberFormat="1" applyFont="1" applyBorder="1"/>
    <xf numFmtId="164" fontId="5" fillId="0" borderId="10" xfId="1" applyNumberFormat="1" applyFont="1" applyBorder="1"/>
    <xf numFmtId="164" fontId="5" fillId="0" borderId="13" xfId="1" applyNumberFormat="1" applyFont="1" applyBorder="1"/>
    <xf numFmtId="165" fontId="0" fillId="0" borderId="14" xfId="2" applyNumberFormat="1" applyFont="1" applyBorder="1"/>
    <xf numFmtId="165" fontId="0" fillId="0" borderId="16" xfId="2" applyNumberFormat="1" applyFont="1" applyBorder="1"/>
    <xf numFmtId="165" fontId="0" fillId="0" borderId="15" xfId="2" applyNumberFormat="1" applyFont="1" applyBorder="1"/>
    <xf numFmtId="165" fontId="0" fillId="0" borderId="11" xfId="2" applyNumberFormat="1" applyFont="1" applyBorder="1"/>
    <xf numFmtId="10" fontId="5" fillId="0" borderId="11" xfId="2" applyNumberFormat="1" applyFont="1" applyBorder="1"/>
    <xf numFmtId="1" fontId="5" fillId="0" borderId="11" xfId="0" applyNumberFormat="1" applyFont="1" applyBorder="1"/>
    <xf numFmtId="164" fontId="5" fillId="0" borderId="12" xfId="1" applyNumberFormat="1" applyFont="1" applyBorder="1"/>
    <xf numFmtId="0" fontId="0" fillId="2" borderId="4" xfId="0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left"/>
    </xf>
    <xf numFmtId="165" fontId="0" fillId="0" borderId="17" xfId="2" applyNumberFormat="1" applyFont="1" applyBorder="1"/>
    <xf numFmtId="165" fontId="0" fillId="0" borderId="18" xfId="2" applyNumberFormat="1" applyFont="1" applyBorder="1"/>
    <xf numFmtId="10" fontId="5" fillId="0" borderId="18" xfId="2" applyNumberFormat="1" applyFont="1" applyBorder="1"/>
    <xf numFmtId="1" fontId="5" fillId="0" borderId="18" xfId="0" applyNumberFormat="1" applyFont="1" applyBorder="1"/>
    <xf numFmtId="164" fontId="5" fillId="0" borderId="19" xfId="1" applyNumberFormat="1" applyFont="1" applyBorder="1"/>
    <xf numFmtId="165" fontId="0" fillId="8" borderId="0" xfId="0" applyNumberFormat="1" applyFill="1"/>
    <xf numFmtId="10" fontId="5" fillId="8" borderId="0" xfId="2" applyNumberFormat="1" applyFont="1" applyFill="1" applyBorder="1"/>
    <xf numFmtId="1" fontId="5" fillId="8" borderId="0" xfId="0" applyNumberFormat="1" applyFont="1" applyFill="1"/>
    <xf numFmtId="164" fontId="5" fillId="8" borderId="2" xfId="1" applyNumberFormat="1" applyFont="1" applyFill="1" applyBorder="1"/>
    <xf numFmtId="0" fontId="16" fillId="0" borderId="0" xfId="0" applyFont="1"/>
    <xf numFmtId="0" fontId="0" fillId="7" borderId="23" xfId="0" applyFill="1" applyBorder="1" applyAlignment="1">
      <alignment horizontal="center" wrapText="1"/>
    </xf>
    <xf numFmtId="0" fontId="0" fillId="7" borderId="24" xfId="0" applyFill="1" applyBorder="1" applyAlignment="1">
      <alignment horizontal="center" wrapText="1"/>
    </xf>
    <xf numFmtId="0" fontId="6" fillId="7" borderId="24" xfId="0" applyFont="1" applyFill="1" applyBorder="1" applyAlignment="1">
      <alignment horizontal="center" wrapText="1"/>
    </xf>
    <xf numFmtId="0" fontId="6" fillId="7" borderId="25" xfId="0" applyFont="1" applyFill="1" applyBorder="1" applyAlignment="1">
      <alignment horizontal="center" wrapText="1"/>
    </xf>
    <xf numFmtId="14" fontId="0" fillId="0" borderId="26" xfId="0" applyNumberFormat="1" applyBorder="1" applyAlignment="1">
      <alignment horizontal="left"/>
    </xf>
    <xf numFmtId="164" fontId="0" fillId="0" borderId="11" xfId="0" applyNumberFormat="1" applyBorder="1"/>
    <xf numFmtId="164" fontId="7" fillId="0" borderId="27" xfId="0" applyNumberFormat="1" applyFont="1" applyBorder="1"/>
    <xf numFmtId="9" fontId="0" fillId="0" borderId="11" xfId="2" applyFont="1" applyBorder="1"/>
    <xf numFmtId="165" fontId="5" fillId="0" borderId="11" xfId="0" applyNumberFormat="1" applyFont="1" applyBorder="1"/>
    <xf numFmtId="164" fontId="5" fillId="0" borderId="11" xfId="1" applyNumberFormat="1" applyFont="1" applyBorder="1"/>
    <xf numFmtId="166" fontId="0" fillId="0" borderId="26" xfId="2" applyNumberFormat="1" applyFont="1" applyBorder="1"/>
    <xf numFmtId="166" fontId="0" fillId="0" borderId="11" xfId="2" applyNumberFormat="1" applyFont="1" applyBorder="1"/>
    <xf numFmtId="2" fontId="5" fillId="0" borderId="11" xfId="0" applyNumberFormat="1" applyFont="1" applyBorder="1"/>
    <xf numFmtId="164" fontId="5" fillId="0" borderId="27" xfId="1" applyNumberFormat="1" applyFont="1" applyBorder="1"/>
    <xf numFmtId="165" fontId="0" fillId="0" borderId="26" xfId="2" applyNumberFormat="1" applyFont="1" applyBorder="1"/>
    <xf numFmtId="0" fontId="0" fillId="7" borderId="15" xfId="0" applyFill="1" applyBorder="1" applyAlignment="1">
      <alignment horizontal="center" wrapText="1"/>
    </xf>
    <xf numFmtId="0" fontId="17" fillId="0" borderId="0" xfId="0" applyFont="1"/>
    <xf numFmtId="14" fontId="17" fillId="0" borderId="0" xfId="0" applyNumberFormat="1" applyFont="1"/>
    <xf numFmtId="11" fontId="17" fillId="0" borderId="0" xfId="0" applyNumberFormat="1" applyFont="1"/>
    <xf numFmtId="0" fontId="0" fillId="3" borderId="23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22" fillId="9" borderId="0" xfId="0" applyFont="1" applyFill="1"/>
    <xf numFmtId="2" fontId="0" fillId="0" borderId="0" xfId="0" applyNumberFormat="1"/>
    <xf numFmtId="0" fontId="0" fillId="0" borderId="13" xfId="0" applyBorder="1"/>
    <xf numFmtId="10" fontId="7" fillId="0" borderId="0" xfId="2" applyNumberFormat="1" applyFont="1" applyBorder="1"/>
    <xf numFmtId="0" fontId="7" fillId="0" borderId="13" xfId="0" applyFont="1" applyBorder="1"/>
    <xf numFmtId="165" fontId="7" fillId="0" borderId="0" xfId="0" applyNumberFormat="1" applyFont="1"/>
    <xf numFmtId="164" fontId="7" fillId="0" borderId="2" xfId="1" applyNumberFormat="1" applyFont="1" applyBorder="1"/>
    <xf numFmtId="0" fontId="1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6" fillId="0" borderId="9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1" fillId="0" borderId="28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top" wrapText="1"/>
    </xf>
    <xf numFmtId="0" fontId="20" fillId="0" borderId="30" xfId="0" applyFont="1" applyBorder="1" applyAlignment="1">
      <alignment horizontal="left" vertical="top" wrapText="1"/>
    </xf>
  </cellXfs>
  <cellStyles count="5">
    <cellStyle name="Bad 2" xfId="4" xr:uid="{4A102219-09AA-3B4E-859B-ED396F06964B}"/>
    <cellStyle name="Comma" xfId="1" builtinId="3"/>
    <cellStyle name="Normal" xfId="0" builtinId="0"/>
    <cellStyle name="Percent" xfId="2" builtinId="5"/>
    <cellStyle name="Warning Text 2" xfId="3" xr:uid="{42D9CBBD-3E59-3145-AE0A-6479707CF62A}"/>
  </cellStyles>
  <dxfs count="1727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63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0C1F-97A8-4276-A186-6839970826F6}">
  <sheetPr>
    <tabColor rgb="FFE2EFDA"/>
  </sheetPr>
  <dimension ref="B1:BG61"/>
  <sheetViews>
    <sheetView showGridLines="0" tabSelected="1" zoomScaleNormal="100" workbookViewId="0">
      <selection activeCell="C11" sqref="C11:BG11"/>
    </sheetView>
  </sheetViews>
  <sheetFormatPr defaultColWidth="11" defaultRowHeight="15.75" outlineLevelRow="1"/>
  <cols>
    <col min="1" max="1" width="6.375" customWidth="1"/>
    <col min="2" max="2" width="15.875" customWidth="1"/>
    <col min="3" max="4" width="12.125" customWidth="1"/>
    <col min="5" max="5" width="16.125" customWidth="1"/>
    <col min="6" max="6" width="12.875" customWidth="1"/>
    <col min="7" max="8" width="12.125" customWidth="1"/>
    <col min="9" max="9" width="13.125" customWidth="1"/>
    <col min="10" max="13" width="12.125" customWidth="1"/>
    <col min="14" max="14" width="14.375" customWidth="1"/>
    <col min="15" max="18" width="12.125" customWidth="1"/>
    <col min="19" max="19" width="13.5" customWidth="1"/>
    <col min="20" max="20" width="14.125" customWidth="1"/>
    <col min="21" max="23" width="12.125" customWidth="1"/>
    <col min="24" max="24" width="15.375" customWidth="1"/>
    <col min="25" max="30" width="12.125" customWidth="1"/>
    <col min="31" max="32" width="9"/>
    <col min="33" max="33" width="12.125" customWidth="1"/>
    <col min="34" max="34" width="13.5" customWidth="1"/>
    <col min="35" max="36" width="9"/>
    <col min="37" max="37" width="10.875" customWidth="1"/>
    <col min="38" max="38" width="12.125" customWidth="1"/>
    <col min="39" max="39" width="13" customWidth="1"/>
    <col min="40" max="43" width="9"/>
    <col min="44" max="44" width="12.625" customWidth="1"/>
    <col min="45" max="48" width="9"/>
    <col min="49" max="49" width="12.125" customWidth="1"/>
    <col min="50" max="53" width="9"/>
    <col min="54" max="54" width="12.625" customWidth="1"/>
  </cols>
  <sheetData>
    <row r="1" spans="2:59" ht="19.5">
      <c r="B1" s="1" t="s">
        <v>0</v>
      </c>
    </row>
    <row r="3" spans="2:59" ht="99" customHeight="1">
      <c r="B3" s="165" t="s">
        <v>1</v>
      </c>
      <c r="C3" s="166"/>
      <c r="D3" s="166"/>
      <c r="E3" s="166"/>
      <c r="F3" s="166"/>
      <c r="G3" s="166"/>
      <c r="H3" s="166"/>
      <c r="I3" s="167"/>
    </row>
    <row r="5" spans="2:59">
      <c r="B5" s="133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</row>
    <row r="7" spans="2:59" outlineLevel="1">
      <c r="B7" s="83" t="s">
        <v>2</v>
      </c>
    </row>
    <row r="8" spans="2:59" outlineLevel="1">
      <c r="B8" s="40"/>
      <c r="C8" s="149" t="s">
        <v>3</v>
      </c>
      <c r="D8" s="149"/>
      <c r="E8" s="150" t="s">
        <v>4</v>
      </c>
      <c r="F8" s="149"/>
      <c r="G8" s="149"/>
      <c r="H8" s="149"/>
      <c r="I8" s="151"/>
      <c r="J8" s="149" t="s">
        <v>5</v>
      </c>
      <c r="K8" s="149"/>
      <c r="L8" s="149"/>
      <c r="M8" s="149"/>
      <c r="N8" s="149"/>
      <c r="O8" s="150" t="s">
        <v>6</v>
      </c>
      <c r="P8" s="149"/>
      <c r="Q8" s="149"/>
      <c r="R8" s="149"/>
      <c r="S8" s="151"/>
      <c r="T8" s="150" t="s">
        <v>7</v>
      </c>
      <c r="U8" s="149"/>
      <c r="V8" s="149"/>
      <c r="W8" s="149"/>
      <c r="X8" s="151"/>
      <c r="Y8" s="149" t="s">
        <v>8</v>
      </c>
      <c r="Z8" s="149"/>
      <c r="AA8" s="149"/>
      <c r="AB8" s="149"/>
      <c r="AC8" s="149"/>
      <c r="AD8" s="150" t="s">
        <v>9</v>
      </c>
      <c r="AE8" s="149"/>
      <c r="AF8" s="149"/>
      <c r="AG8" s="149"/>
      <c r="AH8" s="151"/>
      <c r="AI8" s="149" t="s">
        <v>10</v>
      </c>
      <c r="AJ8" s="149"/>
      <c r="AK8" s="149"/>
      <c r="AL8" s="149"/>
      <c r="AM8" s="151"/>
      <c r="AN8" s="152" t="s">
        <v>11</v>
      </c>
      <c r="AO8" s="152"/>
      <c r="AP8" s="152"/>
      <c r="AQ8" s="152"/>
      <c r="AR8" s="153"/>
      <c r="AS8" s="152" t="s">
        <v>12</v>
      </c>
      <c r="AT8" s="152"/>
      <c r="AU8" s="152"/>
      <c r="AV8" s="152"/>
      <c r="AW8" s="153"/>
      <c r="AX8" s="152" t="s">
        <v>13</v>
      </c>
      <c r="AY8" s="152"/>
      <c r="AZ8" s="152"/>
      <c r="BA8" s="152"/>
      <c r="BB8" s="152"/>
      <c r="BC8" s="154" t="s">
        <v>14</v>
      </c>
      <c r="BD8" s="155"/>
      <c r="BE8" s="155"/>
      <c r="BF8" s="155"/>
      <c r="BG8" s="156"/>
    </row>
    <row r="9" spans="2:59" ht="31.5" outlineLevel="1">
      <c r="B9" s="47" t="s">
        <v>15</v>
      </c>
      <c r="C9" s="48" t="s">
        <v>16</v>
      </c>
      <c r="D9" s="48" t="s">
        <v>17</v>
      </c>
      <c r="E9" s="51" t="s">
        <v>16</v>
      </c>
      <c r="F9" s="48" t="s">
        <v>17</v>
      </c>
      <c r="G9" s="49" t="s">
        <v>18</v>
      </c>
      <c r="H9" s="49" t="s">
        <v>19</v>
      </c>
      <c r="I9" s="50" t="s">
        <v>20</v>
      </c>
      <c r="J9" s="48" t="s">
        <v>16</v>
      </c>
      <c r="K9" s="48" t="s">
        <v>17</v>
      </c>
      <c r="L9" s="49" t="s">
        <v>18</v>
      </c>
      <c r="M9" s="49" t="s">
        <v>19</v>
      </c>
      <c r="N9" s="73" t="s">
        <v>20</v>
      </c>
      <c r="O9" s="51" t="s">
        <v>16</v>
      </c>
      <c r="P9" s="48" t="s">
        <v>17</v>
      </c>
      <c r="Q9" s="49" t="s">
        <v>18</v>
      </c>
      <c r="R9" s="49" t="s">
        <v>19</v>
      </c>
      <c r="S9" s="50" t="s">
        <v>20</v>
      </c>
      <c r="T9" s="51" t="s">
        <v>16</v>
      </c>
      <c r="U9" s="48" t="s">
        <v>17</v>
      </c>
      <c r="V9" s="49" t="s">
        <v>18</v>
      </c>
      <c r="W9" s="49" t="s">
        <v>19</v>
      </c>
      <c r="X9" s="50" t="s">
        <v>20</v>
      </c>
      <c r="Y9" s="48" t="s">
        <v>16</v>
      </c>
      <c r="Z9" s="48" t="s">
        <v>17</v>
      </c>
      <c r="AA9" s="49" t="s">
        <v>18</v>
      </c>
      <c r="AB9" s="49" t="s">
        <v>19</v>
      </c>
      <c r="AC9" s="49" t="s">
        <v>20</v>
      </c>
      <c r="AD9" s="51" t="s">
        <v>16</v>
      </c>
      <c r="AE9" s="48" t="s">
        <v>17</v>
      </c>
      <c r="AF9" s="49" t="s">
        <v>18</v>
      </c>
      <c r="AG9" s="49" t="s">
        <v>19</v>
      </c>
      <c r="AH9" s="50" t="s">
        <v>20</v>
      </c>
      <c r="AI9" s="48" t="s">
        <v>16</v>
      </c>
      <c r="AJ9" s="48" t="s">
        <v>17</v>
      </c>
      <c r="AK9" s="49" t="s">
        <v>18</v>
      </c>
      <c r="AL9" s="49" t="s">
        <v>19</v>
      </c>
      <c r="AM9" s="50" t="s">
        <v>20</v>
      </c>
      <c r="AN9" s="78" t="s">
        <v>16</v>
      </c>
      <c r="AO9" s="78" t="s">
        <v>17</v>
      </c>
      <c r="AP9" s="79" t="s">
        <v>18</v>
      </c>
      <c r="AQ9" s="79" t="s">
        <v>19</v>
      </c>
      <c r="AR9" s="80" t="s">
        <v>20</v>
      </c>
      <c r="AS9" s="78" t="s">
        <v>16</v>
      </c>
      <c r="AT9" s="78" t="s">
        <v>17</v>
      </c>
      <c r="AU9" s="79" t="s">
        <v>18</v>
      </c>
      <c r="AV9" s="79" t="s">
        <v>19</v>
      </c>
      <c r="AW9" s="80" t="s">
        <v>20</v>
      </c>
      <c r="AX9" s="78" t="s">
        <v>16</v>
      </c>
      <c r="AY9" s="78" t="s">
        <v>17</v>
      </c>
      <c r="AZ9" s="79" t="s">
        <v>18</v>
      </c>
      <c r="BA9" s="79" t="s">
        <v>19</v>
      </c>
      <c r="BB9" s="79" t="s">
        <v>20</v>
      </c>
      <c r="BC9" s="116" t="s">
        <v>16</v>
      </c>
      <c r="BD9" s="117" t="s">
        <v>17</v>
      </c>
      <c r="BE9" s="118" t="s">
        <v>18</v>
      </c>
      <c r="BF9" s="118" t="s">
        <v>21</v>
      </c>
      <c r="BG9" s="119"/>
    </row>
    <row r="10" spans="2:59" ht="15.75" customHeight="1" outlineLevel="1">
      <c r="B10" s="55">
        <v>44927</v>
      </c>
      <c r="C10" s="9">
        <v>27300105</v>
      </c>
      <c r="D10" s="9">
        <v>1187858</v>
      </c>
      <c r="E10" s="74">
        <v>0.44247584395737671</v>
      </c>
      <c r="F10" s="6">
        <v>0.39207211636407718</v>
      </c>
      <c r="G10" s="10">
        <v>5.040372759329953E-2</v>
      </c>
      <c r="H10" s="25">
        <v>112.8557287013226</v>
      </c>
      <c r="I10" s="33">
        <v>1376027.055688475</v>
      </c>
      <c r="J10" s="4">
        <v>8.44475647053366</v>
      </c>
      <c r="K10" s="4">
        <v>7.4783972611952629</v>
      </c>
      <c r="L10" s="5">
        <v>0.96635920933839703</v>
      </c>
      <c r="M10" s="25">
        <v>112.9220095641716</v>
      </c>
      <c r="N10" s="16">
        <v>26381707.882655218</v>
      </c>
      <c r="O10" s="75">
        <v>5.9095740840557207</v>
      </c>
      <c r="P10" s="4">
        <v>5.1900900612699497</v>
      </c>
      <c r="Q10" s="5">
        <v>0.71948402278577106</v>
      </c>
      <c r="R10" s="25">
        <v>113.86265005601319</v>
      </c>
      <c r="S10" s="33">
        <v>19641989.367873941</v>
      </c>
      <c r="T10" s="75">
        <v>6.8265983226071842</v>
      </c>
      <c r="U10" s="4">
        <v>5.99034564737536</v>
      </c>
      <c r="V10" s="5">
        <v>0.83625267523182423</v>
      </c>
      <c r="W10" s="25">
        <v>113.9600070589954</v>
      </c>
      <c r="X10" s="33">
        <v>22829785.840359699</v>
      </c>
      <c r="Y10" s="6">
        <v>0.27124784902757559</v>
      </c>
      <c r="Z10" s="6">
        <v>0.2669576767338096</v>
      </c>
      <c r="AA10" s="7">
        <v>4.290172293766048E-3</v>
      </c>
      <c r="AB10" s="25">
        <v>101.60706084434641</v>
      </c>
      <c r="AC10" s="16">
        <v>34243.533173857999</v>
      </c>
      <c r="AD10" s="74">
        <v>0.31209671523238958</v>
      </c>
      <c r="AE10" s="6">
        <v>0.32658807440008308</v>
      </c>
      <c r="AF10" s="10">
        <v>-1.4491359167693559E-2</v>
      </c>
      <c r="AG10" s="25">
        <v>95.562802103440831</v>
      </c>
      <c r="AH10" s="33">
        <v>-116149.9537094457</v>
      </c>
      <c r="AI10" s="6">
        <v>2.5084322277212471E-2</v>
      </c>
      <c r="AJ10" s="6">
        <v>1.9861770724738409E-2</v>
      </c>
      <c r="AK10" s="7">
        <v>5.2225515524740619E-3</v>
      </c>
      <c r="AL10" s="25">
        <v>126.2944911853666</v>
      </c>
      <c r="AM10" s="33">
        <v>103892.33815205219</v>
      </c>
      <c r="AN10" s="6">
        <v>1.5952320521855329E-2</v>
      </c>
      <c r="AO10" s="6">
        <v>1.123314203335553E-2</v>
      </c>
      <c r="AP10" s="7">
        <v>4.7191784884997989E-3</v>
      </c>
      <c r="AQ10" s="25">
        <v>142.01120643259691</v>
      </c>
      <c r="AR10" s="33">
        <v>75061.88919549463</v>
      </c>
      <c r="AS10" s="6">
        <v>5.3914767642963483E-2</v>
      </c>
      <c r="AT10" s="6">
        <v>4.6922438429270963E-2</v>
      </c>
      <c r="AU10" s="7">
        <v>6.9923292136925266E-3</v>
      </c>
      <c r="AV10" s="25">
        <v>114.9018879831501</v>
      </c>
      <c r="AW10" s="33">
        <v>27880.59818170678</v>
      </c>
      <c r="AX10" s="6">
        <v>2.6861247572085661E-2</v>
      </c>
      <c r="AY10" s="6">
        <v>2.5735992402659068E-2</v>
      </c>
      <c r="AZ10" s="7">
        <v>1.125255169426589E-3</v>
      </c>
      <c r="BA10" s="25">
        <v>104.3723014516834</v>
      </c>
      <c r="BB10" s="33">
        <v>366.71728395061717</v>
      </c>
      <c r="BC10" s="6">
        <v>6.2054453586942032E-2</v>
      </c>
      <c r="BD10" s="6">
        <v>5.6302888191403139E-2</v>
      </c>
      <c r="BE10" s="7">
        <v>5.7515653955388926E-3</v>
      </c>
      <c r="BF10" s="25">
        <v>110.2154002757128</v>
      </c>
      <c r="BG10" s="141">
        <v>45269.495685557667</v>
      </c>
    </row>
    <row r="11" spans="2:59" ht="15.75" customHeight="1" outlineLevel="1">
      <c r="B11" s="55">
        <v>44958</v>
      </c>
      <c r="C11" s="9">
        <v>21296514</v>
      </c>
      <c r="D11" s="9">
        <v>886155</v>
      </c>
      <c r="E11" s="74">
        <v>0.45832839120994168</v>
      </c>
      <c r="F11" s="6">
        <v>0.35908616438433449</v>
      </c>
      <c r="G11" s="10">
        <v>9.9242226825607127E-2</v>
      </c>
      <c r="H11" s="25">
        <v>127.63744100131549</v>
      </c>
      <c r="I11" s="33">
        <v>2113513.4729827181</v>
      </c>
      <c r="J11" s="4">
        <v>7.9859970110339713</v>
      </c>
      <c r="K11" s="4">
        <v>6.1998544329152354</v>
      </c>
      <c r="L11" s="5">
        <v>1.786142578118737</v>
      </c>
      <c r="M11" s="25">
        <v>128.8094276639149</v>
      </c>
      <c r="N11" s="16">
        <v>38038610.420901768</v>
      </c>
      <c r="O11" s="75">
        <v>5.5566776797366932</v>
      </c>
      <c r="P11" s="4">
        <v>4.18424880523159</v>
      </c>
      <c r="Q11" s="5">
        <v>1.372428874505103</v>
      </c>
      <c r="R11" s="25">
        <v>132.79988687071261</v>
      </c>
      <c r="S11" s="33">
        <v>29227950.739902169</v>
      </c>
      <c r="T11" s="75">
        <v>6.6065068677437067</v>
      </c>
      <c r="U11" s="4">
        <v>5.121014946595122</v>
      </c>
      <c r="V11" s="5">
        <v>1.4854919211485851</v>
      </c>
      <c r="W11" s="25">
        <v>129.00776382494769</v>
      </c>
      <c r="X11" s="33">
        <v>31635799.495627731</v>
      </c>
      <c r="Y11" s="6">
        <v>0.24855131315222259</v>
      </c>
      <c r="Z11" s="6">
        <v>0.23301264247783679</v>
      </c>
      <c r="AA11" s="7">
        <v>1.5538670674385829E-2</v>
      </c>
      <c r="AB11" s="25">
        <v>106.66859553591119</v>
      </c>
      <c r="AC11" s="16">
        <v>102838.57411069389</v>
      </c>
      <c r="AD11" s="74">
        <v>0.31302877393311301</v>
      </c>
      <c r="AE11" s="6">
        <v>0.32178546242850048</v>
      </c>
      <c r="AF11" s="10">
        <v>-8.7566884953875768E-3</v>
      </c>
      <c r="AG11" s="25">
        <v>97.278718426463001</v>
      </c>
      <c r="AH11" s="33">
        <v>-51944.684911327597</v>
      </c>
      <c r="AI11" s="6">
        <v>2.2610641338951791E-2</v>
      </c>
      <c r="AJ11" s="6">
        <v>1.5109804630433561E-2</v>
      </c>
      <c r="AK11" s="7">
        <v>7.5008367085182288E-3</v>
      </c>
      <c r="AL11" s="25">
        <v>149.6421819605155</v>
      </c>
      <c r="AM11" s="33">
        <v>111375.8063254342</v>
      </c>
      <c r="AN11" s="6">
        <v>1.1270288137806211E-2</v>
      </c>
      <c r="AO11" s="6">
        <v>7.2114446127961784E-3</v>
      </c>
      <c r="AP11" s="7">
        <v>4.058843525010028E-3</v>
      </c>
      <c r="AQ11" s="25">
        <v>156.2833626678337</v>
      </c>
      <c r="AR11" s="33">
        <v>47127.118521272743</v>
      </c>
      <c r="AS11" s="6">
        <v>5.1933618719997868E-2</v>
      </c>
      <c r="AT11" s="6">
        <v>3.923199859885719E-2</v>
      </c>
      <c r="AU11" s="7">
        <v>1.2701620121140679E-2</v>
      </c>
      <c r="AV11" s="25">
        <v>132.37566418936069</v>
      </c>
      <c r="AW11" s="33">
        <v>41121.22840817042</v>
      </c>
      <c r="AX11" s="6">
        <v>3.1695363912769108E-2</v>
      </c>
      <c r="AY11" s="6">
        <v>3.2253481102585961E-2</v>
      </c>
      <c r="AZ11" s="7">
        <v>-5.581171898168466E-4</v>
      </c>
      <c r="BA11" s="25">
        <v>98.269590844964327</v>
      </c>
      <c r="BB11" s="33">
        <v>-136.20403523728291</v>
      </c>
      <c r="BC11" s="6">
        <v>5.5427662235810339E-2</v>
      </c>
      <c r="BD11" s="6">
        <v>4.9656806850448272E-2</v>
      </c>
      <c r="BE11" s="7">
        <v>5.770855385362067E-3</v>
      </c>
      <c r="BF11" s="25">
        <v>111.6214790104047</v>
      </c>
      <c r="BG11" s="141">
        <v>39381.840655532476</v>
      </c>
    </row>
    <row r="12" spans="2:59" ht="15.75" customHeight="1" outlineLevel="1">
      <c r="B12" s="55"/>
      <c r="C12" s="9"/>
      <c r="D12" s="9"/>
      <c r="E12" s="74"/>
      <c r="F12" s="6"/>
      <c r="G12" s="10"/>
      <c r="H12" s="25"/>
      <c r="I12" s="33"/>
      <c r="J12" s="4"/>
      <c r="K12" s="4"/>
      <c r="L12" s="5"/>
      <c r="M12" s="25"/>
      <c r="N12" s="16"/>
      <c r="O12" s="75"/>
      <c r="P12" s="4"/>
      <c r="Q12" s="5"/>
      <c r="R12" s="25"/>
      <c r="S12" s="33"/>
      <c r="T12" s="75"/>
      <c r="U12" s="4"/>
      <c r="V12" s="5"/>
      <c r="W12" s="25"/>
      <c r="X12" s="33"/>
      <c r="Y12" s="6"/>
      <c r="Z12" s="6"/>
      <c r="AA12" s="7"/>
      <c r="AB12" s="25"/>
      <c r="AC12" s="16"/>
      <c r="AD12" s="74"/>
      <c r="AE12" s="6"/>
      <c r="AF12" s="10"/>
      <c r="AG12" s="25"/>
      <c r="AH12" s="33"/>
      <c r="AI12" s="6"/>
      <c r="AJ12" s="6"/>
      <c r="AK12" s="7"/>
      <c r="AL12" s="25"/>
      <c r="AM12" s="33"/>
      <c r="AN12" s="6"/>
      <c r="AO12" s="6"/>
      <c r="AP12" s="7"/>
      <c r="AQ12" s="25"/>
      <c r="AR12" s="33"/>
      <c r="AS12" s="6"/>
      <c r="AT12" s="6"/>
      <c r="AU12" s="7"/>
      <c r="AV12" s="25"/>
      <c r="AW12" s="33"/>
      <c r="AX12" s="6"/>
      <c r="AY12" s="6"/>
      <c r="AZ12" s="7"/>
      <c r="BA12" s="25"/>
      <c r="BB12" s="33"/>
      <c r="BC12" s="6"/>
      <c r="BD12" s="6"/>
      <c r="BE12" s="7"/>
      <c r="BF12" s="25"/>
      <c r="BG12" s="33"/>
    </row>
    <row r="13" spans="2:59" ht="15.75" customHeight="1" outlineLevel="1">
      <c r="B13" s="55"/>
      <c r="C13" s="9"/>
      <c r="D13" s="9"/>
      <c r="E13" s="74"/>
      <c r="F13" s="6"/>
      <c r="G13" s="10"/>
      <c r="H13" s="25"/>
      <c r="I13" s="33"/>
      <c r="J13" s="4"/>
      <c r="K13" s="4"/>
      <c r="L13" s="5"/>
      <c r="M13" s="25"/>
      <c r="N13" s="16"/>
      <c r="O13" s="75"/>
      <c r="P13" s="4"/>
      <c r="Q13" s="5"/>
      <c r="R13" s="25"/>
      <c r="S13" s="33"/>
      <c r="T13" s="75"/>
      <c r="U13" s="4"/>
      <c r="V13" s="5"/>
      <c r="W13" s="25"/>
      <c r="X13" s="33"/>
      <c r="Y13" s="6"/>
      <c r="Z13" s="6"/>
      <c r="AA13" s="7"/>
      <c r="AB13" s="25"/>
      <c r="AC13" s="16"/>
      <c r="AD13" s="74"/>
      <c r="AE13" s="6"/>
      <c r="AF13" s="8"/>
      <c r="AG13" s="25"/>
      <c r="AH13" s="33"/>
      <c r="AI13" s="6"/>
      <c r="AJ13" s="6"/>
      <c r="AK13" s="7"/>
      <c r="AL13" s="25"/>
      <c r="AM13" s="33"/>
      <c r="AN13" s="6"/>
      <c r="AO13" s="6"/>
      <c r="AP13" s="7"/>
      <c r="AQ13" s="25"/>
      <c r="AR13" s="33"/>
      <c r="AS13" s="6"/>
      <c r="AT13" s="6"/>
      <c r="AU13" s="7"/>
      <c r="AV13" s="25"/>
      <c r="AW13" s="33"/>
      <c r="AX13" s="6"/>
      <c r="AY13" s="6"/>
      <c r="AZ13" s="7"/>
      <c r="BA13" s="25"/>
      <c r="BB13" s="33"/>
      <c r="BC13" s="6"/>
      <c r="BD13" s="6"/>
      <c r="BE13" s="7"/>
      <c r="BF13" s="25"/>
      <c r="BG13" s="33"/>
    </row>
    <row r="14" spans="2:59" ht="15.75" customHeight="1" outlineLevel="1">
      <c r="B14" s="55"/>
      <c r="C14" s="9"/>
      <c r="D14" s="9"/>
      <c r="E14" s="74"/>
      <c r="F14" s="6"/>
      <c r="G14" s="10"/>
      <c r="H14" s="25"/>
      <c r="I14" s="33"/>
      <c r="J14" s="4"/>
      <c r="K14" s="4"/>
      <c r="L14" s="5"/>
      <c r="M14" s="25"/>
      <c r="N14" s="16"/>
      <c r="O14" s="75"/>
      <c r="P14" s="4"/>
      <c r="Q14" s="5"/>
      <c r="R14" s="25"/>
      <c r="S14" s="33"/>
      <c r="T14" s="75"/>
      <c r="U14" s="4"/>
      <c r="V14" s="5"/>
      <c r="W14" s="25"/>
      <c r="X14" s="33"/>
      <c r="Y14" s="6"/>
      <c r="Z14" s="6"/>
      <c r="AA14" s="7"/>
      <c r="AB14" s="25"/>
      <c r="AC14" s="16"/>
      <c r="AD14" s="74"/>
      <c r="AE14" s="6"/>
      <c r="AF14" s="8"/>
      <c r="AG14" s="25"/>
      <c r="AH14" s="33"/>
      <c r="AI14" s="6"/>
      <c r="AJ14" s="6"/>
      <c r="AK14" s="7"/>
      <c r="AL14" s="25"/>
      <c r="AM14" s="33"/>
      <c r="AN14" s="6"/>
      <c r="AO14" s="6"/>
      <c r="AP14" s="7"/>
      <c r="AQ14" s="25"/>
      <c r="AR14" s="33"/>
      <c r="AS14" s="6"/>
      <c r="AT14" s="6"/>
      <c r="AU14" s="7"/>
      <c r="AV14" s="25"/>
      <c r="AW14" s="33"/>
      <c r="AX14" s="6"/>
      <c r="AY14" s="6"/>
      <c r="AZ14" s="7"/>
      <c r="BA14" s="25"/>
      <c r="BB14" s="33"/>
      <c r="BC14" s="6"/>
      <c r="BD14" s="6"/>
      <c r="BE14" s="7"/>
      <c r="BF14" s="25"/>
      <c r="BG14" s="33"/>
    </row>
    <row r="15" spans="2:59" ht="15.75" customHeight="1" outlineLevel="1">
      <c r="B15" s="55"/>
      <c r="C15" s="9"/>
      <c r="D15" s="9"/>
      <c r="E15" s="74"/>
      <c r="F15" s="6"/>
      <c r="G15" s="10"/>
      <c r="H15" s="25"/>
      <c r="I15" s="33"/>
      <c r="J15" s="4"/>
      <c r="K15" s="4"/>
      <c r="L15" s="5"/>
      <c r="M15" s="25"/>
      <c r="N15" s="16"/>
      <c r="O15" s="75"/>
      <c r="P15" s="4"/>
      <c r="Q15" s="5"/>
      <c r="R15" s="25"/>
      <c r="S15" s="33"/>
      <c r="T15" s="75"/>
      <c r="U15" s="4"/>
      <c r="V15" s="5"/>
      <c r="W15" s="25"/>
      <c r="X15" s="33"/>
      <c r="Y15" s="6"/>
      <c r="Z15" s="6"/>
      <c r="AA15" s="7"/>
      <c r="AB15" s="25"/>
      <c r="AC15" s="16"/>
      <c r="AD15" s="74"/>
      <c r="AE15" s="6"/>
      <c r="AF15" s="8"/>
      <c r="AG15" s="25"/>
      <c r="AH15" s="33"/>
      <c r="AI15" s="6"/>
      <c r="AJ15" s="6"/>
      <c r="AK15" s="7"/>
      <c r="AL15" s="25"/>
      <c r="AM15" s="33"/>
      <c r="AN15" s="6"/>
      <c r="AO15" s="6"/>
      <c r="AP15" s="7"/>
      <c r="AQ15" s="25"/>
      <c r="AR15" s="33"/>
      <c r="AS15" s="6"/>
      <c r="AT15" s="6"/>
      <c r="AU15" s="7"/>
      <c r="AV15" s="25"/>
      <c r="AW15" s="33"/>
      <c r="AX15" s="6"/>
      <c r="AY15" s="6"/>
      <c r="AZ15" s="7"/>
      <c r="BA15" s="25"/>
      <c r="BB15" s="33"/>
      <c r="BC15" s="6"/>
      <c r="BD15" s="6"/>
      <c r="BE15" s="7"/>
      <c r="BF15" s="25"/>
      <c r="BG15" s="33"/>
    </row>
    <row r="16" spans="2:59" ht="15.75" customHeight="1" outlineLevel="1">
      <c r="B16" s="55"/>
      <c r="C16" s="9"/>
      <c r="D16" s="11"/>
      <c r="E16" s="74"/>
      <c r="F16" s="6"/>
      <c r="G16" s="10"/>
      <c r="H16" s="25"/>
      <c r="I16" s="33"/>
      <c r="J16" s="4"/>
      <c r="K16" s="4"/>
      <c r="L16" s="5"/>
      <c r="M16" s="25"/>
      <c r="N16" s="16"/>
      <c r="O16" s="75"/>
      <c r="P16" s="4"/>
      <c r="Q16" s="5"/>
      <c r="R16" s="25"/>
      <c r="S16" s="33"/>
      <c r="T16" s="75"/>
      <c r="U16" s="4"/>
      <c r="V16" s="5"/>
      <c r="W16" s="25"/>
      <c r="X16" s="33"/>
      <c r="Y16" s="6"/>
      <c r="Z16" s="6"/>
      <c r="AA16" s="7"/>
      <c r="AB16" s="25"/>
      <c r="AC16" s="16"/>
      <c r="AD16" s="74"/>
      <c r="AE16" s="6"/>
      <c r="AF16" s="8"/>
      <c r="AG16" s="25"/>
      <c r="AH16" s="33"/>
      <c r="AI16" s="6"/>
      <c r="AJ16" s="6"/>
      <c r="AK16" s="7"/>
      <c r="AL16" s="25"/>
      <c r="AM16" s="33"/>
      <c r="AN16" s="6"/>
      <c r="AO16" s="6"/>
      <c r="AP16" s="7"/>
      <c r="AQ16" s="25"/>
      <c r="AR16" s="33"/>
      <c r="AS16" s="6"/>
      <c r="AT16" s="6"/>
      <c r="AU16" s="7"/>
      <c r="AV16" s="25"/>
      <c r="AW16" s="33"/>
      <c r="AX16" s="6"/>
      <c r="AY16" s="6"/>
      <c r="AZ16" s="7"/>
      <c r="BA16" s="25"/>
      <c r="BB16" s="33"/>
      <c r="BC16" s="6"/>
      <c r="BD16" s="6"/>
      <c r="BE16" s="7"/>
      <c r="BF16" s="25"/>
      <c r="BG16" s="33"/>
    </row>
    <row r="17" spans="2:59" ht="15.75" customHeight="1" outlineLevel="1">
      <c r="B17" s="55"/>
      <c r="C17" s="9"/>
      <c r="D17" s="11"/>
      <c r="E17" s="74"/>
      <c r="F17" s="6"/>
      <c r="G17" s="10"/>
      <c r="H17" s="25"/>
      <c r="I17" s="72"/>
      <c r="J17" s="4"/>
      <c r="K17" s="4"/>
      <c r="L17" s="5"/>
      <c r="M17" s="25"/>
      <c r="N17" s="16"/>
      <c r="O17" s="75"/>
      <c r="P17" s="4"/>
      <c r="Q17" s="5"/>
      <c r="R17" s="25"/>
      <c r="S17" s="33"/>
      <c r="T17" s="75"/>
      <c r="U17" s="4"/>
      <c r="V17" s="5"/>
      <c r="W17" s="25"/>
      <c r="X17" s="33"/>
      <c r="Y17" s="6"/>
      <c r="Z17" s="6"/>
      <c r="AA17" s="7"/>
      <c r="AB17" s="25"/>
      <c r="AC17" s="16"/>
      <c r="AD17" s="74"/>
      <c r="AE17" s="6"/>
      <c r="AF17" s="8"/>
      <c r="AG17" s="25"/>
      <c r="AH17" s="33"/>
      <c r="AI17" s="6"/>
      <c r="AJ17" s="6"/>
      <c r="AK17" s="7"/>
      <c r="AL17" s="25"/>
      <c r="AM17" s="33"/>
      <c r="AN17" s="6"/>
      <c r="AO17" s="6"/>
      <c r="AP17" s="7"/>
      <c r="AQ17" s="25"/>
      <c r="AR17" s="33"/>
      <c r="AS17" s="6"/>
      <c r="AT17" s="6"/>
      <c r="AU17" s="7"/>
      <c r="AV17" s="25"/>
      <c r="AW17" s="33"/>
      <c r="AX17" s="6"/>
      <c r="AY17" s="6"/>
      <c r="AZ17" s="7"/>
      <c r="BA17" s="25"/>
      <c r="BB17" s="33"/>
      <c r="BC17" s="6"/>
      <c r="BD17" s="6"/>
      <c r="BE17" s="7"/>
      <c r="BF17" s="25"/>
      <c r="BG17" s="33"/>
    </row>
    <row r="18" spans="2:59" ht="15.75" customHeight="1" outlineLevel="1">
      <c r="B18" s="55"/>
      <c r="C18" s="9"/>
      <c r="D18" s="11"/>
      <c r="E18" s="74"/>
      <c r="F18" s="6"/>
      <c r="G18" s="10"/>
      <c r="H18" s="25"/>
      <c r="I18" s="72"/>
      <c r="J18" s="4"/>
      <c r="K18" s="4"/>
      <c r="L18" s="5"/>
      <c r="M18" s="25"/>
      <c r="N18" s="16"/>
      <c r="O18" s="75"/>
      <c r="P18" s="4"/>
      <c r="Q18" s="5"/>
      <c r="R18" s="25"/>
      <c r="S18" s="33"/>
      <c r="T18" s="75"/>
      <c r="U18" s="4"/>
      <c r="V18" s="5"/>
      <c r="W18" s="25"/>
      <c r="X18" s="33"/>
      <c r="Y18" s="6"/>
      <c r="Z18" s="6"/>
      <c r="AA18" s="7"/>
      <c r="AB18" s="25"/>
      <c r="AC18" s="16"/>
      <c r="AD18" s="74"/>
      <c r="AE18" s="6"/>
      <c r="AF18" s="8"/>
      <c r="AG18" s="25"/>
      <c r="AH18" s="33"/>
      <c r="AI18" s="6"/>
      <c r="AJ18" s="6"/>
      <c r="AK18" s="7"/>
      <c r="AL18" s="25"/>
      <c r="AM18" s="33"/>
      <c r="AN18" s="6"/>
      <c r="AO18" s="6"/>
      <c r="AP18" s="7"/>
      <c r="AQ18" s="25"/>
      <c r="AR18" s="33"/>
      <c r="AS18" s="6"/>
      <c r="AT18" s="6"/>
      <c r="AU18" s="7"/>
      <c r="AV18" s="25"/>
      <c r="AW18" s="33"/>
      <c r="AX18" s="6"/>
      <c r="AY18" s="6"/>
      <c r="AZ18" s="7"/>
      <c r="BA18" s="25"/>
      <c r="BB18" s="33"/>
      <c r="BC18" s="6"/>
      <c r="BD18" s="6"/>
      <c r="BE18" s="7"/>
      <c r="BF18" s="25"/>
      <c r="BG18" s="33"/>
    </row>
    <row r="19" spans="2:59" ht="15.75" customHeight="1" outlineLevel="1">
      <c r="B19" s="55"/>
      <c r="C19" s="9"/>
      <c r="D19" s="11"/>
      <c r="E19" s="74"/>
      <c r="F19" s="6"/>
      <c r="G19" s="10"/>
      <c r="H19" s="25"/>
      <c r="I19" s="72"/>
      <c r="J19" s="4"/>
      <c r="K19" s="4"/>
      <c r="L19" s="5"/>
      <c r="M19" s="25"/>
      <c r="N19" s="32"/>
      <c r="O19" s="75"/>
      <c r="P19" s="4"/>
      <c r="Q19" s="5"/>
      <c r="R19" s="25"/>
      <c r="S19" s="72"/>
      <c r="T19" s="75"/>
      <c r="U19" s="4"/>
      <c r="V19" s="5"/>
      <c r="W19" s="25"/>
      <c r="X19" s="72"/>
      <c r="Y19" s="6"/>
      <c r="Z19" s="6"/>
      <c r="AA19" s="31"/>
      <c r="AB19" s="25"/>
      <c r="AC19" s="32"/>
      <c r="AD19" s="74"/>
      <c r="AE19" s="6"/>
      <c r="AF19" s="8"/>
      <c r="AG19" s="25"/>
      <c r="AH19" s="72"/>
      <c r="AI19" s="6"/>
      <c r="AJ19" s="6"/>
      <c r="AK19" s="31"/>
      <c r="AL19" s="25"/>
      <c r="AM19" s="72"/>
      <c r="AN19" s="6"/>
      <c r="AO19" s="6"/>
      <c r="AP19" s="31"/>
      <c r="AQ19" s="25"/>
      <c r="AR19" s="72"/>
      <c r="AS19" s="6"/>
      <c r="AT19" s="6"/>
      <c r="AU19" s="31"/>
      <c r="AV19" s="25"/>
      <c r="AW19" s="72"/>
      <c r="AX19" s="6"/>
      <c r="AY19" s="6"/>
      <c r="AZ19" s="31"/>
      <c r="BA19" s="25"/>
      <c r="BB19" s="72"/>
      <c r="BC19" s="6"/>
      <c r="BD19" s="6"/>
      <c r="BE19" s="7"/>
      <c r="BF19" s="25"/>
      <c r="BG19" s="72"/>
    </row>
    <row r="20" spans="2:59" ht="15.75" customHeight="1" outlineLevel="1">
      <c r="B20" s="55"/>
      <c r="C20" s="9"/>
      <c r="D20" s="11"/>
      <c r="E20" s="74"/>
      <c r="F20" s="6"/>
      <c r="G20" s="10"/>
      <c r="H20" s="25"/>
      <c r="I20" s="72"/>
      <c r="J20" s="4"/>
      <c r="K20" s="4"/>
      <c r="L20" s="5"/>
      <c r="M20" s="25"/>
      <c r="N20" s="32"/>
      <c r="O20" s="75"/>
      <c r="P20" s="4"/>
      <c r="Q20" s="5"/>
      <c r="R20" s="25"/>
      <c r="S20" s="72"/>
      <c r="T20" s="75"/>
      <c r="U20" s="4"/>
      <c r="V20" s="5"/>
      <c r="W20" s="25"/>
      <c r="X20" s="72"/>
      <c r="Y20" s="6"/>
      <c r="Z20" s="6"/>
      <c r="AA20" s="31"/>
      <c r="AB20" s="25"/>
      <c r="AC20" s="32"/>
      <c r="AD20" s="74"/>
      <c r="AE20" s="6"/>
      <c r="AF20" s="8"/>
      <c r="AG20" s="25"/>
      <c r="AH20" s="72"/>
      <c r="AI20" s="6"/>
      <c r="AJ20" s="6"/>
      <c r="AK20" s="31"/>
      <c r="AL20" s="25"/>
      <c r="AM20" s="72"/>
      <c r="AN20" s="6"/>
      <c r="AO20" s="6"/>
      <c r="AP20" s="31"/>
      <c r="AQ20" s="25"/>
      <c r="AR20" s="72"/>
      <c r="AS20" s="6"/>
      <c r="AT20" s="6"/>
      <c r="AU20" s="31"/>
      <c r="AV20" s="25"/>
      <c r="AW20" s="72"/>
      <c r="AX20" s="6"/>
      <c r="AY20" s="6"/>
      <c r="AZ20" s="31"/>
      <c r="BA20" s="25"/>
      <c r="BB20" s="72"/>
      <c r="BC20" s="6"/>
      <c r="BD20" s="6"/>
      <c r="BE20" s="7"/>
      <c r="BF20" s="25"/>
      <c r="BG20" s="72"/>
    </row>
    <row r="21" spans="2:59" ht="15.75" customHeight="1" outlineLevel="1">
      <c r="B21" s="55"/>
      <c r="C21" s="9"/>
      <c r="D21" s="11"/>
      <c r="E21" s="74"/>
      <c r="F21" s="6"/>
      <c r="G21" s="10"/>
      <c r="H21" s="25"/>
      <c r="I21" s="72"/>
      <c r="J21" s="4"/>
      <c r="K21" s="4"/>
      <c r="L21" s="5"/>
      <c r="M21" s="25"/>
      <c r="N21" s="32"/>
      <c r="O21" s="75"/>
      <c r="P21" s="4"/>
      <c r="Q21" s="5"/>
      <c r="R21" s="25"/>
      <c r="S21" s="72"/>
      <c r="T21" s="75"/>
      <c r="U21" s="4"/>
      <c r="V21" s="5"/>
      <c r="W21" s="25"/>
      <c r="X21" s="72"/>
      <c r="Y21" s="6"/>
      <c r="Z21" s="6"/>
      <c r="AA21" s="31"/>
      <c r="AB21" s="25"/>
      <c r="AC21" s="32"/>
      <c r="AD21" s="74"/>
      <c r="AE21" s="6"/>
      <c r="AF21" s="8"/>
      <c r="AG21" s="25"/>
      <c r="AH21" s="72"/>
      <c r="AI21" s="6"/>
      <c r="AJ21" s="6"/>
      <c r="AK21" s="31"/>
      <c r="AL21" s="25"/>
      <c r="AM21" s="72"/>
      <c r="AN21" s="6"/>
      <c r="AO21" s="6"/>
      <c r="AP21" s="31"/>
      <c r="AQ21" s="25"/>
      <c r="AR21" s="72"/>
      <c r="AS21" s="6"/>
      <c r="AT21" s="6"/>
      <c r="AU21" s="31"/>
      <c r="AV21" s="25"/>
      <c r="AW21" s="72"/>
      <c r="AX21" s="6"/>
      <c r="AY21" s="6"/>
      <c r="AZ21" s="31"/>
      <c r="BA21" s="25"/>
      <c r="BB21" s="72"/>
      <c r="BC21" s="6"/>
      <c r="BD21" s="6"/>
      <c r="BE21" s="7"/>
      <c r="BF21" s="25"/>
      <c r="BG21" s="72"/>
    </row>
    <row r="22" spans="2:59" s="54" customFormat="1" ht="15.75" customHeight="1" outlineLevel="1">
      <c r="B22" s="81" t="s">
        <v>22</v>
      </c>
      <c r="C22" s="82"/>
      <c r="D22" s="82"/>
      <c r="E22" s="163" t="s">
        <v>23</v>
      </c>
      <c r="F22" s="163"/>
      <c r="G22" s="163"/>
      <c r="H22" s="163"/>
      <c r="I22" s="163"/>
      <c r="J22" s="82" t="s">
        <v>24</v>
      </c>
      <c r="K22" s="82"/>
      <c r="L22" s="82"/>
      <c r="M22" s="82"/>
      <c r="N22" s="82"/>
      <c r="O22" s="82" t="s">
        <v>25</v>
      </c>
      <c r="P22" s="82"/>
      <c r="Q22" s="82"/>
      <c r="R22" s="82"/>
      <c r="S22" s="82"/>
      <c r="T22" s="82" t="s">
        <v>26</v>
      </c>
      <c r="U22" s="82"/>
      <c r="V22" s="82"/>
      <c r="W22" s="82"/>
      <c r="X22" s="82"/>
      <c r="Y22" s="82" t="s">
        <v>27</v>
      </c>
      <c r="Z22" s="82"/>
      <c r="AA22" s="82"/>
      <c r="AB22" s="82"/>
      <c r="AC22" s="82"/>
      <c r="AD22" s="163" t="s">
        <v>28</v>
      </c>
      <c r="AE22" s="163"/>
      <c r="AF22" s="163"/>
      <c r="AG22" s="163"/>
      <c r="AH22" s="163"/>
      <c r="AI22" s="163" t="s">
        <v>29</v>
      </c>
      <c r="AJ22" s="163"/>
      <c r="AK22" s="163"/>
      <c r="AL22" s="163"/>
      <c r="AM22" s="163"/>
      <c r="AN22" s="163" t="s">
        <v>30</v>
      </c>
      <c r="AO22" s="163"/>
      <c r="AP22" s="163"/>
      <c r="AQ22" s="163"/>
      <c r="AR22" s="163"/>
      <c r="AS22" s="163" t="s">
        <v>31</v>
      </c>
      <c r="AT22" s="163"/>
      <c r="AU22" s="163"/>
      <c r="AV22" s="163"/>
      <c r="AW22" s="163"/>
      <c r="AX22" s="163" t="s">
        <v>32</v>
      </c>
      <c r="AY22" s="163"/>
      <c r="AZ22" s="163"/>
      <c r="BA22" s="163"/>
      <c r="BB22" s="163"/>
      <c r="BC22" s="163" t="s">
        <v>33</v>
      </c>
      <c r="BD22" s="163"/>
      <c r="BE22" s="163"/>
      <c r="BF22" s="163"/>
      <c r="BG22" s="163"/>
    </row>
    <row r="23" spans="2:59" ht="17.100000000000001" customHeight="1" outlineLevel="1">
      <c r="D23" s="2"/>
      <c r="E23" s="164"/>
      <c r="F23" s="164"/>
      <c r="G23" s="164"/>
      <c r="H23" s="164"/>
      <c r="I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2" t="s">
        <v>34</v>
      </c>
      <c r="L24" s="140">
        <f>J10-K10</f>
        <v>0.96635920933839703</v>
      </c>
      <c r="M24">
        <f>L24/K10*100+100</f>
        <v>112.92200956417157</v>
      </c>
      <c r="BC24" t="s">
        <v>35</v>
      </c>
    </row>
    <row r="25" spans="2:59" ht="15.95" customHeight="1">
      <c r="B25" s="40"/>
      <c r="C25" s="149" t="s">
        <v>36</v>
      </c>
      <c r="D25" s="151"/>
      <c r="E25" s="149" t="s">
        <v>37</v>
      </c>
      <c r="F25" s="149"/>
      <c r="G25" s="149"/>
      <c r="H25" s="149"/>
      <c r="I25" s="149"/>
      <c r="J25" s="150" t="s">
        <v>5</v>
      </c>
      <c r="K25" s="149"/>
      <c r="L25" s="149"/>
      <c r="M25" s="149"/>
      <c r="N25" s="149"/>
      <c r="O25" s="150" t="s">
        <v>6</v>
      </c>
      <c r="P25" s="149"/>
      <c r="Q25" s="149"/>
      <c r="R25" s="149"/>
      <c r="S25" s="151"/>
      <c r="T25" s="150" t="s">
        <v>7</v>
      </c>
      <c r="U25" s="149"/>
      <c r="V25" s="149"/>
      <c r="W25" s="149"/>
      <c r="X25" s="149"/>
      <c r="Y25" s="150" t="s">
        <v>38</v>
      </c>
      <c r="Z25" s="149"/>
      <c r="AA25" s="149"/>
      <c r="AB25" s="149"/>
      <c r="AC25" s="149"/>
      <c r="AD25" s="160" t="s">
        <v>39</v>
      </c>
      <c r="AE25" s="161"/>
      <c r="AF25" s="161"/>
      <c r="AG25" s="161"/>
      <c r="AH25" s="162"/>
      <c r="AI25" s="149" t="s">
        <v>10</v>
      </c>
      <c r="AJ25" s="149"/>
      <c r="AK25" s="149"/>
      <c r="AL25" s="149"/>
      <c r="AM25" s="151"/>
      <c r="AN25" s="152" t="s">
        <v>11</v>
      </c>
      <c r="AO25" s="152"/>
      <c r="AP25" s="152"/>
      <c r="AQ25" s="152"/>
      <c r="AR25" s="153"/>
      <c r="AS25" s="152" t="s">
        <v>12</v>
      </c>
      <c r="AT25" s="152"/>
      <c r="AU25" s="152"/>
      <c r="AV25" s="152"/>
      <c r="AW25" s="153"/>
      <c r="AX25" s="152" t="s">
        <v>13</v>
      </c>
      <c r="AY25" s="152"/>
      <c r="AZ25" s="152"/>
      <c r="BA25" s="152"/>
      <c r="BB25" s="152"/>
      <c r="BC25" s="157" t="s">
        <v>14</v>
      </c>
      <c r="BD25" s="158"/>
      <c r="BE25" s="158"/>
      <c r="BF25" s="158"/>
      <c r="BG25" s="159"/>
    </row>
    <row r="26" spans="2:59" ht="31.5">
      <c r="B26" s="47" t="s">
        <v>15</v>
      </c>
      <c r="C26" s="48" t="s">
        <v>16</v>
      </c>
      <c r="D26" s="76" t="s">
        <v>17</v>
      </c>
      <c r="E26" s="48" t="s">
        <v>16</v>
      </c>
      <c r="F26" s="48" t="s">
        <v>17</v>
      </c>
      <c r="G26" s="49" t="s">
        <v>18</v>
      </c>
      <c r="H26" s="49" t="s">
        <v>19</v>
      </c>
      <c r="I26" s="49" t="s">
        <v>20</v>
      </c>
      <c r="J26" s="51" t="s">
        <v>16</v>
      </c>
      <c r="K26" s="48" t="s">
        <v>17</v>
      </c>
      <c r="L26" s="49" t="s">
        <v>18</v>
      </c>
      <c r="M26" s="49" t="s">
        <v>19</v>
      </c>
      <c r="N26" s="49" t="s">
        <v>20</v>
      </c>
      <c r="O26" s="51" t="s">
        <v>16</v>
      </c>
      <c r="P26" s="48" t="s">
        <v>17</v>
      </c>
      <c r="Q26" s="49" t="s">
        <v>18</v>
      </c>
      <c r="R26" s="49" t="s">
        <v>19</v>
      </c>
      <c r="S26" s="50" t="s">
        <v>20</v>
      </c>
      <c r="T26" s="51" t="s">
        <v>16</v>
      </c>
      <c r="U26" s="48" t="s">
        <v>17</v>
      </c>
      <c r="V26" s="49" t="s">
        <v>18</v>
      </c>
      <c r="W26" s="49" t="s">
        <v>19</v>
      </c>
      <c r="X26" s="49" t="s">
        <v>20</v>
      </c>
      <c r="Y26" s="51" t="s">
        <v>16</v>
      </c>
      <c r="Z26" s="48" t="s">
        <v>17</v>
      </c>
      <c r="AA26" s="49" t="s">
        <v>18</v>
      </c>
      <c r="AB26" s="49" t="s">
        <v>19</v>
      </c>
      <c r="AC26" s="49" t="s">
        <v>20</v>
      </c>
      <c r="AD26" s="135" t="s">
        <v>16</v>
      </c>
      <c r="AE26" s="136" t="s">
        <v>17</v>
      </c>
      <c r="AF26" s="137" t="s">
        <v>18</v>
      </c>
      <c r="AG26" s="137" t="s">
        <v>19</v>
      </c>
      <c r="AH26" s="138" t="s">
        <v>20</v>
      </c>
      <c r="AI26" s="48" t="s">
        <v>16</v>
      </c>
      <c r="AJ26" s="48" t="s">
        <v>17</v>
      </c>
      <c r="AK26" s="49" t="s">
        <v>18</v>
      </c>
      <c r="AL26" s="49" t="s">
        <v>19</v>
      </c>
      <c r="AM26" s="50" t="s">
        <v>20</v>
      </c>
      <c r="AN26" s="78" t="s">
        <v>16</v>
      </c>
      <c r="AO26" s="78" t="s">
        <v>17</v>
      </c>
      <c r="AP26" s="79" t="s">
        <v>18</v>
      </c>
      <c r="AQ26" s="79" t="s">
        <v>19</v>
      </c>
      <c r="AR26" s="80" t="s">
        <v>20</v>
      </c>
      <c r="AS26" s="78" t="s">
        <v>16</v>
      </c>
      <c r="AT26" s="78" t="s">
        <v>17</v>
      </c>
      <c r="AU26" s="79" t="s">
        <v>18</v>
      </c>
      <c r="AV26" s="79" t="s">
        <v>19</v>
      </c>
      <c r="AW26" s="80" t="s">
        <v>20</v>
      </c>
      <c r="AX26" s="78" t="s">
        <v>16</v>
      </c>
      <c r="AY26" s="78" t="s">
        <v>17</v>
      </c>
      <c r="AZ26" s="79" t="s">
        <v>18</v>
      </c>
      <c r="BA26" s="79" t="s">
        <v>19</v>
      </c>
      <c r="BB26" s="79" t="s">
        <v>20</v>
      </c>
      <c r="BC26" s="131" t="s">
        <v>16</v>
      </c>
      <c r="BD26" s="88" t="s">
        <v>17</v>
      </c>
      <c r="BE26" s="89" t="s">
        <v>18</v>
      </c>
      <c r="BF26" s="89" t="s">
        <v>21</v>
      </c>
      <c r="BG26" s="90"/>
    </row>
    <row r="27" spans="2:59">
      <c r="B27" s="57" t="s">
        <v>40</v>
      </c>
      <c r="C27" s="58">
        <f>AVERAGE(C10:C12)</f>
        <v>24298309.5</v>
      </c>
      <c r="D27" s="77">
        <f>AVERAGE(D10:D12)</f>
        <v>1037006.5</v>
      </c>
      <c r="E27" s="59">
        <f>AVERAGE(E10:E12)</f>
        <v>0.45040211758365922</v>
      </c>
      <c r="F27" s="59">
        <f>AVERAGE(F10:F12)</f>
        <v>0.37557914037420581</v>
      </c>
      <c r="G27" s="60">
        <f>E27-F27</f>
        <v>7.4822977209453412E-2</v>
      </c>
      <c r="H27" s="61">
        <f>E27/F27*100</f>
        <v>119.92202685561931</v>
      </c>
      <c r="I27" s="62">
        <f>SUM(I10:I12)</f>
        <v>3489540.5286711929</v>
      </c>
      <c r="J27" s="69">
        <f>AVERAGE(J10:J12)</f>
        <v>8.2153767407838156</v>
      </c>
      <c r="K27" s="63">
        <f>AVERAGE(K10:K12)</f>
        <v>6.8391258470552492</v>
      </c>
      <c r="L27" s="64">
        <f>J27-K27</f>
        <v>1.3762508937285665</v>
      </c>
      <c r="M27" s="61">
        <f>J27/K27*100</f>
        <v>120.12319884888716</v>
      </c>
      <c r="N27" s="62">
        <f>SUM(N10:N12)</f>
        <v>64420318.303556986</v>
      </c>
      <c r="O27" s="69">
        <f>AVERAGE(O10:O12)</f>
        <v>5.733125881896207</v>
      </c>
      <c r="P27" s="63">
        <f>AVERAGE(P10:P12)</f>
        <v>4.6871694332507694</v>
      </c>
      <c r="Q27" s="64">
        <f>O27-P27</f>
        <v>1.0459564486454376</v>
      </c>
      <c r="R27" s="61">
        <f>O27/P27*100</f>
        <v>122.31531126708211</v>
      </c>
      <c r="S27" s="67">
        <f>SUM(S10:S12)</f>
        <v>48869940.107776105</v>
      </c>
      <c r="T27" s="69">
        <f>AVERAGE(T10:T12)</f>
        <v>6.716552595175445</v>
      </c>
      <c r="U27" s="63">
        <f>AVERAGE(U10:U12)</f>
        <v>5.5556802969852406</v>
      </c>
      <c r="V27" s="64">
        <f>T27-U27</f>
        <v>1.1608722981902044</v>
      </c>
      <c r="W27" s="61">
        <f>T27/U27*100</f>
        <v>120.89523219721887</v>
      </c>
      <c r="X27" s="62">
        <f>SUM(X10:X12)</f>
        <v>54465585.335987434</v>
      </c>
      <c r="Y27" s="71">
        <f>AVERAGE(Y10:Y12)</f>
        <v>0.25989958108989908</v>
      </c>
      <c r="Z27" s="65">
        <f>AVERAGE(Z10:Z12)</f>
        <v>0.24998515960582318</v>
      </c>
      <c r="AA27" s="66">
        <f>Y27-Z27</f>
        <v>9.9144214840758971E-3</v>
      </c>
      <c r="AB27" s="61">
        <f>Y27/Z27*100</f>
        <v>103.96600402188231</v>
      </c>
      <c r="AC27" s="67">
        <f>SUM(AC10:AC12)</f>
        <v>137082.10728455189</v>
      </c>
      <c r="AD27" s="34">
        <f>AVERAGE(AD10:AD12)</f>
        <v>0.3125627445827513</v>
      </c>
      <c r="AE27" s="15">
        <f>AVERAGE(AE10:AE12)</f>
        <v>0.32418676841429178</v>
      </c>
      <c r="AF27" s="7">
        <f>AD27-AE27</f>
        <v>-1.1624023831540486E-2</v>
      </c>
      <c r="AG27" s="25">
        <f>AD27/AE27*100</f>
        <v>96.414405224371876</v>
      </c>
      <c r="AH27" s="16">
        <f>SUM(AH10:AH12)</f>
        <v>-168094.6386207733</v>
      </c>
      <c r="AI27" s="71">
        <f>AVERAGE(AI10:AI12)</f>
        <v>2.3847481808082133E-2</v>
      </c>
      <c r="AJ27" s="65">
        <f>AVERAGE(AJ10:AJ12)</f>
        <v>1.7485787677585983E-2</v>
      </c>
      <c r="AK27" s="66">
        <f>AI27-AJ27</f>
        <v>6.3616941304961497E-3</v>
      </c>
      <c r="AL27" s="61">
        <f>AI27/AJ27*100</f>
        <v>136.38208496978856</v>
      </c>
      <c r="AM27" s="67">
        <f>SUM(AM10:AM12)</f>
        <v>215268.14447748638</v>
      </c>
      <c r="AN27" s="71">
        <f>AVERAGE(AN10:AN12)</f>
        <v>1.361130432983077E-2</v>
      </c>
      <c r="AO27" s="65">
        <f>AVERAGE(AO10:AO12)</f>
        <v>9.2222933230758537E-3</v>
      </c>
      <c r="AP27" s="66">
        <f>AN27-AO27</f>
        <v>4.389011006754916E-3</v>
      </c>
      <c r="AQ27" s="61">
        <f>AN27/AO27*100</f>
        <v>147.5913186991441</v>
      </c>
      <c r="AR27" s="67">
        <f>SUM(AR10:AR12)</f>
        <v>122189.00771676737</v>
      </c>
      <c r="AS27" s="71">
        <f>AVERAGE(AS10:AS12)</f>
        <v>5.2924193181480672E-2</v>
      </c>
      <c r="AT27" s="65">
        <f>AVERAGE(AT10:AT12)</f>
        <v>4.3077218514064076E-2</v>
      </c>
      <c r="AU27" s="66">
        <f>AS27-AT27</f>
        <v>9.8469746674165956E-3</v>
      </c>
      <c r="AV27" s="61">
        <f>AS27/AT27*100</f>
        <v>122.8588915605164</v>
      </c>
      <c r="AW27" s="67">
        <f>SUM(AW10:AW12)</f>
        <v>69001.826589877193</v>
      </c>
      <c r="AX27" s="71">
        <f>AVERAGE(AX10:AX12)</f>
        <v>2.9278305742427384E-2</v>
      </c>
      <c r="AY27" s="65">
        <f>AVERAGE(AY10:AY12)</f>
        <v>2.8994736752622513E-2</v>
      </c>
      <c r="AZ27" s="66">
        <f>AX27-AY27</f>
        <v>2.8356898980487141E-4</v>
      </c>
      <c r="BA27" s="25">
        <f>AX27/AY27*100</f>
        <v>100.97800160154662</v>
      </c>
      <c r="BB27" s="62">
        <f>SUM(BB10:BB12)</f>
        <v>230.51324871333426</v>
      </c>
      <c r="BC27" s="96">
        <f>AVERAGE(BC10:BC12)</f>
        <v>5.8741057911376182E-2</v>
      </c>
      <c r="BD27" s="91">
        <f>AVERAGE(BD10:BD12)</f>
        <v>5.2979847520925702E-2</v>
      </c>
      <c r="BE27" s="92">
        <f>BC27-BD27</f>
        <v>5.7612103904504802E-3</v>
      </c>
      <c r="BF27" s="93">
        <f>BC27/BD27*100</f>
        <v>110.87434309465489</v>
      </c>
      <c r="BG27" s="94"/>
    </row>
    <row r="28" spans="2:59" hidden="1">
      <c r="B28" s="55" t="s">
        <v>41</v>
      </c>
      <c r="C28" s="9" t="e">
        <f>AVERAGE(C13:C15)</f>
        <v>#DIV/0!</v>
      </c>
      <c r="D28" s="56" t="e">
        <f>AVERAGE(D13:D15)</f>
        <v>#DIV/0!</v>
      </c>
      <c r="E28" s="13" t="e">
        <f>AVERAGE(E13:E15)</f>
        <v>#DIV/0!</v>
      </c>
      <c r="F28" s="13" t="e">
        <f>AVERAGE(F13:F15)</f>
        <v>#DIV/0!</v>
      </c>
      <c r="G28" s="10" t="e">
        <f>E28-F28</f>
        <v>#DIV/0!</v>
      </c>
      <c r="H28" s="25" t="e">
        <f>E28/F28*100</f>
        <v>#DIV/0!</v>
      </c>
      <c r="I28" s="16">
        <f>SUM(I13:I15)</f>
        <v>0</v>
      </c>
      <c r="J28" s="70" t="e">
        <f>AVERAGE(J13:J15)</f>
        <v>#DIV/0!</v>
      </c>
      <c r="K28" s="14" t="e">
        <f>AVERAGE(K13:K15)</f>
        <v>#DIV/0!</v>
      </c>
      <c r="L28" s="5" t="e">
        <f>J28-K28</f>
        <v>#DIV/0!</v>
      </c>
      <c r="M28" s="25" t="e">
        <f>J28/K28*100</f>
        <v>#DIV/0!</v>
      </c>
      <c r="N28" s="16">
        <f>SUM(N13:N15)</f>
        <v>0</v>
      </c>
      <c r="O28" s="70" t="e">
        <f>AVERAGE(O13:O15)</f>
        <v>#DIV/0!</v>
      </c>
      <c r="P28" s="14" t="e">
        <f>AVERAGE(P13:P15)</f>
        <v>#DIV/0!</v>
      </c>
      <c r="Q28" s="5" t="e">
        <f>O28-P28</f>
        <v>#DIV/0!</v>
      </c>
      <c r="R28" s="25" t="e">
        <f>O28/P28*100</f>
        <v>#DIV/0!</v>
      </c>
      <c r="S28" s="33">
        <f>SUM(S13:S15)</f>
        <v>0</v>
      </c>
      <c r="T28" s="70" t="e">
        <f>AVERAGE(T13:T15)</f>
        <v>#DIV/0!</v>
      </c>
      <c r="U28" s="14" t="e">
        <f>AVERAGE(U13:U15)</f>
        <v>#DIV/0!</v>
      </c>
      <c r="V28" s="5" t="e">
        <f>T28-U28</f>
        <v>#DIV/0!</v>
      </c>
      <c r="W28" s="25" t="e">
        <f>T28/U28*100</f>
        <v>#DIV/0!</v>
      </c>
      <c r="X28" s="16">
        <f>SUM(X13:X15)</f>
        <v>0</v>
      </c>
      <c r="Y28" s="34" t="e">
        <f>AVERAGE(Y13:Y15)</f>
        <v>#DIV/0!</v>
      </c>
      <c r="Z28" s="15" t="e">
        <f>AVERAGE(Z13:Z15)</f>
        <v>#DIV/0!</v>
      </c>
      <c r="AA28" s="7" t="e">
        <f>Y28-Z28</f>
        <v>#DIV/0!</v>
      </c>
      <c r="AB28" s="25" t="e">
        <f>Y28/Z28*100</f>
        <v>#DIV/0!</v>
      </c>
      <c r="AC28" s="33">
        <f>SUM(AC13:AC15)</f>
        <v>0</v>
      </c>
      <c r="AD28" s="34" t="e">
        <f>AVERAGE(AD13:AD15)</f>
        <v>#DIV/0!</v>
      </c>
      <c r="AE28" s="15" t="e">
        <f>AVERAGE(AE13:AE15)</f>
        <v>#DIV/0!</v>
      </c>
      <c r="AF28" s="7" t="e">
        <f>AD28-AE28</f>
        <v>#DIV/0!</v>
      </c>
      <c r="AG28" s="25" t="e">
        <f>AD28/AE28*100</f>
        <v>#DIV/0!</v>
      </c>
      <c r="AH28" s="16">
        <f>SUM(AH13:AH15)</f>
        <v>0</v>
      </c>
      <c r="AI28" s="34" t="e">
        <f>AVERAGE(AI13:AI15)</f>
        <v>#DIV/0!</v>
      </c>
      <c r="AJ28" s="15" t="e">
        <f>AVERAGE(AJ13:AJ15)</f>
        <v>#DIV/0!</v>
      </c>
      <c r="AK28" s="7" t="e">
        <f>AI28-AJ28</f>
        <v>#DIV/0!</v>
      </c>
      <c r="AL28" s="25" t="e">
        <f>AI28/AJ28*100</f>
        <v>#DIV/0!</v>
      </c>
      <c r="AM28" s="33">
        <f>SUM(AM13:AM15)</f>
        <v>0</v>
      </c>
      <c r="AN28" s="34" t="e">
        <f>AVERAGE(AN13:AN15)</f>
        <v>#DIV/0!</v>
      </c>
      <c r="AO28" s="15" t="e">
        <f>AVERAGE(AO13:AO15)</f>
        <v>#DIV/0!</v>
      </c>
      <c r="AP28" s="7" t="e">
        <f>AN28-AO28</f>
        <v>#DIV/0!</v>
      </c>
      <c r="AQ28" s="25" t="e">
        <f>AN28/AO28*100</f>
        <v>#DIV/0!</v>
      </c>
      <c r="AR28" s="33">
        <f>SUM(AR13:AR15)</f>
        <v>0</v>
      </c>
      <c r="AS28" s="34" t="e">
        <f>AVERAGE(AS13:AS15)</f>
        <v>#DIV/0!</v>
      </c>
      <c r="AT28" s="15" t="e">
        <f>AVERAGE(AT13:AT15)</f>
        <v>#DIV/0!</v>
      </c>
      <c r="AU28" s="7" t="e">
        <f>AS28-AT28</f>
        <v>#DIV/0!</v>
      </c>
      <c r="AV28" s="25" t="e">
        <f>AS28/AT28*100</f>
        <v>#DIV/0!</v>
      </c>
      <c r="AW28" s="33">
        <f>SUM(AW13:AW15)</f>
        <v>0</v>
      </c>
      <c r="AX28" s="34" t="e">
        <f>AVERAGE(AX13:AX15)</f>
        <v>#DIV/0!</v>
      </c>
      <c r="AY28" s="15" t="e">
        <f>AVERAGE(AY13:AY15)</f>
        <v>#DIV/0!</v>
      </c>
      <c r="AZ28" s="7" t="e">
        <f>AX28-AY28</f>
        <v>#DIV/0!</v>
      </c>
      <c r="BA28" s="25" t="e">
        <f>AX28/AY28*100</f>
        <v>#DIV/0!</v>
      </c>
      <c r="BB28" s="16">
        <f>SUM(BB13:BB15)</f>
        <v>0</v>
      </c>
      <c r="BC28" s="97" t="e">
        <f>AVERAGE(BC13:BC15)</f>
        <v>#DIV/0!</v>
      </c>
      <c r="BD28" s="15" t="e">
        <f>AVERAGE(BD13:BD15)</f>
        <v>#DIV/0!</v>
      </c>
      <c r="BE28" s="7" t="e">
        <f>BC28-BD28</f>
        <v>#DIV/0!</v>
      </c>
      <c r="BF28" s="25" t="e">
        <f>BC28/BD28*100</f>
        <v>#DIV/0!</v>
      </c>
      <c r="BG28" s="95"/>
    </row>
    <row r="29" spans="2:59" hidden="1">
      <c r="B29" s="55" t="s">
        <v>42</v>
      </c>
      <c r="C29" s="9" t="e">
        <f>AVERAGE(C16:C18)</f>
        <v>#DIV/0!</v>
      </c>
      <c r="D29" s="56" t="e">
        <f>AVERAGE(D16:D18)</f>
        <v>#DIV/0!</v>
      </c>
      <c r="E29" s="13" t="e">
        <f>AVERAGE(E16:E18)</f>
        <v>#DIV/0!</v>
      </c>
      <c r="F29" s="13" t="e">
        <f>AVERAGE(F16:F18)</f>
        <v>#DIV/0!</v>
      </c>
      <c r="G29" s="10" t="e">
        <f>E29-F29</f>
        <v>#DIV/0!</v>
      </c>
      <c r="H29" s="25" t="e">
        <f>E29/F29*100</f>
        <v>#DIV/0!</v>
      </c>
      <c r="I29" s="16">
        <f>SUM(I16:I18)</f>
        <v>0</v>
      </c>
      <c r="J29" s="70" t="e">
        <f>AVERAGE(J16:J18)</f>
        <v>#DIV/0!</v>
      </c>
      <c r="K29" s="14" t="e">
        <f>AVERAGE(K16:K18)</f>
        <v>#DIV/0!</v>
      </c>
      <c r="L29" s="5" t="e">
        <f>J29-K29</f>
        <v>#DIV/0!</v>
      </c>
      <c r="M29" s="25" t="e">
        <f>J29/K29*100</f>
        <v>#DIV/0!</v>
      </c>
      <c r="N29" s="16">
        <f>SUM(N16:N18)</f>
        <v>0</v>
      </c>
      <c r="O29" s="70" t="e">
        <f>AVERAGE(O16:O18)</f>
        <v>#DIV/0!</v>
      </c>
      <c r="P29" s="14" t="e">
        <f>AVERAGE(P16:P18)</f>
        <v>#DIV/0!</v>
      </c>
      <c r="Q29" s="5" t="e">
        <f>O29-P29</f>
        <v>#DIV/0!</v>
      </c>
      <c r="R29" s="25" t="e">
        <f>O29/P29*100</f>
        <v>#DIV/0!</v>
      </c>
      <c r="S29" s="33">
        <f>SUM(S16:S18)</f>
        <v>0</v>
      </c>
      <c r="T29" s="70" t="e">
        <f>AVERAGE(T16:T18)</f>
        <v>#DIV/0!</v>
      </c>
      <c r="U29" s="14" t="e">
        <f>AVERAGE(U16:U18)</f>
        <v>#DIV/0!</v>
      </c>
      <c r="V29" s="5" t="e">
        <f>T29-U29</f>
        <v>#DIV/0!</v>
      </c>
      <c r="W29" s="25" t="e">
        <f>T29/U29*100</f>
        <v>#DIV/0!</v>
      </c>
      <c r="X29" s="16">
        <f>SUM(X16:X18)</f>
        <v>0</v>
      </c>
      <c r="Y29" s="34" t="e">
        <f>AVERAGE(Y16:Y18)</f>
        <v>#DIV/0!</v>
      </c>
      <c r="Z29" s="15" t="e">
        <f>AVERAGE(Z16:Z18)</f>
        <v>#DIV/0!</v>
      </c>
      <c r="AA29" s="7" t="e">
        <f>Y29-Z29</f>
        <v>#DIV/0!</v>
      </c>
      <c r="AB29" s="25" t="e">
        <f>Y29/Z29*100</f>
        <v>#DIV/0!</v>
      </c>
      <c r="AC29" s="33">
        <f>SUM(AC16:AC18)</f>
        <v>0</v>
      </c>
      <c r="AD29" s="34" t="e">
        <f>AVERAGE(AD16:AD18)</f>
        <v>#DIV/0!</v>
      </c>
      <c r="AE29" s="15" t="e">
        <f>AVERAGE(AE16:AE18)</f>
        <v>#DIV/0!</v>
      </c>
      <c r="AF29" s="7" t="e">
        <f>AD29-AE29</f>
        <v>#DIV/0!</v>
      </c>
      <c r="AG29" s="25" t="e">
        <f>AD29/AE29*100</f>
        <v>#DIV/0!</v>
      </c>
      <c r="AH29" s="16">
        <f>SUM(AH16:AH18)</f>
        <v>0</v>
      </c>
      <c r="AI29" s="34" t="e">
        <f>AVERAGE(AI16:AI18)</f>
        <v>#DIV/0!</v>
      </c>
      <c r="AJ29" s="15" t="e">
        <f>AVERAGE(AJ16:AJ18)</f>
        <v>#DIV/0!</v>
      </c>
      <c r="AK29" s="7" t="e">
        <f>AI29-AJ29</f>
        <v>#DIV/0!</v>
      </c>
      <c r="AL29" s="25" t="e">
        <f>AI29/AJ29*100</f>
        <v>#DIV/0!</v>
      </c>
      <c r="AM29" s="33">
        <f>SUM(AM16:AM18)</f>
        <v>0</v>
      </c>
      <c r="AN29" s="34" t="e">
        <f>AVERAGE(AN16:AN18)</f>
        <v>#DIV/0!</v>
      </c>
      <c r="AO29" s="15" t="e">
        <f>AVERAGE(AO16:AO18)</f>
        <v>#DIV/0!</v>
      </c>
      <c r="AP29" s="7" t="e">
        <f>AN29-AO29</f>
        <v>#DIV/0!</v>
      </c>
      <c r="AQ29" s="25" t="e">
        <f>AN29/AO29*100</f>
        <v>#DIV/0!</v>
      </c>
      <c r="AR29" s="33">
        <f>SUM(AR16:AR18)</f>
        <v>0</v>
      </c>
      <c r="AS29" s="34" t="e">
        <f>AVERAGE(AS16:AS18)</f>
        <v>#DIV/0!</v>
      </c>
      <c r="AT29" s="15" t="e">
        <f>AVERAGE(AT16:AT18)</f>
        <v>#DIV/0!</v>
      </c>
      <c r="AU29" s="7" t="e">
        <f>AS29-AT29</f>
        <v>#DIV/0!</v>
      </c>
      <c r="AV29" s="25" t="e">
        <f>AS29/AT29*100</f>
        <v>#DIV/0!</v>
      </c>
      <c r="AW29" s="33">
        <f>SUM(AW16:AW18)</f>
        <v>0</v>
      </c>
      <c r="AX29" s="34" t="e">
        <f>AVERAGE(AX16:AX18)</f>
        <v>#DIV/0!</v>
      </c>
      <c r="AY29" s="15" t="e">
        <f>AVERAGE(AY16:AY18)</f>
        <v>#DIV/0!</v>
      </c>
      <c r="AZ29" s="7" t="e">
        <f>AX29-AY29</f>
        <v>#DIV/0!</v>
      </c>
      <c r="BA29" s="25" t="e">
        <f>AX29/AY29*100</f>
        <v>#DIV/0!</v>
      </c>
      <c r="BB29" s="16">
        <f>SUM(BB16:BB18)</f>
        <v>0</v>
      </c>
      <c r="BC29" s="97" t="e">
        <f>AVERAGE(BC16:BC18)</f>
        <v>#DIV/0!</v>
      </c>
      <c r="BD29" s="15" t="e">
        <f>AVERAGE(BD16:BD18)</f>
        <v>#DIV/0!</v>
      </c>
      <c r="BE29" s="7" t="e">
        <f>BC29-BD29</f>
        <v>#DIV/0!</v>
      </c>
      <c r="BF29" s="25" t="e">
        <f>BC29/BD29*100</f>
        <v>#DIV/0!</v>
      </c>
      <c r="BG29" s="95"/>
    </row>
    <row r="30" spans="2:59" hidden="1">
      <c r="B30" s="55" t="s">
        <v>43</v>
      </c>
      <c r="C30" s="9" t="e">
        <v>#DIV/0!</v>
      </c>
      <c r="D30" s="56" t="e">
        <v>#DIV/0!</v>
      </c>
      <c r="E30" s="13" t="e">
        <v>#DIV/0!</v>
      </c>
      <c r="F30" s="13" t="e">
        <v>#DIV/0!</v>
      </c>
      <c r="G30" s="10" t="e">
        <v>#DIV/0!</v>
      </c>
      <c r="H30" s="25" t="e">
        <v>#DIV/0!</v>
      </c>
      <c r="I30" s="16">
        <v>0</v>
      </c>
      <c r="J30" s="70" t="e">
        <v>#DIV/0!</v>
      </c>
      <c r="K30" s="14" t="e">
        <v>#DIV/0!</v>
      </c>
      <c r="L30" s="5" t="e">
        <v>#DIV/0!</v>
      </c>
      <c r="M30" s="25" t="e">
        <v>#DIV/0!</v>
      </c>
      <c r="N30" s="16">
        <v>0</v>
      </c>
      <c r="O30" s="70" t="e">
        <v>#DIV/0!</v>
      </c>
      <c r="P30" s="14" t="e">
        <v>#DIV/0!</v>
      </c>
      <c r="Q30" s="5" t="e">
        <v>#DIV/0!</v>
      </c>
      <c r="R30" s="25" t="e">
        <v>#DIV/0!</v>
      </c>
      <c r="S30" s="33">
        <v>0</v>
      </c>
      <c r="T30" s="70" t="e">
        <v>#DIV/0!</v>
      </c>
      <c r="U30" s="14" t="e">
        <v>#DIV/0!</v>
      </c>
      <c r="V30" s="5" t="e">
        <v>#DIV/0!</v>
      </c>
      <c r="W30" s="25" t="e">
        <v>#DIV/0!</v>
      </c>
      <c r="X30" s="16">
        <v>0</v>
      </c>
      <c r="Y30" s="34" t="e">
        <v>#DIV/0!</v>
      </c>
      <c r="Z30" s="15" t="e">
        <v>#DIV/0!</v>
      </c>
      <c r="AA30" s="7" t="e">
        <v>#DIV/0!</v>
      </c>
      <c r="AB30" s="25" t="e">
        <v>#DIV/0!</v>
      </c>
      <c r="AC30" s="33">
        <v>0</v>
      </c>
      <c r="AD30" s="34" t="e">
        <v>#DIV/0!</v>
      </c>
      <c r="AE30" s="15" t="e">
        <v>#DIV/0!</v>
      </c>
      <c r="AF30" s="7" t="e">
        <v>#DIV/0!</v>
      </c>
      <c r="AG30" s="25" t="e">
        <v>#DIV/0!</v>
      </c>
      <c r="AH30" s="16">
        <v>0</v>
      </c>
      <c r="AI30" s="34" t="e">
        <v>#DIV/0!</v>
      </c>
      <c r="AJ30" s="15" t="e">
        <v>#DIV/0!</v>
      </c>
      <c r="AK30" s="7" t="e">
        <v>#DIV/0!</v>
      </c>
      <c r="AL30" s="25" t="e">
        <v>#DIV/0!</v>
      </c>
      <c r="AM30" s="33">
        <v>0</v>
      </c>
      <c r="AN30" s="34" t="e">
        <v>#DIV/0!</v>
      </c>
      <c r="AO30" s="15" t="e">
        <v>#DIV/0!</v>
      </c>
      <c r="AP30" s="7" t="e">
        <v>#DIV/0!</v>
      </c>
      <c r="AQ30" s="25" t="e">
        <v>#DIV/0!</v>
      </c>
      <c r="AR30" s="33">
        <v>0</v>
      </c>
      <c r="AS30" s="34" t="e">
        <v>#DIV/0!</v>
      </c>
      <c r="AT30" s="15" t="e">
        <v>#DIV/0!</v>
      </c>
      <c r="AU30" s="7" t="e">
        <v>#DIV/0!</v>
      </c>
      <c r="AV30" s="25" t="e">
        <v>#DIV/0!</v>
      </c>
      <c r="AW30" s="33">
        <v>0</v>
      </c>
      <c r="AX30" s="34" t="e">
        <v>#DIV/0!</v>
      </c>
      <c r="AY30" s="15" t="e">
        <v>#DIV/0!</v>
      </c>
      <c r="AZ30" s="7" t="e">
        <v>#DIV/0!</v>
      </c>
      <c r="BA30" s="25" t="e">
        <v>#DIV/0!</v>
      </c>
      <c r="BB30" s="16">
        <v>0</v>
      </c>
      <c r="BC30" s="97" t="e">
        <v>#DIV/0!</v>
      </c>
      <c r="BD30" s="15" t="e">
        <v>#DIV/0!</v>
      </c>
      <c r="BE30" s="7" t="e">
        <v>#DIV/0!</v>
      </c>
      <c r="BF30" s="25" t="e">
        <v>#DIV/0!</v>
      </c>
      <c r="BG30" s="95"/>
    </row>
    <row r="31" spans="2:59" hidden="1">
      <c r="B31" s="120"/>
      <c r="C31" s="121"/>
      <c r="D31" s="122"/>
      <c r="E31" s="123"/>
      <c r="F31" s="123"/>
      <c r="G31" s="124"/>
      <c r="H31" s="101"/>
      <c r="I31" s="125"/>
      <c r="J31" s="126"/>
      <c r="K31" s="127"/>
      <c r="L31" s="128"/>
      <c r="M31" s="101"/>
      <c r="N31" s="125"/>
      <c r="O31" s="126"/>
      <c r="P31" s="127"/>
      <c r="Q31" s="128"/>
      <c r="R31" s="101"/>
      <c r="S31" s="129"/>
      <c r="T31" s="126"/>
      <c r="U31" s="127"/>
      <c r="V31" s="128"/>
      <c r="W31" s="101"/>
      <c r="X31" s="125"/>
      <c r="Y31" s="130"/>
      <c r="Z31" s="99"/>
      <c r="AA31" s="100"/>
      <c r="AB31" s="101"/>
      <c r="AC31" s="129"/>
      <c r="AD31" s="130"/>
      <c r="AE31" s="99"/>
      <c r="AF31" s="100"/>
      <c r="AG31" s="101"/>
      <c r="AH31" s="125"/>
      <c r="AI31" s="130"/>
      <c r="AJ31" s="99"/>
      <c r="AK31" s="100"/>
      <c r="AL31" s="101"/>
      <c r="AM31" s="129"/>
      <c r="AN31" s="130"/>
      <c r="AO31" s="99"/>
      <c r="AP31" s="100"/>
      <c r="AQ31" s="101"/>
      <c r="AR31" s="129"/>
      <c r="AS31" s="130"/>
      <c r="AT31" s="99"/>
      <c r="AU31" s="100"/>
      <c r="AV31" s="101"/>
      <c r="AW31" s="129"/>
      <c r="AX31" s="130"/>
      <c r="AY31" s="99"/>
      <c r="AZ31" s="100"/>
      <c r="BA31" s="101"/>
      <c r="BB31" s="125"/>
      <c r="BC31" s="98"/>
      <c r="BD31" s="99"/>
      <c r="BE31" s="100"/>
      <c r="BF31" s="101"/>
      <c r="BG31" s="102"/>
    </row>
    <row r="32" spans="2:59">
      <c r="B32" s="81" t="s">
        <v>22</v>
      </c>
      <c r="C32" s="84"/>
      <c r="D32" s="84"/>
      <c r="E32" s="84"/>
      <c r="F32" s="84"/>
      <c r="G32" s="84" t="s">
        <v>44</v>
      </c>
      <c r="H32" s="84"/>
      <c r="I32" s="85" t="s">
        <v>45</v>
      </c>
      <c r="J32" s="84"/>
      <c r="K32" s="84"/>
      <c r="L32" s="84" t="s">
        <v>44</v>
      </c>
      <c r="M32" s="84"/>
      <c r="N32" s="85" t="s">
        <v>45</v>
      </c>
      <c r="O32" s="84"/>
      <c r="P32" s="84"/>
      <c r="Q32" s="84" t="s">
        <v>44</v>
      </c>
      <c r="R32" s="84"/>
      <c r="S32" s="85" t="s">
        <v>45</v>
      </c>
      <c r="T32" s="84"/>
      <c r="U32" s="84"/>
      <c r="V32" s="84" t="s">
        <v>44</v>
      </c>
      <c r="W32" s="84"/>
      <c r="X32" s="85" t="s">
        <v>45</v>
      </c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</row>
    <row r="33" spans="2:59">
      <c r="F33" t="s">
        <v>46</v>
      </c>
      <c r="G33" s="27">
        <f>I27/I33</f>
        <v>0.15977432173148176</v>
      </c>
      <c r="H33" s="27"/>
      <c r="I33" s="9">
        <f>SUMPRODUCT(C10:C12,E10:E12)</f>
        <v>21840434</v>
      </c>
      <c r="K33" s="26"/>
      <c r="L33" s="27">
        <f>N27/N33</f>
        <v>0.1608029038136406</v>
      </c>
      <c r="M33" s="27"/>
      <c r="N33" s="9">
        <f>SUMPRODUCT(C10:C12,J10:J12)</f>
        <v>400616635.49444145</v>
      </c>
      <c r="P33" s="26"/>
      <c r="Q33" s="27">
        <f>S27/S33</f>
        <v>0.17474153500845857</v>
      </c>
      <c r="R33" s="27"/>
      <c r="S33" s="9">
        <f>SUMPRODUCT(C10:C12,O10:O12)</f>
        <v>279669857</v>
      </c>
      <c r="U33" s="26"/>
      <c r="V33" s="27">
        <f>X27/X33</f>
        <v>0.16652963625590597</v>
      </c>
      <c r="W33" s="27"/>
      <c r="X33" s="9">
        <f>SUMPRODUCT(C10:C12,T10:T12)</f>
        <v>327062417</v>
      </c>
      <c r="Y33" s="28"/>
      <c r="Z33" s="29"/>
      <c r="AA33" s="30"/>
      <c r="AB33" s="30"/>
      <c r="AC33" s="11"/>
      <c r="AD33" s="28"/>
      <c r="AE33" s="29"/>
      <c r="AF33" s="30"/>
      <c r="AG33" s="30"/>
      <c r="AH33" s="11"/>
      <c r="AI33" s="28"/>
      <c r="AJ33" s="29"/>
      <c r="AK33" s="30"/>
      <c r="AL33" s="30"/>
      <c r="AM33" s="11"/>
      <c r="AN33" s="28"/>
      <c r="AO33" s="28"/>
    </row>
    <row r="34" spans="2:59" hidden="1">
      <c r="F34" t="s">
        <v>47</v>
      </c>
      <c r="G34" s="27" t="e">
        <f>I28/I34</f>
        <v>#DIV/0!</v>
      </c>
      <c r="H34" s="27"/>
      <c r="I34" s="9">
        <f>SUMPRODUCT(C13:C15,E13:E15)</f>
        <v>0</v>
      </c>
      <c r="K34" s="26"/>
      <c r="L34" s="27" t="e">
        <f>N28/N34</f>
        <v>#DIV/0!</v>
      </c>
      <c r="M34" s="27"/>
      <c r="N34" s="9">
        <f>SUMPRODUCT(C13:C15,J13:J15)</f>
        <v>0</v>
      </c>
      <c r="P34" s="26"/>
      <c r="Q34" s="27" t="e">
        <f>S28/S34</f>
        <v>#DIV/0!</v>
      </c>
      <c r="R34" s="27"/>
      <c r="S34" s="9">
        <f>SUMPRODUCT(C13:C15,O13:O15)</f>
        <v>0</v>
      </c>
      <c r="U34" s="26"/>
      <c r="V34" s="27" t="e">
        <f>X28/X34</f>
        <v>#DIV/0!</v>
      </c>
      <c r="W34" s="27"/>
      <c r="X34" s="9">
        <f>SUMPRODUCT(C13:C15,T13:T15)</f>
        <v>0</v>
      </c>
      <c r="Y34" s="28"/>
      <c r="Z34" s="29"/>
      <c r="AA34" s="30"/>
      <c r="AB34" s="30"/>
      <c r="AC34" s="11"/>
      <c r="AD34" s="28"/>
      <c r="AE34" s="29"/>
      <c r="AF34" s="30"/>
      <c r="AG34" s="30"/>
      <c r="AH34" s="11"/>
      <c r="AI34" s="28"/>
      <c r="AJ34" s="29"/>
      <c r="AK34" s="30"/>
      <c r="AL34" s="30"/>
      <c r="AM34" s="11"/>
      <c r="AN34" s="28"/>
      <c r="AO34" s="28"/>
    </row>
    <row r="35" spans="2:59" hidden="1">
      <c r="F35" t="s">
        <v>48</v>
      </c>
      <c r="G35" s="27" t="e">
        <f>I29/I35</f>
        <v>#DIV/0!</v>
      </c>
      <c r="H35" s="27"/>
      <c r="I35" s="9">
        <f>SUMPRODUCT(C16:C18,E16:E18)</f>
        <v>0</v>
      </c>
      <c r="K35" s="26"/>
      <c r="L35" s="27" t="e">
        <f>N29/N35</f>
        <v>#DIV/0!</v>
      </c>
      <c r="M35" s="27"/>
      <c r="N35" s="9">
        <f>SUMPRODUCT(C16:C18,J16:J18)</f>
        <v>0</v>
      </c>
      <c r="P35" s="26"/>
      <c r="Q35" s="27" t="e">
        <f>S29/S35</f>
        <v>#DIV/0!</v>
      </c>
      <c r="R35" s="27"/>
      <c r="S35" s="9">
        <f>SUMPRODUCT(C16:C18,O16:O18)</f>
        <v>0</v>
      </c>
      <c r="U35" s="26"/>
      <c r="V35" s="27" t="e">
        <f>X29/X35</f>
        <v>#DIV/0!</v>
      </c>
      <c r="W35" s="27"/>
      <c r="X35" s="9">
        <f>SUMPRODUCT(C16:C18,T16:T18)</f>
        <v>0</v>
      </c>
      <c r="Y35" s="28"/>
      <c r="Z35" s="29"/>
      <c r="AA35" s="30"/>
      <c r="AB35" s="30"/>
      <c r="AC35" s="11"/>
      <c r="AD35" s="28"/>
      <c r="AE35" s="29"/>
      <c r="AF35" s="30"/>
      <c r="AG35" s="30"/>
      <c r="AH35" s="11"/>
      <c r="AI35" s="28"/>
      <c r="AJ35" s="29"/>
      <c r="AK35" s="30"/>
      <c r="AL35" s="30"/>
      <c r="AM35" s="11"/>
      <c r="AN35" s="28"/>
      <c r="AO35" s="28"/>
    </row>
    <row r="36" spans="2:59" hidden="1">
      <c r="F36" t="s">
        <v>49</v>
      </c>
      <c r="G36" s="27" t="e">
        <f>I31/I36</f>
        <v>#DIV/0!</v>
      </c>
      <c r="H36" s="27"/>
      <c r="I36" s="9">
        <f>SUMPRODUCT(C19:C21,E19:E21)</f>
        <v>0</v>
      </c>
      <c r="K36" s="26"/>
      <c r="L36" s="27" t="e">
        <f>N31/N36</f>
        <v>#DIV/0!</v>
      </c>
      <c r="M36" s="27"/>
      <c r="N36" s="9">
        <f>SUMPRODUCT(C19:C21,J19:J21)</f>
        <v>0</v>
      </c>
      <c r="P36" s="26"/>
      <c r="Q36" s="27" t="e">
        <f>S31/S36</f>
        <v>#DIV/0!</v>
      </c>
      <c r="R36" s="27"/>
      <c r="S36" s="9">
        <f>SUMPRODUCT(C19:C21,O19:O21)</f>
        <v>0</v>
      </c>
      <c r="U36" s="26"/>
      <c r="V36" s="27" t="e">
        <f>X31/X36</f>
        <v>#DIV/0!</v>
      </c>
      <c r="W36" s="27"/>
      <c r="X36" s="9">
        <f>SUMPRODUCT(C19:C21,T19:T21)</f>
        <v>0</v>
      </c>
      <c r="Y36" s="28"/>
      <c r="Z36" s="29"/>
      <c r="AA36" s="30"/>
      <c r="AB36" s="30"/>
      <c r="AC36" s="11"/>
      <c r="AD36" s="28"/>
      <c r="AE36" s="29"/>
      <c r="AF36" s="30"/>
      <c r="AG36" s="30"/>
      <c r="AH36" s="11"/>
      <c r="AI36" s="28"/>
      <c r="AJ36" s="29"/>
      <c r="AK36" s="30"/>
      <c r="AL36" s="30"/>
      <c r="AM36" s="11"/>
      <c r="AN36" s="28"/>
      <c r="AO36" s="28"/>
    </row>
    <row r="37" spans="2:59">
      <c r="B37" s="24" t="s">
        <v>50</v>
      </c>
    </row>
    <row r="38" spans="2:59" ht="15.95" customHeight="1">
      <c r="B38" s="40"/>
      <c r="C38" s="149" t="s">
        <v>36</v>
      </c>
      <c r="D38" s="149"/>
      <c r="E38" s="150" t="s">
        <v>37</v>
      </c>
      <c r="F38" s="149"/>
      <c r="G38" s="149"/>
      <c r="H38" s="149"/>
      <c r="I38" s="151"/>
      <c r="J38" s="150" t="s">
        <v>51</v>
      </c>
      <c r="K38" s="149"/>
      <c r="L38" s="149"/>
      <c r="M38" s="149"/>
      <c r="N38" s="151"/>
      <c r="O38" s="149" t="s">
        <v>6</v>
      </c>
      <c r="P38" s="149"/>
      <c r="Q38" s="149"/>
      <c r="R38" s="149"/>
      <c r="S38" s="151"/>
      <c r="T38" s="149" t="s">
        <v>7</v>
      </c>
      <c r="U38" s="149"/>
      <c r="V38" s="149"/>
      <c r="W38" s="149"/>
      <c r="X38" s="149"/>
      <c r="Y38" s="150" t="s">
        <v>38</v>
      </c>
      <c r="Z38" s="149"/>
      <c r="AA38" s="149"/>
      <c r="AB38" s="149"/>
      <c r="AC38" s="151"/>
      <c r="AD38" s="149" t="s">
        <v>39</v>
      </c>
      <c r="AE38" s="149"/>
      <c r="AF38" s="149"/>
      <c r="AG38" s="149"/>
      <c r="AH38" s="149"/>
      <c r="AI38" s="150" t="s">
        <v>10</v>
      </c>
      <c r="AJ38" s="149"/>
      <c r="AK38" s="149"/>
      <c r="AL38" s="149"/>
      <c r="AM38" s="151"/>
      <c r="AN38" s="152" t="s">
        <v>11</v>
      </c>
      <c r="AO38" s="152"/>
      <c r="AP38" s="152"/>
      <c r="AQ38" s="152"/>
      <c r="AR38" s="153"/>
      <c r="AS38" s="152" t="s">
        <v>12</v>
      </c>
      <c r="AT38" s="152"/>
      <c r="AU38" s="152"/>
      <c r="AV38" s="152"/>
      <c r="AW38" s="153"/>
      <c r="AX38" s="152" t="s">
        <v>13</v>
      </c>
      <c r="AY38" s="152"/>
      <c r="AZ38" s="152"/>
      <c r="BA38" s="152"/>
      <c r="BB38" s="153"/>
      <c r="BC38" s="154" t="s">
        <v>14</v>
      </c>
      <c r="BD38" s="155"/>
      <c r="BE38" s="155"/>
      <c r="BF38" s="155"/>
      <c r="BG38" s="156"/>
    </row>
    <row r="39" spans="2:59" ht="31.5">
      <c r="B39" s="47" t="s">
        <v>15</v>
      </c>
      <c r="C39" s="48" t="s">
        <v>16</v>
      </c>
      <c r="D39" s="76" t="s">
        <v>17</v>
      </c>
      <c r="E39" s="48" t="s">
        <v>16</v>
      </c>
      <c r="F39" s="48" t="s">
        <v>17</v>
      </c>
      <c r="G39" s="49" t="s">
        <v>18</v>
      </c>
      <c r="H39" s="49" t="s">
        <v>19</v>
      </c>
      <c r="I39" s="50" t="s">
        <v>20</v>
      </c>
      <c r="J39" s="51" t="s">
        <v>16</v>
      </c>
      <c r="K39" s="48" t="s">
        <v>17</v>
      </c>
      <c r="L39" s="49" t="s">
        <v>18</v>
      </c>
      <c r="M39" s="49" t="s">
        <v>19</v>
      </c>
      <c r="N39" s="50" t="s">
        <v>20</v>
      </c>
      <c r="O39" s="48" t="s">
        <v>16</v>
      </c>
      <c r="P39" s="48" t="s">
        <v>17</v>
      </c>
      <c r="Q39" s="49" t="s">
        <v>18</v>
      </c>
      <c r="R39" s="49" t="s">
        <v>19</v>
      </c>
      <c r="S39" s="50" t="s">
        <v>20</v>
      </c>
      <c r="T39" s="48" t="s">
        <v>16</v>
      </c>
      <c r="U39" s="48" t="s">
        <v>17</v>
      </c>
      <c r="V39" s="49" t="s">
        <v>18</v>
      </c>
      <c r="W39" s="49" t="s">
        <v>19</v>
      </c>
      <c r="X39" s="49" t="s">
        <v>20</v>
      </c>
      <c r="Y39" s="51" t="s">
        <v>16</v>
      </c>
      <c r="Z39" s="48" t="s">
        <v>17</v>
      </c>
      <c r="AA39" s="49" t="s">
        <v>18</v>
      </c>
      <c r="AB39" s="49" t="s">
        <v>19</v>
      </c>
      <c r="AC39" s="50" t="s">
        <v>20</v>
      </c>
      <c r="AD39" s="48" t="s">
        <v>16</v>
      </c>
      <c r="AE39" s="48" t="s">
        <v>17</v>
      </c>
      <c r="AF39" s="49" t="s">
        <v>18</v>
      </c>
      <c r="AG39" s="49" t="s">
        <v>19</v>
      </c>
      <c r="AH39" s="49" t="s">
        <v>20</v>
      </c>
      <c r="AI39" s="51" t="s">
        <v>16</v>
      </c>
      <c r="AJ39" s="48" t="s">
        <v>17</v>
      </c>
      <c r="AK39" s="49" t="s">
        <v>18</v>
      </c>
      <c r="AL39" s="49" t="s">
        <v>19</v>
      </c>
      <c r="AM39" s="50" t="s">
        <v>20</v>
      </c>
      <c r="AN39" s="78" t="s">
        <v>16</v>
      </c>
      <c r="AO39" s="78" t="s">
        <v>17</v>
      </c>
      <c r="AP39" s="79" t="s">
        <v>18</v>
      </c>
      <c r="AQ39" s="79" t="s">
        <v>19</v>
      </c>
      <c r="AR39" s="80" t="s">
        <v>20</v>
      </c>
      <c r="AS39" s="78" t="s">
        <v>16</v>
      </c>
      <c r="AT39" s="78" t="s">
        <v>17</v>
      </c>
      <c r="AU39" s="79" t="s">
        <v>18</v>
      </c>
      <c r="AV39" s="79" t="s">
        <v>19</v>
      </c>
      <c r="AW39" s="80" t="s">
        <v>20</v>
      </c>
      <c r="AX39" s="78" t="s">
        <v>16</v>
      </c>
      <c r="AY39" s="78" t="s">
        <v>17</v>
      </c>
      <c r="AZ39" s="79" t="s">
        <v>18</v>
      </c>
      <c r="BA39" s="79" t="s">
        <v>19</v>
      </c>
      <c r="BB39" s="80" t="s">
        <v>20</v>
      </c>
      <c r="BC39" s="116" t="s">
        <v>16</v>
      </c>
      <c r="BD39" s="117" t="s">
        <v>17</v>
      </c>
      <c r="BE39" s="118" t="s">
        <v>18</v>
      </c>
      <c r="BF39" s="118" t="s">
        <v>21</v>
      </c>
      <c r="BG39" s="119"/>
    </row>
    <row r="40" spans="2:59">
      <c r="B40" s="41" t="s">
        <v>52</v>
      </c>
      <c r="C40" s="42"/>
      <c r="D40" s="42"/>
      <c r="E40" s="52" t="e">
        <f>AVERAGE(E27:E31)</f>
        <v>#DIV/0!</v>
      </c>
      <c r="F40" s="43" t="e">
        <f>AVERAGE(F27:F31)</f>
        <v>#DIV/0!</v>
      </c>
      <c r="G40" s="44" t="e">
        <f>E40-F40</f>
        <v>#DIV/0!</v>
      </c>
      <c r="H40" s="38" t="e">
        <f>E40/F40*100</f>
        <v>#DIV/0!</v>
      </c>
      <c r="I40" s="39">
        <f>SUM(I27:I31)</f>
        <v>3489540.5286711929</v>
      </c>
      <c r="J40" s="53" t="e">
        <f>AVERAGE(J27:J31)</f>
        <v>#DIV/0!</v>
      </c>
      <c r="K40" s="45" t="e">
        <f>AVERAGE(K27:K31)</f>
        <v>#DIV/0!</v>
      </c>
      <c r="L40" s="46" t="e">
        <f>J40-K40</f>
        <v>#DIV/0!</v>
      </c>
      <c r="M40" s="38" t="e">
        <f>J40/K40*100</f>
        <v>#DIV/0!</v>
      </c>
      <c r="N40" s="39">
        <f>SUM(N27:N31)</f>
        <v>64420318.303556986</v>
      </c>
      <c r="O40" s="45" t="e">
        <f>AVERAGE(O27:O31)</f>
        <v>#DIV/0!</v>
      </c>
      <c r="P40" s="45" t="e">
        <f>AVERAGE(P27:P31)</f>
        <v>#DIV/0!</v>
      </c>
      <c r="Q40" s="46" t="e">
        <f>O40-P40</f>
        <v>#DIV/0!</v>
      </c>
      <c r="R40" s="38" t="e">
        <f>O40/P40*100</f>
        <v>#DIV/0!</v>
      </c>
      <c r="S40" s="39">
        <f>SUM(S27:S31)</f>
        <v>48869940.107776105</v>
      </c>
      <c r="T40" s="45" t="e">
        <f>AVERAGE(T27:T31)</f>
        <v>#DIV/0!</v>
      </c>
      <c r="U40" s="45" t="e">
        <f>AVERAGE(U27:U31)</f>
        <v>#DIV/0!</v>
      </c>
      <c r="V40" s="46" t="e">
        <f>T40-U40</f>
        <v>#DIV/0!</v>
      </c>
      <c r="W40" s="38" t="e">
        <f>T40/U40*100</f>
        <v>#DIV/0!</v>
      </c>
      <c r="X40" s="68">
        <f>SUM(X27:X31)</f>
        <v>54465585.335987434</v>
      </c>
      <c r="Y40" s="35" t="e">
        <f>AVERAGE(Y27:Y31)</f>
        <v>#DIV/0!</v>
      </c>
      <c r="Z40" s="36" t="e">
        <f>AVERAGE(Z27:Z31)</f>
        <v>#DIV/0!</v>
      </c>
      <c r="AA40" s="37" t="e">
        <f>Y40-Z40</f>
        <v>#DIV/0!</v>
      </c>
      <c r="AB40" s="38" t="e">
        <f>Y40/Z40*100</f>
        <v>#DIV/0!</v>
      </c>
      <c r="AC40" s="39">
        <f>SUM(AC27:AC31)</f>
        <v>137082.10728455189</v>
      </c>
      <c r="AD40" s="36" t="e">
        <f>AVERAGE(AD27:AD31)</f>
        <v>#DIV/0!</v>
      </c>
      <c r="AE40" s="36" t="e">
        <f>AVERAGE(AE27:AE31)</f>
        <v>#DIV/0!</v>
      </c>
      <c r="AF40" s="37" t="e">
        <f>AD40-AE40</f>
        <v>#DIV/0!</v>
      </c>
      <c r="AG40" s="38" t="e">
        <f>AD40/AE40*100</f>
        <v>#DIV/0!</v>
      </c>
      <c r="AH40" s="68">
        <f>SUM(AH27:AH31)</f>
        <v>-168094.6386207733</v>
      </c>
      <c r="AI40" s="35" t="e">
        <f>AVERAGE(AI27:AI31)</f>
        <v>#DIV/0!</v>
      </c>
      <c r="AJ40" s="36" t="e">
        <f>AVERAGE(AJ27:AJ31)</f>
        <v>#DIV/0!</v>
      </c>
      <c r="AK40" s="37" t="e">
        <f>AI40-AJ40</f>
        <v>#DIV/0!</v>
      </c>
      <c r="AL40" s="38" t="e">
        <f>AI40/AJ40*100</f>
        <v>#DIV/0!</v>
      </c>
      <c r="AM40" s="39">
        <f>SUM(AM27:AM31)</f>
        <v>215268.14447748638</v>
      </c>
      <c r="AN40" s="35" t="e">
        <f>AVERAGE(AN27:AN31)</f>
        <v>#DIV/0!</v>
      </c>
      <c r="AO40" s="36" t="e">
        <f>AVERAGE(AO27:AO31)</f>
        <v>#DIV/0!</v>
      </c>
      <c r="AP40" s="37" t="e">
        <f t="shared" ref="AP40" si="0">AN40-AO40</f>
        <v>#DIV/0!</v>
      </c>
      <c r="AQ40" s="38" t="e">
        <f t="shared" ref="AQ40" si="1">AN40/AO40*100</f>
        <v>#DIV/0!</v>
      </c>
      <c r="AR40" s="39">
        <f>SUM(AR27:AR31)</f>
        <v>122189.00771676737</v>
      </c>
      <c r="AS40" s="35" t="e">
        <f>AVERAGE(AS27:AS31)</f>
        <v>#DIV/0!</v>
      </c>
      <c r="AT40" s="36" t="e">
        <f>AVERAGE(AT27:AT31)</f>
        <v>#DIV/0!</v>
      </c>
      <c r="AU40" s="37" t="e">
        <f t="shared" ref="AU40" si="2">AS40-AT40</f>
        <v>#DIV/0!</v>
      </c>
      <c r="AV40" s="38" t="e">
        <f>AS40/AT40*100</f>
        <v>#DIV/0!</v>
      </c>
      <c r="AW40" s="39">
        <f>SUM(AW27:AW31)</f>
        <v>69001.826589877193</v>
      </c>
      <c r="AX40" s="35" t="e">
        <f>AVERAGE(AX27:AX31)</f>
        <v>#DIV/0!</v>
      </c>
      <c r="AY40" s="36" t="e">
        <f>AVERAGE(AY27:AY31)</f>
        <v>#DIV/0!</v>
      </c>
      <c r="AZ40" s="37" t="e">
        <f t="shared" ref="AZ40" si="3">AX40-AY40</f>
        <v>#DIV/0!</v>
      </c>
      <c r="BA40" s="38" t="e">
        <f t="shared" ref="BA40" si="4">AX40/AY40*100</f>
        <v>#DIV/0!</v>
      </c>
      <c r="BB40" s="68">
        <f>SUM(BB27:BB31)</f>
        <v>230.51324871333426</v>
      </c>
      <c r="BC40" s="106" t="e">
        <f>AVERAGE(BC26:BC29)</f>
        <v>#DIV/0!</v>
      </c>
      <c r="BD40" s="107" t="e">
        <f>AVERAGE(BD26:BD29)</f>
        <v>#DIV/0!</v>
      </c>
      <c r="BE40" s="108" t="e">
        <f>BC40-BD40</f>
        <v>#DIV/0!</v>
      </c>
      <c r="BF40" s="109" t="e">
        <f>BC40/BD40*100</f>
        <v>#DIV/0!</v>
      </c>
      <c r="BG40" s="110"/>
    </row>
    <row r="41" spans="2:59">
      <c r="B41" s="54" t="s">
        <v>53</v>
      </c>
    </row>
    <row r="44" spans="2:59" ht="213" customHeight="1">
      <c r="B44" s="146" t="s">
        <v>54</v>
      </c>
      <c r="C44" s="147"/>
      <c r="D44" s="147"/>
      <c r="E44" s="147"/>
      <c r="F44" s="147"/>
      <c r="G44" s="147"/>
      <c r="H44" s="147"/>
      <c r="I44" s="147"/>
      <c r="J44" s="18"/>
      <c r="K44" s="18"/>
      <c r="L44" s="18"/>
      <c r="M44" s="18"/>
      <c r="N44" s="18"/>
      <c r="O44" s="18"/>
      <c r="P44" s="18"/>
      <c r="Q44" s="18"/>
      <c r="R44" s="18"/>
      <c r="S44" s="18"/>
      <c r="W44" s="18"/>
      <c r="AB44" s="18"/>
      <c r="AG44" s="18"/>
      <c r="AL44" s="18"/>
    </row>
    <row r="47" spans="2:59">
      <c r="B47" s="133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</row>
    <row r="48" spans="2:59">
      <c r="B48" s="2"/>
      <c r="D48" s="2"/>
    </row>
    <row r="49" spans="2:9">
      <c r="D49" s="2"/>
    </row>
    <row r="50" spans="2:9">
      <c r="B50" s="2"/>
      <c r="D50" s="2"/>
    </row>
    <row r="51" spans="2:9">
      <c r="D51" s="2"/>
    </row>
    <row r="52" spans="2:9" ht="19.5">
      <c r="D52" s="22"/>
    </row>
    <row r="53" spans="2:9" ht="19.5">
      <c r="D53" s="22"/>
    </row>
    <row r="54" spans="2:9" ht="19.5">
      <c r="D54" s="23"/>
    </row>
    <row r="55" spans="2:9">
      <c r="F55" s="3"/>
      <c r="G55" s="3"/>
    </row>
    <row r="56" spans="2:9">
      <c r="D56" s="2"/>
      <c r="E56" s="20"/>
      <c r="F56" s="19"/>
      <c r="G56" s="19"/>
    </row>
    <row r="57" spans="2:9" ht="18.75">
      <c r="B57" s="115"/>
      <c r="D57" s="3"/>
      <c r="E57" s="17"/>
    </row>
    <row r="58" spans="2:9" ht="18.75">
      <c r="B58" s="115"/>
      <c r="D58" s="19"/>
      <c r="E58" s="21"/>
      <c r="F58" s="3"/>
      <c r="G58" s="17"/>
    </row>
    <row r="60" spans="2:9">
      <c r="D60" s="2"/>
    </row>
    <row r="61" spans="2:9">
      <c r="D61" s="148"/>
      <c r="E61" s="148"/>
      <c r="F61" s="148"/>
      <c r="G61" s="148"/>
      <c r="H61" s="148"/>
      <c r="I61" s="148"/>
    </row>
  </sheetData>
  <mergeCells count="46">
    <mergeCell ref="B3:I3"/>
    <mergeCell ref="C8:D8"/>
    <mergeCell ref="E8:I8"/>
    <mergeCell ref="J8:N8"/>
    <mergeCell ref="O8:S8"/>
    <mergeCell ref="BC8:BG8"/>
    <mergeCell ref="E22:I23"/>
    <mergeCell ref="AD22:AH23"/>
    <mergeCell ref="AI22:AM23"/>
    <mergeCell ref="AN22:AR23"/>
    <mergeCell ref="AS22:AW23"/>
    <mergeCell ref="AX22:BB23"/>
    <mergeCell ref="BC22:BG23"/>
    <mergeCell ref="Y8:AC8"/>
    <mergeCell ref="AD8:AH8"/>
    <mergeCell ref="AI8:AM8"/>
    <mergeCell ref="AN8:AR8"/>
    <mergeCell ref="AS8:AW8"/>
    <mergeCell ref="AX8:BB8"/>
    <mergeCell ref="T8:X8"/>
    <mergeCell ref="BC25:BG25"/>
    <mergeCell ref="C25:D25"/>
    <mergeCell ref="E25:I25"/>
    <mergeCell ref="J25:N25"/>
    <mergeCell ref="O25:S25"/>
    <mergeCell ref="T25:X25"/>
    <mergeCell ref="Y25:AC25"/>
    <mergeCell ref="AD25:AH25"/>
    <mergeCell ref="AI25:AM25"/>
    <mergeCell ref="AN25:AR25"/>
    <mergeCell ref="AS25:AW25"/>
    <mergeCell ref="AX25:BB25"/>
    <mergeCell ref="AS38:AW38"/>
    <mergeCell ref="AX38:BB38"/>
    <mergeCell ref="BC38:BG38"/>
    <mergeCell ref="C38:D38"/>
    <mergeCell ref="E38:I38"/>
    <mergeCell ref="J38:N38"/>
    <mergeCell ref="O38:S38"/>
    <mergeCell ref="T38:X38"/>
    <mergeCell ref="Y38:AC38"/>
    <mergeCell ref="B44:I44"/>
    <mergeCell ref="D61:I61"/>
    <mergeCell ref="AD38:AH38"/>
    <mergeCell ref="AI38:AM38"/>
    <mergeCell ref="AN38:AR38"/>
  </mergeCells>
  <conditionalFormatting sqref="L12:L18">
    <cfRule type="cellIs" dxfId="1726" priority="703" operator="lessThan">
      <formula>0</formula>
    </cfRule>
    <cfRule type="cellIs" dxfId="1725" priority="704" operator="greaterThan">
      <formula>0</formula>
    </cfRule>
  </conditionalFormatting>
  <conditionalFormatting sqref="G12:G18">
    <cfRule type="cellIs" dxfId="1724" priority="705" operator="lessThan">
      <formula>0</formula>
    </cfRule>
    <cfRule type="cellIs" dxfId="1723" priority="706" operator="greaterThan">
      <formula>0</formula>
    </cfRule>
  </conditionalFormatting>
  <conditionalFormatting sqref="Q12:Q18">
    <cfRule type="cellIs" dxfId="1722" priority="701" operator="lessThan">
      <formula>0</formula>
    </cfRule>
    <cfRule type="cellIs" dxfId="1721" priority="702" operator="greaterThan">
      <formula>0</formula>
    </cfRule>
  </conditionalFormatting>
  <conditionalFormatting sqref="V12:V18">
    <cfRule type="cellIs" dxfId="1720" priority="699" operator="lessThan">
      <formula>0</formula>
    </cfRule>
    <cfRule type="cellIs" dxfId="1719" priority="700" operator="greaterThan">
      <formula>0</formula>
    </cfRule>
  </conditionalFormatting>
  <conditionalFormatting sqref="AA12:AA18 AC12:AC18">
    <cfRule type="cellIs" dxfId="1718" priority="697" operator="lessThan">
      <formula>0</formula>
    </cfRule>
    <cfRule type="cellIs" dxfId="1717" priority="698" operator="greaterThan">
      <formula>0</formula>
    </cfRule>
  </conditionalFormatting>
  <conditionalFormatting sqref="AF13:AF18 AH13:AH18">
    <cfRule type="cellIs" dxfId="1716" priority="695" operator="lessThan">
      <formula>0</formula>
    </cfRule>
    <cfRule type="cellIs" dxfId="1715" priority="696" operator="greaterThan">
      <formula>0</formula>
    </cfRule>
  </conditionalFormatting>
  <conditionalFormatting sqref="X12:X18">
    <cfRule type="cellIs" dxfId="1714" priority="683" operator="lessThan">
      <formula>0</formula>
    </cfRule>
    <cfRule type="cellIs" dxfId="1713" priority="684" operator="greaterThan">
      <formula>0</formula>
    </cfRule>
  </conditionalFormatting>
  <conditionalFormatting sqref="I19:I21">
    <cfRule type="cellIs" dxfId="1712" priority="615" operator="lessThan">
      <formula>0</formula>
    </cfRule>
    <cfRule type="cellIs" dxfId="1711" priority="616" operator="greaterThan">
      <formula>0</formula>
    </cfRule>
  </conditionalFormatting>
  <conditionalFormatting sqref="M40">
    <cfRule type="cellIs" dxfId="1710" priority="647" operator="lessThan">
      <formula>0</formula>
    </cfRule>
    <cfRule type="cellIs" dxfId="1709" priority="648" operator="greaterThan">
      <formula>0</formula>
    </cfRule>
  </conditionalFormatting>
  <conditionalFormatting sqref="R13:R18">
    <cfRule type="cellIs" dxfId="1708" priority="645" operator="lessThan">
      <formula>0</formula>
    </cfRule>
    <cfRule type="cellIs" dxfId="1707" priority="646" operator="greaterThan">
      <formula>0</formula>
    </cfRule>
  </conditionalFormatting>
  <conditionalFormatting sqref="I40">
    <cfRule type="cellIs" dxfId="1706" priority="681" operator="lessThan">
      <formula>0</formula>
    </cfRule>
    <cfRule type="cellIs" dxfId="1705" priority="682" operator="greaterThan">
      <formula>0</formula>
    </cfRule>
  </conditionalFormatting>
  <conditionalFormatting sqref="G40">
    <cfRule type="cellIs" dxfId="1704" priority="679" operator="lessThan">
      <formula>0</formula>
    </cfRule>
    <cfRule type="cellIs" dxfId="1703" priority="680" operator="greaterThan">
      <formula>0</formula>
    </cfRule>
  </conditionalFormatting>
  <conditionalFormatting sqref="L40">
    <cfRule type="cellIs" dxfId="1702" priority="677" operator="lessThan">
      <formula>0</formula>
    </cfRule>
    <cfRule type="cellIs" dxfId="1701" priority="678" operator="greaterThan">
      <formula>0</formula>
    </cfRule>
  </conditionalFormatting>
  <conditionalFormatting sqref="Q40">
    <cfRule type="cellIs" dxfId="1700" priority="675" operator="lessThan">
      <formula>0</formula>
    </cfRule>
    <cfRule type="cellIs" dxfId="1699" priority="676" operator="greaterThan">
      <formula>0</formula>
    </cfRule>
  </conditionalFormatting>
  <conditionalFormatting sqref="S40">
    <cfRule type="cellIs" dxfId="1698" priority="663" operator="lessThan">
      <formula>0</formula>
    </cfRule>
    <cfRule type="cellIs" dxfId="1697" priority="664" operator="greaterThan">
      <formula>0</formula>
    </cfRule>
  </conditionalFormatting>
  <conditionalFormatting sqref="X40">
    <cfRule type="cellIs" dxfId="1696" priority="661" operator="lessThan">
      <formula>0</formula>
    </cfRule>
    <cfRule type="cellIs" dxfId="1695" priority="662" operator="greaterThan">
      <formula>0</formula>
    </cfRule>
  </conditionalFormatting>
  <conditionalFormatting sqref="AC40">
    <cfRule type="cellIs" dxfId="1694" priority="659" operator="lessThan">
      <formula>0</formula>
    </cfRule>
    <cfRule type="cellIs" dxfId="1693" priority="660" operator="greaterThan">
      <formula>0</formula>
    </cfRule>
  </conditionalFormatting>
  <conditionalFormatting sqref="AH40">
    <cfRule type="cellIs" dxfId="1692" priority="657" operator="lessThan">
      <formula>0</formula>
    </cfRule>
    <cfRule type="cellIs" dxfId="1691" priority="658" operator="greaterThan">
      <formula>0</formula>
    </cfRule>
  </conditionalFormatting>
  <conditionalFormatting sqref="M13:M18">
    <cfRule type="cellIs" dxfId="1690" priority="649" operator="lessThan">
      <formula>0</formula>
    </cfRule>
    <cfRule type="cellIs" dxfId="1689" priority="650" operator="greaterThan">
      <formula>0</formula>
    </cfRule>
  </conditionalFormatting>
  <conditionalFormatting sqref="L19:L21">
    <cfRule type="cellIs" dxfId="1688" priority="613" operator="lessThan">
      <formula>0</formula>
    </cfRule>
    <cfRule type="cellIs" dxfId="1687" priority="614" operator="greaterThan">
      <formula>0</formula>
    </cfRule>
  </conditionalFormatting>
  <conditionalFormatting sqref="W13:W18">
    <cfRule type="cellIs" dxfId="1686" priority="641" operator="lessThan">
      <formula>0</formula>
    </cfRule>
    <cfRule type="cellIs" dxfId="1685" priority="642" operator="greaterThan">
      <formula>0</formula>
    </cfRule>
  </conditionalFormatting>
  <conditionalFormatting sqref="W19:W21">
    <cfRule type="cellIs" dxfId="1684" priority="599" operator="lessThan">
      <formula>0</formula>
    </cfRule>
    <cfRule type="cellIs" dxfId="1683" priority="600" operator="greaterThan">
      <formula>0</formula>
    </cfRule>
  </conditionalFormatting>
  <conditionalFormatting sqref="AB19:AB21">
    <cfRule type="cellIs" dxfId="1682" priority="597" operator="lessThan">
      <formula>0</formula>
    </cfRule>
    <cfRule type="cellIs" dxfId="1681" priority="598" operator="greaterThan">
      <formula>0</formula>
    </cfRule>
  </conditionalFormatting>
  <conditionalFormatting sqref="W40">
    <cfRule type="cellIs" dxfId="1680" priority="639" operator="lessThan">
      <formula>0</formula>
    </cfRule>
    <cfRule type="cellIs" dxfId="1679" priority="640" operator="greaterThan">
      <formula>0</formula>
    </cfRule>
  </conditionalFormatting>
  <conditionalFormatting sqref="AG13:AG18">
    <cfRule type="cellIs" dxfId="1678" priority="633" operator="lessThan">
      <formula>0</formula>
    </cfRule>
    <cfRule type="cellIs" dxfId="1677" priority="634" operator="greaterThan">
      <formula>0</formula>
    </cfRule>
  </conditionalFormatting>
  <conditionalFormatting sqref="N27:N30">
    <cfRule type="cellIs" dxfId="1676" priority="583" operator="lessThan">
      <formula>0</formula>
    </cfRule>
    <cfRule type="cellIs" dxfId="1675" priority="584" operator="greaterThan">
      <formula>0</formula>
    </cfRule>
  </conditionalFormatting>
  <conditionalFormatting sqref="L27:L31">
    <cfRule type="cellIs" dxfId="1674" priority="581" operator="lessThan">
      <formula>0</formula>
    </cfRule>
    <cfRule type="cellIs" dxfId="1673" priority="582" operator="greaterThan">
      <formula>0</formula>
    </cfRule>
  </conditionalFormatting>
  <conditionalFormatting sqref="AG40">
    <cfRule type="cellIs" dxfId="1672" priority="631" operator="lessThan">
      <formula>0</formula>
    </cfRule>
    <cfRule type="cellIs" dxfId="1671" priority="632" operator="greaterThan">
      <formula>0</formula>
    </cfRule>
  </conditionalFormatting>
  <conditionalFormatting sqref="I12:I18">
    <cfRule type="cellIs" dxfId="1670" priority="693" operator="lessThan">
      <formula>0</formula>
    </cfRule>
    <cfRule type="cellIs" dxfId="1669" priority="694" operator="greaterThan">
      <formula>0</formula>
    </cfRule>
  </conditionalFormatting>
  <conditionalFormatting sqref="AM12:AM18">
    <cfRule type="cellIs" dxfId="1668" priority="691" operator="lessThan">
      <formula>0</formula>
    </cfRule>
    <cfRule type="cellIs" dxfId="1667" priority="692" operator="greaterThan">
      <formula>0</formula>
    </cfRule>
  </conditionalFormatting>
  <conditionalFormatting sqref="AK12:AK18">
    <cfRule type="cellIs" dxfId="1666" priority="689" operator="lessThan">
      <formula>0</formula>
    </cfRule>
    <cfRule type="cellIs" dxfId="1665" priority="690" operator="greaterThan">
      <formula>0</formula>
    </cfRule>
  </conditionalFormatting>
  <conditionalFormatting sqref="N12:N18">
    <cfRule type="cellIs" dxfId="1664" priority="687" operator="lessThan">
      <formula>0</formula>
    </cfRule>
    <cfRule type="cellIs" dxfId="1663" priority="688" operator="greaterThan">
      <formula>0</formula>
    </cfRule>
  </conditionalFormatting>
  <conditionalFormatting sqref="S12:S18">
    <cfRule type="cellIs" dxfId="1662" priority="685" operator="lessThan">
      <formula>0</formula>
    </cfRule>
    <cfRule type="cellIs" dxfId="1661" priority="686" operator="greaterThan">
      <formula>0</formula>
    </cfRule>
  </conditionalFormatting>
  <conditionalFormatting sqref="R19:R21">
    <cfRule type="cellIs" dxfId="1660" priority="601" operator="lessThan">
      <formula>0</formula>
    </cfRule>
    <cfRule type="cellIs" dxfId="1659" priority="602" operator="greaterThan">
      <formula>0</formula>
    </cfRule>
  </conditionalFormatting>
  <conditionalFormatting sqref="Q19:Q21">
    <cfRule type="cellIs" dxfId="1658" priority="609" operator="lessThan">
      <formula>0</formula>
    </cfRule>
    <cfRule type="cellIs" dxfId="1657" priority="610" operator="greaterThan">
      <formula>0</formula>
    </cfRule>
  </conditionalFormatting>
  <conditionalFormatting sqref="S19:S21">
    <cfRule type="cellIs" dxfId="1656" priority="607" operator="lessThan">
      <formula>0</formula>
    </cfRule>
    <cfRule type="cellIs" dxfId="1655" priority="608" operator="greaterThan">
      <formula>0</formula>
    </cfRule>
  </conditionalFormatting>
  <conditionalFormatting sqref="R40">
    <cfRule type="cellIs" dxfId="1654" priority="643" operator="lessThan">
      <formula>0</formula>
    </cfRule>
    <cfRule type="cellIs" dxfId="1653" priority="644" operator="greaterThan">
      <formula>0</formula>
    </cfRule>
  </conditionalFormatting>
  <conditionalFormatting sqref="X19:X21">
    <cfRule type="cellIs" dxfId="1652" priority="603" operator="lessThan">
      <formula>0</formula>
    </cfRule>
    <cfRule type="cellIs" dxfId="1651" priority="604" operator="greaterThan">
      <formula>0</formula>
    </cfRule>
  </conditionalFormatting>
  <conditionalFormatting sqref="AM40">
    <cfRule type="cellIs" dxfId="1650" priority="655" operator="lessThan">
      <formula>0</formula>
    </cfRule>
    <cfRule type="cellIs" dxfId="1649" priority="656" operator="greaterThan">
      <formula>0</formula>
    </cfRule>
  </conditionalFormatting>
  <conditionalFormatting sqref="AA40">
    <cfRule type="cellIs" dxfId="1648" priority="671" operator="lessThan">
      <formula>0</formula>
    </cfRule>
    <cfRule type="cellIs" dxfId="1647" priority="672" operator="greaterThan">
      <formula>0</formula>
    </cfRule>
  </conditionalFormatting>
  <conditionalFormatting sqref="V40">
    <cfRule type="cellIs" dxfId="1646" priority="673" operator="lessThan">
      <formula>0</formula>
    </cfRule>
    <cfRule type="cellIs" dxfId="1645" priority="674" operator="greaterThan">
      <formula>0</formula>
    </cfRule>
  </conditionalFormatting>
  <conditionalFormatting sqref="AF40">
    <cfRule type="cellIs" dxfId="1644" priority="669" operator="lessThan">
      <formula>0</formula>
    </cfRule>
    <cfRule type="cellIs" dxfId="1643" priority="670" operator="greaterThan">
      <formula>0</formula>
    </cfRule>
  </conditionalFormatting>
  <conditionalFormatting sqref="AK40">
    <cfRule type="cellIs" dxfId="1642" priority="667" operator="lessThan">
      <formula>0</formula>
    </cfRule>
    <cfRule type="cellIs" dxfId="1641" priority="668" operator="greaterThan">
      <formula>0</formula>
    </cfRule>
  </conditionalFormatting>
  <conditionalFormatting sqref="N40">
    <cfRule type="cellIs" dxfId="1640" priority="665" operator="lessThan">
      <formula>0</formula>
    </cfRule>
    <cfRule type="cellIs" dxfId="1639" priority="666" operator="greaterThan">
      <formula>0</formula>
    </cfRule>
  </conditionalFormatting>
  <conditionalFormatting sqref="H12:H18">
    <cfRule type="cellIs" dxfId="1638" priority="653" operator="lessThan">
      <formula>0</formula>
    </cfRule>
    <cfRule type="cellIs" dxfId="1637" priority="654" operator="greaterThan">
      <formula>0</formula>
    </cfRule>
  </conditionalFormatting>
  <conditionalFormatting sqref="AF19:AF21 AH19:AH21">
    <cfRule type="cellIs" dxfId="1636" priority="623" operator="lessThan">
      <formula>0</formula>
    </cfRule>
    <cfRule type="cellIs" dxfId="1635" priority="624" operator="greaterThan">
      <formula>0</formula>
    </cfRule>
  </conditionalFormatting>
  <conditionalFormatting sqref="AM19:AM21">
    <cfRule type="cellIs" dxfId="1634" priority="621" operator="lessThan">
      <formula>0</formula>
    </cfRule>
    <cfRule type="cellIs" dxfId="1633" priority="622" operator="greaterThan">
      <formula>0</formula>
    </cfRule>
  </conditionalFormatting>
  <conditionalFormatting sqref="H40">
    <cfRule type="cellIs" dxfId="1632" priority="651" operator="lessThan">
      <formula>0</formula>
    </cfRule>
    <cfRule type="cellIs" dxfId="1631" priority="652" operator="greaterThan">
      <formula>0</formula>
    </cfRule>
  </conditionalFormatting>
  <conditionalFormatting sqref="N19:N21">
    <cfRule type="cellIs" dxfId="1630" priority="611" operator="lessThan">
      <formula>0</formula>
    </cfRule>
    <cfRule type="cellIs" dxfId="1629" priority="612" operator="greaterThan">
      <formula>0</formula>
    </cfRule>
  </conditionalFormatting>
  <conditionalFormatting sqref="V19:V21">
    <cfRule type="cellIs" dxfId="1628" priority="605" operator="lessThan">
      <formula>0</formula>
    </cfRule>
    <cfRule type="cellIs" dxfId="1627" priority="606" operator="greaterThan">
      <formula>0</formula>
    </cfRule>
  </conditionalFormatting>
  <conditionalFormatting sqref="AB13:AB18">
    <cfRule type="cellIs" dxfId="1626" priority="637" operator="lessThan">
      <formula>0</formula>
    </cfRule>
    <cfRule type="cellIs" dxfId="1625" priority="638" operator="greaterThan">
      <formula>0</formula>
    </cfRule>
  </conditionalFormatting>
  <conditionalFormatting sqref="M19:M21">
    <cfRule type="cellIs" dxfId="1624" priority="591" operator="lessThan">
      <formula>0</formula>
    </cfRule>
    <cfRule type="cellIs" dxfId="1623" priority="592" operator="greaterThan">
      <formula>0</formula>
    </cfRule>
  </conditionalFormatting>
  <conditionalFormatting sqref="H19:H21">
    <cfRule type="cellIs" dxfId="1622" priority="589" operator="lessThan">
      <formula>0</formula>
    </cfRule>
    <cfRule type="cellIs" dxfId="1621" priority="590" operator="greaterThan">
      <formula>0</formula>
    </cfRule>
  </conditionalFormatting>
  <conditionalFormatting sqref="AB40">
    <cfRule type="cellIs" dxfId="1620" priority="635" operator="lessThan">
      <formula>0</formula>
    </cfRule>
    <cfRule type="cellIs" dxfId="1619" priority="636" operator="greaterThan">
      <formula>0</formula>
    </cfRule>
  </conditionalFormatting>
  <conditionalFormatting sqref="AL12:AL18">
    <cfRule type="cellIs" dxfId="1618" priority="629" operator="lessThan">
      <formula>0</formula>
    </cfRule>
    <cfRule type="cellIs" dxfId="1617" priority="630" operator="greaterThan">
      <formula>0</formula>
    </cfRule>
  </conditionalFormatting>
  <conditionalFormatting sqref="X27:X30">
    <cfRule type="cellIs" dxfId="1616" priority="575" operator="lessThan">
      <formula>0</formula>
    </cfRule>
    <cfRule type="cellIs" dxfId="1615" priority="576" operator="greaterThan">
      <formula>0</formula>
    </cfRule>
  </conditionalFormatting>
  <conditionalFormatting sqref="V27:V31">
    <cfRule type="cellIs" dxfId="1614" priority="573" operator="lessThan">
      <formula>0</formula>
    </cfRule>
    <cfRule type="cellIs" dxfId="1613" priority="574" operator="greaterThan">
      <formula>0</formula>
    </cfRule>
  </conditionalFormatting>
  <conditionalFormatting sqref="AL40">
    <cfRule type="cellIs" dxfId="1612" priority="627" operator="lessThan">
      <formula>0</formula>
    </cfRule>
    <cfRule type="cellIs" dxfId="1611" priority="628" operator="greaterThan">
      <formula>0</formula>
    </cfRule>
  </conditionalFormatting>
  <conditionalFormatting sqref="AA19:AA21 AC19:AC21">
    <cfRule type="cellIs" dxfId="1610" priority="625" operator="lessThan">
      <formula>0</formula>
    </cfRule>
    <cfRule type="cellIs" dxfId="1609" priority="626" operator="greaterThan">
      <formula>0</formula>
    </cfRule>
  </conditionalFormatting>
  <conditionalFormatting sqref="AA27:AA31">
    <cfRule type="cellIs" dxfId="1608" priority="569" operator="lessThan">
      <formula>0</formula>
    </cfRule>
    <cfRule type="cellIs" dxfId="1607" priority="570" operator="greaterThan">
      <formula>0</formula>
    </cfRule>
  </conditionalFormatting>
  <conditionalFormatting sqref="AH27:AH30">
    <cfRule type="cellIs" dxfId="1606" priority="567" operator="lessThan">
      <formula>0</formula>
    </cfRule>
    <cfRule type="cellIs" dxfId="1605" priority="568" operator="greaterThan">
      <formula>0</formula>
    </cfRule>
  </conditionalFormatting>
  <conditionalFormatting sqref="AK19:AK21">
    <cfRule type="cellIs" dxfId="1604" priority="619" operator="lessThan">
      <formula>0</formula>
    </cfRule>
    <cfRule type="cellIs" dxfId="1603" priority="620" operator="greaterThan">
      <formula>0</formula>
    </cfRule>
  </conditionalFormatting>
  <conditionalFormatting sqref="G19:G21">
    <cfRule type="cellIs" dxfId="1602" priority="617" operator="lessThan">
      <formula>0</formula>
    </cfRule>
    <cfRule type="cellIs" dxfId="1601" priority="618" operator="greaterThan">
      <formula>0</formula>
    </cfRule>
  </conditionalFormatting>
  <conditionalFormatting sqref="AK27:AK31">
    <cfRule type="cellIs" dxfId="1600" priority="561" operator="lessThan">
      <formula>0</formula>
    </cfRule>
    <cfRule type="cellIs" dxfId="1599" priority="562" operator="greaterThan">
      <formula>0</formula>
    </cfRule>
  </conditionalFormatting>
  <conditionalFormatting sqref="R27:R28">
    <cfRule type="cellIs" dxfId="1598" priority="559" operator="lessThan">
      <formula>0</formula>
    </cfRule>
    <cfRule type="cellIs" dxfId="1597" priority="560" operator="greaterThan">
      <formula>0</formula>
    </cfRule>
  </conditionalFormatting>
  <conditionalFormatting sqref="W29:W31">
    <cfRule type="cellIs" dxfId="1596" priority="553" operator="lessThan">
      <formula>0</formula>
    </cfRule>
    <cfRule type="cellIs" dxfId="1595" priority="554" operator="greaterThan">
      <formula>0</formula>
    </cfRule>
  </conditionalFormatting>
  <conditionalFormatting sqref="AB27:AB28">
    <cfRule type="cellIs" dxfId="1594" priority="551" operator="lessThan">
      <formula>0</formula>
    </cfRule>
    <cfRule type="cellIs" dxfId="1593" priority="552" operator="greaterThan">
      <formula>0</formula>
    </cfRule>
  </conditionalFormatting>
  <conditionalFormatting sqref="AG29:AG31">
    <cfRule type="cellIs" dxfId="1592" priority="545" operator="lessThan">
      <formula>0</formula>
    </cfRule>
    <cfRule type="cellIs" dxfId="1591" priority="546" operator="greaterThan">
      <formula>0</formula>
    </cfRule>
  </conditionalFormatting>
  <conditionalFormatting sqref="AL27:AL28">
    <cfRule type="cellIs" dxfId="1590" priority="543" operator="lessThan">
      <formula>0</formula>
    </cfRule>
    <cfRule type="cellIs" dxfId="1589" priority="544" operator="greaterThan">
      <formula>0</formula>
    </cfRule>
  </conditionalFormatting>
  <conditionalFormatting sqref="AG19:AG21">
    <cfRule type="cellIs" dxfId="1588" priority="595" operator="lessThan">
      <formula>0</formula>
    </cfRule>
    <cfRule type="cellIs" dxfId="1587" priority="596" operator="greaterThan">
      <formula>0</formula>
    </cfRule>
  </conditionalFormatting>
  <conditionalFormatting sqref="AL19:AL21">
    <cfRule type="cellIs" dxfId="1586" priority="593" operator="lessThan">
      <formula>0</formula>
    </cfRule>
    <cfRule type="cellIs" dxfId="1585" priority="594" operator="greaterThan">
      <formula>0</formula>
    </cfRule>
  </conditionalFormatting>
  <conditionalFormatting sqref="M29:M31">
    <cfRule type="cellIs" dxfId="1584" priority="537" operator="lessThan">
      <formula>0</formula>
    </cfRule>
    <cfRule type="cellIs" dxfId="1583" priority="538" operator="greaterThan">
      <formula>0</formula>
    </cfRule>
  </conditionalFormatting>
  <conditionalFormatting sqref="H27:H28">
    <cfRule type="cellIs" dxfId="1582" priority="535" operator="lessThan">
      <formula>0</formula>
    </cfRule>
    <cfRule type="cellIs" dxfId="1581" priority="536" operator="greaterThan">
      <formula>0</formula>
    </cfRule>
  </conditionalFormatting>
  <conditionalFormatting sqref="I27:I31">
    <cfRule type="cellIs" dxfId="1580" priority="587" operator="lessThan">
      <formula>0</formula>
    </cfRule>
    <cfRule type="cellIs" dxfId="1579" priority="588" operator="greaterThan">
      <formula>0</formula>
    </cfRule>
  </conditionalFormatting>
  <conditionalFormatting sqref="G27:G31">
    <cfRule type="cellIs" dxfId="1578" priority="585" operator="lessThan">
      <formula>0</formula>
    </cfRule>
    <cfRule type="cellIs" dxfId="1577" priority="586" operator="greaterThan">
      <formula>0</formula>
    </cfRule>
  </conditionalFormatting>
  <conditionalFormatting sqref="S31">
    <cfRule type="cellIs" dxfId="1576" priority="529" operator="lessThan">
      <formula>0</formula>
    </cfRule>
    <cfRule type="cellIs" dxfId="1575" priority="530" operator="greaterThan">
      <formula>0</formula>
    </cfRule>
  </conditionalFormatting>
  <conditionalFormatting sqref="X31">
    <cfRule type="cellIs" dxfId="1574" priority="527" operator="lessThan">
      <formula>0</formula>
    </cfRule>
    <cfRule type="cellIs" dxfId="1573" priority="528" operator="greaterThan">
      <formula>0</formula>
    </cfRule>
  </conditionalFormatting>
  <conditionalFormatting sqref="S27:S30">
    <cfRule type="cellIs" dxfId="1572" priority="579" operator="lessThan">
      <formula>0</formula>
    </cfRule>
    <cfRule type="cellIs" dxfId="1571" priority="580" operator="greaterThan">
      <formula>0</formula>
    </cfRule>
  </conditionalFormatting>
  <conditionalFormatting sqref="Q27:Q31">
    <cfRule type="cellIs" dxfId="1570" priority="577" operator="lessThan">
      <formula>0</formula>
    </cfRule>
    <cfRule type="cellIs" dxfId="1569" priority="578" operator="greaterThan">
      <formula>0</formula>
    </cfRule>
  </conditionalFormatting>
  <conditionalFormatting sqref="AM31">
    <cfRule type="cellIs" dxfId="1568" priority="521" operator="lessThan">
      <formula>0</formula>
    </cfRule>
    <cfRule type="cellIs" dxfId="1567" priority="522" operator="greaterThan">
      <formula>0</formula>
    </cfRule>
  </conditionalFormatting>
  <conditionalFormatting sqref="AC27:AC30">
    <cfRule type="cellIs" dxfId="1566" priority="571" operator="lessThan">
      <formula>0</formula>
    </cfRule>
    <cfRule type="cellIs" dxfId="1565" priority="572" operator="greaterThan">
      <formula>0</formula>
    </cfRule>
  </conditionalFormatting>
  <conditionalFormatting sqref="AF27:AF31">
    <cfRule type="cellIs" dxfId="1564" priority="565" operator="lessThan">
      <formula>0</formula>
    </cfRule>
    <cfRule type="cellIs" dxfId="1563" priority="566" operator="greaterThan">
      <formula>0</formula>
    </cfRule>
  </conditionalFormatting>
  <conditionalFormatting sqref="AM27:AM30">
    <cfRule type="cellIs" dxfId="1562" priority="563" operator="lessThan">
      <formula>0</formula>
    </cfRule>
    <cfRule type="cellIs" dxfId="1561" priority="564" operator="greaterThan">
      <formula>0</formula>
    </cfRule>
  </conditionalFormatting>
  <conditionalFormatting sqref="R29:R31">
    <cfRule type="cellIs" dxfId="1560" priority="557" operator="lessThan">
      <formula>0</formula>
    </cfRule>
    <cfRule type="cellIs" dxfId="1559" priority="558" operator="greaterThan">
      <formula>0</formula>
    </cfRule>
  </conditionalFormatting>
  <conditionalFormatting sqref="W27:W28">
    <cfRule type="cellIs" dxfId="1558" priority="555" operator="lessThan">
      <formula>0</formula>
    </cfRule>
    <cfRule type="cellIs" dxfId="1557" priority="556" operator="greaterThan">
      <formula>0</formula>
    </cfRule>
  </conditionalFormatting>
  <conditionalFormatting sqref="AB29:AB31">
    <cfRule type="cellIs" dxfId="1556" priority="549" operator="lessThan">
      <formula>0</formula>
    </cfRule>
    <cfRule type="cellIs" dxfId="1555" priority="550" operator="greaterThan">
      <formula>0</formula>
    </cfRule>
  </conditionalFormatting>
  <conditionalFormatting sqref="AG27:AG28">
    <cfRule type="cellIs" dxfId="1554" priority="547" operator="lessThan">
      <formula>0</formula>
    </cfRule>
    <cfRule type="cellIs" dxfId="1553" priority="548" operator="greaterThan">
      <formula>0</formula>
    </cfRule>
  </conditionalFormatting>
  <conditionalFormatting sqref="AL29:AL31">
    <cfRule type="cellIs" dxfId="1552" priority="541" operator="lessThan">
      <formula>0</formula>
    </cfRule>
    <cfRule type="cellIs" dxfId="1551" priority="542" operator="greaterThan">
      <formula>0</formula>
    </cfRule>
  </conditionalFormatting>
  <conditionalFormatting sqref="M27:M28">
    <cfRule type="cellIs" dxfId="1550" priority="539" operator="lessThan">
      <formula>0</formula>
    </cfRule>
    <cfRule type="cellIs" dxfId="1549" priority="540" operator="greaterThan">
      <formula>0</formula>
    </cfRule>
  </conditionalFormatting>
  <conditionalFormatting sqref="H29:H31">
    <cfRule type="cellIs" dxfId="1548" priority="533" operator="lessThan">
      <formula>0</formula>
    </cfRule>
    <cfRule type="cellIs" dxfId="1547" priority="534" operator="greaterThan">
      <formula>0</formula>
    </cfRule>
  </conditionalFormatting>
  <conditionalFormatting sqref="N31">
    <cfRule type="cellIs" dxfId="1546" priority="531" operator="lessThan">
      <formula>0</formula>
    </cfRule>
    <cfRule type="cellIs" dxfId="1545" priority="532" operator="greaterThan">
      <formula>0</formula>
    </cfRule>
  </conditionalFormatting>
  <conditionalFormatting sqref="AC31">
    <cfRule type="cellIs" dxfId="1544" priority="525" operator="lessThan">
      <formula>0</formula>
    </cfRule>
    <cfRule type="cellIs" dxfId="1543" priority="526" operator="greaterThan">
      <formula>0</formula>
    </cfRule>
  </conditionalFormatting>
  <conditionalFormatting sqref="AH31">
    <cfRule type="cellIs" dxfId="1542" priority="523" operator="lessThan">
      <formula>0</formula>
    </cfRule>
    <cfRule type="cellIs" dxfId="1541" priority="524" operator="greaterThan">
      <formula>0</formula>
    </cfRule>
  </conditionalFormatting>
  <conditionalFormatting sqref="AR12:AR18">
    <cfRule type="cellIs" dxfId="1540" priority="515" operator="lessThan">
      <formula>0</formula>
    </cfRule>
    <cfRule type="cellIs" dxfId="1539" priority="516" operator="greaterThan">
      <formula>0</formula>
    </cfRule>
  </conditionalFormatting>
  <conditionalFormatting sqref="AP12:AP18">
    <cfRule type="cellIs" dxfId="1538" priority="513" operator="lessThan">
      <formula>0</formula>
    </cfRule>
    <cfRule type="cellIs" dxfId="1537" priority="514" operator="greaterThan">
      <formula>0</formula>
    </cfRule>
  </conditionalFormatting>
  <conditionalFormatting sqref="AR19:AR21">
    <cfRule type="cellIs" dxfId="1536" priority="509" operator="lessThan">
      <formula>0</formula>
    </cfRule>
    <cfRule type="cellIs" dxfId="1535" priority="510" operator="greaterThan">
      <formula>0</formula>
    </cfRule>
  </conditionalFormatting>
  <conditionalFormatting sqref="AQ12:AQ18">
    <cfRule type="cellIs" dxfId="1534" priority="511" operator="lessThan">
      <formula>0</formula>
    </cfRule>
    <cfRule type="cellIs" dxfId="1533" priority="512" operator="greaterThan">
      <formula>0</formula>
    </cfRule>
  </conditionalFormatting>
  <conditionalFormatting sqref="AP19:AP21">
    <cfRule type="cellIs" dxfId="1532" priority="507" operator="lessThan">
      <formula>0</formula>
    </cfRule>
    <cfRule type="cellIs" dxfId="1531" priority="508" operator="greaterThan">
      <formula>0</formula>
    </cfRule>
  </conditionalFormatting>
  <conditionalFormatting sqref="AQ19:AQ21">
    <cfRule type="cellIs" dxfId="1530" priority="505" operator="lessThan">
      <formula>0</formula>
    </cfRule>
    <cfRule type="cellIs" dxfId="1529" priority="506" operator="greaterThan">
      <formula>0</formula>
    </cfRule>
  </conditionalFormatting>
  <conditionalFormatting sqref="AW12:AW18">
    <cfRule type="cellIs" dxfId="1528" priority="499" operator="lessThan">
      <formula>0</formula>
    </cfRule>
    <cfRule type="cellIs" dxfId="1527" priority="500" operator="greaterThan">
      <formula>0</formula>
    </cfRule>
  </conditionalFormatting>
  <conditionalFormatting sqref="AU12:AU18">
    <cfRule type="cellIs" dxfId="1526" priority="497" operator="lessThan">
      <formula>0</formula>
    </cfRule>
    <cfRule type="cellIs" dxfId="1525" priority="498" operator="greaterThan">
      <formula>0</formula>
    </cfRule>
  </conditionalFormatting>
  <conditionalFormatting sqref="AW19:AW21">
    <cfRule type="cellIs" dxfId="1524" priority="493" operator="lessThan">
      <formula>0</formula>
    </cfRule>
    <cfRule type="cellIs" dxfId="1523" priority="494" operator="greaterThan">
      <formula>0</formula>
    </cfRule>
  </conditionalFormatting>
  <conditionalFormatting sqref="AV12:AV18">
    <cfRule type="cellIs" dxfId="1522" priority="495" operator="lessThan">
      <formula>0</formula>
    </cfRule>
    <cfRule type="cellIs" dxfId="1521" priority="496" operator="greaterThan">
      <formula>0</formula>
    </cfRule>
  </conditionalFormatting>
  <conditionalFormatting sqref="AU19:AU21">
    <cfRule type="cellIs" dxfId="1520" priority="491" operator="lessThan">
      <formula>0</formula>
    </cfRule>
    <cfRule type="cellIs" dxfId="1519" priority="492" operator="greaterThan">
      <formula>0</formula>
    </cfRule>
  </conditionalFormatting>
  <conditionalFormatting sqref="AV19:AV21">
    <cfRule type="cellIs" dxfId="1518" priority="489" operator="lessThan">
      <formula>0</formula>
    </cfRule>
    <cfRule type="cellIs" dxfId="1517" priority="490" operator="greaterThan">
      <formula>0</formula>
    </cfRule>
  </conditionalFormatting>
  <conditionalFormatting sqref="BB12:BB18">
    <cfRule type="cellIs" dxfId="1516" priority="483" operator="lessThan">
      <formula>0</formula>
    </cfRule>
    <cfRule type="cellIs" dxfId="1515" priority="484" operator="greaterThan">
      <formula>0</formula>
    </cfRule>
  </conditionalFormatting>
  <conditionalFormatting sqref="AZ12:AZ18">
    <cfRule type="cellIs" dxfId="1514" priority="481" operator="lessThan">
      <formula>0</formula>
    </cfRule>
    <cfRule type="cellIs" dxfId="1513" priority="482" operator="greaterThan">
      <formula>0</formula>
    </cfRule>
  </conditionalFormatting>
  <conditionalFormatting sqref="BB19:BB21">
    <cfRule type="cellIs" dxfId="1512" priority="479" operator="lessThan">
      <formula>0</formula>
    </cfRule>
    <cfRule type="cellIs" dxfId="1511" priority="480" operator="greaterThan">
      <formula>0</formula>
    </cfRule>
  </conditionalFormatting>
  <conditionalFormatting sqref="AZ19:AZ21">
    <cfRule type="cellIs" dxfId="1510" priority="477" operator="lessThan">
      <formula>0</formula>
    </cfRule>
    <cfRule type="cellIs" dxfId="1509" priority="478" operator="greaterThan">
      <formula>0</formula>
    </cfRule>
  </conditionalFormatting>
  <conditionalFormatting sqref="BA19:BA21">
    <cfRule type="cellIs" dxfId="1508" priority="475" operator="lessThan">
      <formula>0</formula>
    </cfRule>
    <cfRule type="cellIs" dxfId="1507" priority="476" operator="greaterThan">
      <formula>0</formula>
    </cfRule>
  </conditionalFormatting>
  <conditionalFormatting sqref="AP27:AP31">
    <cfRule type="cellIs" dxfId="1506" priority="471" operator="lessThan">
      <formula>0</formula>
    </cfRule>
    <cfRule type="cellIs" dxfId="1505" priority="472" operator="greaterThan">
      <formula>0</formula>
    </cfRule>
  </conditionalFormatting>
  <conditionalFormatting sqref="AQ27:AQ28">
    <cfRule type="cellIs" dxfId="1504" priority="469" operator="lessThan">
      <formula>0</formula>
    </cfRule>
    <cfRule type="cellIs" dxfId="1503" priority="470" operator="greaterThan">
      <formula>0</formula>
    </cfRule>
  </conditionalFormatting>
  <conditionalFormatting sqref="AR31">
    <cfRule type="cellIs" dxfId="1502" priority="465" operator="lessThan">
      <formula>0</formula>
    </cfRule>
    <cfRule type="cellIs" dxfId="1501" priority="466" operator="greaterThan">
      <formula>0</formula>
    </cfRule>
  </conditionalFormatting>
  <conditionalFormatting sqref="AR27:AR30">
    <cfRule type="cellIs" dxfId="1500" priority="473" operator="lessThan">
      <formula>0</formula>
    </cfRule>
    <cfRule type="cellIs" dxfId="1499" priority="474" operator="greaterThan">
      <formula>0</formula>
    </cfRule>
  </conditionalFormatting>
  <conditionalFormatting sqref="AQ29:AQ31">
    <cfRule type="cellIs" dxfId="1498" priority="467" operator="lessThan">
      <formula>0</formula>
    </cfRule>
    <cfRule type="cellIs" dxfId="1497" priority="468" operator="greaterThan">
      <formula>0</formula>
    </cfRule>
  </conditionalFormatting>
  <conditionalFormatting sqref="AU27:AU31">
    <cfRule type="cellIs" dxfId="1496" priority="461" operator="lessThan">
      <formula>0</formula>
    </cfRule>
    <cfRule type="cellIs" dxfId="1495" priority="462" operator="greaterThan">
      <formula>0</formula>
    </cfRule>
  </conditionalFormatting>
  <conditionalFormatting sqref="AV27:AV28">
    <cfRule type="cellIs" dxfId="1494" priority="459" operator="lessThan">
      <formula>0</formula>
    </cfRule>
    <cfRule type="cellIs" dxfId="1493" priority="460" operator="greaterThan">
      <formula>0</formula>
    </cfRule>
  </conditionalFormatting>
  <conditionalFormatting sqref="AW31">
    <cfRule type="cellIs" dxfId="1492" priority="455" operator="lessThan">
      <formula>0</formula>
    </cfRule>
    <cfRule type="cellIs" dxfId="1491" priority="456" operator="greaterThan">
      <formula>0</formula>
    </cfRule>
  </conditionalFormatting>
  <conditionalFormatting sqref="AW27:AW30">
    <cfRule type="cellIs" dxfId="1490" priority="463" operator="lessThan">
      <formula>0</formula>
    </cfRule>
    <cfRule type="cellIs" dxfId="1489" priority="464" operator="greaterThan">
      <formula>0</formula>
    </cfRule>
  </conditionalFormatting>
  <conditionalFormatting sqref="AV29:AV31">
    <cfRule type="cellIs" dxfId="1488" priority="457" operator="lessThan">
      <formula>0</formula>
    </cfRule>
    <cfRule type="cellIs" dxfId="1487" priority="458" operator="greaterThan">
      <formula>0</formula>
    </cfRule>
  </conditionalFormatting>
  <conditionalFormatting sqref="AZ27:AZ31">
    <cfRule type="cellIs" dxfId="1486" priority="451" operator="lessThan">
      <formula>0</formula>
    </cfRule>
    <cfRule type="cellIs" dxfId="1485" priority="452" operator="greaterThan">
      <formula>0</formula>
    </cfRule>
  </conditionalFormatting>
  <conditionalFormatting sqref="BA28">
    <cfRule type="cellIs" dxfId="1484" priority="449" operator="lessThan">
      <formula>0</formula>
    </cfRule>
    <cfRule type="cellIs" dxfId="1483" priority="450" operator="greaterThan">
      <formula>0</formula>
    </cfRule>
  </conditionalFormatting>
  <conditionalFormatting sqref="BB31">
    <cfRule type="cellIs" dxfId="1482" priority="445" operator="lessThan">
      <formula>0</formula>
    </cfRule>
    <cfRule type="cellIs" dxfId="1481" priority="446" operator="greaterThan">
      <formula>0</formula>
    </cfRule>
  </conditionalFormatting>
  <conditionalFormatting sqref="BB27:BB30">
    <cfRule type="cellIs" dxfId="1480" priority="453" operator="lessThan">
      <formula>0</formula>
    </cfRule>
    <cfRule type="cellIs" dxfId="1479" priority="454" operator="greaterThan">
      <formula>0</formula>
    </cfRule>
  </conditionalFormatting>
  <conditionalFormatting sqref="BA29:BA31">
    <cfRule type="cellIs" dxfId="1478" priority="447" operator="lessThan">
      <formula>0</formula>
    </cfRule>
    <cfRule type="cellIs" dxfId="1477" priority="448" operator="greaterThan">
      <formula>0</formula>
    </cfRule>
  </conditionalFormatting>
  <conditionalFormatting sqref="H12">
    <cfRule type="cellIs" dxfId="1476" priority="444" operator="lessThan">
      <formula>100</formula>
    </cfRule>
  </conditionalFormatting>
  <conditionalFormatting sqref="M12">
    <cfRule type="cellIs" dxfId="1475" priority="442" operator="lessThan">
      <formula>0</formula>
    </cfRule>
    <cfRule type="cellIs" dxfId="1474" priority="443" operator="greaterThan">
      <formula>0</formula>
    </cfRule>
  </conditionalFormatting>
  <conditionalFormatting sqref="M12">
    <cfRule type="cellIs" dxfId="1473" priority="441" operator="lessThan">
      <formula>100</formula>
    </cfRule>
  </conditionalFormatting>
  <conditionalFormatting sqref="R12">
    <cfRule type="cellIs" dxfId="1472" priority="439" operator="lessThan">
      <formula>0</formula>
    </cfRule>
    <cfRule type="cellIs" dxfId="1471" priority="440" operator="greaterThan">
      <formula>0</formula>
    </cfRule>
  </conditionalFormatting>
  <conditionalFormatting sqref="R12">
    <cfRule type="cellIs" dxfId="1470" priority="438" operator="lessThan">
      <formula>100</formula>
    </cfRule>
  </conditionalFormatting>
  <conditionalFormatting sqref="W12">
    <cfRule type="cellIs" dxfId="1469" priority="436" operator="lessThan">
      <formula>0</formula>
    </cfRule>
    <cfRule type="cellIs" dxfId="1468" priority="437" operator="greaterThan">
      <formula>0</formula>
    </cfRule>
  </conditionalFormatting>
  <conditionalFormatting sqref="W12">
    <cfRule type="cellIs" dxfId="1467" priority="434" operator="lessThan">
      <formula>0</formula>
    </cfRule>
    <cfRule type="cellIs" dxfId="1466" priority="435" operator="greaterThan">
      <formula>0</formula>
    </cfRule>
  </conditionalFormatting>
  <conditionalFormatting sqref="W12">
    <cfRule type="cellIs" dxfId="1465" priority="433" operator="lessThan">
      <formula>100</formula>
    </cfRule>
  </conditionalFormatting>
  <conditionalFormatting sqref="AB12">
    <cfRule type="cellIs" dxfId="1464" priority="431" operator="lessThan">
      <formula>0</formula>
    </cfRule>
    <cfRule type="cellIs" dxfId="1463" priority="432" operator="greaterThan">
      <formula>0</formula>
    </cfRule>
  </conditionalFormatting>
  <conditionalFormatting sqref="AB12">
    <cfRule type="cellIs" dxfId="1462" priority="429" operator="lessThan">
      <formula>0</formula>
    </cfRule>
    <cfRule type="cellIs" dxfId="1461" priority="430" operator="greaterThan">
      <formula>0</formula>
    </cfRule>
  </conditionalFormatting>
  <conditionalFormatting sqref="AB12">
    <cfRule type="cellIs" dxfId="1460" priority="428" operator="lessThan">
      <formula>100</formula>
    </cfRule>
  </conditionalFormatting>
  <conditionalFormatting sqref="AF12">
    <cfRule type="cellIs" dxfId="1459" priority="422" operator="lessThan">
      <formula>0</formula>
    </cfRule>
    <cfRule type="cellIs" dxfId="1458" priority="423" operator="greaterThan">
      <formula>0</formula>
    </cfRule>
  </conditionalFormatting>
  <conditionalFormatting sqref="AH12">
    <cfRule type="cellIs" dxfId="1457" priority="420" operator="lessThan">
      <formula>0</formula>
    </cfRule>
    <cfRule type="cellIs" dxfId="1456" priority="421" operator="greaterThan">
      <formula>0</formula>
    </cfRule>
  </conditionalFormatting>
  <conditionalFormatting sqref="AG12">
    <cfRule type="cellIs" dxfId="1455" priority="418" operator="lessThan">
      <formula>0</formula>
    </cfRule>
    <cfRule type="cellIs" dxfId="1454" priority="419" operator="greaterThan">
      <formula>0</formula>
    </cfRule>
  </conditionalFormatting>
  <conditionalFormatting sqref="AG12">
    <cfRule type="cellIs" dxfId="1453" priority="417" operator="lessThan">
      <formula>100</formula>
    </cfRule>
  </conditionalFormatting>
  <conditionalFormatting sqref="AR40 AW40 BB40">
    <cfRule type="cellIs" dxfId="1452" priority="413" operator="lessThan">
      <formula>0</formula>
    </cfRule>
    <cfRule type="cellIs" dxfId="1451" priority="414" operator="greaterThan">
      <formula>0</formula>
    </cfRule>
  </conditionalFormatting>
  <conditionalFormatting sqref="AP40 AU40 AZ40">
    <cfRule type="cellIs" dxfId="1450" priority="415" operator="lessThan">
      <formula>0</formula>
    </cfRule>
    <cfRule type="cellIs" dxfId="1449" priority="416" operator="greaterThan">
      <formula>0</formula>
    </cfRule>
  </conditionalFormatting>
  <conditionalFormatting sqref="AQ40 AV40 BA40">
    <cfRule type="cellIs" dxfId="1448" priority="411" operator="lessThan">
      <formula>0</formula>
    </cfRule>
    <cfRule type="cellIs" dxfId="1447" priority="412" operator="greaterThan">
      <formula>0</formula>
    </cfRule>
  </conditionalFormatting>
  <conditionalFormatting sqref="BG19:BG21">
    <cfRule type="cellIs" dxfId="1446" priority="409" operator="lessThan">
      <formula>0</formula>
    </cfRule>
    <cfRule type="cellIs" dxfId="1445" priority="410" operator="greaterThan">
      <formula>0</formula>
    </cfRule>
  </conditionalFormatting>
  <conditionalFormatting sqref="BG27:BG31">
    <cfRule type="cellIs" dxfId="1444" priority="407" operator="lessThan">
      <formula>0</formula>
    </cfRule>
    <cfRule type="cellIs" dxfId="1443" priority="408" operator="greaterThan">
      <formula>0</formula>
    </cfRule>
  </conditionalFormatting>
  <conditionalFormatting sqref="BG40">
    <cfRule type="cellIs" dxfId="1442" priority="405" operator="lessThan">
      <formula>0</formula>
    </cfRule>
    <cfRule type="cellIs" dxfId="1441" priority="406" operator="greaterThan">
      <formula>0</formula>
    </cfRule>
  </conditionalFormatting>
  <conditionalFormatting sqref="BA12:BA18">
    <cfRule type="cellIs" dxfId="1440" priority="403" operator="lessThan">
      <formula>100</formula>
    </cfRule>
    <cfRule type="cellIs" dxfId="1439" priority="404" operator="greaterThan">
      <formula>100</formula>
    </cfRule>
  </conditionalFormatting>
  <conditionalFormatting sqref="BG12:BG18">
    <cfRule type="cellIs" dxfId="1438" priority="399" operator="lessThan">
      <formula>0</formula>
    </cfRule>
    <cfRule type="cellIs" dxfId="1437" priority="400" operator="greaterThan">
      <formula>0</formula>
    </cfRule>
  </conditionalFormatting>
  <conditionalFormatting sqref="BE12:BE18">
    <cfRule type="cellIs" dxfId="1436" priority="397" stopIfTrue="1" operator="greaterThan">
      <formula>0</formula>
    </cfRule>
    <cfRule type="cellIs" dxfId="1435" priority="398" operator="lessThanOrEqual">
      <formula>0</formula>
    </cfRule>
  </conditionalFormatting>
  <conditionalFormatting sqref="BF12:BF18">
    <cfRule type="cellIs" dxfId="1434" priority="395" stopIfTrue="1" operator="greaterThan">
      <formula>100</formula>
    </cfRule>
    <cfRule type="cellIs" dxfId="1433" priority="396" operator="lessThanOrEqual">
      <formula>100</formula>
    </cfRule>
  </conditionalFormatting>
  <conditionalFormatting sqref="BE27:BE31">
    <cfRule type="cellIs" dxfId="1432" priority="393" stopIfTrue="1" operator="greaterThan">
      <formula>0</formula>
    </cfRule>
    <cfRule type="cellIs" dxfId="1431" priority="394" operator="lessThanOrEqual">
      <formula>0</formula>
    </cfRule>
  </conditionalFormatting>
  <conditionalFormatting sqref="BF27:BF31">
    <cfRule type="cellIs" dxfId="1430" priority="391" stopIfTrue="1" operator="greaterThan">
      <formula>100</formula>
    </cfRule>
    <cfRule type="cellIs" dxfId="1429" priority="392" operator="lessThanOrEqual">
      <formula>100</formula>
    </cfRule>
  </conditionalFormatting>
  <conditionalFormatting sqref="BE40">
    <cfRule type="cellIs" dxfId="1428" priority="389" stopIfTrue="1" operator="greaterThan">
      <formula>0</formula>
    </cfRule>
    <cfRule type="cellIs" dxfId="1427" priority="390" operator="lessThanOrEqual">
      <formula>0</formula>
    </cfRule>
  </conditionalFormatting>
  <conditionalFormatting sqref="BF40">
    <cfRule type="cellIs" dxfId="1426" priority="387" stopIfTrue="1" operator="greaterThan">
      <formula>100</formula>
    </cfRule>
    <cfRule type="cellIs" dxfId="1425" priority="388" operator="lessThanOrEqual">
      <formula>100</formula>
    </cfRule>
  </conditionalFormatting>
  <conditionalFormatting sqref="BE19:BE21">
    <cfRule type="cellIs" dxfId="1424" priority="385" stopIfTrue="1" operator="greaterThan">
      <formula>0</formula>
    </cfRule>
    <cfRule type="cellIs" dxfId="1423" priority="386" operator="lessThanOrEqual">
      <formula>0</formula>
    </cfRule>
  </conditionalFormatting>
  <conditionalFormatting sqref="BF19:BF21">
    <cfRule type="cellIs" dxfId="1422" priority="383" stopIfTrue="1" operator="greaterThan">
      <formula>100</formula>
    </cfRule>
    <cfRule type="cellIs" dxfId="1421" priority="384" operator="lessThanOrEqual">
      <formula>100</formula>
    </cfRule>
  </conditionalFormatting>
  <conditionalFormatting sqref="BA27">
    <cfRule type="cellIs" dxfId="1420" priority="379" operator="lessThan">
      <formula>100</formula>
    </cfRule>
    <cfRule type="cellIs" dxfId="1419" priority="380" operator="greaterThan">
      <formula>100</formula>
    </cfRule>
  </conditionalFormatting>
  <conditionalFormatting sqref="BG11">
    <cfRule type="cellIs" dxfId="1418" priority="151" operator="lessThan">
      <formula>0</formula>
    </cfRule>
    <cfRule type="cellIs" dxfId="1417" priority="152" operator="greaterThan">
      <formula>0</formula>
    </cfRule>
  </conditionalFormatting>
  <conditionalFormatting sqref="G11">
    <cfRule type="cellIs" dxfId="1416" priority="149" operator="lessThan">
      <formula>0</formula>
    </cfRule>
    <cfRule type="cellIs" dxfId="1415" priority="150" operator="greaterThan">
      <formula>0</formula>
    </cfRule>
  </conditionalFormatting>
  <conditionalFormatting sqref="L11">
    <cfRule type="cellIs" dxfId="1414" priority="147" operator="lessThan">
      <formula>0</formula>
    </cfRule>
    <cfRule type="cellIs" dxfId="1413" priority="148" operator="greaterThan">
      <formula>0</formula>
    </cfRule>
  </conditionalFormatting>
  <conditionalFormatting sqref="Q11">
    <cfRule type="cellIs" dxfId="1412" priority="145" operator="lessThan">
      <formula>0</formula>
    </cfRule>
    <cfRule type="cellIs" dxfId="1411" priority="146" operator="greaterThan">
      <formula>0</formula>
    </cfRule>
  </conditionalFormatting>
  <conditionalFormatting sqref="V11">
    <cfRule type="cellIs" dxfId="1410" priority="143" operator="lessThan">
      <formula>0</formula>
    </cfRule>
    <cfRule type="cellIs" dxfId="1409" priority="144" operator="greaterThan">
      <formula>0</formula>
    </cfRule>
  </conditionalFormatting>
  <conditionalFormatting sqref="AA11 AC11">
    <cfRule type="cellIs" dxfId="1408" priority="141" operator="lessThan">
      <formula>0</formula>
    </cfRule>
    <cfRule type="cellIs" dxfId="1407" priority="142" operator="greaterThan">
      <formula>0</formula>
    </cfRule>
  </conditionalFormatting>
  <conditionalFormatting sqref="I11">
    <cfRule type="cellIs" dxfId="1406" priority="139" operator="lessThan">
      <formula>0</formula>
    </cfRule>
    <cfRule type="cellIs" dxfId="1405" priority="140" operator="greaterThan">
      <formula>0</formula>
    </cfRule>
  </conditionalFormatting>
  <conditionalFormatting sqref="AM11">
    <cfRule type="cellIs" dxfId="1404" priority="137" operator="lessThan">
      <formula>0</formula>
    </cfRule>
    <cfRule type="cellIs" dxfId="1403" priority="138" operator="greaterThan">
      <formula>0</formula>
    </cfRule>
  </conditionalFormatting>
  <conditionalFormatting sqref="AK11">
    <cfRule type="cellIs" dxfId="1402" priority="135" operator="lessThan">
      <formula>0</formula>
    </cfRule>
    <cfRule type="cellIs" dxfId="1401" priority="136" operator="greaterThan">
      <formula>0</formula>
    </cfRule>
  </conditionalFormatting>
  <conditionalFormatting sqref="N11">
    <cfRule type="cellIs" dxfId="1400" priority="133" operator="lessThan">
      <formula>0</formula>
    </cfRule>
    <cfRule type="cellIs" dxfId="1399" priority="134" operator="greaterThan">
      <formula>0</formula>
    </cfRule>
  </conditionalFormatting>
  <conditionalFormatting sqref="S11">
    <cfRule type="cellIs" dxfId="1398" priority="131" operator="lessThan">
      <formula>0</formula>
    </cfRule>
    <cfRule type="cellIs" dxfId="1397" priority="132" operator="greaterThan">
      <formula>0</formula>
    </cfRule>
  </conditionalFormatting>
  <conditionalFormatting sqref="X11">
    <cfRule type="cellIs" dxfId="1396" priority="129" operator="lessThan">
      <formula>0</formula>
    </cfRule>
    <cfRule type="cellIs" dxfId="1395" priority="130" operator="greaterThan">
      <formula>0</formula>
    </cfRule>
  </conditionalFormatting>
  <conditionalFormatting sqref="R11">
    <cfRule type="cellIs" dxfId="1394" priority="127" operator="lessThan">
      <formula>0</formula>
    </cfRule>
    <cfRule type="cellIs" dxfId="1393" priority="127" operator="greaterThan">
      <formula>0</formula>
    </cfRule>
  </conditionalFormatting>
  <conditionalFormatting sqref="H11">
    <cfRule type="cellIs" dxfId="1392" priority="707" operator="lessThan">
      <formula>0</formula>
    </cfRule>
    <cfRule type="cellIs" dxfId="1391" priority="128" operator="greaterThan">
      <formula>0</formula>
    </cfRule>
  </conditionalFormatting>
  <conditionalFormatting sqref="AL11">
    <cfRule type="cellIs" dxfId="1390" priority="123" operator="lessThan">
      <formula>0</formula>
    </cfRule>
    <cfRule type="cellIs" dxfId="1389" priority="124" operator="greaterThan">
      <formula>0</formula>
    </cfRule>
  </conditionalFormatting>
  <conditionalFormatting sqref="AR11">
    <cfRule type="cellIs" dxfId="1388" priority="121" operator="lessThan">
      <formula>0</formula>
    </cfRule>
    <cfRule type="cellIs" dxfId="1387" priority="122" operator="greaterThan">
      <formula>0</formula>
    </cfRule>
  </conditionalFormatting>
  <conditionalFormatting sqref="AP11">
    <cfRule type="cellIs" dxfId="1386" priority="119" operator="lessThan">
      <formula>0</formula>
    </cfRule>
    <cfRule type="cellIs" dxfId="1385" priority="120" operator="greaterThan">
      <formula>0</formula>
    </cfRule>
  </conditionalFormatting>
  <conditionalFormatting sqref="AQ11">
    <cfRule type="cellIs" dxfId="1384" priority="117" operator="lessThan">
      <formula>0</formula>
    </cfRule>
    <cfRule type="cellIs" dxfId="1383" priority="118" operator="greaterThan">
      <formula>0</formula>
    </cfRule>
  </conditionalFormatting>
  <conditionalFormatting sqref="AW11">
    <cfRule type="cellIs" dxfId="1382" priority="115" operator="lessThan">
      <formula>0</formula>
    </cfRule>
    <cfRule type="cellIs" dxfId="1381" priority="116" operator="greaterThan">
      <formula>0</formula>
    </cfRule>
  </conditionalFormatting>
  <conditionalFormatting sqref="AU11">
    <cfRule type="cellIs" dxfId="1380" priority="113" operator="lessThan">
      <formula>0</formula>
    </cfRule>
    <cfRule type="cellIs" dxfId="1379" priority="114" operator="greaterThan">
      <formula>0</formula>
    </cfRule>
  </conditionalFormatting>
  <conditionalFormatting sqref="AV11">
    <cfRule type="cellIs" dxfId="1378" priority="111" operator="lessThan">
      <formula>0</formula>
    </cfRule>
    <cfRule type="cellIs" dxfId="1377" priority="112" operator="greaterThan">
      <formula>0</formula>
    </cfRule>
  </conditionalFormatting>
  <conditionalFormatting sqref="BB11">
    <cfRule type="cellIs" dxfId="1376" priority="109" operator="lessThan">
      <formula>0</formula>
    </cfRule>
    <cfRule type="cellIs" dxfId="1375" priority="110" operator="greaterThan">
      <formula>0</formula>
    </cfRule>
  </conditionalFormatting>
  <conditionalFormatting sqref="AZ11">
    <cfRule type="cellIs" dxfId="1374" priority="107" operator="lessThan">
      <formula>0</formula>
    </cfRule>
    <cfRule type="cellIs" dxfId="1373" priority="108" operator="greaterThan">
      <formula>0</formula>
    </cfRule>
  </conditionalFormatting>
  <conditionalFormatting sqref="H11">
    <cfRule type="cellIs" dxfId="1372" priority="106" operator="lessThan">
      <formula>100</formula>
    </cfRule>
  </conditionalFormatting>
  <conditionalFormatting sqref="M11">
    <cfRule type="cellIs" dxfId="1371" priority="104" operator="lessThan">
      <formula>0</formula>
    </cfRule>
    <cfRule type="cellIs" dxfId="1370" priority="105" operator="greaterThan">
      <formula>0</formula>
    </cfRule>
  </conditionalFormatting>
  <conditionalFormatting sqref="M11">
    <cfRule type="cellIs" dxfId="1369" priority="103" operator="lessThan">
      <formula>100</formula>
    </cfRule>
  </conditionalFormatting>
  <conditionalFormatting sqref="R11">
    <cfRule type="cellIs" dxfId="1368" priority="101" operator="lessThan">
      <formula>0</formula>
    </cfRule>
    <cfRule type="cellIs" dxfId="1367" priority="102" operator="greaterThan">
      <formula>0</formula>
    </cfRule>
  </conditionalFormatting>
  <conditionalFormatting sqref="R11">
    <cfRule type="cellIs" dxfId="1366" priority="100" operator="lessThan">
      <formula>100</formula>
    </cfRule>
  </conditionalFormatting>
  <conditionalFormatting sqref="W11">
    <cfRule type="cellIs" dxfId="1365" priority="98" operator="lessThan">
      <formula>0</formula>
    </cfRule>
    <cfRule type="cellIs" dxfId="1364" priority="99" operator="greaterThan">
      <formula>0</formula>
    </cfRule>
  </conditionalFormatting>
  <conditionalFormatting sqref="W11">
    <cfRule type="cellIs" dxfId="1363" priority="96" operator="lessThan">
      <formula>0</formula>
    </cfRule>
    <cfRule type="cellIs" dxfId="1362" priority="97" operator="greaterThan">
      <formula>0</formula>
    </cfRule>
  </conditionalFormatting>
  <conditionalFormatting sqref="W11">
    <cfRule type="cellIs" dxfId="1361" priority="95" operator="lessThan">
      <formula>100</formula>
    </cfRule>
  </conditionalFormatting>
  <conditionalFormatting sqref="AB11">
    <cfRule type="cellIs" dxfId="1360" priority="93" operator="lessThan">
      <formula>0</formula>
    </cfRule>
    <cfRule type="cellIs" dxfId="1359" priority="94" operator="greaterThan">
      <formula>0</formula>
    </cfRule>
  </conditionalFormatting>
  <conditionalFormatting sqref="AB11">
    <cfRule type="cellIs" dxfId="1358" priority="91" operator="lessThan">
      <formula>0</formula>
    </cfRule>
    <cfRule type="cellIs" dxfId="1357" priority="92" operator="greaterThan">
      <formula>0</formula>
    </cfRule>
  </conditionalFormatting>
  <conditionalFormatting sqref="AB11">
    <cfRule type="cellIs" dxfId="1356" priority="90" operator="lessThan">
      <formula>100</formula>
    </cfRule>
  </conditionalFormatting>
  <conditionalFormatting sqref="AF11">
    <cfRule type="cellIs" dxfId="1355" priority="88" operator="lessThan">
      <formula>0</formula>
    </cfRule>
    <cfRule type="cellIs" dxfId="1354" priority="89" operator="greaterThan">
      <formula>0</formula>
    </cfRule>
  </conditionalFormatting>
  <conditionalFormatting sqref="AH11">
    <cfRule type="cellIs" dxfId="1353" priority="86" operator="lessThan">
      <formula>0</formula>
    </cfRule>
    <cfRule type="cellIs" dxfId="1352" priority="87" operator="greaterThan">
      <formula>0</formula>
    </cfRule>
  </conditionalFormatting>
  <conditionalFormatting sqref="AG11">
    <cfRule type="cellIs" dxfId="1351" priority="84" operator="lessThan">
      <formula>0</formula>
    </cfRule>
    <cfRule type="cellIs" dxfId="1350" priority="85" operator="greaterThan">
      <formula>0</formula>
    </cfRule>
  </conditionalFormatting>
  <conditionalFormatting sqref="AG11">
    <cfRule type="cellIs" dxfId="1349" priority="83" operator="lessThan">
      <formula>100</formula>
    </cfRule>
  </conditionalFormatting>
  <conditionalFormatting sqref="BA11">
    <cfRule type="cellIs" dxfId="1348" priority="81" operator="lessThan">
      <formula>100</formula>
    </cfRule>
    <cfRule type="cellIs" dxfId="1347" priority="82" operator="greaterThan">
      <formula>100</formula>
    </cfRule>
  </conditionalFormatting>
  <conditionalFormatting sqref="BF11">
    <cfRule type="cellIs" dxfId="1346" priority="79" stopIfTrue="1" operator="greaterThan">
      <formula>100</formula>
    </cfRule>
    <cfRule type="cellIs" dxfId="1345" priority="80" operator="lessThanOrEqual">
      <formula>100</formula>
    </cfRule>
  </conditionalFormatting>
  <conditionalFormatting sqref="BE11">
    <cfRule type="cellIs" dxfId="1344" priority="77" stopIfTrue="1" operator="greaterThan">
      <formula>0</formula>
    </cfRule>
    <cfRule type="cellIs" dxfId="1343" priority="78" operator="lessThanOrEqual">
      <formula>0</formula>
    </cfRule>
  </conditionalFormatting>
  <conditionalFormatting sqref="BG10">
    <cfRule type="cellIs" dxfId="1342" priority="73" operator="lessThan">
      <formula>0</formula>
    </cfRule>
    <cfRule type="cellIs" dxfId="1341" priority="74" operator="greaterThan">
      <formula>0</formula>
    </cfRule>
  </conditionalFormatting>
  <conditionalFormatting sqref="G10">
    <cfRule type="cellIs" dxfId="1340" priority="71" operator="lessThan">
      <formula>0</formula>
    </cfRule>
    <cfRule type="cellIs" dxfId="1339" priority="72" operator="greaterThan">
      <formula>0</formula>
    </cfRule>
  </conditionalFormatting>
  <conditionalFormatting sqref="L10">
    <cfRule type="cellIs" dxfId="1338" priority="69" operator="lessThan">
      <formula>0</formula>
    </cfRule>
    <cfRule type="cellIs" dxfId="1337" priority="70" operator="greaterThan">
      <formula>0</formula>
    </cfRule>
  </conditionalFormatting>
  <conditionalFormatting sqref="Q10">
    <cfRule type="cellIs" dxfId="1336" priority="67" operator="lessThan">
      <formula>0</formula>
    </cfRule>
    <cfRule type="cellIs" dxfId="1335" priority="68" operator="greaterThan">
      <formula>0</formula>
    </cfRule>
  </conditionalFormatting>
  <conditionalFormatting sqref="V10">
    <cfRule type="cellIs" dxfId="1334" priority="65" operator="lessThan">
      <formula>0</formula>
    </cfRule>
    <cfRule type="cellIs" dxfId="1333" priority="66" operator="greaterThan">
      <formula>0</formula>
    </cfRule>
  </conditionalFormatting>
  <conditionalFormatting sqref="AA10 AC10">
    <cfRule type="cellIs" dxfId="1332" priority="63" operator="lessThan">
      <formula>0</formula>
    </cfRule>
    <cfRule type="cellIs" dxfId="1331" priority="64" operator="greaterThan">
      <formula>0</formula>
    </cfRule>
  </conditionalFormatting>
  <conditionalFormatting sqref="I10">
    <cfRule type="cellIs" dxfId="1330" priority="61" operator="lessThan">
      <formula>0</formula>
    </cfRule>
    <cfRule type="cellIs" dxfId="1329" priority="62" operator="greaterThan">
      <formula>0</formula>
    </cfRule>
  </conditionalFormatting>
  <conditionalFormatting sqref="AM10">
    <cfRule type="cellIs" dxfId="1328" priority="59" operator="lessThan">
      <formula>0</formula>
    </cfRule>
    <cfRule type="cellIs" dxfId="1327" priority="60" operator="greaterThan">
      <formula>0</formula>
    </cfRule>
  </conditionalFormatting>
  <conditionalFormatting sqref="AK10">
    <cfRule type="cellIs" dxfId="1326" priority="57" operator="lessThan">
      <formula>0</formula>
    </cfRule>
    <cfRule type="cellIs" dxfId="1325" priority="58" operator="greaterThan">
      <formula>0</formula>
    </cfRule>
  </conditionalFormatting>
  <conditionalFormatting sqref="N10">
    <cfRule type="cellIs" dxfId="1324" priority="55" operator="lessThan">
      <formula>0</formula>
    </cfRule>
    <cfRule type="cellIs" dxfId="1323" priority="56" operator="greaterThan">
      <formula>0</formula>
    </cfRule>
  </conditionalFormatting>
  <conditionalFormatting sqref="S10">
    <cfRule type="cellIs" dxfId="1322" priority="53" operator="lessThan">
      <formula>0</formula>
    </cfRule>
    <cfRule type="cellIs" dxfId="1321" priority="54" operator="greaterThan">
      <formula>0</formula>
    </cfRule>
  </conditionalFormatting>
  <conditionalFormatting sqref="X10">
    <cfRule type="cellIs" dxfId="1320" priority="51" operator="lessThan">
      <formula>0</formula>
    </cfRule>
    <cfRule type="cellIs" dxfId="1319" priority="52" operator="greaterThan">
      <formula>0</formula>
    </cfRule>
  </conditionalFormatting>
  <conditionalFormatting sqref="R10">
    <cfRule type="cellIs" dxfId="1318" priority="49" operator="lessThan">
      <formula>0</formula>
    </cfRule>
  </conditionalFormatting>
  <conditionalFormatting sqref="H10">
    <cfRule type="cellIs" dxfId="1317" priority="50" operator="greaterThan">
      <formula>0</formula>
    </cfRule>
    <cfRule type="cellIs" dxfId="1316" priority="75" operator="lessThan">
      <formula>0</formula>
    </cfRule>
  </conditionalFormatting>
  <conditionalFormatting sqref="AL10">
    <cfRule type="cellIs" dxfId="1315" priority="47" operator="lessThan">
      <formula>0</formula>
    </cfRule>
    <cfRule type="cellIs" dxfId="1314" priority="48" operator="greaterThan">
      <formula>0</formula>
    </cfRule>
  </conditionalFormatting>
  <conditionalFormatting sqref="AR10">
    <cfRule type="cellIs" dxfId="1313" priority="45" operator="lessThan">
      <formula>0</formula>
    </cfRule>
    <cfRule type="cellIs" dxfId="1312" priority="46" operator="greaterThan">
      <formula>0</formula>
    </cfRule>
  </conditionalFormatting>
  <conditionalFormatting sqref="AP10">
    <cfRule type="cellIs" dxfId="1311" priority="43" operator="lessThan">
      <formula>0</formula>
    </cfRule>
    <cfRule type="cellIs" dxfId="1310" priority="44" operator="greaterThan">
      <formula>0</formula>
    </cfRule>
  </conditionalFormatting>
  <conditionalFormatting sqref="AQ10">
    <cfRule type="cellIs" dxfId="1309" priority="41" operator="lessThan">
      <formula>0</formula>
    </cfRule>
    <cfRule type="cellIs" dxfId="1308" priority="42" operator="greaterThan">
      <formula>0</formula>
    </cfRule>
  </conditionalFormatting>
  <conditionalFormatting sqref="AW10">
    <cfRule type="cellIs" dxfId="1307" priority="39" operator="lessThan">
      <formula>0</formula>
    </cfRule>
    <cfRule type="cellIs" dxfId="1306" priority="40" operator="greaterThan">
      <formula>0</formula>
    </cfRule>
  </conditionalFormatting>
  <conditionalFormatting sqref="AU10">
    <cfRule type="cellIs" dxfId="1305" priority="37" operator="lessThan">
      <formula>0</formula>
    </cfRule>
    <cfRule type="cellIs" dxfId="1304" priority="38" operator="greaterThan">
      <formula>0</formula>
    </cfRule>
  </conditionalFormatting>
  <conditionalFormatting sqref="AV10">
    <cfRule type="cellIs" dxfId="1303" priority="35" operator="lessThan">
      <formula>0</formula>
    </cfRule>
    <cfRule type="cellIs" dxfId="1302" priority="36" operator="greaterThan">
      <formula>0</formula>
    </cfRule>
  </conditionalFormatting>
  <conditionalFormatting sqref="BB10">
    <cfRule type="cellIs" dxfId="1301" priority="33" operator="lessThan">
      <formula>0</formula>
    </cfRule>
    <cfRule type="cellIs" dxfId="1300" priority="34" operator="greaterThan">
      <formula>0</formula>
    </cfRule>
  </conditionalFormatting>
  <conditionalFormatting sqref="AZ10">
    <cfRule type="cellIs" dxfId="1299" priority="31" operator="lessThan">
      <formula>0</formula>
    </cfRule>
    <cfRule type="cellIs" dxfId="1298" priority="32" operator="greaterThan">
      <formula>0</formula>
    </cfRule>
  </conditionalFormatting>
  <conditionalFormatting sqref="H10">
    <cfRule type="cellIs" dxfId="1297" priority="30" operator="lessThan">
      <formula>100</formula>
    </cfRule>
  </conditionalFormatting>
  <conditionalFormatting sqref="M10">
    <cfRule type="cellIs" dxfId="1296" priority="28" operator="lessThan">
      <formula>0</formula>
    </cfRule>
    <cfRule type="cellIs" dxfId="1295" priority="29" operator="greaterThan">
      <formula>0</formula>
    </cfRule>
  </conditionalFormatting>
  <conditionalFormatting sqref="M10">
    <cfRule type="cellIs" dxfId="1294" priority="27" operator="lessThan">
      <formula>100</formula>
    </cfRule>
  </conditionalFormatting>
  <conditionalFormatting sqref="R10">
    <cfRule type="cellIs" dxfId="1293" priority="25" operator="lessThan">
      <formula>0</formula>
    </cfRule>
    <cfRule type="cellIs" dxfId="1292" priority="26" operator="greaterThan">
      <formula>0</formula>
    </cfRule>
  </conditionalFormatting>
  <conditionalFormatting sqref="R10">
    <cfRule type="cellIs" dxfId="1291" priority="24" operator="lessThan">
      <formula>100</formula>
    </cfRule>
  </conditionalFormatting>
  <conditionalFormatting sqref="W10">
    <cfRule type="cellIs" dxfId="1290" priority="22" operator="lessThan">
      <formula>0</formula>
    </cfRule>
    <cfRule type="cellIs" dxfId="1289" priority="23" operator="greaterThan">
      <formula>0</formula>
    </cfRule>
  </conditionalFormatting>
  <conditionalFormatting sqref="W10">
    <cfRule type="cellIs" dxfId="1288" priority="20" operator="lessThan">
      <formula>0</formula>
    </cfRule>
    <cfRule type="cellIs" dxfId="1287" priority="21" operator="greaterThan">
      <formula>0</formula>
    </cfRule>
  </conditionalFormatting>
  <conditionalFormatting sqref="W10">
    <cfRule type="cellIs" dxfId="1286" priority="19" operator="lessThan">
      <formula>100</formula>
    </cfRule>
  </conditionalFormatting>
  <conditionalFormatting sqref="AB10">
    <cfRule type="cellIs" dxfId="1285" priority="17" operator="lessThan">
      <formula>0</formula>
    </cfRule>
    <cfRule type="cellIs" dxfId="1284" priority="18" operator="greaterThan">
      <formula>0</formula>
    </cfRule>
  </conditionalFormatting>
  <conditionalFormatting sqref="AB10">
    <cfRule type="cellIs" dxfId="1283" priority="15" operator="lessThan">
      <formula>0</formula>
    </cfRule>
    <cfRule type="cellIs" dxfId="1282" priority="16" operator="greaterThan">
      <formula>0</formula>
    </cfRule>
  </conditionalFormatting>
  <conditionalFormatting sqref="AB10">
    <cfRule type="cellIs" dxfId="1281" priority="14" operator="lessThan">
      <formula>100</formula>
    </cfRule>
  </conditionalFormatting>
  <conditionalFormatting sqref="AF10">
    <cfRule type="cellIs" dxfId="1280" priority="12" operator="lessThan">
      <formula>0</formula>
    </cfRule>
    <cfRule type="cellIs" dxfId="1279" priority="13" operator="greaterThan">
      <formula>0</formula>
    </cfRule>
  </conditionalFormatting>
  <conditionalFormatting sqref="AH10">
    <cfRule type="cellIs" dxfId="1278" priority="10" operator="lessThan">
      <formula>0</formula>
    </cfRule>
    <cfRule type="cellIs" dxfId="1277" priority="11" operator="greaterThan">
      <formula>0</formula>
    </cfRule>
  </conditionalFormatting>
  <conditionalFormatting sqref="AG10">
    <cfRule type="cellIs" dxfId="1276" priority="8" operator="lessThan">
      <formula>0</formula>
    </cfRule>
    <cfRule type="cellIs" dxfId="1275" priority="9" operator="greaterThan">
      <formula>0</formula>
    </cfRule>
  </conditionalFormatting>
  <conditionalFormatting sqref="AG10">
    <cfRule type="cellIs" dxfId="1274" priority="7" operator="lessThan">
      <formula>100</formula>
    </cfRule>
  </conditionalFormatting>
  <conditionalFormatting sqref="BA10">
    <cfRule type="cellIs" dxfId="1273" priority="5" operator="lessThan">
      <formula>100</formula>
    </cfRule>
    <cfRule type="cellIs" dxfId="1272" priority="6" operator="greaterThan">
      <formula>100</formula>
    </cfRule>
  </conditionalFormatting>
  <conditionalFormatting sqref="BF10">
    <cfRule type="cellIs" dxfId="1271" priority="3" stopIfTrue="1" operator="greaterThan">
      <formula>100</formula>
    </cfRule>
    <cfRule type="cellIs" dxfId="1270" priority="4" operator="lessThanOrEqual">
      <formula>100</formula>
    </cfRule>
  </conditionalFormatting>
  <conditionalFormatting sqref="BE10">
    <cfRule type="cellIs" dxfId="1269" priority="1" stopIfTrue="1" operator="greaterThan">
      <formula>0</formula>
    </cfRule>
    <cfRule type="cellIs" dxfId="1268" priority="2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35E6-DCDD-40BD-B38D-5B0DB568F0C5}">
  <sheetPr>
    <tabColor rgb="FFE2EFDA"/>
  </sheetPr>
  <dimension ref="B1:BH64"/>
  <sheetViews>
    <sheetView showGridLines="0" topLeftCell="A4" zoomScaleNormal="100" workbookViewId="0">
      <selection activeCell="E21" sqref="E21"/>
    </sheetView>
  </sheetViews>
  <sheetFormatPr defaultColWidth="11" defaultRowHeight="15.75"/>
  <cols>
    <col min="1" max="1" width="6.375" customWidth="1"/>
    <col min="2" max="3" width="15.875" customWidth="1"/>
    <col min="4" max="5" width="12.125" customWidth="1"/>
    <col min="6" max="6" width="16.125" customWidth="1"/>
    <col min="7" max="7" width="12.875" customWidth="1"/>
    <col min="8" max="9" width="12.125" customWidth="1"/>
    <col min="10" max="10" width="13.125" customWidth="1"/>
    <col min="11" max="14" width="12.125" customWidth="1"/>
    <col min="15" max="15" width="13.625" customWidth="1"/>
    <col min="16" max="19" width="12.125" customWidth="1"/>
    <col min="20" max="20" width="13.5" customWidth="1"/>
    <col min="21" max="21" width="14.125" customWidth="1"/>
    <col min="22" max="24" width="12.125" customWidth="1"/>
    <col min="25" max="25" width="15.375" customWidth="1"/>
    <col min="26" max="31" width="12.125" customWidth="1"/>
    <col min="32" max="33" width="9"/>
    <col min="34" max="34" width="12.125" customWidth="1"/>
    <col min="35" max="35" width="13.5" customWidth="1"/>
    <col min="36" max="37" width="9"/>
    <col min="38" max="38" width="10.875" customWidth="1"/>
    <col min="39" max="39" width="12.125" customWidth="1"/>
    <col min="40" max="40" width="13" customWidth="1"/>
    <col min="41" max="44" width="9"/>
    <col min="45" max="45" width="12.625" customWidth="1"/>
    <col min="46" max="49" width="9"/>
    <col min="50" max="50" width="12.125" customWidth="1"/>
    <col min="51" max="54" width="9"/>
    <col min="55" max="55" width="12.625" customWidth="1"/>
  </cols>
  <sheetData>
    <row r="1" spans="2:60" ht="19.5">
      <c r="B1" s="1" t="s">
        <v>55</v>
      </c>
      <c r="C1" s="1"/>
    </row>
    <row r="3" spans="2:60" ht="144.94999999999999" customHeight="1">
      <c r="B3" s="146" t="s">
        <v>56</v>
      </c>
      <c r="C3" s="147"/>
      <c r="D3" s="147"/>
      <c r="E3" s="147"/>
      <c r="F3" s="147"/>
      <c r="G3" s="147"/>
      <c r="H3" s="147"/>
      <c r="I3" s="147"/>
      <c r="J3" s="147"/>
      <c r="K3" s="18"/>
      <c r="L3" s="18"/>
      <c r="M3" s="18"/>
      <c r="N3" s="18"/>
      <c r="O3" s="18"/>
      <c r="P3" s="18"/>
      <c r="Q3" s="18"/>
      <c r="R3" s="18"/>
      <c r="S3" s="18"/>
      <c r="T3" s="18"/>
      <c r="X3" s="18"/>
      <c r="AC3" s="18"/>
      <c r="AH3" s="18"/>
      <c r="AM3" s="18"/>
    </row>
    <row r="4" spans="2:60">
      <c r="B4" s="87"/>
      <c r="C4" s="87"/>
    </row>
    <row r="5" spans="2:60" ht="17.100000000000001" customHeight="1">
      <c r="B5" s="2"/>
      <c r="C5" s="2"/>
    </row>
    <row r="6" spans="2:60">
      <c r="B6" s="2"/>
      <c r="C6" s="2"/>
    </row>
    <row r="7" spans="2:60">
      <c r="B7" s="83" t="s">
        <v>2</v>
      </c>
      <c r="C7" s="83"/>
    </row>
    <row r="9" spans="2:60">
      <c r="B9" s="40"/>
      <c r="C9" s="103"/>
      <c r="D9" s="149" t="s">
        <v>3</v>
      </c>
      <c r="E9" s="149"/>
      <c r="F9" s="150" t="s">
        <v>4</v>
      </c>
      <c r="G9" s="149"/>
      <c r="H9" s="149"/>
      <c r="I9" s="149"/>
      <c r="J9" s="151"/>
      <c r="K9" s="149" t="s">
        <v>5</v>
      </c>
      <c r="L9" s="149"/>
      <c r="M9" s="149"/>
      <c r="N9" s="149"/>
      <c r="O9" s="149"/>
      <c r="P9" s="150" t="s">
        <v>6</v>
      </c>
      <c r="Q9" s="149"/>
      <c r="R9" s="149"/>
      <c r="S9" s="149"/>
      <c r="T9" s="151"/>
      <c r="U9" s="150" t="s">
        <v>7</v>
      </c>
      <c r="V9" s="149"/>
      <c r="W9" s="149"/>
      <c r="X9" s="149"/>
      <c r="Y9" s="151"/>
      <c r="Z9" s="149" t="s">
        <v>38</v>
      </c>
      <c r="AA9" s="149"/>
      <c r="AB9" s="149"/>
      <c r="AC9" s="149"/>
      <c r="AD9" s="149"/>
      <c r="AE9" s="150" t="s">
        <v>39</v>
      </c>
      <c r="AF9" s="149"/>
      <c r="AG9" s="149"/>
      <c r="AH9" s="149"/>
      <c r="AI9" s="151"/>
      <c r="AJ9" s="149" t="s">
        <v>10</v>
      </c>
      <c r="AK9" s="149"/>
      <c r="AL9" s="149"/>
      <c r="AM9" s="149"/>
      <c r="AN9" s="151"/>
      <c r="AO9" s="152" t="s">
        <v>11</v>
      </c>
      <c r="AP9" s="152"/>
      <c r="AQ9" s="152"/>
      <c r="AR9" s="152"/>
      <c r="AS9" s="153"/>
      <c r="AT9" s="152" t="s">
        <v>12</v>
      </c>
      <c r="AU9" s="152"/>
      <c r="AV9" s="152"/>
      <c r="AW9" s="152"/>
      <c r="AX9" s="153"/>
      <c r="AY9" s="152" t="s">
        <v>13</v>
      </c>
      <c r="AZ9" s="152"/>
      <c r="BA9" s="152"/>
      <c r="BB9" s="152"/>
      <c r="BC9" s="153"/>
      <c r="BD9" s="158" t="s">
        <v>14</v>
      </c>
      <c r="BE9" s="158"/>
      <c r="BF9" s="158"/>
      <c r="BG9" s="158"/>
      <c r="BH9" s="159"/>
    </row>
    <row r="10" spans="2:60" ht="31.5">
      <c r="B10" s="47" t="s">
        <v>15</v>
      </c>
      <c r="C10" s="104" t="s">
        <v>57</v>
      </c>
      <c r="D10" s="48" t="s">
        <v>16</v>
      </c>
      <c r="E10" s="48" t="s">
        <v>17</v>
      </c>
      <c r="F10" s="51" t="s">
        <v>16</v>
      </c>
      <c r="G10" s="48" t="s">
        <v>17</v>
      </c>
      <c r="H10" s="49" t="s">
        <v>18</v>
      </c>
      <c r="I10" s="49" t="s">
        <v>19</v>
      </c>
      <c r="J10" s="50" t="s">
        <v>20</v>
      </c>
      <c r="K10" s="48" t="s">
        <v>16</v>
      </c>
      <c r="L10" s="48" t="s">
        <v>17</v>
      </c>
      <c r="M10" s="49" t="s">
        <v>18</v>
      </c>
      <c r="N10" s="49" t="s">
        <v>19</v>
      </c>
      <c r="O10" s="73" t="s">
        <v>20</v>
      </c>
      <c r="P10" s="51" t="s">
        <v>16</v>
      </c>
      <c r="Q10" s="48" t="s">
        <v>17</v>
      </c>
      <c r="R10" s="49" t="s">
        <v>18</v>
      </c>
      <c r="S10" s="49" t="s">
        <v>19</v>
      </c>
      <c r="T10" s="50" t="s">
        <v>20</v>
      </c>
      <c r="U10" s="51" t="s">
        <v>16</v>
      </c>
      <c r="V10" s="48" t="s">
        <v>17</v>
      </c>
      <c r="W10" s="49" t="s">
        <v>18</v>
      </c>
      <c r="X10" s="49" t="s">
        <v>19</v>
      </c>
      <c r="Y10" s="50" t="s">
        <v>20</v>
      </c>
      <c r="Z10" s="48" t="s">
        <v>16</v>
      </c>
      <c r="AA10" s="48" t="s">
        <v>17</v>
      </c>
      <c r="AB10" s="49" t="s">
        <v>18</v>
      </c>
      <c r="AC10" s="49" t="s">
        <v>19</v>
      </c>
      <c r="AD10" s="49" t="s">
        <v>20</v>
      </c>
      <c r="AE10" s="51" t="s">
        <v>16</v>
      </c>
      <c r="AF10" s="48" t="s">
        <v>17</v>
      </c>
      <c r="AG10" s="49" t="s">
        <v>18</v>
      </c>
      <c r="AH10" s="49" t="s">
        <v>19</v>
      </c>
      <c r="AI10" s="50" t="s">
        <v>20</v>
      </c>
      <c r="AJ10" s="48" t="s">
        <v>16</v>
      </c>
      <c r="AK10" s="48" t="s">
        <v>17</v>
      </c>
      <c r="AL10" s="49" t="s">
        <v>18</v>
      </c>
      <c r="AM10" s="49" t="s">
        <v>19</v>
      </c>
      <c r="AN10" s="50" t="s">
        <v>20</v>
      </c>
      <c r="AO10" s="78" t="s">
        <v>16</v>
      </c>
      <c r="AP10" s="78" t="s">
        <v>17</v>
      </c>
      <c r="AQ10" s="79" t="s">
        <v>18</v>
      </c>
      <c r="AR10" s="79" t="s">
        <v>19</v>
      </c>
      <c r="AS10" s="80" t="s">
        <v>20</v>
      </c>
      <c r="AT10" s="78" t="s">
        <v>16</v>
      </c>
      <c r="AU10" s="78" t="s">
        <v>17</v>
      </c>
      <c r="AV10" s="79" t="s">
        <v>18</v>
      </c>
      <c r="AW10" s="79" t="s">
        <v>19</v>
      </c>
      <c r="AX10" s="80" t="s">
        <v>20</v>
      </c>
      <c r="AY10" s="78" t="s">
        <v>16</v>
      </c>
      <c r="AZ10" s="78" t="s">
        <v>17</v>
      </c>
      <c r="BA10" s="79" t="s">
        <v>18</v>
      </c>
      <c r="BB10" s="79" t="s">
        <v>19</v>
      </c>
      <c r="BC10" s="80" t="s">
        <v>20</v>
      </c>
      <c r="BD10" s="88" t="s">
        <v>58</v>
      </c>
      <c r="BE10" s="88" t="s">
        <v>59</v>
      </c>
      <c r="BF10" s="89" t="s">
        <v>18</v>
      </c>
      <c r="BG10" s="89" t="s">
        <v>21</v>
      </c>
      <c r="BH10" s="90"/>
    </row>
    <row r="11" spans="2:60" ht="15.75" customHeight="1">
      <c r="B11" s="55">
        <v>44927</v>
      </c>
      <c r="C11" s="105" t="s">
        <v>60</v>
      </c>
      <c r="D11" s="9">
        <v>5694967</v>
      </c>
      <c r="E11" s="9">
        <v>237993</v>
      </c>
      <c r="F11" s="74">
        <v>0.5558123515026514</v>
      </c>
      <c r="G11" s="6">
        <v>0.53070048278730886</v>
      </c>
      <c r="H11" s="10">
        <v>2.5111868715342541E-2</v>
      </c>
      <c r="I11" s="25">
        <v>104.7318345337565</v>
      </c>
      <c r="J11" s="33">
        <v>143011.26364220821</v>
      </c>
      <c r="K11" s="4">
        <v>8.518313164452449</v>
      </c>
      <c r="L11" s="4">
        <v>8.2443405898492781</v>
      </c>
      <c r="M11" s="5">
        <v>0.27397257460317093</v>
      </c>
      <c r="N11" s="25">
        <v>103.3231593432772</v>
      </c>
      <c r="O11" s="16">
        <v>1560264.771270097</v>
      </c>
      <c r="P11" s="75">
        <v>5.5889201816270404</v>
      </c>
      <c r="Q11" s="4">
        <v>5.3075930804687532</v>
      </c>
      <c r="R11" s="5">
        <v>0.28132710115828719</v>
      </c>
      <c r="S11" s="25">
        <v>105.3004647661015</v>
      </c>
      <c r="T11" s="33">
        <v>1602148.5573021071</v>
      </c>
      <c r="U11" s="75">
        <v>6.4786858290838207</v>
      </c>
      <c r="V11" s="4">
        <v>6.2246116482417548</v>
      </c>
      <c r="W11" s="5">
        <v>0.2540741808420659</v>
      </c>
      <c r="X11" s="25">
        <v>104.0817675896911</v>
      </c>
      <c r="Y11" s="33">
        <v>1446944.075447598</v>
      </c>
      <c r="Z11" s="6">
        <v>0.33953809438271448</v>
      </c>
      <c r="AA11" s="6">
        <v>0.32918397358169288</v>
      </c>
      <c r="AB11" s="7">
        <v>1.0354120801021551E-2</v>
      </c>
      <c r="AC11" s="25">
        <v>103.14539030815</v>
      </c>
      <c r="AD11" s="16">
        <v>20174.486674750438</v>
      </c>
      <c r="AE11" s="74">
        <v>0.34773316298108148</v>
      </c>
      <c r="AF11" s="6">
        <v>0.35242727190849321</v>
      </c>
      <c r="AG11" s="10">
        <v>-4.6941089274117331E-3</v>
      </c>
      <c r="AH11" s="25">
        <v>98.66806308660739</v>
      </c>
      <c r="AI11" s="33">
        <v>-10566.54246600021</v>
      </c>
      <c r="AJ11" s="111">
        <v>6.6725584186879398E-6</v>
      </c>
      <c r="AK11" s="111">
        <v>0</v>
      </c>
      <c r="AL11" s="112">
        <v>6.6725584186879398E-6</v>
      </c>
      <c r="AM11" s="113"/>
      <c r="AN11" s="114">
        <v>38</v>
      </c>
      <c r="AO11" s="111">
        <v>6.0146100345566689E-6</v>
      </c>
      <c r="AP11" s="111">
        <v>0</v>
      </c>
      <c r="AQ11" s="112">
        <v>6.0146100345566689E-6</v>
      </c>
      <c r="AR11" s="113"/>
      <c r="AS11" s="114">
        <v>33</v>
      </c>
      <c r="AT11" s="111">
        <v>2.8800875546616621E-5</v>
      </c>
      <c r="AU11" s="111">
        <v>0</v>
      </c>
      <c r="AV11" s="112">
        <v>2.8800875546616621E-5</v>
      </c>
      <c r="AW11" s="113"/>
      <c r="AX11" s="114">
        <v>6</v>
      </c>
      <c r="AY11" s="111">
        <v>8.4222346996069616E-3</v>
      </c>
      <c r="AZ11" s="111">
        <v>1.7391304347826091E-2</v>
      </c>
      <c r="BA11" s="112">
        <v>-8.9690696482191256E-3</v>
      </c>
      <c r="BB11" s="113">
        <v>48.427849522740033</v>
      </c>
      <c r="BC11" s="114">
        <v>-31.947826086956521</v>
      </c>
      <c r="BD11" s="111">
        <v>1</v>
      </c>
      <c r="BE11" s="111">
        <v>1</v>
      </c>
      <c r="BF11" s="112">
        <v>0</v>
      </c>
      <c r="BG11" s="113">
        <v>100</v>
      </c>
      <c r="BH11" s="114">
        <v>0</v>
      </c>
    </row>
    <row r="12" spans="2:60" ht="15.75" customHeight="1">
      <c r="B12" s="55">
        <v>44927</v>
      </c>
      <c r="C12" s="105" t="s">
        <v>61</v>
      </c>
      <c r="D12" s="9">
        <v>13658530</v>
      </c>
      <c r="E12" s="9">
        <v>649331</v>
      </c>
      <c r="F12" s="74">
        <v>0.16702976088934901</v>
      </c>
      <c r="G12" s="6">
        <v>0.1393357162987752</v>
      </c>
      <c r="H12" s="10">
        <v>2.769404459057381E-2</v>
      </c>
      <c r="I12" s="25">
        <v>119.87576863005459</v>
      </c>
      <c r="J12" s="33">
        <v>378259.93886169023</v>
      </c>
      <c r="K12" s="4">
        <v>0.56163574246276826</v>
      </c>
      <c r="L12" s="4">
        <v>0.47704442213088061</v>
      </c>
      <c r="M12" s="5">
        <v>8.4591320331887709E-2</v>
      </c>
      <c r="N12" s="25">
        <v>117.7323780359975</v>
      </c>
      <c r="O12" s="16">
        <v>1155393.0864926979</v>
      </c>
      <c r="P12" s="75">
        <v>0.81835036420463991</v>
      </c>
      <c r="Q12" s="4">
        <v>0.6815414634446838</v>
      </c>
      <c r="R12" s="5">
        <v>0.13680890075995611</v>
      </c>
      <c r="S12" s="25">
        <v>120.0734523279756</v>
      </c>
      <c r="T12" s="33">
        <v>1868608.4752968829</v>
      </c>
      <c r="U12" s="75">
        <v>0.66375752002594712</v>
      </c>
      <c r="V12" s="4">
        <v>0.54974119516856579</v>
      </c>
      <c r="W12" s="5">
        <v>0.11401632485738129</v>
      </c>
      <c r="X12" s="25">
        <v>120.7400001781603</v>
      </c>
      <c r="Y12" s="33">
        <v>1557295.3935542889</v>
      </c>
      <c r="Z12" s="6">
        <v>0.15581965172826451</v>
      </c>
      <c r="AA12" s="6">
        <v>0.15821785430062019</v>
      </c>
      <c r="AB12" s="7">
        <v>-2.3982025723557898E-3</v>
      </c>
      <c r="AC12" s="25">
        <v>98.484240237641501</v>
      </c>
      <c r="AD12" s="16">
        <v>-9615.348597198159</v>
      </c>
      <c r="AE12" s="74">
        <v>0.15601424997886959</v>
      </c>
      <c r="AF12" s="6">
        <v>0.17328494661176641</v>
      </c>
      <c r="AG12" s="10">
        <v>-1.7270696632896741E-2</v>
      </c>
      <c r="AH12" s="25">
        <v>90.03335432731464</v>
      </c>
      <c r="AI12" s="33">
        <v>-48018.667736757598</v>
      </c>
      <c r="AJ12" s="111">
        <v>9.3421473613924784E-5</v>
      </c>
      <c r="AK12" s="111">
        <v>8.0082423294128885E-5</v>
      </c>
      <c r="AL12" s="112">
        <v>1.3339050319795901E-5</v>
      </c>
      <c r="AM12" s="113">
        <v>116.6566516984681</v>
      </c>
      <c r="AN12" s="114">
        <v>182.19181896444189</v>
      </c>
      <c r="AO12" s="111">
        <v>4.6429991098623112E-5</v>
      </c>
      <c r="AP12" s="111">
        <v>3.6772892657883402E-5</v>
      </c>
      <c r="AQ12" s="112">
        <v>9.6570984407397102E-6</v>
      </c>
      <c r="AR12" s="113">
        <v>126.2614598492007</v>
      </c>
      <c r="AS12" s="114">
        <v>98.172546584104694</v>
      </c>
      <c r="AT12" s="111">
        <v>1.7694113443317421E-4</v>
      </c>
      <c r="AU12" s="111">
        <v>1.6266266266266269E-4</v>
      </c>
      <c r="AV12" s="112">
        <v>1.427847177051157E-5</v>
      </c>
      <c r="AW12" s="113">
        <v>108.77796510691761</v>
      </c>
      <c r="AX12" s="114">
        <v>49.870232732732759</v>
      </c>
      <c r="AY12" s="111">
        <v>5.5729436400891671E-4</v>
      </c>
      <c r="AZ12" s="111">
        <v>1.793078716155639E-4</v>
      </c>
      <c r="BA12" s="112">
        <v>3.7798649239335279E-4</v>
      </c>
      <c r="BB12" s="113">
        <v>310.80306680777278</v>
      </c>
      <c r="BC12" s="114">
        <v>67.147032454724766</v>
      </c>
      <c r="BD12" s="111">
        <v>1</v>
      </c>
      <c r="BE12" s="111">
        <v>1</v>
      </c>
      <c r="BF12" s="112">
        <v>0</v>
      </c>
      <c r="BG12" s="113">
        <v>100</v>
      </c>
      <c r="BH12" s="114">
        <v>0</v>
      </c>
    </row>
    <row r="13" spans="2:60" ht="15.75" customHeight="1">
      <c r="B13" s="55">
        <v>44927</v>
      </c>
      <c r="C13" s="105" t="s">
        <v>62</v>
      </c>
      <c r="D13" s="9">
        <v>7946608</v>
      </c>
      <c r="E13" s="9">
        <v>300534</v>
      </c>
      <c r="F13" s="74">
        <v>0.83468606983004567</v>
      </c>
      <c r="G13" s="6">
        <v>0.82835219975110974</v>
      </c>
      <c r="H13" s="10">
        <v>6.3338700789359326E-3</v>
      </c>
      <c r="I13" s="25">
        <v>100.7646349078132</v>
      </c>
      <c r="J13" s="33">
        <v>50332.782640232923</v>
      </c>
      <c r="K13" s="4">
        <v>21.941450659234459</v>
      </c>
      <c r="L13" s="4">
        <v>21.998905056407001</v>
      </c>
      <c r="M13" s="5">
        <v>-5.7454397172538307E-2</v>
      </c>
      <c r="N13" s="25">
        <v>99.738830650774574</v>
      </c>
      <c r="O13" s="16">
        <v>-456567.5722064703</v>
      </c>
      <c r="P13" s="75">
        <v>14.89010329942033</v>
      </c>
      <c r="Q13" s="4">
        <v>14.838168060851681</v>
      </c>
      <c r="R13" s="5">
        <v>5.193523856864779E-2</v>
      </c>
      <c r="S13" s="25">
        <v>100.3500111223681</v>
      </c>
      <c r="T13" s="33">
        <v>412708.98229152511</v>
      </c>
      <c r="U13" s="75">
        <v>17.668544490932479</v>
      </c>
      <c r="V13" s="4">
        <v>17.559750311112889</v>
      </c>
      <c r="W13" s="5">
        <v>0.10879417981959701</v>
      </c>
      <c r="X13" s="25">
        <v>100.6195656424041</v>
      </c>
      <c r="Y13" s="33">
        <v>864544.69970784849</v>
      </c>
      <c r="Z13" s="6">
        <v>0.43416104786198861</v>
      </c>
      <c r="AA13" s="6">
        <v>0.43366605682307358</v>
      </c>
      <c r="AB13" s="7">
        <v>4.9499103891498253E-4</v>
      </c>
      <c r="AC13" s="25">
        <v>100.1141410611061</v>
      </c>
      <c r="AD13" s="16">
        <v>1001.865327701197</v>
      </c>
      <c r="AE13" s="74">
        <v>0.43065467143428332</v>
      </c>
      <c r="AF13" s="6">
        <v>0.44637657271578479</v>
      </c>
      <c r="AG13" s="10">
        <v>-1.572190128150153E-2</v>
      </c>
      <c r="AH13" s="25">
        <v>96.477883867012011</v>
      </c>
      <c r="AI13" s="33">
        <v>-46910.081451568651</v>
      </c>
      <c r="AJ13" s="111">
        <v>0.92245600768081615</v>
      </c>
      <c r="AK13" s="111">
        <v>0.93788203333159192</v>
      </c>
      <c r="AL13" s="112">
        <v>-1.542602565077578E-2</v>
      </c>
      <c r="AM13" s="113">
        <v>98.355227512357956</v>
      </c>
      <c r="AN13" s="114">
        <v>-8322.7419152604507</v>
      </c>
      <c r="AO13" s="111">
        <v>1</v>
      </c>
      <c r="AP13" s="111">
        <v>1</v>
      </c>
      <c r="AQ13" s="112">
        <v>0</v>
      </c>
      <c r="AR13" s="113">
        <v>100</v>
      </c>
      <c r="AS13" s="114">
        <v>0</v>
      </c>
      <c r="AT13" s="111">
        <v>0.74869890813068896</v>
      </c>
      <c r="AU13" s="111">
        <v>0.76384972255071404</v>
      </c>
      <c r="AV13" s="112">
        <v>-1.5150814420025079E-2</v>
      </c>
      <c r="AW13" s="113">
        <v>98.016518960112705</v>
      </c>
      <c r="AX13" s="114">
        <v>-4337.6478668243408</v>
      </c>
      <c r="AY13" s="111">
        <v>5.9609789136850257E-2</v>
      </c>
      <c r="AZ13" s="111">
        <v>5.5394791236047951E-2</v>
      </c>
      <c r="BA13" s="112">
        <v>4.2149979008023059E-3</v>
      </c>
      <c r="BB13" s="113">
        <v>107.6090148671946</v>
      </c>
      <c r="BC13" s="114">
        <v>609.87226126498649</v>
      </c>
      <c r="BD13" s="111">
        <v>0</v>
      </c>
      <c r="BE13" s="111">
        <v>0</v>
      </c>
      <c r="BF13" s="112">
        <v>0</v>
      </c>
      <c r="BG13" s="113"/>
      <c r="BH13" s="114">
        <v>0</v>
      </c>
    </row>
    <row r="14" spans="2:60" ht="15.75" customHeight="1">
      <c r="B14" s="55">
        <v>44958</v>
      </c>
      <c r="C14" s="105" t="s">
        <v>60</v>
      </c>
      <c r="D14" s="9">
        <v>4303314</v>
      </c>
      <c r="E14" s="9">
        <v>168282</v>
      </c>
      <c r="F14" s="74">
        <v>0.56971952313960816</v>
      </c>
      <c r="G14" s="6">
        <v>0.50494408195766627</v>
      </c>
      <c r="H14" s="10">
        <v>6.4775441181941895E-2</v>
      </c>
      <c r="I14" s="25">
        <v>112.8282404916615</v>
      </c>
      <c r="J14" s="33">
        <v>278749.0628944271</v>
      </c>
      <c r="K14" s="4">
        <v>8.0225828481646175</v>
      </c>
      <c r="L14" s="4">
        <v>7.0776557108504354</v>
      </c>
      <c r="M14" s="5">
        <v>0.94492713731418299</v>
      </c>
      <c r="N14" s="25">
        <v>113.3508491500308</v>
      </c>
      <c r="O14" s="16">
        <v>4066318.178984046</v>
      </c>
      <c r="P14" s="75">
        <v>5.2940470995144668</v>
      </c>
      <c r="Q14" s="4">
        <v>4.522313735277689</v>
      </c>
      <c r="R14" s="5">
        <v>0.77173336423677785</v>
      </c>
      <c r="S14" s="25">
        <v>117.0650116159929</v>
      </c>
      <c r="T14" s="33">
        <v>3321010.9905872261</v>
      </c>
      <c r="U14" s="75">
        <v>6.264954637286519</v>
      </c>
      <c r="V14" s="4">
        <v>5.5726518581904187</v>
      </c>
      <c r="W14" s="5">
        <v>0.69230277909610027</v>
      </c>
      <c r="X14" s="25">
        <v>112.42321962170639</v>
      </c>
      <c r="Y14" s="33">
        <v>2979196.241523155</v>
      </c>
      <c r="Z14" s="6">
        <v>0.32592473225753588</v>
      </c>
      <c r="AA14" s="6">
        <v>0.30304764366012588</v>
      </c>
      <c r="AB14" s="7">
        <v>2.2877088597410059E-2</v>
      </c>
      <c r="AC14" s="25">
        <v>107.5490072521624</v>
      </c>
      <c r="AD14" s="16">
        <v>33645.86037324871</v>
      </c>
      <c r="AE14" s="74">
        <v>0.36095410836060748</v>
      </c>
      <c r="AF14" s="6">
        <v>0.3598943387620912</v>
      </c>
      <c r="AG14" s="10">
        <v>1.059769598516336E-3</v>
      </c>
      <c r="AH14" s="25">
        <v>100.29446687107151</v>
      </c>
      <c r="AI14" s="33">
        <v>1568.8140286196799</v>
      </c>
      <c r="AJ14" s="111">
        <v>6.041855184167365E-6</v>
      </c>
      <c r="AK14" s="111">
        <v>5.9424061991181469E-6</v>
      </c>
      <c r="AL14" s="112">
        <v>9.9448985049218098E-8</v>
      </c>
      <c r="AM14" s="113">
        <v>101.6735474102052</v>
      </c>
      <c r="AN14" s="114">
        <v>0.42796020964809101</v>
      </c>
      <c r="AO14" s="111">
        <v>3.8717174188324691E-6</v>
      </c>
      <c r="AP14" s="111">
        <v>6.1787512743674506E-6</v>
      </c>
      <c r="AQ14" s="112">
        <v>-2.307033855534982E-6</v>
      </c>
      <c r="AR14" s="113">
        <v>62.661810565094093</v>
      </c>
      <c r="AS14" s="114">
        <v>-9.5338935401155442</v>
      </c>
      <c r="AT14" s="111">
        <v>4.6843618435306043E-5</v>
      </c>
      <c r="AU14" s="111">
        <v>0</v>
      </c>
      <c r="AV14" s="112">
        <v>4.6843618435306043E-5</v>
      </c>
      <c r="AW14" s="113"/>
      <c r="AX14" s="114">
        <v>8</v>
      </c>
      <c r="AY14" s="111">
        <v>8.2675685832393833E-3</v>
      </c>
      <c r="AZ14" s="111">
        <v>1.2658227848101271E-2</v>
      </c>
      <c r="BA14" s="112">
        <v>-4.3906592648618823E-3</v>
      </c>
      <c r="BB14" s="113">
        <v>65.31379180759113</v>
      </c>
      <c r="BC14" s="114">
        <v>-11.68354430379747</v>
      </c>
      <c r="BD14" s="111">
        <v>1</v>
      </c>
      <c r="BE14" s="111">
        <v>1</v>
      </c>
      <c r="BF14" s="112">
        <v>0</v>
      </c>
      <c r="BG14" s="113">
        <v>100</v>
      </c>
      <c r="BH14" s="114">
        <v>0</v>
      </c>
    </row>
    <row r="15" spans="2:60" ht="15.75" customHeight="1">
      <c r="B15" s="55">
        <v>44958</v>
      </c>
      <c r="C15" s="105" t="s">
        <v>61</v>
      </c>
      <c r="D15" s="9">
        <v>10196410</v>
      </c>
      <c r="E15" s="9">
        <v>496036</v>
      </c>
      <c r="F15" s="74">
        <v>0.17227484967748449</v>
      </c>
      <c r="G15" s="6">
        <v>0.113524018418018</v>
      </c>
      <c r="H15" s="10">
        <v>5.8750831259466479E-2</v>
      </c>
      <c r="I15" s="25">
        <v>151.75189539462411</v>
      </c>
      <c r="J15" s="33">
        <v>599047.5633623366</v>
      </c>
      <c r="K15" s="4">
        <v>0.48511542033476007</v>
      </c>
      <c r="L15" s="4">
        <v>0.31700233226799851</v>
      </c>
      <c r="M15" s="5">
        <v>0.16811308806676159</v>
      </c>
      <c r="N15" s="25">
        <v>153.03212972093729</v>
      </c>
      <c r="O15" s="16">
        <v>1714149.9722948091</v>
      </c>
      <c r="P15" s="75">
        <v>0.74623725409237174</v>
      </c>
      <c r="Q15" s="4">
        <v>0.46788741139755979</v>
      </c>
      <c r="R15" s="5">
        <v>0.27834984269481189</v>
      </c>
      <c r="S15" s="25">
        <v>159.49077404399341</v>
      </c>
      <c r="T15" s="33">
        <v>2838169.1195518072</v>
      </c>
      <c r="U15" s="75">
        <v>0.61608222894136266</v>
      </c>
      <c r="V15" s="4">
        <v>0.38819964679982899</v>
      </c>
      <c r="W15" s="5">
        <v>0.22788258214153359</v>
      </c>
      <c r="X15" s="25">
        <v>158.70241872194151</v>
      </c>
      <c r="Y15" s="33">
        <v>2323584.2393737552</v>
      </c>
      <c r="Z15" s="6">
        <v>0.14923714468817631</v>
      </c>
      <c r="AA15" s="6">
        <v>0.14046316076155141</v>
      </c>
      <c r="AB15" s="7">
        <v>8.7739839266249009E-3</v>
      </c>
      <c r="AC15" s="25">
        <v>106.24646624713191</v>
      </c>
      <c r="AD15" s="16">
        <v>30530.744129637402</v>
      </c>
      <c r="AE15" s="74">
        <v>0.16437191709165519</v>
      </c>
      <c r="AF15" s="6">
        <v>0.16642348807432331</v>
      </c>
      <c r="AG15" s="10">
        <v>-2.0515709826681439E-3</v>
      </c>
      <c r="AH15" s="25">
        <v>98.767258752711683</v>
      </c>
      <c r="AI15" s="33">
        <v>-4539.7265283029819</v>
      </c>
      <c r="AJ15" s="111">
        <v>8.1303125315674833E-5</v>
      </c>
      <c r="AK15" s="111">
        <v>4.233563692957769E-5</v>
      </c>
      <c r="AL15" s="112">
        <v>3.8967488386097143E-5</v>
      </c>
      <c r="AM15" s="113">
        <v>192.04417651945749</v>
      </c>
      <c r="AN15" s="114">
        <v>397.32848825488469</v>
      </c>
      <c r="AO15" s="111">
        <v>3.4567934838081887E-5</v>
      </c>
      <c r="AP15" s="111">
        <v>8.0607241217169349E-6</v>
      </c>
      <c r="AQ15" s="112">
        <v>2.6507210716364949E-5</v>
      </c>
      <c r="AR15" s="113">
        <v>428.84403827877088</v>
      </c>
      <c r="AS15" s="114">
        <v>194.77100826224219</v>
      </c>
      <c r="AT15" s="111">
        <v>1.4814502766309989E-4</v>
      </c>
      <c r="AU15" s="111">
        <v>1.291770613833249E-4</v>
      </c>
      <c r="AV15" s="112">
        <v>1.896796627977508E-5</v>
      </c>
      <c r="AW15" s="113">
        <v>114.6836954461201</v>
      </c>
      <c r="AX15" s="114">
        <v>54.031390025916089</v>
      </c>
      <c r="AY15" s="111">
        <v>6.8931843639601347E-4</v>
      </c>
      <c r="AZ15" s="111">
        <v>7.6007093995439574E-4</v>
      </c>
      <c r="BA15" s="112">
        <v>-7.0752503558382264E-5</v>
      </c>
      <c r="BB15" s="113">
        <v>90.691328948502175</v>
      </c>
      <c r="BC15" s="114">
        <v>-9.8535596655687812</v>
      </c>
      <c r="BD15" s="111">
        <v>1</v>
      </c>
      <c r="BE15" s="111">
        <v>1</v>
      </c>
      <c r="BF15" s="112">
        <v>0</v>
      </c>
      <c r="BG15" s="113">
        <v>100</v>
      </c>
      <c r="BH15" s="114">
        <v>0</v>
      </c>
    </row>
    <row r="16" spans="2:60" ht="15.75" customHeight="1">
      <c r="B16" s="55">
        <v>44958</v>
      </c>
      <c r="C16" s="105" t="s">
        <v>62</v>
      </c>
      <c r="D16" s="9">
        <v>6796790</v>
      </c>
      <c r="E16" s="9">
        <v>221837</v>
      </c>
      <c r="F16" s="74">
        <v>0.81693417039514238</v>
      </c>
      <c r="G16" s="6">
        <v>0.79752701307716922</v>
      </c>
      <c r="H16" s="10">
        <v>1.9407157317973159E-2</v>
      </c>
      <c r="I16" s="25">
        <v>102.4334169250384</v>
      </c>
      <c r="J16" s="33">
        <v>131906.37278722681</v>
      </c>
      <c r="K16" s="4">
        <v>19.21550737035016</v>
      </c>
      <c r="L16" s="4">
        <v>18.68825028186361</v>
      </c>
      <c r="M16" s="5">
        <v>0.52725708848654662</v>
      </c>
      <c r="N16" s="25">
        <v>102.8213293408117</v>
      </c>
      <c r="O16" s="16">
        <v>3583655.7064544749</v>
      </c>
      <c r="P16" s="75">
        <v>12.939487022550351</v>
      </c>
      <c r="Q16" s="4">
        <v>12.237724094718191</v>
      </c>
      <c r="R16" s="5">
        <v>0.70176292783215644</v>
      </c>
      <c r="S16" s="25">
        <v>105.73442351208951</v>
      </c>
      <c r="T16" s="33">
        <v>4769735.2502603224</v>
      </c>
      <c r="U16" s="75">
        <v>15.80947358973869</v>
      </c>
      <c r="V16" s="4">
        <v>15.361166081402111</v>
      </c>
      <c r="W16" s="5">
        <v>0.4483075083365744</v>
      </c>
      <c r="X16" s="25">
        <v>102.918447115023</v>
      </c>
      <c r="Y16" s="33">
        <v>3047051.9895869461</v>
      </c>
      <c r="Z16" s="6">
        <v>0.38752756589132409</v>
      </c>
      <c r="AA16" s="6">
        <v>0.36568912208376281</v>
      </c>
      <c r="AB16" s="7">
        <v>2.1838443807561388E-2</v>
      </c>
      <c r="AC16" s="25">
        <v>105.97186038324629</v>
      </c>
      <c r="AD16" s="16">
        <v>36422.637028014658</v>
      </c>
      <c r="AE16" s="74">
        <v>0.42826731985594457</v>
      </c>
      <c r="AF16" s="6">
        <v>0.43944004019651628</v>
      </c>
      <c r="AG16" s="10">
        <v>-1.117272034057165E-2</v>
      </c>
      <c r="AH16" s="25">
        <v>97.457509712684526</v>
      </c>
      <c r="AI16" s="33">
        <v>-25014.16783441259</v>
      </c>
      <c r="AJ16" s="111">
        <v>0.96028698666865486</v>
      </c>
      <c r="AK16" s="111">
        <v>0.95927601809954754</v>
      </c>
      <c r="AL16" s="112">
        <v>1.010968569107318E-3</v>
      </c>
      <c r="AM16" s="113">
        <v>100.10538870460979</v>
      </c>
      <c r="AN16" s="114">
        <v>352.55203619908758</v>
      </c>
      <c r="AO16" s="111">
        <v>1</v>
      </c>
      <c r="AP16" s="111">
        <v>1</v>
      </c>
      <c r="AQ16" s="112">
        <v>0</v>
      </c>
      <c r="AR16" s="113">
        <v>100</v>
      </c>
      <c r="AS16" s="114">
        <v>0</v>
      </c>
      <c r="AT16" s="111">
        <v>0.76879773354482028</v>
      </c>
      <c r="AU16" s="111">
        <v>0.79607901381256496</v>
      </c>
      <c r="AV16" s="112">
        <v>-2.7281280267744679E-2</v>
      </c>
      <c r="AW16" s="113">
        <v>96.573043655919307</v>
      </c>
      <c r="AX16" s="114">
        <v>-5951.0839150452884</v>
      </c>
      <c r="AY16" s="111">
        <v>7.4593832323014697E-2</v>
      </c>
      <c r="AZ16" s="111">
        <v>7.4037184594953523E-2</v>
      </c>
      <c r="BA16" s="112">
        <v>5.5664772806117424E-4</v>
      </c>
      <c r="BB16" s="113">
        <v>100.7518488596055</v>
      </c>
      <c r="BC16" s="114">
        <v>56.840969455510688</v>
      </c>
      <c r="BD16" s="111">
        <v>0</v>
      </c>
      <c r="BE16" s="111">
        <v>0</v>
      </c>
      <c r="BF16" s="112">
        <v>0</v>
      </c>
      <c r="BG16" s="113"/>
      <c r="BH16" s="114">
        <v>0</v>
      </c>
    </row>
    <row r="17" spans="2:60" ht="15.75" customHeight="1">
      <c r="B17" s="55"/>
      <c r="C17" s="105"/>
      <c r="D17" s="9"/>
      <c r="E17" s="11"/>
      <c r="F17" s="74"/>
      <c r="G17" s="6"/>
      <c r="H17" s="10"/>
      <c r="I17" s="25"/>
      <c r="J17" s="33"/>
      <c r="K17" s="4"/>
      <c r="L17" s="4"/>
      <c r="M17" s="5"/>
      <c r="N17" s="25"/>
      <c r="O17" s="16"/>
      <c r="P17" s="75"/>
      <c r="Q17" s="4"/>
      <c r="R17" s="5"/>
      <c r="S17" s="25"/>
      <c r="T17" s="33"/>
      <c r="U17" s="75"/>
      <c r="V17" s="4"/>
      <c r="W17" s="5"/>
      <c r="X17" s="25"/>
      <c r="Y17" s="33"/>
      <c r="Z17" s="6"/>
      <c r="AA17" s="6"/>
      <c r="AB17" s="7"/>
      <c r="AC17" s="25"/>
      <c r="AD17" s="16"/>
      <c r="AE17" s="74"/>
      <c r="AF17" s="6"/>
      <c r="AG17" s="8"/>
      <c r="AH17" s="25"/>
      <c r="AI17" s="33"/>
      <c r="AJ17" s="111"/>
      <c r="AK17" s="111"/>
      <c r="AL17" s="112"/>
      <c r="AM17" s="113"/>
      <c r="AN17" s="114"/>
      <c r="AO17" s="111"/>
      <c r="AP17" s="111"/>
      <c r="AQ17" s="112"/>
      <c r="AR17" s="113"/>
      <c r="AS17" s="114"/>
      <c r="AT17" s="111"/>
      <c r="AU17" s="111"/>
      <c r="AV17" s="112"/>
      <c r="AW17" s="113"/>
      <c r="AX17" s="114"/>
      <c r="AY17" s="111"/>
      <c r="AZ17" s="111"/>
      <c r="BA17" s="112"/>
      <c r="BB17" s="113"/>
      <c r="BC17" s="114"/>
      <c r="BD17" s="111"/>
      <c r="BE17" s="111"/>
      <c r="BF17" s="112"/>
      <c r="BG17" s="113"/>
      <c r="BH17" s="114"/>
    </row>
    <row r="18" spans="2:60" ht="15.75" customHeight="1">
      <c r="B18" s="55"/>
      <c r="C18" s="105"/>
      <c r="D18" s="9"/>
      <c r="E18" s="11"/>
      <c r="F18" s="74"/>
      <c r="G18" s="6"/>
      <c r="H18" s="10"/>
      <c r="I18" s="25"/>
      <c r="J18" s="33"/>
      <c r="K18" s="4"/>
      <c r="L18" s="4"/>
      <c r="M18" s="5"/>
      <c r="N18" s="25"/>
      <c r="O18" s="16"/>
      <c r="P18" s="75"/>
      <c r="Q18" s="4"/>
      <c r="R18" s="5"/>
      <c r="S18" s="25"/>
      <c r="T18" s="33"/>
      <c r="U18" s="75"/>
      <c r="V18" s="4"/>
      <c r="W18" s="5"/>
      <c r="X18" s="25"/>
      <c r="Y18" s="33"/>
      <c r="Z18" s="6"/>
      <c r="AA18" s="6"/>
      <c r="AB18" s="7"/>
      <c r="AC18" s="25"/>
      <c r="AD18" s="16"/>
      <c r="AE18" s="74"/>
      <c r="AF18" s="6"/>
      <c r="AG18" s="8"/>
      <c r="AH18" s="25"/>
      <c r="AI18" s="33"/>
      <c r="AJ18" s="111">
        <f>SUMPRODUCT(AJ14:AJ16,D14:D16)/SUM(D14:D16)</f>
        <v>0.30651607996123903</v>
      </c>
      <c r="AK18" s="111"/>
      <c r="AL18" s="112"/>
      <c r="AM18" s="113"/>
      <c r="AN18" s="114"/>
      <c r="AO18" s="111"/>
      <c r="AP18" s="111"/>
      <c r="AQ18" s="112"/>
      <c r="AR18" s="113"/>
      <c r="AS18" s="114"/>
      <c r="AT18" s="111"/>
      <c r="AU18" s="111"/>
      <c r="AV18" s="112"/>
      <c r="AW18" s="113"/>
      <c r="AX18" s="114"/>
      <c r="AY18" s="111"/>
      <c r="AZ18" s="111"/>
      <c r="BA18" s="112"/>
      <c r="BB18" s="113"/>
      <c r="BC18" s="114"/>
      <c r="BD18" s="111"/>
      <c r="BE18" s="111"/>
      <c r="BF18" s="112"/>
      <c r="BG18" s="113"/>
      <c r="BH18" s="114"/>
    </row>
    <row r="19" spans="2:60" ht="15.75" customHeight="1">
      <c r="B19" s="55"/>
      <c r="C19" s="105"/>
      <c r="D19" s="9"/>
      <c r="E19" s="11"/>
      <c r="F19" s="74"/>
      <c r="G19" s="6"/>
      <c r="H19" s="10"/>
      <c r="I19" s="25"/>
      <c r="J19" s="33"/>
      <c r="K19" s="4"/>
      <c r="L19" s="4"/>
      <c r="M19" s="5"/>
      <c r="N19" s="25"/>
      <c r="O19" s="16"/>
      <c r="P19" s="75"/>
      <c r="Q19" s="4"/>
      <c r="R19" s="5"/>
      <c r="S19" s="25"/>
      <c r="T19" s="33"/>
      <c r="U19" s="75"/>
      <c r="V19" s="4"/>
      <c r="W19" s="5"/>
      <c r="X19" s="25"/>
      <c r="Y19" s="33"/>
      <c r="Z19" s="6"/>
      <c r="AA19" s="6"/>
      <c r="AB19" s="7"/>
      <c r="AC19" s="25"/>
      <c r="AD19" s="16"/>
      <c r="AE19" s="74"/>
      <c r="AF19" s="6"/>
      <c r="AG19" s="8"/>
      <c r="AH19" s="25"/>
      <c r="AI19" s="33"/>
      <c r="AJ19" s="111"/>
      <c r="AK19" s="111"/>
      <c r="AL19" s="112"/>
      <c r="AM19" s="113"/>
      <c r="AN19" s="114"/>
      <c r="AO19" s="111"/>
      <c r="AP19" s="111"/>
      <c r="AQ19" s="112"/>
      <c r="AR19" s="113"/>
      <c r="AS19" s="114"/>
      <c r="AT19" s="111"/>
      <c r="AU19" s="111"/>
      <c r="AV19" s="112"/>
      <c r="AW19" s="113"/>
      <c r="AX19" s="114"/>
      <c r="AY19" s="111"/>
      <c r="AZ19" s="111"/>
      <c r="BA19" s="112"/>
      <c r="BB19" s="113"/>
      <c r="BC19" s="114"/>
      <c r="BD19" s="111"/>
      <c r="BE19" s="111"/>
      <c r="BF19" s="112"/>
      <c r="BG19" s="113"/>
      <c r="BH19" s="114"/>
    </row>
    <row r="20" spans="2:60" ht="15.75" customHeight="1">
      <c r="B20" s="55"/>
      <c r="C20" s="105"/>
      <c r="D20" s="9"/>
      <c r="E20" s="11"/>
      <c r="F20" s="74"/>
      <c r="G20" s="6"/>
      <c r="H20" s="10"/>
      <c r="I20" s="25"/>
      <c r="J20" s="33"/>
      <c r="K20" s="4"/>
      <c r="L20" s="4"/>
      <c r="M20" s="5"/>
      <c r="N20" s="25"/>
      <c r="O20" s="16"/>
      <c r="P20" s="75"/>
      <c r="Q20" s="4"/>
      <c r="R20" s="5"/>
      <c r="S20" s="25"/>
      <c r="T20" s="33"/>
      <c r="U20" s="75"/>
      <c r="V20" s="4"/>
      <c r="W20" s="5"/>
      <c r="X20" s="25"/>
      <c r="Y20" s="33"/>
      <c r="Z20" s="6"/>
      <c r="AA20" s="6"/>
      <c r="AB20" s="7"/>
      <c r="AC20" s="25"/>
      <c r="AD20" s="16"/>
      <c r="AE20" s="74"/>
      <c r="AF20" s="6"/>
      <c r="AG20" s="8"/>
      <c r="AH20" s="25"/>
      <c r="AI20" s="33"/>
      <c r="AJ20" s="111"/>
      <c r="AK20" s="111"/>
      <c r="AL20" s="112"/>
      <c r="AM20" s="113"/>
      <c r="AN20" s="114"/>
      <c r="AO20" s="111"/>
      <c r="AP20" s="111"/>
      <c r="AQ20" s="112"/>
      <c r="AR20" s="113"/>
      <c r="AS20" s="114"/>
      <c r="AT20" s="111"/>
      <c r="AU20" s="111"/>
      <c r="AV20" s="112"/>
      <c r="AW20" s="113"/>
      <c r="AX20" s="114"/>
      <c r="AY20" s="111"/>
      <c r="AZ20" s="111"/>
      <c r="BA20" s="112"/>
      <c r="BB20" s="113"/>
      <c r="BC20" s="114"/>
      <c r="BD20" s="111"/>
      <c r="BE20" s="111"/>
      <c r="BF20" s="112"/>
      <c r="BG20" s="113"/>
      <c r="BH20" s="114"/>
    </row>
    <row r="21" spans="2:60" ht="15.75" customHeight="1">
      <c r="B21" s="55"/>
      <c r="C21" s="105"/>
      <c r="D21" s="9"/>
      <c r="E21" s="11"/>
      <c r="F21" s="74"/>
      <c r="G21" s="6"/>
      <c r="H21" s="10"/>
      <c r="I21" s="25"/>
      <c r="J21" s="33"/>
      <c r="K21" s="4"/>
      <c r="L21" s="4"/>
      <c r="M21" s="5"/>
      <c r="N21" s="25"/>
      <c r="O21" s="16"/>
      <c r="P21" s="75"/>
      <c r="Q21" s="4"/>
      <c r="R21" s="5"/>
      <c r="S21" s="25"/>
      <c r="T21" s="33"/>
      <c r="U21" s="75"/>
      <c r="V21" s="4"/>
      <c r="W21" s="5"/>
      <c r="X21" s="25"/>
      <c r="Y21" s="33"/>
      <c r="Z21" s="6"/>
      <c r="AA21" s="6"/>
      <c r="AB21" s="7"/>
      <c r="AC21" s="25"/>
      <c r="AD21" s="16"/>
      <c r="AE21" s="74"/>
      <c r="AF21" s="6"/>
      <c r="AG21" s="8"/>
      <c r="AH21" s="25"/>
      <c r="AI21" s="33"/>
      <c r="AJ21" s="111"/>
      <c r="AK21" s="111"/>
      <c r="AL21" s="112"/>
      <c r="AM21" s="113"/>
      <c r="AN21" s="114"/>
      <c r="AO21" s="111"/>
      <c r="AP21" s="111"/>
      <c r="AQ21" s="112"/>
      <c r="AR21" s="113"/>
      <c r="AS21" s="114"/>
      <c r="AT21" s="111"/>
      <c r="AU21" s="111"/>
      <c r="AV21" s="112"/>
      <c r="AW21" s="113"/>
      <c r="AX21" s="114"/>
      <c r="AY21" s="111"/>
      <c r="AZ21" s="111"/>
      <c r="BA21" s="112"/>
      <c r="BB21" s="113"/>
      <c r="BC21" s="114"/>
      <c r="BD21" s="111"/>
      <c r="BE21" s="111"/>
      <c r="BF21" s="112"/>
      <c r="BG21" s="113"/>
      <c r="BH21" s="114"/>
    </row>
    <row r="22" spans="2:60" ht="15.75" customHeight="1">
      <c r="B22" s="55"/>
      <c r="C22" s="105"/>
      <c r="D22" s="9"/>
      <c r="E22" s="11"/>
      <c r="F22" s="74"/>
      <c r="G22" s="6"/>
      <c r="H22" s="10"/>
      <c r="I22" s="25"/>
      <c r="J22" s="33"/>
      <c r="K22" s="4"/>
      <c r="L22" s="4"/>
      <c r="M22" s="5"/>
      <c r="N22" s="25"/>
      <c r="O22" s="16"/>
      <c r="P22" s="75"/>
      <c r="Q22" s="4"/>
      <c r="R22" s="5"/>
      <c r="S22" s="25"/>
      <c r="T22" s="33"/>
      <c r="U22" s="75"/>
      <c r="V22" s="4"/>
      <c r="W22" s="5"/>
      <c r="X22" s="25"/>
      <c r="Y22" s="33"/>
      <c r="Z22" s="6"/>
      <c r="AA22" s="6"/>
      <c r="AB22" s="7"/>
      <c r="AC22" s="25"/>
      <c r="AD22" s="16"/>
      <c r="AE22" s="74"/>
      <c r="AF22" s="6"/>
      <c r="AG22" s="8"/>
      <c r="AH22" s="25"/>
      <c r="AI22" s="33"/>
      <c r="AJ22" s="111"/>
      <c r="AK22" s="111"/>
      <c r="AL22" s="112"/>
      <c r="AM22" s="113"/>
      <c r="AN22" s="114"/>
      <c r="AO22" s="111"/>
      <c r="AP22" s="111"/>
      <c r="AQ22" s="112"/>
      <c r="AR22" s="113"/>
      <c r="AS22" s="114"/>
      <c r="AT22" s="111"/>
      <c r="AU22" s="111"/>
      <c r="AV22" s="112"/>
      <c r="AW22" s="113"/>
      <c r="AX22" s="114"/>
      <c r="AY22" s="111"/>
      <c r="AZ22" s="111"/>
      <c r="BA22" s="112"/>
      <c r="BB22" s="113"/>
      <c r="BC22" s="114"/>
      <c r="BD22" s="111"/>
      <c r="BE22" s="111"/>
      <c r="BF22" s="112"/>
      <c r="BG22" s="113"/>
      <c r="BH22" s="114"/>
    </row>
    <row r="23" spans="2:60" ht="15.75" customHeight="1">
      <c r="B23" s="55"/>
      <c r="C23" s="105"/>
      <c r="D23" s="9"/>
      <c r="E23" s="11"/>
      <c r="F23" s="74"/>
      <c r="G23" s="6"/>
      <c r="H23" s="10"/>
      <c r="I23" s="25"/>
      <c r="J23" s="33"/>
      <c r="K23" s="4"/>
      <c r="L23" s="4"/>
      <c r="M23" s="5"/>
      <c r="N23" s="25"/>
      <c r="O23" s="16"/>
      <c r="P23" s="75"/>
      <c r="Q23" s="4"/>
      <c r="R23" s="5"/>
      <c r="S23" s="25"/>
      <c r="T23" s="33"/>
      <c r="U23" s="75"/>
      <c r="V23" s="4"/>
      <c r="W23" s="5"/>
      <c r="X23" s="25"/>
      <c r="Y23" s="33"/>
      <c r="Z23" s="6"/>
      <c r="AA23" s="6"/>
      <c r="AB23" s="7"/>
      <c r="AC23" s="25"/>
      <c r="AD23" s="16"/>
      <c r="AE23" s="74"/>
      <c r="AF23" s="6"/>
      <c r="AG23" s="8"/>
      <c r="AH23" s="25"/>
      <c r="AI23" s="33"/>
      <c r="AJ23" s="111"/>
      <c r="AK23" s="111"/>
      <c r="AL23" s="112"/>
      <c r="AM23" s="113"/>
      <c r="AN23" s="114"/>
      <c r="AO23" s="111"/>
      <c r="AP23" s="111"/>
      <c r="AQ23" s="112"/>
      <c r="AR23" s="113"/>
      <c r="AS23" s="114"/>
      <c r="AT23" s="111"/>
      <c r="AU23" s="111"/>
      <c r="AV23" s="112"/>
      <c r="AW23" s="113"/>
      <c r="AX23" s="114"/>
      <c r="AY23" s="111"/>
      <c r="AZ23" s="111"/>
      <c r="BA23" s="112"/>
      <c r="BB23" s="113"/>
      <c r="BC23" s="114"/>
      <c r="BD23" s="111"/>
      <c r="BE23" s="111"/>
      <c r="BF23" s="112"/>
      <c r="BG23" s="113"/>
      <c r="BH23" s="114"/>
    </row>
    <row r="24" spans="2:60" ht="15.75" customHeight="1">
      <c r="B24" s="55"/>
      <c r="C24" s="105"/>
      <c r="D24" s="9"/>
      <c r="E24" s="11"/>
      <c r="F24" s="74"/>
      <c r="G24" s="6"/>
      <c r="H24" s="10"/>
      <c r="I24" s="25"/>
      <c r="J24" s="33"/>
      <c r="K24" s="4"/>
      <c r="L24" s="4"/>
      <c r="M24" s="5"/>
      <c r="N24" s="25"/>
      <c r="O24" s="16"/>
      <c r="P24" s="75"/>
      <c r="Q24" s="4"/>
      <c r="R24" s="5"/>
      <c r="S24" s="25"/>
      <c r="T24" s="33"/>
      <c r="U24" s="75"/>
      <c r="V24" s="4"/>
      <c r="W24" s="5"/>
      <c r="X24" s="25"/>
      <c r="Y24" s="33"/>
      <c r="Z24" s="6"/>
      <c r="AA24" s="6"/>
      <c r="AB24" s="7"/>
      <c r="AC24" s="25"/>
      <c r="AD24" s="16"/>
      <c r="AE24" s="74"/>
      <c r="AF24" s="6"/>
      <c r="AG24" s="8"/>
      <c r="AH24" s="25"/>
      <c r="AI24" s="33"/>
      <c r="AJ24" s="111"/>
      <c r="AK24" s="111"/>
      <c r="AL24" s="112"/>
      <c r="AM24" s="113"/>
      <c r="AN24" s="114"/>
      <c r="AO24" s="111"/>
      <c r="AP24" s="111"/>
      <c r="AQ24" s="112"/>
      <c r="AR24" s="113"/>
      <c r="AS24" s="114"/>
      <c r="AT24" s="111"/>
      <c r="AU24" s="111"/>
      <c r="AV24" s="112"/>
      <c r="AW24" s="113"/>
      <c r="AX24" s="114"/>
      <c r="AY24" s="111"/>
      <c r="AZ24" s="111"/>
      <c r="BA24" s="112"/>
      <c r="BB24" s="113"/>
      <c r="BC24" s="114"/>
      <c r="BD24" s="111"/>
      <c r="BE24" s="111"/>
      <c r="BF24" s="112"/>
      <c r="BG24" s="113"/>
      <c r="BH24" s="114"/>
    </row>
    <row r="25" spans="2:60" ht="15.75" customHeight="1">
      <c r="B25" s="55"/>
      <c r="C25" s="105"/>
      <c r="D25" s="9"/>
      <c r="E25" s="11"/>
      <c r="F25" s="74"/>
      <c r="G25" s="6"/>
      <c r="H25" s="10"/>
      <c r="I25" s="25"/>
      <c r="J25" s="33"/>
      <c r="K25" s="4"/>
      <c r="L25" s="4"/>
      <c r="M25" s="5"/>
      <c r="N25" s="25"/>
      <c r="O25" s="16"/>
      <c r="P25" s="75"/>
      <c r="Q25" s="4"/>
      <c r="R25" s="5"/>
      <c r="S25" s="25"/>
      <c r="T25" s="33"/>
      <c r="U25" s="75"/>
      <c r="V25" s="4"/>
      <c r="W25" s="5"/>
      <c r="X25" s="25"/>
      <c r="Y25" s="33"/>
      <c r="Z25" s="6"/>
      <c r="AA25" s="6"/>
      <c r="AB25" s="7"/>
      <c r="AC25" s="25"/>
      <c r="AD25" s="16"/>
      <c r="AE25" s="74"/>
      <c r="AF25" s="6"/>
      <c r="AG25" s="8"/>
      <c r="AH25" s="25"/>
      <c r="AI25" s="33"/>
      <c r="AJ25" s="111"/>
      <c r="AK25" s="111"/>
      <c r="AL25" s="112"/>
      <c r="AM25" s="113"/>
      <c r="AN25" s="114"/>
      <c r="AO25" s="111"/>
      <c r="AP25" s="111"/>
      <c r="AQ25" s="112"/>
      <c r="AR25" s="113"/>
      <c r="AS25" s="114"/>
      <c r="AT25" s="111"/>
      <c r="AU25" s="111"/>
      <c r="AV25" s="112"/>
      <c r="AW25" s="113"/>
      <c r="AX25" s="114"/>
      <c r="AY25" s="111"/>
      <c r="AZ25" s="111"/>
      <c r="BA25" s="112"/>
      <c r="BB25" s="113"/>
      <c r="BC25" s="114"/>
      <c r="BD25" s="111"/>
      <c r="BE25" s="111"/>
      <c r="BF25" s="112"/>
      <c r="BG25" s="113"/>
      <c r="BH25" s="114"/>
    </row>
    <row r="26" spans="2:60" ht="15.75" customHeight="1">
      <c r="B26" s="55"/>
      <c r="C26" s="105"/>
      <c r="D26" s="9"/>
      <c r="E26" s="11"/>
      <c r="F26" s="74"/>
      <c r="G26" s="6"/>
      <c r="H26" s="10"/>
      <c r="I26" s="25"/>
      <c r="J26" s="33"/>
      <c r="K26" s="4"/>
      <c r="L26" s="4"/>
      <c r="M26" s="5"/>
      <c r="N26" s="25"/>
      <c r="O26" s="16"/>
      <c r="P26" s="75"/>
      <c r="Q26" s="4"/>
      <c r="R26" s="5"/>
      <c r="S26" s="25"/>
      <c r="T26" s="33"/>
      <c r="U26" s="75"/>
      <c r="V26" s="4"/>
      <c r="W26" s="5"/>
      <c r="X26" s="25"/>
      <c r="Y26" s="33"/>
      <c r="Z26" s="6"/>
      <c r="AA26" s="6"/>
      <c r="AB26" s="7"/>
      <c r="AC26" s="25"/>
      <c r="AD26" s="16"/>
      <c r="AE26" s="74"/>
      <c r="AF26" s="6"/>
      <c r="AG26" s="8"/>
      <c r="AH26" s="25"/>
      <c r="AI26" s="33"/>
      <c r="AJ26" s="111"/>
      <c r="AK26" s="111"/>
      <c r="AL26" s="112"/>
      <c r="AM26" s="113"/>
      <c r="AN26" s="114"/>
      <c r="AO26" s="111"/>
      <c r="AP26" s="111"/>
      <c r="AQ26" s="112"/>
      <c r="AR26" s="113"/>
      <c r="AS26" s="114"/>
      <c r="AT26" s="111"/>
      <c r="AU26" s="111"/>
      <c r="AV26" s="112"/>
      <c r="AW26" s="113"/>
      <c r="AX26" s="114"/>
      <c r="AY26" s="111"/>
      <c r="AZ26" s="111"/>
      <c r="BA26" s="112"/>
      <c r="BB26" s="113"/>
      <c r="BC26" s="114"/>
      <c r="BD26" s="111"/>
      <c r="BE26" s="111"/>
      <c r="BF26" s="112"/>
      <c r="BG26" s="113"/>
      <c r="BH26" s="114"/>
    </row>
    <row r="27" spans="2:60" ht="15.75" customHeight="1">
      <c r="B27" s="55"/>
      <c r="C27" s="105"/>
      <c r="D27" s="9"/>
      <c r="E27" s="11"/>
      <c r="F27" s="74"/>
      <c r="G27" s="6"/>
      <c r="H27" s="10"/>
      <c r="I27" s="25"/>
      <c r="J27" s="33"/>
      <c r="K27" s="4"/>
      <c r="L27" s="4"/>
      <c r="M27" s="5"/>
      <c r="N27" s="25"/>
      <c r="O27" s="16"/>
      <c r="P27" s="75"/>
      <c r="Q27" s="4"/>
      <c r="R27" s="5"/>
      <c r="S27" s="25"/>
      <c r="T27" s="33"/>
      <c r="U27" s="75"/>
      <c r="V27" s="4"/>
      <c r="W27" s="5"/>
      <c r="X27" s="25"/>
      <c r="Y27" s="33"/>
      <c r="Z27" s="6"/>
      <c r="AA27" s="6"/>
      <c r="AB27" s="7"/>
      <c r="AC27" s="25"/>
      <c r="AD27" s="16"/>
      <c r="AE27" s="74"/>
      <c r="AF27" s="6"/>
      <c r="AG27" s="8"/>
      <c r="AH27" s="25"/>
      <c r="AI27" s="33"/>
      <c r="AJ27" s="111"/>
      <c r="AK27" s="111"/>
      <c r="AL27" s="112"/>
      <c r="AM27" s="113"/>
      <c r="AN27" s="114"/>
      <c r="AO27" s="111"/>
      <c r="AP27" s="111"/>
      <c r="AQ27" s="112"/>
      <c r="AR27" s="113"/>
      <c r="AS27" s="114"/>
      <c r="AT27" s="111"/>
      <c r="AU27" s="111"/>
      <c r="AV27" s="112"/>
      <c r="AW27" s="113"/>
      <c r="AX27" s="114"/>
      <c r="AY27" s="111"/>
      <c r="AZ27" s="111"/>
      <c r="BA27" s="112"/>
      <c r="BB27" s="113"/>
      <c r="BC27" s="114"/>
      <c r="BD27" s="111"/>
      <c r="BE27" s="111"/>
      <c r="BF27" s="112"/>
      <c r="BG27" s="113"/>
      <c r="BH27" s="114"/>
    </row>
    <row r="28" spans="2:60" ht="15.75" customHeight="1">
      <c r="B28" s="55"/>
      <c r="C28" s="105"/>
      <c r="D28" s="9"/>
      <c r="E28" s="11"/>
      <c r="F28" s="74"/>
      <c r="G28" s="6"/>
      <c r="H28" s="10"/>
      <c r="I28" s="25"/>
      <c r="J28" s="33"/>
      <c r="K28" s="4"/>
      <c r="L28" s="4"/>
      <c r="M28" s="5"/>
      <c r="N28" s="25"/>
      <c r="O28" s="16"/>
      <c r="P28" s="75"/>
      <c r="Q28" s="4"/>
      <c r="R28" s="5"/>
      <c r="S28" s="25"/>
      <c r="T28" s="33"/>
      <c r="U28" s="75"/>
      <c r="V28" s="4"/>
      <c r="W28" s="5"/>
      <c r="X28" s="25"/>
      <c r="Y28" s="33"/>
      <c r="Z28" s="6"/>
      <c r="AA28" s="6"/>
      <c r="AB28" s="7"/>
      <c r="AC28" s="25"/>
      <c r="AD28" s="16"/>
      <c r="AE28" s="74"/>
      <c r="AF28" s="6"/>
      <c r="AG28" s="8"/>
      <c r="AH28" s="25"/>
      <c r="AI28" s="33"/>
      <c r="AJ28" s="111"/>
      <c r="AK28" s="111"/>
      <c r="AL28" s="112"/>
      <c r="AM28" s="113"/>
      <c r="AN28" s="114"/>
      <c r="AO28" s="111"/>
      <c r="AP28" s="111"/>
      <c r="AQ28" s="112"/>
      <c r="AR28" s="113"/>
      <c r="AS28" s="114"/>
      <c r="AT28" s="111"/>
      <c r="AU28" s="111"/>
      <c r="AV28" s="112"/>
      <c r="AW28" s="113"/>
      <c r="AX28" s="114"/>
      <c r="AY28" s="111"/>
      <c r="AZ28" s="111"/>
      <c r="BA28" s="112"/>
      <c r="BB28" s="113"/>
      <c r="BC28" s="114"/>
      <c r="BD28" s="111"/>
      <c r="BE28" s="111"/>
      <c r="BF28" s="112"/>
      <c r="BG28" s="113"/>
      <c r="BH28" s="114"/>
    </row>
    <row r="29" spans="2:60" ht="15.75" customHeight="1">
      <c r="B29" s="55"/>
      <c r="C29" s="105"/>
      <c r="D29" s="9"/>
      <c r="E29" s="11"/>
      <c r="F29" s="74"/>
      <c r="G29" s="6"/>
      <c r="H29" s="10"/>
      <c r="I29" s="25"/>
      <c r="J29" s="33"/>
      <c r="K29" s="4"/>
      <c r="L29" s="4"/>
      <c r="M29" s="5"/>
      <c r="N29" s="25"/>
      <c r="O29" s="16"/>
      <c r="P29" s="75"/>
      <c r="Q29" s="4"/>
      <c r="R29" s="5"/>
      <c r="S29" s="25"/>
      <c r="T29" s="33"/>
      <c r="U29" s="75"/>
      <c r="V29" s="4"/>
      <c r="W29" s="5"/>
      <c r="X29" s="25"/>
      <c r="Y29" s="33"/>
      <c r="Z29" s="6"/>
      <c r="AA29" s="6"/>
      <c r="AB29" s="7"/>
      <c r="AC29" s="25"/>
      <c r="AD29" s="16"/>
      <c r="AE29" s="74"/>
      <c r="AF29" s="6"/>
      <c r="AG29" s="8"/>
      <c r="AH29" s="25"/>
      <c r="AI29" s="33"/>
      <c r="AJ29" s="111"/>
      <c r="AK29" s="111"/>
      <c r="AL29" s="112"/>
      <c r="AM29" s="113"/>
      <c r="AN29" s="114"/>
      <c r="AO29" s="111"/>
      <c r="AP29" s="111"/>
      <c r="AQ29" s="112"/>
      <c r="AR29" s="113"/>
      <c r="AS29" s="114"/>
      <c r="AT29" s="111"/>
      <c r="AU29" s="111"/>
      <c r="AV29" s="112"/>
      <c r="AW29" s="113"/>
      <c r="AX29" s="114"/>
      <c r="AY29" s="111"/>
      <c r="AZ29" s="111"/>
      <c r="BA29" s="112"/>
      <c r="BB29" s="113"/>
      <c r="BC29" s="114"/>
      <c r="BD29" s="111"/>
      <c r="BE29" s="111"/>
      <c r="BF29" s="112"/>
      <c r="BG29" s="113"/>
      <c r="BH29" s="114"/>
    </row>
    <row r="30" spans="2:60" ht="15.75" customHeight="1">
      <c r="B30" s="55"/>
      <c r="C30" s="105"/>
      <c r="D30" s="9"/>
      <c r="E30" s="11"/>
      <c r="F30" s="74"/>
      <c r="G30" s="6"/>
      <c r="H30" s="10"/>
      <c r="I30" s="25"/>
      <c r="J30" s="33"/>
      <c r="K30" s="4"/>
      <c r="L30" s="4"/>
      <c r="M30" s="5"/>
      <c r="N30" s="25"/>
      <c r="O30" s="16"/>
      <c r="P30" s="75"/>
      <c r="Q30" s="4"/>
      <c r="R30" s="5"/>
      <c r="S30" s="25"/>
      <c r="T30" s="33"/>
      <c r="U30" s="75"/>
      <c r="V30" s="4"/>
      <c r="W30" s="5"/>
      <c r="X30" s="25"/>
      <c r="Y30" s="33"/>
      <c r="Z30" s="6"/>
      <c r="AA30" s="6"/>
      <c r="AB30" s="7"/>
      <c r="AC30" s="25"/>
      <c r="AD30" s="16"/>
      <c r="AE30" s="74"/>
      <c r="AF30" s="6"/>
      <c r="AG30" s="8"/>
      <c r="AH30" s="25"/>
      <c r="AI30" s="33"/>
      <c r="AJ30" s="111"/>
      <c r="AK30" s="111"/>
      <c r="AL30" s="112"/>
      <c r="AM30" s="113"/>
      <c r="AN30" s="114"/>
      <c r="AO30" s="111"/>
      <c r="AP30" s="111"/>
      <c r="AQ30" s="112"/>
      <c r="AR30" s="113"/>
      <c r="AS30" s="114"/>
      <c r="AT30" s="111"/>
      <c r="AU30" s="111"/>
      <c r="AV30" s="112"/>
      <c r="AW30" s="113"/>
      <c r="AX30" s="114"/>
      <c r="AY30" s="111"/>
      <c r="AZ30" s="111"/>
      <c r="BA30" s="112"/>
      <c r="BB30" s="113"/>
      <c r="BC30" s="114"/>
      <c r="BD30" s="111"/>
      <c r="BE30" s="111"/>
      <c r="BF30" s="112"/>
      <c r="BG30" s="113"/>
      <c r="BH30" s="114"/>
    </row>
    <row r="31" spans="2:60" ht="15.75" customHeight="1">
      <c r="B31" s="55"/>
      <c r="C31" s="105"/>
      <c r="D31" s="9"/>
      <c r="E31" s="11"/>
      <c r="F31" s="74"/>
      <c r="G31" s="6"/>
      <c r="H31" s="10"/>
      <c r="I31" s="25"/>
      <c r="J31" s="33"/>
      <c r="K31" s="4"/>
      <c r="L31" s="4"/>
      <c r="M31" s="5"/>
      <c r="N31" s="25"/>
      <c r="O31" s="16"/>
      <c r="P31" s="75"/>
      <c r="Q31" s="4"/>
      <c r="R31" s="5"/>
      <c r="S31" s="25"/>
      <c r="T31" s="33"/>
      <c r="U31" s="75"/>
      <c r="V31" s="4"/>
      <c r="W31" s="5"/>
      <c r="X31" s="25"/>
      <c r="Y31" s="33"/>
      <c r="Z31" s="6"/>
      <c r="AA31" s="6"/>
      <c r="AB31" s="7"/>
      <c r="AC31" s="25"/>
      <c r="AD31" s="16"/>
      <c r="AE31" s="74"/>
      <c r="AF31" s="6"/>
      <c r="AG31" s="8"/>
      <c r="AH31" s="25"/>
      <c r="AI31" s="33"/>
      <c r="AJ31" s="111"/>
      <c r="AK31" s="111"/>
      <c r="AL31" s="112"/>
      <c r="AM31" s="113"/>
      <c r="AN31" s="114"/>
      <c r="AO31" s="111"/>
      <c r="AP31" s="111"/>
      <c r="AQ31" s="112"/>
      <c r="AR31" s="113"/>
      <c r="AS31" s="114"/>
      <c r="AT31" s="111"/>
      <c r="AU31" s="111"/>
      <c r="AV31" s="112"/>
      <c r="AW31" s="113"/>
      <c r="AX31" s="114"/>
      <c r="AY31" s="111"/>
      <c r="AZ31" s="111"/>
      <c r="BA31" s="112"/>
      <c r="BB31" s="113"/>
      <c r="BC31" s="114"/>
      <c r="BD31" s="111"/>
      <c r="BE31" s="111"/>
      <c r="BF31" s="112"/>
      <c r="BG31" s="113"/>
      <c r="BH31" s="114"/>
    </row>
    <row r="32" spans="2:60" ht="15.75" customHeight="1">
      <c r="B32" s="55"/>
      <c r="C32" s="105"/>
      <c r="D32" s="9"/>
      <c r="E32" s="11"/>
      <c r="F32" s="74"/>
      <c r="G32" s="6"/>
      <c r="H32" s="10"/>
      <c r="I32" s="25"/>
      <c r="J32" s="33"/>
      <c r="K32" s="4"/>
      <c r="L32" s="4"/>
      <c r="M32" s="5"/>
      <c r="N32" s="25"/>
      <c r="O32" s="16"/>
      <c r="P32" s="75"/>
      <c r="Q32" s="4"/>
      <c r="R32" s="5"/>
      <c r="S32" s="25"/>
      <c r="T32" s="33"/>
      <c r="U32" s="75"/>
      <c r="V32" s="4"/>
      <c r="W32" s="5"/>
      <c r="X32" s="25"/>
      <c r="Y32" s="33"/>
      <c r="Z32" s="6"/>
      <c r="AA32" s="6"/>
      <c r="AB32" s="7"/>
      <c r="AC32" s="25"/>
      <c r="AD32" s="16"/>
      <c r="AE32" s="74"/>
      <c r="AF32" s="6"/>
      <c r="AG32" s="8"/>
      <c r="AH32" s="25"/>
      <c r="AI32" s="33"/>
      <c r="AJ32" s="111"/>
      <c r="AK32" s="111"/>
      <c r="AL32" s="112"/>
      <c r="AM32" s="113"/>
      <c r="AN32" s="114"/>
      <c r="AO32" s="111"/>
      <c r="AP32" s="111"/>
      <c r="AQ32" s="112"/>
      <c r="AR32" s="113"/>
      <c r="AS32" s="114"/>
      <c r="AT32" s="111"/>
      <c r="AU32" s="111"/>
      <c r="AV32" s="112"/>
      <c r="AW32" s="113"/>
      <c r="AX32" s="114"/>
      <c r="AY32" s="111"/>
      <c r="AZ32" s="111"/>
      <c r="BA32" s="112"/>
      <c r="BB32" s="113"/>
      <c r="BC32" s="114"/>
      <c r="BD32" s="111"/>
      <c r="BE32" s="111"/>
      <c r="BF32" s="112"/>
      <c r="BG32" s="113"/>
      <c r="BH32" s="114"/>
    </row>
    <row r="33" spans="2:60" ht="15.75" customHeight="1">
      <c r="B33" s="55"/>
      <c r="C33" s="105"/>
      <c r="D33" s="9"/>
      <c r="E33" s="11"/>
      <c r="F33" s="74"/>
      <c r="G33" s="6"/>
      <c r="H33" s="10"/>
      <c r="I33" s="25"/>
      <c r="J33" s="33"/>
      <c r="K33" s="4"/>
      <c r="L33" s="4"/>
      <c r="M33" s="5"/>
      <c r="N33" s="25"/>
      <c r="O33" s="16"/>
      <c r="P33" s="75"/>
      <c r="Q33" s="4"/>
      <c r="R33" s="5"/>
      <c r="S33" s="25"/>
      <c r="T33" s="33"/>
      <c r="U33" s="75"/>
      <c r="V33" s="4"/>
      <c r="W33" s="5"/>
      <c r="X33" s="25"/>
      <c r="Y33" s="33"/>
      <c r="Z33" s="6"/>
      <c r="AA33" s="6"/>
      <c r="AB33" s="7"/>
      <c r="AC33" s="25"/>
      <c r="AD33" s="16"/>
      <c r="AE33" s="74"/>
      <c r="AF33" s="6"/>
      <c r="AG33" s="8"/>
      <c r="AH33" s="25"/>
      <c r="AI33" s="33"/>
      <c r="AJ33" s="111"/>
      <c r="AK33" s="111"/>
      <c r="AL33" s="112"/>
      <c r="AM33" s="113"/>
      <c r="AN33" s="114"/>
      <c r="AO33" s="111"/>
      <c r="AP33" s="111"/>
      <c r="AQ33" s="112"/>
      <c r="AR33" s="113"/>
      <c r="AS33" s="114"/>
      <c r="AT33" s="111"/>
      <c r="AU33" s="111"/>
      <c r="AV33" s="112"/>
      <c r="AW33" s="113"/>
      <c r="AX33" s="114"/>
      <c r="AY33" s="111"/>
      <c r="AZ33" s="111"/>
      <c r="BA33" s="112"/>
      <c r="BB33" s="113"/>
      <c r="BC33" s="114"/>
      <c r="BD33" s="111"/>
      <c r="BE33" s="111"/>
      <c r="BF33" s="112"/>
      <c r="BG33" s="113"/>
      <c r="BH33" s="114"/>
    </row>
    <row r="34" spans="2:60" ht="15.75" customHeight="1">
      <c r="B34" s="55"/>
      <c r="C34" s="105"/>
      <c r="D34" s="9"/>
      <c r="E34" s="11"/>
      <c r="F34" s="74"/>
      <c r="G34" s="6"/>
      <c r="H34" s="10"/>
      <c r="I34" s="25"/>
      <c r="J34" s="33"/>
      <c r="K34" s="4"/>
      <c r="L34" s="4"/>
      <c r="M34" s="5"/>
      <c r="N34" s="25"/>
      <c r="O34" s="16"/>
      <c r="P34" s="75"/>
      <c r="Q34" s="4"/>
      <c r="R34" s="5"/>
      <c r="S34" s="25"/>
      <c r="T34" s="33"/>
      <c r="U34" s="75"/>
      <c r="V34" s="4"/>
      <c r="W34" s="5"/>
      <c r="X34" s="25"/>
      <c r="Y34" s="33"/>
      <c r="Z34" s="6"/>
      <c r="AA34" s="6"/>
      <c r="AB34" s="7"/>
      <c r="AC34" s="25"/>
      <c r="AD34" s="16"/>
      <c r="AE34" s="74"/>
      <c r="AF34" s="6"/>
      <c r="AG34" s="8"/>
      <c r="AH34" s="25"/>
      <c r="AI34" s="33"/>
      <c r="AJ34" s="111"/>
      <c r="AK34" s="111"/>
      <c r="AL34" s="112"/>
      <c r="AM34" s="113"/>
      <c r="AN34" s="114"/>
      <c r="AO34" s="111"/>
      <c r="AP34" s="111"/>
      <c r="AQ34" s="112"/>
      <c r="AR34" s="113"/>
      <c r="AS34" s="114"/>
      <c r="AT34" s="111"/>
      <c r="AU34" s="111"/>
      <c r="AV34" s="112"/>
      <c r="AW34" s="113"/>
      <c r="AX34" s="114"/>
      <c r="AY34" s="111"/>
      <c r="AZ34" s="111"/>
      <c r="BA34" s="112"/>
      <c r="BB34" s="113"/>
      <c r="BC34" s="114"/>
      <c r="BD34" s="111"/>
      <c r="BE34" s="111"/>
      <c r="BF34" s="112"/>
      <c r="BG34" s="113"/>
      <c r="BH34" s="114"/>
    </row>
    <row r="35" spans="2:60" ht="15.75" customHeight="1">
      <c r="B35" s="55"/>
      <c r="C35" s="105"/>
      <c r="D35" s="9"/>
      <c r="E35" s="11"/>
      <c r="F35" s="74"/>
      <c r="G35" s="6"/>
      <c r="H35" s="10"/>
      <c r="I35" s="25"/>
      <c r="J35" s="72"/>
      <c r="K35" s="4"/>
      <c r="L35" s="4"/>
      <c r="M35" s="5"/>
      <c r="N35" s="25"/>
      <c r="O35" s="32"/>
      <c r="P35" s="75"/>
      <c r="Q35" s="4"/>
      <c r="R35" s="5"/>
      <c r="S35" s="25"/>
      <c r="T35" s="72"/>
      <c r="U35" s="75"/>
      <c r="V35" s="4"/>
      <c r="W35" s="5"/>
      <c r="X35" s="25"/>
      <c r="Y35" s="72"/>
      <c r="Z35" s="6"/>
      <c r="AA35" s="6"/>
      <c r="AB35" s="31"/>
      <c r="AC35" s="25"/>
      <c r="AD35" s="32"/>
      <c r="AE35" s="74"/>
      <c r="AF35" s="6"/>
      <c r="AG35" s="8"/>
      <c r="AH35" s="25"/>
      <c r="AI35" s="72"/>
      <c r="AJ35" s="111"/>
      <c r="AK35" s="111"/>
      <c r="AL35" s="112"/>
      <c r="AM35" s="113"/>
      <c r="AN35" s="114"/>
      <c r="AO35" s="111"/>
      <c r="AP35" s="111"/>
      <c r="AQ35" s="112"/>
      <c r="AR35" s="113"/>
      <c r="AS35" s="114"/>
      <c r="AT35" s="111"/>
      <c r="AU35" s="111"/>
      <c r="AV35" s="112"/>
      <c r="AW35" s="113"/>
      <c r="AX35" s="114"/>
      <c r="AY35" s="111"/>
      <c r="AZ35" s="111"/>
      <c r="BA35" s="112"/>
      <c r="BB35" s="113"/>
      <c r="BC35" s="114"/>
      <c r="BD35" s="111"/>
      <c r="BE35" s="111"/>
      <c r="BF35" s="112"/>
      <c r="BG35" s="113"/>
      <c r="BH35" s="114"/>
    </row>
    <row r="36" spans="2:60" ht="15.75" customHeight="1">
      <c r="B36" s="55"/>
      <c r="C36" s="105"/>
      <c r="D36" s="9"/>
      <c r="E36" s="11"/>
      <c r="F36" s="74"/>
      <c r="G36" s="6"/>
      <c r="H36" s="10"/>
      <c r="I36" s="25"/>
      <c r="J36" s="72"/>
      <c r="K36" s="4"/>
      <c r="L36" s="4"/>
      <c r="M36" s="5"/>
      <c r="N36" s="25"/>
      <c r="O36" s="32"/>
      <c r="P36" s="75"/>
      <c r="Q36" s="4"/>
      <c r="R36" s="5"/>
      <c r="S36" s="25"/>
      <c r="T36" s="72"/>
      <c r="U36" s="75"/>
      <c r="V36" s="4"/>
      <c r="W36" s="5"/>
      <c r="X36" s="25"/>
      <c r="Y36" s="72"/>
      <c r="Z36" s="6"/>
      <c r="AA36" s="6"/>
      <c r="AB36" s="31"/>
      <c r="AC36" s="25"/>
      <c r="AD36" s="32"/>
      <c r="AE36" s="74"/>
      <c r="AF36" s="6"/>
      <c r="AG36" s="8"/>
      <c r="AH36" s="25"/>
      <c r="AI36" s="72"/>
      <c r="AJ36" s="111"/>
      <c r="AK36" s="111"/>
      <c r="AL36" s="112"/>
      <c r="AM36" s="113"/>
      <c r="AN36" s="114"/>
      <c r="AO36" s="111"/>
      <c r="AP36" s="111"/>
      <c r="AQ36" s="112"/>
      <c r="AR36" s="113"/>
      <c r="AS36" s="114"/>
      <c r="AT36" s="111"/>
      <c r="AU36" s="111"/>
      <c r="AV36" s="112"/>
      <c r="AW36" s="113"/>
      <c r="AX36" s="114"/>
      <c r="AY36" s="111"/>
      <c r="AZ36" s="111"/>
      <c r="BA36" s="112"/>
      <c r="BB36" s="113"/>
      <c r="BC36" s="114"/>
      <c r="BD36" s="111"/>
      <c r="BE36" s="111"/>
      <c r="BF36" s="112"/>
      <c r="BG36" s="113"/>
      <c r="BH36" s="114"/>
    </row>
    <row r="37" spans="2:60" ht="15.75" customHeight="1">
      <c r="B37" s="55"/>
      <c r="C37" s="105"/>
      <c r="D37" s="9"/>
      <c r="E37" s="11"/>
      <c r="F37" s="74"/>
      <c r="G37" s="6"/>
      <c r="H37" s="10"/>
      <c r="I37" s="25"/>
      <c r="J37" s="72"/>
      <c r="K37" s="4"/>
      <c r="L37" s="4"/>
      <c r="M37" s="5"/>
      <c r="N37" s="25"/>
      <c r="O37" s="32"/>
      <c r="P37" s="75"/>
      <c r="Q37" s="4"/>
      <c r="R37" s="5"/>
      <c r="S37" s="25"/>
      <c r="T37" s="72"/>
      <c r="U37" s="75"/>
      <c r="V37" s="4"/>
      <c r="W37" s="5"/>
      <c r="X37" s="25"/>
      <c r="Y37" s="72"/>
      <c r="Z37" s="6"/>
      <c r="AA37" s="6"/>
      <c r="AB37" s="31"/>
      <c r="AC37" s="25"/>
      <c r="AD37" s="32"/>
      <c r="AE37" s="74"/>
      <c r="AF37" s="6"/>
      <c r="AG37" s="8"/>
      <c r="AH37" s="25"/>
      <c r="AI37" s="72"/>
      <c r="AJ37" s="111"/>
      <c r="AK37" s="111"/>
      <c r="AL37" s="112"/>
      <c r="AM37" s="113"/>
      <c r="AN37" s="114"/>
      <c r="AO37" s="111"/>
      <c r="AP37" s="111"/>
      <c r="AQ37" s="112"/>
      <c r="AR37" s="113"/>
      <c r="AS37" s="114"/>
      <c r="AT37" s="111"/>
      <c r="AU37" s="111"/>
      <c r="AV37" s="112"/>
      <c r="AW37" s="113"/>
      <c r="AX37" s="114"/>
      <c r="AY37" s="111"/>
      <c r="AZ37" s="111"/>
      <c r="BA37" s="112"/>
      <c r="BB37" s="113"/>
      <c r="BC37" s="114"/>
      <c r="BD37" s="111"/>
      <c r="BE37" s="111"/>
      <c r="BF37" s="112"/>
      <c r="BG37" s="113"/>
      <c r="BH37" s="114"/>
    </row>
    <row r="38" spans="2:60" ht="15.75" customHeight="1">
      <c r="B38" s="55"/>
      <c r="C38" s="105"/>
      <c r="D38" s="9"/>
      <c r="E38" s="11"/>
      <c r="F38" s="74"/>
      <c r="G38" s="6"/>
      <c r="H38" s="10"/>
      <c r="I38" s="25"/>
      <c r="J38" s="72"/>
      <c r="K38" s="4"/>
      <c r="L38" s="4"/>
      <c r="M38" s="5"/>
      <c r="N38" s="25"/>
      <c r="O38" s="32"/>
      <c r="P38" s="75"/>
      <c r="Q38" s="4"/>
      <c r="R38" s="5"/>
      <c r="S38" s="25"/>
      <c r="T38" s="72"/>
      <c r="U38" s="75"/>
      <c r="V38" s="4"/>
      <c r="W38" s="5"/>
      <c r="X38" s="25"/>
      <c r="Y38" s="72"/>
      <c r="Z38" s="6"/>
      <c r="AA38" s="6"/>
      <c r="AB38" s="31"/>
      <c r="AC38" s="25"/>
      <c r="AD38" s="32"/>
      <c r="AE38" s="74"/>
      <c r="AF38" s="6"/>
      <c r="AG38" s="8"/>
      <c r="AH38" s="25"/>
      <c r="AI38" s="72"/>
      <c r="AJ38" s="111"/>
      <c r="AK38" s="111"/>
      <c r="AL38" s="112"/>
      <c r="AM38" s="113"/>
      <c r="AN38" s="114"/>
      <c r="AO38" s="111"/>
      <c r="AP38" s="111"/>
      <c r="AQ38" s="112"/>
      <c r="AR38" s="113"/>
      <c r="AS38" s="114"/>
      <c r="AT38" s="111"/>
      <c r="AU38" s="111"/>
      <c r="AV38" s="112"/>
      <c r="AW38" s="113"/>
      <c r="AX38" s="114"/>
      <c r="AY38" s="111"/>
      <c r="AZ38" s="111"/>
      <c r="BA38" s="112"/>
      <c r="BB38" s="113"/>
      <c r="BC38" s="114"/>
      <c r="BD38" s="111"/>
      <c r="BE38" s="111"/>
      <c r="BF38" s="112"/>
      <c r="BG38" s="113"/>
      <c r="BH38" s="114"/>
    </row>
    <row r="39" spans="2:60" ht="15.75" customHeight="1">
      <c r="B39" s="55"/>
      <c r="C39" s="105"/>
      <c r="D39" s="9"/>
      <c r="E39" s="11"/>
      <c r="F39" s="74"/>
      <c r="G39" s="6"/>
      <c r="H39" s="10"/>
      <c r="I39" s="25"/>
      <c r="J39" s="72"/>
      <c r="K39" s="4"/>
      <c r="L39" s="4"/>
      <c r="M39" s="5"/>
      <c r="N39" s="25"/>
      <c r="O39" s="32"/>
      <c r="P39" s="75"/>
      <c r="Q39" s="4"/>
      <c r="R39" s="5"/>
      <c r="S39" s="25"/>
      <c r="T39" s="72"/>
      <c r="U39" s="75"/>
      <c r="V39" s="4"/>
      <c r="W39" s="5"/>
      <c r="X39" s="25"/>
      <c r="Y39" s="72"/>
      <c r="Z39" s="6"/>
      <c r="AA39" s="6"/>
      <c r="AB39" s="31"/>
      <c r="AC39" s="25"/>
      <c r="AD39" s="32"/>
      <c r="AE39" s="74"/>
      <c r="AF39" s="6"/>
      <c r="AG39" s="8"/>
      <c r="AH39" s="25"/>
      <c r="AI39" s="72"/>
      <c r="AJ39" s="111"/>
      <c r="AK39" s="111"/>
      <c r="AL39" s="112"/>
      <c r="AM39" s="113"/>
      <c r="AN39" s="114"/>
      <c r="AO39" s="111"/>
      <c r="AP39" s="111"/>
      <c r="AQ39" s="112"/>
      <c r="AR39" s="113"/>
      <c r="AS39" s="114"/>
      <c r="AT39" s="111"/>
      <c r="AU39" s="111"/>
      <c r="AV39" s="112"/>
      <c r="AW39" s="113"/>
      <c r="AX39" s="114"/>
      <c r="AY39" s="111"/>
      <c r="AZ39" s="111"/>
      <c r="BA39" s="112"/>
      <c r="BB39" s="113"/>
      <c r="BC39" s="114"/>
      <c r="BD39" s="111"/>
      <c r="BE39" s="111"/>
      <c r="BF39" s="112"/>
      <c r="BG39" s="113"/>
      <c r="BH39" s="114"/>
    </row>
    <row r="40" spans="2:60" ht="15.75" customHeight="1">
      <c r="B40" s="55"/>
      <c r="C40" s="105"/>
      <c r="D40" s="9"/>
      <c r="E40" s="11"/>
      <c r="F40" s="74"/>
      <c r="G40" s="6"/>
      <c r="H40" s="10"/>
      <c r="I40" s="25"/>
      <c r="J40" s="72"/>
      <c r="K40" s="4"/>
      <c r="L40" s="4"/>
      <c r="M40" s="5"/>
      <c r="N40" s="25"/>
      <c r="O40" s="32"/>
      <c r="P40" s="75"/>
      <c r="Q40" s="4"/>
      <c r="R40" s="5"/>
      <c r="S40" s="25"/>
      <c r="T40" s="72"/>
      <c r="U40" s="75"/>
      <c r="V40" s="4"/>
      <c r="W40" s="5"/>
      <c r="X40" s="25"/>
      <c r="Y40" s="72"/>
      <c r="Z40" s="6"/>
      <c r="AA40" s="6"/>
      <c r="AB40" s="31"/>
      <c r="AC40" s="25"/>
      <c r="AD40" s="32"/>
      <c r="AE40" s="74"/>
      <c r="AF40" s="6"/>
      <c r="AG40" s="8"/>
      <c r="AH40" s="25"/>
      <c r="AI40" s="72"/>
      <c r="AJ40" s="111"/>
      <c r="AK40" s="111"/>
      <c r="AL40" s="112"/>
      <c r="AM40" s="113"/>
      <c r="AN40" s="114"/>
      <c r="AO40" s="111"/>
      <c r="AP40" s="111"/>
      <c r="AQ40" s="112"/>
      <c r="AR40" s="113"/>
      <c r="AS40" s="114"/>
      <c r="AT40" s="111"/>
      <c r="AU40" s="111"/>
      <c r="AV40" s="112"/>
      <c r="AW40" s="113"/>
      <c r="AX40" s="114"/>
      <c r="AY40" s="111"/>
      <c r="AZ40" s="111"/>
      <c r="BA40" s="112"/>
      <c r="BB40" s="113"/>
      <c r="BC40" s="114"/>
      <c r="BD40" s="111"/>
      <c r="BE40" s="111"/>
      <c r="BF40" s="112"/>
      <c r="BG40" s="113"/>
      <c r="BH40" s="114"/>
    </row>
    <row r="41" spans="2:60" ht="15.75" customHeight="1">
      <c r="B41" s="55"/>
      <c r="C41" s="105"/>
      <c r="D41" s="9"/>
      <c r="E41" s="11"/>
      <c r="F41" s="74"/>
      <c r="G41" s="6"/>
      <c r="H41" s="10"/>
      <c r="I41" s="25"/>
      <c r="J41" s="72"/>
      <c r="K41" s="4"/>
      <c r="L41" s="4"/>
      <c r="M41" s="5"/>
      <c r="N41" s="25"/>
      <c r="O41" s="32"/>
      <c r="P41" s="75"/>
      <c r="Q41" s="4"/>
      <c r="R41" s="5"/>
      <c r="S41" s="25"/>
      <c r="T41" s="72"/>
      <c r="U41" s="75"/>
      <c r="V41" s="4"/>
      <c r="W41" s="5"/>
      <c r="X41" s="25"/>
      <c r="Y41" s="72"/>
      <c r="Z41" s="6"/>
      <c r="AA41" s="6"/>
      <c r="AB41" s="31"/>
      <c r="AC41" s="25"/>
      <c r="AD41" s="32"/>
      <c r="AE41" s="74"/>
      <c r="AF41" s="6"/>
      <c r="AG41" s="8"/>
      <c r="AH41" s="25"/>
      <c r="AI41" s="72"/>
      <c r="AJ41" s="111"/>
      <c r="AK41" s="111"/>
      <c r="AL41" s="112"/>
      <c r="AM41" s="113"/>
      <c r="AN41" s="114"/>
      <c r="AO41" s="111"/>
      <c r="AP41" s="111"/>
      <c r="AQ41" s="112"/>
      <c r="AR41" s="113"/>
      <c r="AS41" s="114"/>
      <c r="AT41" s="111"/>
      <c r="AU41" s="111"/>
      <c r="AV41" s="112"/>
      <c r="AW41" s="113"/>
      <c r="AX41" s="114"/>
      <c r="AY41" s="111"/>
      <c r="AZ41" s="111"/>
      <c r="BA41" s="112"/>
      <c r="BB41" s="113"/>
      <c r="BC41" s="114"/>
      <c r="BD41" s="111"/>
      <c r="BE41" s="111"/>
      <c r="BF41" s="112"/>
      <c r="BG41" s="113"/>
      <c r="BH41" s="114"/>
    </row>
    <row r="42" spans="2:60" ht="15.75" customHeight="1">
      <c r="B42" s="55"/>
      <c r="C42" s="105"/>
      <c r="D42" s="9"/>
      <c r="E42" s="11"/>
      <c r="F42" s="74"/>
      <c r="G42" s="6"/>
      <c r="H42" s="10"/>
      <c r="I42" s="25"/>
      <c r="J42" s="72"/>
      <c r="K42" s="4"/>
      <c r="L42" s="4"/>
      <c r="M42" s="5"/>
      <c r="N42" s="25"/>
      <c r="O42" s="32"/>
      <c r="P42" s="75"/>
      <c r="Q42" s="4"/>
      <c r="R42" s="5"/>
      <c r="S42" s="25"/>
      <c r="T42" s="72"/>
      <c r="U42" s="75"/>
      <c r="V42" s="4"/>
      <c r="W42" s="5"/>
      <c r="X42" s="25"/>
      <c r="Y42" s="72"/>
      <c r="Z42" s="6"/>
      <c r="AA42" s="6"/>
      <c r="AB42" s="31"/>
      <c r="AC42" s="25"/>
      <c r="AD42" s="32"/>
      <c r="AE42" s="74"/>
      <c r="AF42" s="6"/>
      <c r="AG42" s="8"/>
      <c r="AH42" s="25"/>
      <c r="AI42" s="72"/>
      <c r="AJ42" s="111"/>
      <c r="AK42" s="111"/>
      <c r="AL42" s="112"/>
      <c r="AM42" s="113"/>
      <c r="AN42" s="114"/>
      <c r="AO42" s="111"/>
      <c r="AP42" s="111"/>
      <c r="AQ42" s="112"/>
      <c r="AR42" s="113"/>
      <c r="AS42" s="114"/>
      <c r="AT42" s="111"/>
      <c r="AU42" s="111"/>
      <c r="AV42" s="112"/>
      <c r="AW42" s="113"/>
      <c r="AX42" s="114"/>
      <c r="AY42" s="111"/>
      <c r="AZ42" s="111"/>
      <c r="BA42" s="112"/>
      <c r="BB42" s="113"/>
      <c r="BC42" s="114"/>
      <c r="BD42" s="111"/>
      <c r="BE42" s="111"/>
      <c r="BF42" s="112"/>
      <c r="BG42" s="113"/>
      <c r="BH42" s="114"/>
    </row>
    <row r="43" spans="2:60" ht="15.75" customHeight="1">
      <c r="B43" s="55"/>
      <c r="C43" s="105"/>
      <c r="D43" s="9"/>
      <c r="E43" s="11"/>
      <c r="F43" s="74"/>
      <c r="G43" s="6"/>
      <c r="H43" s="10"/>
      <c r="I43" s="25"/>
      <c r="J43" s="72"/>
      <c r="K43" s="4"/>
      <c r="L43" s="4"/>
      <c r="M43" s="5"/>
      <c r="N43" s="25"/>
      <c r="O43" s="32"/>
      <c r="P43" s="75"/>
      <c r="Q43" s="4"/>
      <c r="R43" s="5"/>
      <c r="S43" s="25"/>
      <c r="T43" s="72"/>
      <c r="U43" s="75"/>
      <c r="V43" s="4"/>
      <c r="W43" s="5"/>
      <c r="X43" s="25"/>
      <c r="Y43" s="72"/>
      <c r="Z43" s="6"/>
      <c r="AA43" s="6"/>
      <c r="AB43" s="31"/>
      <c r="AC43" s="25"/>
      <c r="AD43" s="32"/>
      <c r="AE43" s="74"/>
      <c r="AF43" s="6"/>
      <c r="AG43" s="8"/>
      <c r="AH43" s="25"/>
      <c r="AI43" s="72"/>
      <c r="AJ43" s="111"/>
      <c r="AK43" s="111"/>
      <c r="AL43" s="112"/>
      <c r="AM43" s="113"/>
      <c r="AN43" s="114"/>
      <c r="AO43" s="111"/>
      <c r="AP43" s="111"/>
      <c r="AQ43" s="112"/>
      <c r="AR43" s="113"/>
      <c r="AS43" s="114"/>
      <c r="AT43" s="111"/>
      <c r="AU43" s="111"/>
      <c r="AV43" s="112"/>
      <c r="AW43" s="113"/>
      <c r="AX43" s="114"/>
      <c r="AY43" s="111"/>
      <c r="AZ43" s="111"/>
      <c r="BA43" s="112"/>
      <c r="BB43" s="113"/>
      <c r="BC43" s="114"/>
      <c r="BD43" s="111"/>
      <c r="BE43" s="111"/>
      <c r="BF43" s="112"/>
      <c r="BG43" s="113"/>
      <c r="BH43" s="114"/>
    </row>
    <row r="44" spans="2:60" ht="15.75" customHeight="1">
      <c r="B44" s="55"/>
      <c r="C44" s="105"/>
      <c r="D44" s="9"/>
      <c r="E44" s="11"/>
      <c r="F44" s="74"/>
      <c r="G44" s="6"/>
      <c r="H44" s="10"/>
      <c r="I44" s="25"/>
      <c r="J44" s="72"/>
      <c r="K44" s="4"/>
      <c r="L44" s="4"/>
      <c r="M44" s="5"/>
      <c r="N44" s="25"/>
      <c r="O44" s="32"/>
      <c r="P44" s="75"/>
      <c r="Q44" s="4"/>
      <c r="R44" s="5"/>
      <c r="S44" s="25"/>
      <c r="T44" s="72"/>
      <c r="U44" s="75"/>
      <c r="V44" s="4"/>
      <c r="W44" s="5"/>
      <c r="X44" s="25"/>
      <c r="Y44" s="72"/>
      <c r="Z44" s="6"/>
      <c r="AA44" s="6"/>
      <c r="AB44" s="31"/>
      <c r="AC44" s="25"/>
      <c r="AD44" s="32"/>
      <c r="AE44" s="74"/>
      <c r="AF44" s="6"/>
      <c r="AG44" s="8"/>
      <c r="AH44" s="25"/>
      <c r="AI44" s="72"/>
      <c r="AJ44" s="111"/>
      <c r="AK44" s="111"/>
      <c r="AL44" s="112"/>
      <c r="AM44" s="113"/>
      <c r="AN44" s="114"/>
      <c r="AO44" s="111"/>
      <c r="AP44" s="111"/>
      <c r="AQ44" s="112"/>
      <c r="AR44" s="113"/>
      <c r="AS44" s="114"/>
      <c r="AT44" s="111"/>
      <c r="AU44" s="111"/>
      <c r="AV44" s="112"/>
      <c r="AW44" s="113"/>
      <c r="AX44" s="114"/>
      <c r="AY44" s="111"/>
      <c r="AZ44" s="111"/>
      <c r="BA44" s="112"/>
      <c r="BB44" s="113"/>
      <c r="BC44" s="114"/>
      <c r="BD44" s="111"/>
      <c r="BE44" s="111"/>
      <c r="BF44" s="112"/>
      <c r="BG44" s="113"/>
      <c r="BH44" s="114"/>
    </row>
    <row r="45" spans="2:60" ht="15.75" customHeight="1">
      <c r="B45" s="55"/>
      <c r="C45" s="105"/>
      <c r="D45" s="9"/>
      <c r="E45" s="11"/>
      <c r="F45" s="74"/>
      <c r="G45" s="6"/>
      <c r="H45" s="10"/>
      <c r="I45" s="25"/>
      <c r="J45" s="72"/>
      <c r="K45" s="4"/>
      <c r="L45" s="4"/>
      <c r="M45" s="5"/>
      <c r="N45" s="25"/>
      <c r="O45" s="32"/>
      <c r="P45" s="75"/>
      <c r="Q45" s="4"/>
      <c r="R45" s="5"/>
      <c r="S45" s="25"/>
      <c r="T45" s="72"/>
      <c r="U45" s="75"/>
      <c r="V45" s="4"/>
      <c r="W45" s="5"/>
      <c r="X45" s="25"/>
      <c r="Y45" s="72"/>
      <c r="Z45" s="6"/>
      <c r="AA45" s="6"/>
      <c r="AB45" s="31"/>
      <c r="AC45" s="25"/>
      <c r="AD45" s="32"/>
      <c r="AE45" s="74"/>
      <c r="AF45" s="6"/>
      <c r="AG45" s="8"/>
      <c r="AH45" s="25"/>
      <c r="AI45" s="72"/>
      <c r="AJ45" s="111"/>
      <c r="AK45" s="111"/>
      <c r="AL45" s="112"/>
      <c r="AM45" s="113"/>
      <c r="AN45" s="114"/>
      <c r="AO45" s="111"/>
      <c r="AP45" s="111"/>
      <c r="AQ45" s="112"/>
      <c r="AR45" s="113"/>
      <c r="AS45" s="114"/>
      <c r="AT45" s="111"/>
      <c r="AU45" s="111"/>
      <c r="AV45" s="112"/>
      <c r="AW45" s="113"/>
      <c r="AX45" s="114"/>
      <c r="AY45" s="111"/>
      <c r="AZ45" s="111"/>
      <c r="BA45" s="112"/>
      <c r="BB45" s="113"/>
      <c r="BC45" s="114"/>
      <c r="BD45" s="111"/>
      <c r="BE45" s="111"/>
      <c r="BF45" s="112"/>
      <c r="BG45" s="113"/>
      <c r="BH45" s="114"/>
    </row>
    <row r="46" spans="2:60" ht="15.75" customHeight="1">
      <c r="B46" s="55"/>
      <c r="C46" s="105"/>
      <c r="D46" s="9"/>
      <c r="E46" s="11"/>
      <c r="F46" s="74"/>
      <c r="G46" s="6"/>
      <c r="H46" s="10"/>
      <c r="I46" s="25"/>
      <c r="J46" s="72"/>
      <c r="K46" s="4"/>
      <c r="L46" s="4"/>
      <c r="M46" s="5"/>
      <c r="N46" s="25"/>
      <c r="O46" s="32"/>
      <c r="P46" s="75"/>
      <c r="Q46" s="4"/>
      <c r="R46" s="5"/>
      <c r="S46" s="25"/>
      <c r="T46" s="72"/>
      <c r="U46" s="75"/>
      <c r="V46" s="4"/>
      <c r="W46" s="5"/>
      <c r="X46" s="25"/>
      <c r="Y46" s="72"/>
      <c r="Z46" s="6"/>
      <c r="AA46" s="6"/>
      <c r="AB46" s="31"/>
      <c r="AC46" s="25"/>
      <c r="AD46" s="32"/>
      <c r="AE46" s="74"/>
      <c r="AF46" s="6"/>
      <c r="AG46" s="8"/>
      <c r="AH46" s="25"/>
      <c r="AI46" s="72"/>
      <c r="AJ46" s="111"/>
      <c r="AK46" s="111"/>
      <c r="AL46" s="112"/>
      <c r="AM46" s="113"/>
      <c r="AN46" s="114"/>
      <c r="AO46" s="111"/>
      <c r="AP46" s="111"/>
      <c r="AQ46" s="112"/>
      <c r="AR46" s="113"/>
      <c r="AS46" s="114"/>
      <c r="AT46" s="111"/>
      <c r="AU46" s="111"/>
      <c r="AV46" s="112"/>
      <c r="AW46" s="113"/>
      <c r="AX46" s="114"/>
      <c r="AY46" s="111"/>
      <c r="AZ46" s="111"/>
      <c r="BA46" s="112"/>
      <c r="BB46" s="113"/>
      <c r="BC46" s="114"/>
      <c r="BD46" s="111"/>
      <c r="BE46" s="111"/>
      <c r="BF46" s="112"/>
      <c r="BG46" s="113"/>
      <c r="BH46" s="114"/>
    </row>
    <row r="47" spans="2:60" ht="15.75" customHeight="1">
      <c r="B47" s="55"/>
      <c r="C47" s="105"/>
      <c r="D47" s="9"/>
      <c r="E47" s="11"/>
      <c r="F47" s="74"/>
      <c r="G47" s="6"/>
      <c r="H47" s="10"/>
      <c r="I47" s="25"/>
      <c r="J47" s="72"/>
      <c r="K47" s="4"/>
      <c r="L47" s="4"/>
      <c r="M47" s="5"/>
      <c r="N47" s="25"/>
      <c r="O47" s="32"/>
      <c r="P47" s="75"/>
      <c r="Q47" s="4"/>
      <c r="R47" s="5"/>
      <c r="S47" s="25"/>
      <c r="T47" s="72"/>
      <c r="U47" s="75"/>
      <c r="V47" s="4"/>
      <c r="W47" s="5"/>
      <c r="X47" s="25"/>
      <c r="Y47" s="72"/>
      <c r="Z47" s="6"/>
      <c r="AA47" s="6"/>
      <c r="AB47" s="31"/>
      <c r="AC47" s="25"/>
      <c r="AD47" s="32"/>
      <c r="AE47" s="74"/>
      <c r="AF47" s="6"/>
      <c r="AG47" s="8"/>
      <c r="AH47" s="25"/>
      <c r="AI47" s="72"/>
      <c r="AJ47" s="111"/>
      <c r="AK47" s="111"/>
      <c r="AL47" s="112"/>
      <c r="AM47" s="113"/>
      <c r="AN47" s="114"/>
      <c r="AO47" s="111"/>
      <c r="AP47" s="111"/>
      <c r="AQ47" s="112"/>
      <c r="AR47" s="113"/>
      <c r="AS47" s="114"/>
      <c r="AT47" s="111"/>
      <c r="AU47" s="111"/>
      <c r="AV47" s="112"/>
      <c r="AW47" s="113"/>
      <c r="AX47" s="114"/>
      <c r="AY47" s="111"/>
      <c r="AZ47" s="111"/>
      <c r="BA47" s="112"/>
      <c r="BB47" s="113"/>
      <c r="BC47" s="114"/>
      <c r="BD47" s="111"/>
      <c r="BE47" s="111"/>
      <c r="BF47" s="112"/>
      <c r="BG47" s="113"/>
      <c r="BH47" s="114"/>
    </row>
    <row r="48" spans="2:60" s="54" customFormat="1">
      <c r="B48" s="81" t="s">
        <v>22</v>
      </c>
      <c r="C48" s="81"/>
      <c r="D48" s="82"/>
      <c r="E48" s="82"/>
      <c r="F48" s="163" t="s">
        <v>23</v>
      </c>
      <c r="G48" s="163"/>
      <c r="H48" s="163"/>
      <c r="I48" s="163"/>
      <c r="J48" s="163"/>
      <c r="K48" s="82" t="s">
        <v>24</v>
      </c>
      <c r="L48" s="82"/>
      <c r="M48" s="82"/>
      <c r="N48" s="82"/>
      <c r="O48" s="82"/>
      <c r="P48" s="82" t="s">
        <v>25</v>
      </c>
      <c r="Q48" s="82"/>
      <c r="R48" s="82"/>
      <c r="S48" s="82"/>
      <c r="T48" s="82"/>
      <c r="U48" s="82" t="s">
        <v>26</v>
      </c>
      <c r="V48" s="82"/>
      <c r="W48" s="82"/>
      <c r="X48" s="82"/>
      <c r="Y48" s="82"/>
      <c r="Z48" s="82" t="s">
        <v>27</v>
      </c>
      <c r="AA48" s="82"/>
      <c r="AB48" s="82"/>
      <c r="AC48" s="82"/>
      <c r="AD48" s="82"/>
      <c r="AE48" s="163" t="s">
        <v>63</v>
      </c>
      <c r="AF48" s="163"/>
      <c r="AG48" s="163"/>
      <c r="AH48" s="163"/>
      <c r="AI48" s="163"/>
      <c r="AJ48" s="163" t="s">
        <v>29</v>
      </c>
      <c r="AK48" s="163"/>
      <c r="AL48" s="163"/>
      <c r="AM48" s="163"/>
      <c r="AN48" s="163"/>
      <c r="AO48" s="163" t="s">
        <v>30</v>
      </c>
      <c r="AP48" s="163"/>
      <c r="AQ48" s="163"/>
      <c r="AR48" s="163"/>
      <c r="AS48" s="163"/>
      <c r="AT48" s="163" t="s">
        <v>31</v>
      </c>
      <c r="AU48" s="163"/>
      <c r="AV48" s="163"/>
      <c r="AW48" s="163"/>
      <c r="AX48" s="163"/>
      <c r="AY48" s="163" t="s">
        <v>32</v>
      </c>
      <c r="AZ48" s="163"/>
      <c r="BA48" s="163"/>
      <c r="BB48" s="163"/>
      <c r="BC48" s="163"/>
      <c r="BD48" s="163" t="s">
        <v>33</v>
      </c>
      <c r="BE48" s="163"/>
      <c r="BF48" s="163"/>
      <c r="BG48" s="163"/>
      <c r="BH48" s="163"/>
    </row>
    <row r="49" spans="2:60" ht="17.100000000000001" customHeight="1">
      <c r="E49" s="2"/>
      <c r="F49" s="164"/>
      <c r="G49" s="164"/>
      <c r="H49" s="164"/>
      <c r="I49" s="164"/>
      <c r="J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64"/>
      <c r="BH49" s="164"/>
    </row>
    <row r="50" spans="2:60">
      <c r="B50" s="133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4"/>
      <c r="AK50" s="132"/>
      <c r="AL50" s="134"/>
      <c r="AM50" s="132"/>
      <c r="AN50" s="132"/>
      <c r="AO50" s="134"/>
      <c r="AP50" s="132"/>
      <c r="AQ50" s="134"/>
      <c r="AR50" s="132"/>
      <c r="AS50" s="132"/>
      <c r="AT50" s="134"/>
      <c r="AU50" s="132"/>
      <c r="AV50" s="134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</row>
    <row r="51" spans="2:60">
      <c r="B51" s="133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4"/>
      <c r="AJ51" s="134"/>
      <c r="AK51" s="134"/>
      <c r="AL51" s="134"/>
      <c r="AM51" s="132"/>
      <c r="AN51" s="134"/>
      <c r="AO51" s="134"/>
      <c r="AP51" s="134"/>
      <c r="AQ51" s="134"/>
      <c r="AR51" s="132"/>
      <c r="AS51" s="134"/>
      <c r="AT51" s="132"/>
      <c r="AU51" s="132"/>
      <c r="AV51" s="134"/>
      <c r="AW51" s="132"/>
      <c r="AX51" s="132"/>
      <c r="AY51" s="132"/>
      <c r="AZ51" s="134"/>
      <c r="BA51" s="132"/>
      <c r="BB51" s="132"/>
      <c r="BC51" s="132"/>
      <c r="BD51" s="132"/>
      <c r="BE51" s="132"/>
      <c r="BF51" s="132"/>
      <c r="BG51" s="132"/>
      <c r="BH51" s="132"/>
    </row>
    <row r="52" spans="2:60">
      <c r="B52" s="133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4"/>
      <c r="AJ52" s="134"/>
      <c r="AK52" s="134"/>
      <c r="AL52" s="132"/>
      <c r="AM52" s="132"/>
      <c r="AN52" s="134"/>
      <c r="AO52" s="134"/>
      <c r="AP52" s="134"/>
      <c r="AQ52" s="132"/>
      <c r="AR52" s="132"/>
      <c r="AS52" s="132"/>
      <c r="AT52" s="132"/>
      <c r="AU52" s="134"/>
      <c r="AV52" s="132"/>
      <c r="AW52" s="132"/>
      <c r="AX52" s="132"/>
      <c r="AY52" s="132"/>
      <c r="AZ52" s="134"/>
      <c r="BA52" s="132"/>
      <c r="BB52" s="132"/>
      <c r="BC52" s="132"/>
      <c r="BD52" s="132"/>
      <c r="BE52" s="132"/>
      <c r="BF52" s="132"/>
      <c r="BG52" s="132"/>
      <c r="BH52" s="132"/>
    </row>
    <row r="53" spans="2:60">
      <c r="B53" s="133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4"/>
      <c r="AK53" s="132"/>
      <c r="AL53" s="134"/>
      <c r="AM53" s="132"/>
      <c r="AN53" s="132"/>
      <c r="AO53" s="134"/>
      <c r="AP53" s="132"/>
      <c r="AQ53" s="134"/>
      <c r="AR53" s="132"/>
      <c r="AS53" s="132"/>
      <c r="AT53" s="134"/>
      <c r="AU53" s="132"/>
      <c r="AV53" s="134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</row>
    <row r="54" spans="2:60">
      <c r="B54" s="139" t="s">
        <v>64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4"/>
      <c r="AJ54" s="134"/>
      <c r="AK54" s="134"/>
      <c r="AL54" s="134"/>
      <c r="AM54" s="132"/>
      <c r="AN54" s="134"/>
      <c r="AO54" s="134"/>
      <c r="AP54" s="134"/>
      <c r="AQ54" s="134"/>
      <c r="AR54" s="132"/>
      <c r="AS54" s="132"/>
      <c r="AT54" s="132"/>
      <c r="AU54" s="134"/>
      <c r="AV54" s="134"/>
      <c r="AW54" s="132"/>
      <c r="AX54" s="132"/>
      <c r="AY54" s="132"/>
      <c r="AZ54" s="132"/>
      <c r="BA54" s="134"/>
      <c r="BB54" s="132"/>
      <c r="BC54" s="132"/>
      <c r="BD54" s="132"/>
      <c r="BE54" s="132"/>
      <c r="BF54" s="132"/>
      <c r="BG54" s="132"/>
      <c r="BH54" s="132"/>
    </row>
    <row r="55" spans="2:60">
      <c r="B55" s="139" t="s">
        <v>65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4"/>
      <c r="AJ55" s="132"/>
      <c r="AK55" s="134"/>
      <c r="AL55" s="132"/>
      <c r="AM55" s="132"/>
      <c r="AN55" s="134"/>
      <c r="AO55" s="132"/>
      <c r="AP55" s="134"/>
      <c r="AQ55" s="132"/>
      <c r="AR55" s="132"/>
      <c r="AS55" s="134"/>
      <c r="AT55" s="132"/>
      <c r="AU55" s="134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</row>
    <row r="56" spans="2:60" ht="19.5">
      <c r="B56" s="139" t="s">
        <v>66</v>
      </c>
      <c r="E56" s="22"/>
    </row>
    <row r="57" spans="2:60" ht="19.5">
      <c r="B57" s="139" t="s">
        <v>67</v>
      </c>
      <c r="E57" s="23"/>
    </row>
    <row r="58" spans="2:60">
      <c r="G58" s="3"/>
      <c r="H58" s="3"/>
    </row>
    <row r="59" spans="2:60">
      <c r="E59" s="2"/>
      <c r="F59" s="20"/>
      <c r="G59" s="19"/>
      <c r="H59" s="19"/>
    </row>
    <row r="60" spans="2:60">
      <c r="E60" s="3"/>
      <c r="F60" s="17"/>
    </row>
    <row r="61" spans="2:60">
      <c r="E61" s="19"/>
      <c r="F61" s="21"/>
      <c r="G61" s="3"/>
      <c r="H61" s="17"/>
    </row>
    <row r="63" spans="2:60">
      <c r="E63" s="2"/>
    </row>
    <row r="64" spans="2:60">
      <c r="E64" s="148"/>
      <c r="F64" s="148"/>
      <c r="G64" s="148"/>
      <c r="H64" s="148"/>
      <c r="I64" s="148"/>
      <c r="J64" s="148"/>
    </row>
  </sheetData>
  <mergeCells count="21">
    <mergeCell ref="B3:J3"/>
    <mergeCell ref="D9:E9"/>
    <mergeCell ref="F9:J9"/>
    <mergeCell ref="K9:O9"/>
    <mergeCell ref="P9:T9"/>
    <mergeCell ref="E64:J64"/>
    <mergeCell ref="BD9:BH9"/>
    <mergeCell ref="F48:J49"/>
    <mergeCell ref="AE48:AI49"/>
    <mergeCell ref="AJ48:AN49"/>
    <mergeCell ref="AO48:AS49"/>
    <mergeCell ref="AT48:AX49"/>
    <mergeCell ref="AY48:BC49"/>
    <mergeCell ref="BD48:BH49"/>
    <mergeCell ref="Z9:AD9"/>
    <mergeCell ref="AE9:AI9"/>
    <mergeCell ref="AJ9:AN9"/>
    <mergeCell ref="AO9:AS9"/>
    <mergeCell ref="AT9:AX9"/>
    <mergeCell ref="AY9:BC9"/>
    <mergeCell ref="U9:Y9"/>
  </mergeCells>
  <conditionalFormatting sqref="M17:M34">
    <cfRule type="cellIs" dxfId="1267" priority="607" operator="lessThan">
      <formula>0</formula>
    </cfRule>
    <cfRule type="cellIs" dxfId="1266" priority="608" operator="greaterThan">
      <formula>0</formula>
    </cfRule>
  </conditionalFormatting>
  <conditionalFormatting sqref="H17:H34">
    <cfRule type="cellIs" dxfId="1265" priority="609" operator="lessThan">
      <formula>0</formula>
    </cfRule>
    <cfRule type="cellIs" dxfId="1264" priority="610" operator="greaterThan">
      <formula>0</formula>
    </cfRule>
  </conditionalFormatting>
  <conditionalFormatting sqref="R17:R34">
    <cfRule type="cellIs" dxfId="1263" priority="605" operator="lessThan">
      <formula>0</formula>
    </cfRule>
    <cfRule type="cellIs" dxfId="1262" priority="606" operator="greaterThan">
      <formula>0</formula>
    </cfRule>
  </conditionalFormatting>
  <conditionalFormatting sqref="W17:W34">
    <cfRule type="cellIs" dxfId="1261" priority="603" operator="lessThan">
      <formula>0</formula>
    </cfRule>
    <cfRule type="cellIs" dxfId="1260" priority="604" operator="greaterThan">
      <formula>0</formula>
    </cfRule>
  </conditionalFormatting>
  <conditionalFormatting sqref="AD17:AD34 AB17:AB34">
    <cfRule type="cellIs" dxfId="1259" priority="601" operator="lessThan">
      <formula>0</formula>
    </cfRule>
    <cfRule type="cellIs" dxfId="1258" priority="602" operator="greaterThan">
      <formula>0</formula>
    </cfRule>
  </conditionalFormatting>
  <conditionalFormatting sqref="AG17:AG34 AI17:AI34">
    <cfRule type="cellIs" dxfId="1257" priority="599" operator="lessThan">
      <formula>0</formula>
    </cfRule>
    <cfRule type="cellIs" dxfId="1256" priority="600" operator="greaterThan">
      <formula>0</formula>
    </cfRule>
  </conditionalFormatting>
  <conditionalFormatting sqref="Y17:Y34">
    <cfRule type="cellIs" dxfId="1255" priority="587" operator="lessThan">
      <formula>0</formula>
    </cfRule>
    <cfRule type="cellIs" dxfId="1254" priority="588" operator="greaterThan">
      <formula>0</formula>
    </cfRule>
  </conditionalFormatting>
  <conditionalFormatting sqref="J35:J47">
    <cfRule type="cellIs" dxfId="1253" priority="561" operator="lessThan">
      <formula>0</formula>
    </cfRule>
    <cfRule type="cellIs" dxfId="1252" priority="562" operator="greaterThan">
      <formula>0</formula>
    </cfRule>
  </conditionalFormatting>
  <conditionalFormatting sqref="S17:S34">
    <cfRule type="cellIs" dxfId="1251" priority="581" operator="lessThan">
      <formula>0</formula>
    </cfRule>
    <cfRule type="cellIs" dxfId="1250" priority="582" operator="greaterThan">
      <formula>0</formula>
    </cfRule>
  </conditionalFormatting>
  <conditionalFormatting sqref="N17:N34">
    <cfRule type="cellIs" dxfId="1249" priority="583" operator="lessThan">
      <formula>0</formula>
    </cfRule>
    <cfRule type="cellIs" dxfId="1248" priority="584" operator="greaterThan">
      <formula>0</formula>
    </cfRule>
  </conditionalFormatting>
  <conditionalFormatting sqref="M35:M47">
    <cfRule type="cellIs" dxfId="1247" priority="559" operator="lessThan">
      <formula>0</formula>
    </cfRule>
    <cfRule type="cellIs" dxfId="1246" priority="560" operator="greaterThan">
      <formula>0</formula>
    </cfRule>
  </conditionalFormatting>
  <conditionalFormatting sqref="X17:X34">
    <cfRule type="cellIs" dxfId="1245" priority="579" operator="lessThan">
      <formula>0</formula>
    </cfRule>
    <cfRule type="cellIs" dxfId="1244" priority="580" operator="greaterThan">
      <formula>0</formula>
    </cfRule>
  </conditionalFormatting>
  <conditionalFormatting sqref="X35:X47">
    <cfRule type="cellIs" dxfId="1243" priority="545" operator="lessThan">
      <formula>0</formula>
    </cfRule>
    <cfRule type="cellIs" dxfId="1242" priority="546" operator="greaterThan">
      <formula>0</formula>
    </cfRule>
  </conditionalFormatting>
  <conditionalFormatting sqref="AC35:AC47">
    <cfRule type="cellIs" dxfId="1241" priority="543" operator="lessThan">
      <formula>0</formula>
    </cfRule>
    <cfRule type="cellIs" dxfId="1240" priority="544" operator="greaterThan">
      <formula>0</formula>
    </cfRule>
  </conditionalFormatting>
  <conditionalFormatting sqref="AH17:AH34">
    <cfRule type="cellIs" dxfId="1239" priority="575" operator="lessThan">
      <formula>0</formula>
    </cfRule>
    <cfRule type="cellIs" dxfId="1238" priority="576" operator="greaterThan">
      <formula>0</formula>
    </cfRule>
  </conditionalFormatting>
  <conditionalFormatting sqref="J17:J34">
    <cfRule type="cellIs" dxfId="1237" priority="597" operator="lessThan">
      <formula>0</formula>
    </cfRule>
    <cfRule type="cellIs" dxfId="1236" priority="598" operator="greaterThan">
      <formula>0</formula>
    </cfRule>
  </conditionalFormatting>
  <conditionalFormatting sqref="AN17:AN34">
    <cfRule type="cellIs" dxfId="1235" priority="595" operator="lessThan">
      <formula>0</formula>
    </cfRule>
    <cfRule type="cellIs" dxfId="1234" priority="596" operator="greaterThan">
      <formula>0</formula>
    </cfRule>
  </conditionalFormatting>
  <conditionalFormatting sqref="AL17:AL34">
    <cfRule type="cellIs" dxfId="1233" priority="593" operator="lessThan">
      <formula>0</formula>
    </cfRule>
    <cfRule type="cellIs" dxfId="1232" priority="594" operator="greaterThan">
      <formula>0</formula>
    </cfRule>
  </conditionalFormatting>
  <conditionalFormatting sqref="O17:O34">
    <cfRule type="cellIs" dxfId="1231" priority="591" operator="lessThan">
      <formula>0</formula>
    </cfRule>
    <cfRule type="cellIs" dxfId="1230" priority="592" operator="greaterThan">
      <formula>0</formula>
    </cfRule>
  </conditionalFormatting>
  <conditionalFormatting sqref="T17:T34">
    <cfRule type="cellIs" dxfId="1229" priority="589" operator="lessThan">
      <formula>0</formula>
    </cfRule>
    <cfRule type="cellIs" dxfId="1228" priority="590" operator="greaterThan">
      <formula>0</formula>
    </cfRule>
  </conditionalFormatting>
  <conditionalFormatting sqref="S35:S47">
    <cfRule type="cellIs" dxfId="1227" priority="547" operator="lessThan">
      <formula>0</formula>
    </cfRule>
    <cfRule type="cellIs" dxfId="1226" priority="548" operator="greaterThan">
      <formula>0</formula>
    </cfRule>
  </conditionalFormatting>
  <conditionalFormatting sqref="R35:R47">
    <cfRule type="cellIs" dxfId="1225" priority="555" operator="lessThan">
      <formula>0</formula>
    </cfRule>
    <cfRule type="cellIs" dxfId="1224" priority="556" operator="greaterThan">
      <formula>0</formula>
    </cfRule>
  </conditionalFormatting>
  <conditionalFormatting sqref="T35:T47">
    <cfRule type="cellIs" dxfId="1223" priority="553" operator="lessThan">
      <formula>0</formula>
    </cfRule>
    <cfRule type="cellIs" dxfId="1222" priority="554" operator="greaterThan">
      <formula>0</formula>
    </cfRule>
  </conditionalFormatting>
  <conditionalFormatting sqref="Y35:Y47">
    <cfRule type="cellIs" dxfId="1221" priority="549" operator="lessThan">
      <formula>0</formula>
    </cfRule>
    <cfRule type="cellIs" dxfId="1220" priority="550" operator="greaterThan">
      <formula>0</formula>
    </cfRule>
  </conditionalFormatting>
  <conditionalFormatting sqref="I17:I34">
    <cfRule type="cellIs" dxfId="1219" priority="585" operator="lessThan">
      <formula>0</formula>
    </cfRule>
    <cfRule type="cellIs" dxfId="1218" priority="586" operator="greaterThan">
      <formula>0</formula>
    </cfRule>
  </conditionalFormatting>
  <conditionalFormatting sqref="AG35:AG47 AI35:AI47">
    <cfRule type="cellIs" dxfId="1217" priority="569" operator="lessThan">
      <formula>0</formula>
    </cfRule>
    <cfRule type="cellIs" dxfId="1216" priority="570" operator="greaterThan">
      <formula>0</formula>
    </cfRule>
  </conditionalFormatting>
  <conditionalFormatting sqref="AN35:AN47">
    <cfRule type="cellIs" dxfId="1215" priority="567" operator="lessThan">
      <formula>0</formula>
    </cfRule>
    <cfRule type="cellIs" dxfId="1214" priority="568" operator="greaterThan">
      <formula>0</formula>
    </cfRule>
  </conditionalFormatting>
  <conditionalFormatting sqref="O35:O47">
    <cfRule type="cellIs" dxfId="1213" priority="557" operator="lessThan">
      <formula>0</formula>
    </cfRule>
    <cfRule type="cellIs" dxfId="1212" priority="558" operator="greaterThan">
      <formula>0</formula>
    </cfRule>
  </conditionalFormatting>
  <conditionalFormatting sqref="W35:W47">
    <cfRule type="cellIs" dxfId="1211" priority="551" operator="lessThan">
      <formula>0</formula>
    </cfRule>
    <cfRule type="cellIs" dxfId="1210" priority="552" operator="greaterThan">
      <formula>0</formula>
    </cfRule>
  </conditionalFormatting>
  <conditionalFormatting sqref="AC17:AC34">
    <cfRule type="cellIs" dxfId="1209" priority="577" operator="lessThan">
      <formula>0</formula>
    </cfRule>
    <cfRule type="cellIs" dxfId="1208" priority="578" operator="greaterThan">
      <formula>0</formula>
    </cfRule>
  </conditionalFormatting>
  <conditionalFormatting sqref="N35:N47">
    <cfRule type="cellIs" dxfId="1207" priority="537" operator="lessThan">
      <formula>0</formula>
    </cfRule>
    <cfRule type="cellIs" dxfId="1206" priority="538" operator="greaterThan">
      <formula>0</formula>
    </cfRule>
  </conditionalFormatting>
  <conditionalFormatting sqref="I35:I47">
    <cfRule type="cellIs" dxfId="1205" priority="535" operator="lessThan">
      <formula>0</formula>
    </cfRule>
    <cfRule type="cellIs" dxfId="1204" priority="536" operator="greaterThan">
      <formula>0</formula>
    </cfRule>
  </conditionalFormatting>
  <conditionalFormatting sqref="AM17:AM34">
    <cfRule type="cellIs" dxfId="1203" priority="573" operator="lessThan">
      <formula>0</formula>
    </cfRule>
    <cfRule type="cellIs" dxfId="1202" priority="574" operator="greaterThan">
      <formula>0</formula>
    </cfRule>
  </conditionalFormatting>
  <conditionalFormatting sqref="AB35:AB47 AD35:AD47">
    <cfRule type="cellIs" dxfId="1201" priority="571" operator="lessThan">
      <formula>0</formula>
    </cfRule>
    <cfRule type="cellIs" dxfId="1200" priority="572" operator="greaterThan">
      <formula>0</formula>
    </cfRule>
  </conditionalFormatting>
  <conditionalFormatting sqref="AL35:AL47">
    <cfRule type="cellIs" dxfId="1199" priority="565" operator="lessThan">
      <formula>0</formula>
    </cfRule>
    <cfRule type="cellIs" dxfId="1198" priority="566" operator="greaterThan">
      <formula>0</formula>
    </cfRule>
  </conditionalFormatting>
  <conditionalFormatting sqref="H35:H47">
    <cfRule type="cellIs" dxfId="1197" priority="563" operator="lessThan">
      <formula>0</formula>
    </cfRule>
    <cfRule type="cellIs" dxfId="1196" priority="564" operator="greaterThan">
      <formula>0</formula>
    </cfRule>
  </conditionalFormatting>
  <conditionalFormatting sqref="AH35:AH47">
    <cfRule type="cellIs" dxfId="1195" priority="541" operator="lessThan">
      <formula>0</formula>
    </cfRule>
    <cfRule type="cellIs" dxfId="1194" priority="542" operator="greaterThan">
      <formula>0</formula>
    </cfRule>
  </conditionalFormatting>
  <conditionalFormatting sqref="AM35:AM47">
    <cfRule type="cellIs" dxfId="1193" priority="539" operator="lessThan">
      <formula>0</formula>
    </cfRule>
    <cfRule type="cellIs" dxfId="1192" priority="540" operator="greaterThan">
      <formula>0</formula>
    </cfRule>
  </conditionalFormatting>
  <conditionalFormatting sqref="AS17:AS34">
    <cfRule type="cellIs" dxfId="1191" priority="529" operator="lessThan">
      <formula>0</formula>
    </cfRule>
    <cfRule type="cellIs" dxfId="1190" priority="530" operator="greaterThan">
      <formula>0</formula>
    </cfRule>
  </conditionalFormatting>
  <conditionalFormatting sqref="AQ17:AQ34">
    <cfRule type="cellIs" dxfId="1189" priority="527" operator="lessThan">
      <formula>0</formula>
    </cfRule>
    <cfRule type="cellIs" dxfId="1188" priority="528" operator="greaterThan">
      <formula>0</formula>
    </cfRule>
  </conditionalFormatting>
  <conditionalFormatting sqref="AS35:AS47">
    <cfRule type="cellIs" dxfId="1187" priority="523" operator="lessThan">
      <formula>0</formula>
    </cfRule>
    <cfRule type="cellIs" dxfId="1186" priority="524" operator="greaterThan">
      <formula>0</formula>
    </cfRule>
  </conditionalFormatting>
  <conditionalFormatting sqref="AR17:AR34">
    <cfRule type="cellIs" dxfId="1185" priority="525" operator="lessThan">
      <formula>0</formula>
    </cfRule>
    <cfRule type="cellIs" dxfId="1184" priority="526" operator="greaterThan">
      <formula>0</formula>
    </cfRule>
  </conditionalFormatting>
  <conditionalFormatting sqref="AQ35:AQ47">
    <cfRule type="cellIs" dxfId="1183" priority="521" operator="lessThan">
      <formula>0</formula>
    </cfRule>
    <cfRule type="cellIs" dxfId="1182" priority="522" operator="greaterThan">
      <formula>0</formula>
    </cfRule>
  </conditionalFormatting>
  <conditionalFormatting sqref="AR35:AR47">
    <cfRule type="cellIs" dxfId="1181" priority="519" operator="lessThan">
      <formula>0</formula>
    </cfRule>
    <cfRule type="cellIs" dxfId="1180" priority="520" operator="greaterThan">
      <formula>0</formula>
    </cfRule>
  </conditionalFormatting>
  <conditionalFormatting sqref="AX17:AX34">
    <cfRule type="cellIs" dxfId="1179" priority="513" operator="lessThan">
      <formula>0</formula>
    </cfRule>
    <cfRule type="cellIs" dxfId="1178" priority="514" operator="greaterThan">
      <formula>0</formula>
    </cfRule>
  </conditionalFormatting>
  <conditionalFormatting sqref="AV17:AV34">
    <cfRule type="cellIs" dxfId="1177" priority="511" operator="lessThan">
      <formula>0</formula>
    </cfRule>
    <cfRule type="cellIs" dxfId="1176" priority="512" operator="greaterThan">
      <formula>0</formula>
    </cfRule>
  </conditionalFormatting>
  <conditionalFormatting sqref="AX35:AX47">
    <cfRule type="cellIs" dxfId="1175" priority="507" operator="lessThan">
      <formula>0</formula>
    </cfRule>
    <cfRule type="cellIs" dxfId="1174" priority="508" operator="greaterThan">
      <formula>0</formula>
    </cfRule>
  </conditionalFormatting>
  <conditionalFormatting sqref="AW17:AW34">
    <cfRule type="cellIs" dxfId="1173" priority="509" operator="lessThan">
      <formula>0</formula>
    </cfRule>
    <cfRule type="cellIs" dxfId="1172" priority="510" operator="greaterThan">
      <formula>0</formula>
    </cfRule>
  </conditionalFormatting>
  <conditionalFormatting sqref="AV35:AV47">
    <cfRule type="cellIs" dxfId="1171" priority="505" operator="lessThan">
      <formula>0</formula>
    </cfRule>
    <cfRule type="cellIs" dxfId="1170" priority="506" operator="greaterThan">
      <formula>0</formula>
    </cfRule>
  </conditionalFormatting>
  <conditionalFormatting sqref="AW35:AW47">
    <cfRule type="cellIs" dxfId="1169" priority="503" operator="lessThan">
      <formula>0</formula>
    </cfRule>
    <cfRule type="cellIs" dxfId="1168" priority="504" operator="greaterThan">
      <formula>0</formula>
    </cfRule>
  </conditionalFormatting>
  <conditionalFormatting sqref="BC17:BC34">
    <cfRule type="cellIs" dxfId="1167" priority="497" operator="lessThan">
      <formula>0</formula>
    </cfRule>
    <cfRule type="cellIs" dxfId="1166" priority="498" operator="greaterThan">
      <formula>0</formula>
    </cfRule>
  </conditionalFormatting>
  <conditionalFormatting sqref="BA17:BA34">
    <cfRule type="cellIs" dxfId="1165" priority="495" operator="lessThan">
      <formula>0</formula>
    </cfRule>
    <cfRule type="cellIs" dxfId="1164" priority="496" operator="greaterThan">
      <formula>0</formula>
    </cfRule>
  </conditionalFormatting>
  <conditionalFormatting sqref="BC35:BC47">
    <cfRule type="cellIs" dxfId="1163" priority="493" operator="lessThan">
      <formula>0</formula>
    </cfRule>
    <cfRule type="cellIs" dxfId="1162" priority="494" operator="greaterThan">
      <formula>0</formula>
    </cfRule>
  </conditionalFormatting>
  <conditionalFormatting sqref="BA35:BA47">
    <cfRule type="cellIs" dxfId="1161" priority="491" operator="lessThan">
      <formula>0</formula>
    </cfRule>
    <cfRule type="cellIs" dxfId="1160" priority="492" operator="greaterThan">
      <formula>0</formula>
    </cfRule>
  </conditionalFormatting>
  <conditionalFormatting sqref="BB35:BB47">
    <cfRule type="cellIs" dxfId="1159" priority="489" operator="lessThan">
      <formula>0</formula>
    </cfRule>
    <cfRule type="cellIs" dxfId="1158" priority="490" operator="greaterThan">
      <formula>0</formula>
    </cfRule>
  </conditionalFormatting>
  <conditionalFormatting sqref="BH35:BH47">
    <cfRule type="cellIs" dxfId="1157" priority="459" operator="lessThan">
      <formula>0</formula>
    </cfRule>
    <cfRule type="cellIs" dxfId="1156" priority="460" operator="greaterThan">
      <formula>0</formula>
    </cfRule>
  </conditionalFormatting>
  <conditionalFormatting sqref="BF35:BF47">
    <cfRule type="cellIs" dxfId="1155" priority="457" operator="lessThan">
      <formula>0</formula>
    </cfRule>
    <cfRule type="cellIs" dxfId="1154" priority="458" operator="greaterThan">
      <formula>0</formula>
    </cfRule>
  </conditionalFormatting>
  <conditionalFormatting sqref="BG35:BG47">
    <cfRule type="cellIs" dxfId="1153" priority="455" operator="lessThan">
      <formula>0</formula>
    </cfRule>
    <cfRule type="cellIs" dxfId="1152" priority="456" operator="greaterThan">
      <formula>0</formula>
    </cfRule>
  </conditionalFormatting>
  <conditionalFormatting sqref="BB17:BB34">
    <cfRule type="cellIs" dxfId="1151" priority="453" operator="lessThan">
      <formula>100</formula>
    </cfRule>
    <cfRule type="cellIs" dxfId="1150" priority="454" operator="greaterThan">
      <formula>100</formula>
    </cfRule>
  </conditionalFormatting>
  <conditionalFormatting sqref="BH17:BH34">
    <cfRule type="cellIs" dxfId="1149" priority="449" operator="lessThan">
      <formula>0</formula>
    </cfRule>
    <cfRule type="cellIs" dxfId="1148" priority="450" operator="greaterThan">
      <formula>0</formula>
    </cfRule>
  </conditionalFormatting>
  <conditionalFormatting sqref="BF17:BF34">
    <cfRule type="cellIs" dxfId="1147" priority="447" stopIfTrue="1" operator="greaterThan">
      <formula>0</formula>
    </cfRule>
    <cfRule type="cellIs" dxfId="1146" priority="448" operator="lessThanOrEqual">
      <formula>0</formula>
    </cfRule>
  </conditionalFormatting>
  <conditionalFormatting sqref="BG17:BG34">
    <cfRule type="cellIs" dxfId="1145" priority="445" stopIfTrue="1" operator="greaterThan">
      <formula>100</formula>
    </cfRule>
    <cfRule type="cellIs" dxfId="1144" priority="446" operator="lessThanOrEqual">
      <formula>100</formula>
    </cfRule>
  </conditionalFormatting>
  <conditionalFormatting sqref="H14:H16">
    <cfRule type="cellIs" dxfId="1143" priority="147" operator="lessThan">
      <formula>0</formula>
    </cfRule>
    <cfRule type="cellIs" dxfId="1142" priority="148" operator="greaterThan">
      <formula>0</formula>
    </cfRule>
  </conditionalFormatting>
  <conditionalFormatting sqref="J14:J16">
    <cfRule type="cellIs" dxfId="1141" priority="145" operator="lessThan">
      <formula>0</formula>
    </cfRule>
    <cfRule type="cellIs" dxfId="1140" priority="146" operator="greaterThan">
      <formula>0</formula>
    </cfRule>
  </conditionalFormatting>
  <conditionalFormatting sqref="I14:I16">
    <cfRule type="cellIs" dxfId="1139" priority="143" operator="lessThan">
      <formula>0</formula>
    </cfRule>
    <cfRule type="cellIs" dxfId="1138" priority="144" operator="greaterThan">
      <formula>0</formula>
    </cfRule>
  </conditionalFormatting>
  <conditionalFormatting sqref="I14:I16">
    <cfRule type="cellIs" dxfId="1137" priority="142" operator="lessThan">
      <formula>100</formula>
    </cfRule>
  </conditionalFormatting>
  <conditionalFormatting sqref="M14:M16">
    <cfRule type="cellIs" dxfId="1136" priority="140" operator="lessThan">
      <formula>0</formula>
    </cfRule>
    <cfRule type="cellIs" dxfId="1135" priority="141" operator="greaterThan">
      <formula>0</formula>
    </cfRule>
  </conditionalFormatting>
  <conditionalFormatting sqref="R14:R16">
    <cfRule type="cellIs" dxfId="1134" priority="138" operator="lessThan">
      <formula>0</formula>
    </cfRule>
    <cfRule type="cellIs" dxfId="1133" priority="139" operator="greaterThan">
      <formula>0</formula>
    </cfRule>
  </conditionalFormatting>
  <conditionalFormatting sqref="W14:W16">
    <cfRule type="cellIs" dxfId="1132" priority="136" operator="lessThan">
      <formula>0</formula>
    </cfRule>
    <cfRule type="cellIs" dxfId="1131" priority="137" operator="greaterThan">
      <formula>0</formula>
    </cfRule>
  </conditionalFormatting>
  <conditionalFormatting sqref="AB14:AB16 AD14:AD16">
    <cfRule type="cellIs" dxfId="1130" priority="134" operator="lessThan">
      <formula>0</formula>
    </cfRule>
    <cfRule type="cellIs" dxfId="1129" priority="135" operator="greaterThan">
      <formula>0</formula>
    </cfRule>
  </conditionalFormatting>
  <conditionalFormatting sqref="Y14:Y16">
    <cfRule type="cellIs" dxfId="1128" priority="124" operator="lessThan">
      <formula>0</formula>
    </cfRule>
    <cfRule type="cellIs" dxfId="1127" priority="125" operator="greaterThan">
      <formula>0</formula>
    </cfRule>
  </conditionalFormatting>
  <conditionalFormatting sqref="AN14:AN16">
    <cfRule type="cellIs" dxfId="1126" priority="132" operator="lessThan">
      <formula>0</formula>
    </cfRule>
    <cfRule type="cellIs" dxfId="1125" priority="133" operator="greaterThan">
      <formula>0</formula>
    </cfRule>
  </conditionalFormatting>
  <conditionalFormatting sqref="AL14:AL16">
    <cfRule type="cellIs" dxfId="1124" priority="130" operator="lessThan">
      <formula>0</formula>
    </cfRule>
    <cfRule type="cellIs" dxfId="1123" priority="131" operator="greaterThan">
      <formula>0</formula>
    </cfRule>
  </conditionalFormatting>
  <conditionalFormatting sqref="O14:O16">
    <cfRule type="cellIs" dxfId="1122" priority="128" operator="lessThan">
      <formula>0</formula>
    </cfRule>
    <cfRule type="cellIs" dxfId="1121" priority="129" operator="greaterThan">
      <formula>0</formula>
    </cfRule>
  </conditionalFormatting>
  <conditionalFormatting sqref="T14:T16">
    <cfRule type="cellIs" dxfId="1120" priority="126" operator="lessThan">
      <formula>0</formula>
    </cfRule>
    <cfRule type="cellIs" dxfId="1119" priority="127" operator="greaterThan">
      <formula>0</formula>
    </cfRule>
  </conditionalFormatting>
  <conditionalFormatting sqref="AM14:AM16">
    <cfRule type="cellIs" dxfId="1118" priority="122" operator="lessThan">
      <formula>0</formula>
    </cfRule>
    <cfRule type="cellIs" dxfId="1117" priority="123" operator="greaterThan">
      <formula>0</formula>
    </cfRule>
  </conditionalFormatting>
  <conditionalFormatting sqref="AS14:AS16">
    <cfRule type="cellIs" dxfId="1116" priority="120" operator="lessThan">
      <formula>0</formula>
    </cfRule>
    <cfRule type="cellIs" dxfId="1115" priority="121" operator="greaterThan">
      <formula>0</formula>
    </cfRule>
  </conditionalFormatting>
  <conditionalFormatting sqref="AQ14:AQ16">
    <cfRule type="cellIs" dxfId="1114" priority="118" operator="lessThan">
      <formula>0</formula>
    </cfRule>
    <cfRule type="cellIs" dxfId="1113" priority="119" operator="greaterThan">
      <formula>0</formula>
    </cfRule>
  </conditionalFormatting>
  <conditionalFormatting sqref="AR14:AR16">
    <cfRule type="cellIs" dxfId="1112" priority="116" operator="lessThan">
      <formula>0</formula>
    </cfRule>
    <cfRule type="cellIs" dxfId="1111" priority="117" operator="greaterThan">
      <formula>0</formula>
    </cfRule>
  </conditionalFormatting>
  <conditionalFormatting sqref="AX14:AX16">
    <cfRule type="cellIs" dxfId="1110" priority="114" operator="lessThan">
      <formula>0</formula>
    </cfRule>
    <cfRule type="cellIs" dxfId="1109" priority="115" operator="greaterThan">
      <formula>0</formula>
    </cfRule>
  </conditionalFormatting>
  <conditionalFormatting sqref="AV14:AV16">
    <cfRule type="cellIs" dxfId="1108" priority="112" operator="lessThan">
      <formula>0</formula>
    </cfRule>
    <cfRule type="cellIs" dxfId="1107" priority="113" operator="greaterThan">
      <formula>0</formula>
    </cfRule>
  </conditionalFormatting>
  <conditionalFormatting sqref="AW14:AW16">
    <cfRule type="cellIs" dxfId="1106" priority="110" operator="lessThan">
      <formula>0</formula>
    </cfRule>
    <cfRule type="cellIs" dxfId="1105" priority="111" operator="greaterThan">
      <formula>0</formula>
    </cfRule>
  </conditionalFormatting>
  <conditionalFormatting sqref="BC14:BC16">
    <cfRule type="cellIs" dxfId="1104" priority="108" operator="lessThan">
      <formula>0</formula>
    </cfRule>
    <cfRule type="cellIs" dxfId="1103" priority="109" operator="greaterThan">
      <formula>0</formula>
    </cfRule>
  </conditionalFormatting>
  <conditionalFormatting sqref="BA14:BA16">
    <cfRule type="cellIs" dxfId="1102" priority="106" operator="lessThan">
      <formula>0</formula>
    </cfRule>
    <cfRule type="cellIs" dxfId="1101" priority="107" operator="greaterThan">
      <formula>0</formula>
    </cfRule>
  </conditionalFormatting>
  <conditionalFormatting sqref="N14:N16">
    <cfRule type="cellIs" dxfId="1100" priority="104" operator="lessThan">
      <formula>0</formula>
    </cfRule>
    <cfRule type="cellIs" dxfId="1099" priority="105" operator="greaterThan">
      <formula>0</formula>
    </cfRule>
  </conditionalFormatting>
  <conditionalFormatting sqref="N14:N16">
    <cfRule type="cellIs" dxfId="1098" priority="103" operator="lessThan">
      <formula>100</formula>
    </cfRule>
  </conditionalFormatting>
  <conditionalFormatting sqref="S14:S16">
    <cfRule type="cellIs" dxfId="1097" priority="101" operator="lessThan">
      <formula>0</formula>
    </cfRule>
    <cfRule type="cellIs" dxfId="1096" priority="102" operator="greaterThan">
      <formula>0</formula>
    </cfRule>
  </conditionalFormatting>
  <conditionalFormatting sqref="S14:S16">
    <cfRule type="cellIs" dxfId="1095" priority="100" operator="lessThan">
      <formula>100</formula>
    </cfRule>
  </conditionalFormatting>
  <conditionalFormatting sqref="X14:X16">
    <cfRule type="cellIs" dxfId="1094" priority="98" operator="lessThan">
      <formula>0</formula>
    </cfRule>
    <cfRule type="cellIs" dxfId="1093" priority="99" operator="greaterThan">
      <formula>0</formula>
    </cfRule>
  </conditionalFormatting>
  <conditionalFormatting sqref="X14:X16">
    <cfRule type="cellIs" dxfId="1092" priority="96" operator="lessThan">
      <formula>0</formula>
    </cfRule>
    <cfRule type="cellIs" dxfId="1091" priority="97" operator="greaterThan">
      <formula>0</formula>
    </cfRule>
  </conditionalFormatting>
  <conditionalFormatting sqref="X14:X16">
    <cfRule type="cellIs" dxfId="1090" priority="95" operator="lessThan">
      <formula>100</formula>
    </cfRule>
  </conditionalFormatting>
  <conditionalFormatting sqref="AC14:AC16">
    <cfRule type="cellIs" dxfId="1089" priority="93" operator="lessThan">
      <formula>0</formula>
    </cfRule>
    <cfRule type="cellIs" dxfId="1088" priority="94" operator="greaterThan">
      <formula>0</formula>
    </cfRule>
  </conditionalFormatting>
  <conditionalFormatting sqref="AC14:AC16">
    <cfRule type="cellIs" dxfId="1087" priority="91" operator="lessThan">
      <formula>0</formula>
    </cfRule>
    <cfRule type="cellIs" dxfId="1086" priority="92" operator="greaterThan">
      <formula>0</formula>
    </cfRule>
  </conditionalFormatting>
  <conditionalFormatting sqref="AC14:AC16">
    <cfRule type="cellIs" dxfId="1085" priority="90" operator="lessThan">
      <formula>100</formula>
    </cfRule>
  </conditionalFormatting>
  <conditionalFormatting sqref="AG14:AG16">
    <cfRule type="cellIs" dxfId="1084" priority="88" operator="lessThan">
      <formula>0</formula>
    </cfRule>
    <cfRule type="cellIs" dxfId="1083" priority="89" operator="greaterThan">
      <formula>0</formula>
    </cfRule>
  </conditionalFormatting>
  <conditionalFormatting sqref="AI14:AI16">
    <cfRule type="cellIs" dxfId="1082" priority="86" operator="lessThan">
      <formula>0</formula>
    </cfRule>
    <cfRule type="cellIs" dxfId="1081" priority="87" operator="greaterThan">
      <formula>0</formula>
    </cfRule>
  </conditionalFormatting>
  <conditionalFormatting sqref="AH14:AH16">
    <cfRule type="cellIs" dxfId="1080" priority="84" operator="lessThan">
      <formula>0</formula>
    </cfRule>
    <cfRule type="cellIs" dxfId="1079" priority="85" operator="greaterThan">
      <formula>0</formula>
    </cfRule>
  </conditionalFormatting>
  <conditionalFormatting sqref="AH14:AH16">
    <cfRule type="cellIs" dxfId="1078" priority="83" operator="lessThan">
      <formula>100</formula>
    </cfRule>
  </conditionalFormatting>
  <conditionalFormatting sqref="BB14:BB16">
    <cfRule type="cellIs" dxfId="1077" priority="81" operator="lessThan">
      <formula>100</formula>
    </cfRule>
    <cfRule type="cellIs" dxfId="1076" priority="82" operator="greaterThan">
      <formula>100</formula>
    </cfRule>
  </conditionalFormatting>
  <conditionalFormatting sqref="BH14:BH16">
    <cfRule type="cellIs" dxfId="1075" priority="79" operator="lessThan">
      <formula>0</formula>
    </cfRule>
    <cfRule type="cellIs" dxfId="1074" priority="80" operator="greaterThan">
      <formula>0</formula>
    </cfRule>
  </conditionalFormatting>
  <conditionalFormatting sqref="BF14:BF16">
    <cfRule type="cellIs" dxfId="1073" priority="77" stopIfTrue="1" operator="greaterThan">
      <formula>0</formula>
    </cfRule>
    <cfRule type="cellIs" dxfId="1072" priority="78" operator="lessThanOrEqual">
      <formula>0</formula>
    </cfRule>
  </conditionalFormatting>
  <conditionalFormatting sqref="BG14:BG16">
    <cfRule type="cellIs" dxfId="1071" priority="75" stopIfTrue="1" operator="greaterThan">
      <formula>100</formula>
    </cfRule>
    <cfRule type="cellIs" dxfId="1070" priority="76" operator="lessThanOrEqual">
      <formula>100</formula>
    </cfRule>
  </conditionalFormatting>
  <conditionalFormatting sqref="H11:H13">
    <cfRule type="cellIs" dxfId="1069" priority="73" operator="lessThan">
      <formula>0</formula>
    </cfRule>
    <cfRule type="cellIs" dxfId="1068" priority="74" operator="greaterThan">
      <formula>0</formula>
    </cfRule>
  </conditionalFormatting>
  <conditionalFormatting sqref="J11:J13">
    <cfRule type="cellIs" dxfId="1067" priority="71" operator="lessThan">
      <formula>0</formula>
    </cfRule>
    <cfRule type="cellIs" dxfId="1066" priority="72" operator="greaterThan">
      <formula>0</formula>
    </cfRule>
  </conditionalFormatting>
  <conditionalFormatting sqref="I11:I13">
    <cfRule type="cellIs" dxfId="1065" priority="69" operator="lessThan">
      <formula>0</formula>
    </cfRule>
    <cfRule type="cellIs" dxfId="1064" priority="70" operator="greaterThan">
      <formula>0</formula>
    </cfRule>
  </conditionalFormatting>
  <conditionalFormatting sqref="I11:I13">
    <cfRule type="cellIs" dxfId="1063" priority="68" operator="lessThan">
      <formula>100</formula>
    </cfRule>
  </conditionalFormatting>
  <conditionalFormatting sqref="M11:M13">
    <cfRule type="cellIs" dxfId="1062" priority="66" operator="lessThan">
      <formula>0</formula>
    </cfRule>
    <cfRule type="cellIs" dxfId="1061" priority="67" operator="greaterThan">
      <formula>0</formula>
    </cfRule>
  </conditionalFormatting>
  <conditionalFormatting sqref="R11:R13">
    <cfRule type="cellIs" dxfId="1060" priority="64" operator="lessThan">
      <formula>0</formula>
    </cfRule>
    <cfRule type="cellIs" dxfId="1059" priority="65" operator="greaterThan">
      <formula>0</formula>
    </cfRule>
  </conditionalFormatting>
  <conditionalFormatting sqref="W11:W13">
    <cfRule type="cellIs" dxfId="1058" priority="62" operator="lessThan">
      <formula>0</formula>
    </cfRule>
    <cfRule type="cellIs" dxfId="1057" priority="63" operator="greaterThan">
      <formula>0</formula>
    </cfRule>
  </conditionalFormatting>
  <conditionalFormatting sqref="AB11:AB13 AD11:AD13">
    <cfRule type="cellIs" dxfId="1056" priority="60" operator="lessThan">
      <formula>0</formula>
    </cfRule>
    <cfRule type="cellIs" dxfId="1055" priority="61" operator="greaterThan">
      <formula>0</formula>
    </cfRule>
  </conditionalFormatting>
  <conditionalFormatting sqref="Y11:Y13">
    <cfRule type="cellIs" dxfId="1054" priority="50" operator="lessThan">
      <formula>0</formula>
    </cfRule>
    <cfRule type="cellIs" dxfId="1053" priority="51" operator="greaterThan">
      <formula>0</formula>
    </cfRule>
  </conditionalFormatting>
  <conditionalFormatting sqref="AN11:AN13">
    <cfRule type="cellIs" dxfId="1052" priority="58" operator="lessThan">
      <formula>0</formula>
    </cfRule>
    <cfRule type="cellIs" dxfId="1051" priority="59" operator="greaterThan">
      <formula>0</formula>
    </cfRule>
  </conditionalFormatting>
  <conditionalFormatting sqref="AL11:AL13">
    <cfRule type="cellIs" dxfId="1050" priority="56" operator="lessThan">
      <formula>0</formula>
    </cfRule>
    <cfRule type="cellIs" dxfId="1049" priority="57" operator="greaterThan">
      <formula>0</formula>
    </cfRule>
  </conditionalFormatting>
  <conditionalFormatting sqref="O11:O13">
    <cfRule type="cellIs" dxfId="1048" priority="54" operator="lessThan">
      <formula>0</formula>
    </cfRule>
    <cfRule type="cellIs" dxfId="1047" priority="55" operator="greaterThan">
      <formula>0</formula>
    </cfRule>
  </conditionalFormatting>
  <conditionalFormatting sqref="T11:T13">
    <cfRule type="cellIs" dxfId="1046" priority="52" operator="lessThan">
      <formula>0</formula>
    </cfRule>
    <cfRule type="cellIs" dxfId="1045" priority="53" operator="greaterThan">
      <formula>0</formula>
    </cfRule>
  </conditionalFormatting>
  <conditionalFormatting sqref="AM11:AM13">
    <cfRule type="cellIs" dxfId="1044" priority="48" operator="lessThan">
      <formula>0</formula>
    </cfRule>
    <cfRule type="cellIs" dxfId="1043" priority="49" operator="greaterThan">
      <formula>0</formula>
    </cfRule>
  </conditionalFormatting>
  <conditionalFormatting sqref="AS11:AS13">
    <cfRule type="cellIs" dxfId="1042" priority="46" operator="lessThan">
      <formula>0</formula>
    </cfRule>
    <cfRule type="cellIs" dxfId="1041" priority="47" operator="greaterThan">
      <formula>0</formula>
    </cfRule>
  </conditionalFormatting>
  <conditionalFormatting sqref="AQ11:AQ13">
    <cfRule type="cellIs" dxfId="1040" priority="44" operator="lessThan">
      <formula>0</formula>
    </cfRule>
    <cfRule type="cellIs" dxfId="1039" priority="45" operator="greaterThan">
      <formula>0</formula>
    </cfRule>
  </conditionalFormatting>
  <conditionalFormatting sqref="AR11:AR13">
    <cfRule type="cellIs" dxfId="1038" priority="42" operator="lessThan">
      <formula>0</formula>
    </cfRule>
    <cfRule type="cellIs" dxfId="1037" priority="43" operator="greaterThan">
      <formula>0</formula>
    </cfRule>
  </conditionalFormatting>
  <conditionalFormatting sqref="AX11:AX13">
    <cfRule type="cellIs" dxfId="1036" priority="40" operator="lessThan">
      <formula>0</formula>
    </cfRule>
    <cfRule type="cellIs" dxfId="1035" priority="41" operator="greaterThan">
      <formula>0</formula>
    </cfRule>
  </conditionalFormatting>
  <conditionalFormatting sqref="AV11:AV13">
    <cfRule type="cellIs" dxfId="1034" priority="38" operator="lessThan">
      <formula>0</formula>
    </cfRule>
    <cfRule type="cellIs" dxfId="1033" priority="39" operator="greaterThan">
      <formula>0</formula>
    </cfRule>
  </conditionalFormatting>
  <conditionalFormatting sqref="AW11:AW13">
    <cfRule type="cellIs" dxfId="1032" priority="36" operator="lessThan">
      <formula>0</formula>
    </cfRule>
    <cfRule type="cellIs" dxfId="1031" priority="37" operator="greaterThan">
      <formula>0</formula>
    </cfRule>
  </conditionalFormatting>
  <conditionalFormatting sqref="BC11:BC13">
    <cfRule type="cellIs" dxfId="1030" priority="34" operator="lessThan">
      <formula>0</formula>
    </cfRule>
    <cfRule type="cellIs" dxfId="1029" priority="35" operator="greaterThan">
      <formula>0</formula>
    </cfRule>
  </conditionalFormatting>
  <conditionalFormatting sqref="BA11:BA13">
    <cfRule type="cellIs" dxfId="1028" priority="32" operator="lessThan">
      <formula>0</formula>
    </cfRule>
    <cfRule type="cellIs" dxfId="1027" priority="33" operator="greaterThan">
      <formula>0</formula>
    </cfRule>
  </conditionalFormatting>
  <conditionalFormatting sqref="N11:N13">
    <cfRule type="cellIs" dxfId="1026" priority="30" operator="lessThan">
      <formula>0</formula>
    </cfRule>
    <cfRule type="cellIs" dxfId="1025" priority="31" operator="greaterThan">
      <formula>0</formula>
    </cfRule>
  </conditionalFormatting>
  <conditionalFormatting sqref="N11:N13">
    <cfRule type="cellIs" dxfId="1024" priority="29" operator="lessThan">
      <formula>100</formula>
    </cfRule>
  </conditionalFormatting>
  <conditionalFormatting sqref="S11:S13">
    <cfRule type="cellIs" dxfId="1023" priority="27" operator="lessThan">
      <formula>0</formula>
    </cfRule>
    <cfRule type="cellIs" dxfId="1022" priority="28" operator="greaterThan">
      <formula>0</formula>
    </cfRule>
  </conditionalFormatting>
  <conditionalFormatting sqref="S11:S13">
    <cfRule type="cellIs" dxfId="1021" priority="26" operator="lessThan">
      <formula>100</formula>
    </cfRule>
  </conditionalFormatting>
  <conditionalFormatting sqref="X11:X13">
    <cfRule type="cellIs" dxfId="1020" priority="24" operator="lessThan">
      <formula>0</formula>
    </cfRule>
    <cfRule type="cellIs" dxfId="1019" priority="25" operator="greaterThan">
      <formula>0</formula>
    </cfRule>
  </conditionalFormatting>
  <conditionalFormatting sqref="X11:X13">
    <cfRule type="cellIs" dxfId="1018" priority="22" operator="lessThan">
      <formula>0</formula>
    </cfRule>
    <cfRule type="cellIs" dxfId="1017" priority="23" operator="greaterThan">
      <formula>0</formula>
    </cfRule>
  </conditionalFormatting>
  <conditionalFormatting sqref="X11:X13">
    <cfRule type="cellIs" dxfId="1016" priority="21" operator="lessThan">
      <formula>100</formula>
    </cfRule>
  </conditionalFormatting>
  <conditionalFormatting sqref="AC11:AC13">
    <cfRule type="cellIs" dxfId="1015" priority="19" operator="lessThan">
      <formula>0</formula>
    </cfRule>
    <cfRule type="cellIs" dxfId="1014" priority="20" operator="greaterThan">
      <formula>0</formula>
    </cfRule>
  </conditionalFormatting>
  <conditionalFormatting sqref="AC11:AC13">
    <cfRule type="cellIs" dxfId="1013" priority="17" operator="lessThan">
      <formula>0</formula>
    </cfRule>
    <cfRule type="cellIs" dxfId="1012" priority="18" operator="greaterThan">
      <formula>0</formula>
    </cfRule>
  </conditionalFormatting>
  <conditionalFormatting sqref="AC11:AC13">
    <cfRule type="cellIs" dxfId="1011" priority="16" operator="lessThan">
      <formula>100</formula>
    </cfRule>
  </conditionalFormatting>
  <conditionalFormatting sqref="AG11:AG13">
    <cfRule type="cellIs" dxfId="1010" priority="14" operator="lessThan">
      <formula>0</formula>
    </cfRule>
    <cfRule type="cellIs" dxfId="1009" priority="15" operator="greaterThan">
      <formula>0</formula>
    </cfRule>
  </conditionalFormatting>
  <conditionalFormatting sqref="AI11:AI13">
    <cfRule type="cellIs" dxfId="1008" priority="12" operator="lessThan">
      <formula>0</formula>
    </cfRule>
    <cfRule type="cellIs" dxfId="1007" priority="13" operator="greaterThan">
      <formula>0</formula>
    </cfRule>
  </conditionalFormatting>
  <conditionalFormatting sqref="AH11:AH13">
    <cfRule type="cellIs" dxfId="1006" priority="10" operator="lessThan">
      <formula>0</formula>
    </cfRule>
    <cfRule type="cellIs" dxfId="1005" priority="11" operator="greaterThan">
      <formula>0</formula>
    </cfRule>
  </conditionalFormatting>
  <conditionalFormatting sqref="AH11:AH13">
    <cfRule type="cellIs" dxfId="1004" priority="9" operator="lessThan">
      <formula>100</formula>
    </cfRule>
  </conditionalFormatting>
  <conditionalFormatting sqref="BB11:BB13">
    <cfRule type="cellIs" dxfId="1003" priority="7" operator="lessThan">
      <formula>100</formula>
    </cfRule>
    <cfRule type="cellIs" dxfId="1002" priority="8" operator="greaterThan">
      <formula>100</formula>
    </cfRule>
  </conditionalFormatting>
  <conditionalFormatting sqref="BH11:BH13">
    <cfRule type="cellIs" dxfId="1001" priority="5" operator="lessThan">
      <formula>0</formula>
    </cfRule>
    <cfRule type="cellIs" dxfId="1000" priority="6" operator="greaterThan">
      <formula>0</formula>
    </cfRule>
  </conditionalFormatting>
  <conditionalFormatting sqref="BF11:BF13">
    <cfRule type="cellIs" dxfId="999" priority="3" stopIfTrue="1" operator="greaterThan">
      <formula>0</formula>
    </cfRule>
    <cfRule type="cellIs" dxfId="998" priority="4" operator="lessThanOrEqual">
      <formula>0</formula>
    </cfRule>
  </conditionalFormatting>
  <conditionalFormatting sqref="BG11:BG13">
    <cfRule type="cellIs" dxfId="997" priority="1" stopIfTrue="1" operator="greaterThan">
      <formula>100</formula>
    </cfRule>
    <cfRule type="cellIs" dxfId="996" priority="2" operator="lessThanOrEqual">
      <formula>100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27E5-80D1-4C39-92BB-0320410EAB19}">
  <sheetPr>
    <tabColor rgb="FFE2EFDA"/>
  </sheetPr>
  <dimension ref="B2:BH17"/>
  <sheetViews>
    <sheetView zoomScaleNormal="100" workbookViewId="0">
      <selection activeCell="AY3" sqref="AY3:BC3"/>
    </sheetView>
  </sheetViews>
  <sheetFormatPr defaultRowHeight="15.75"/>
  <cols>
    <col min="3" max="3" width="15.875" bestFit="1" customWidth="1"/>
    <col min="4" max="4" width="11.625" bestFit="1" customWidth="1"/>
    <col min="5" max="5" width="10.625" bestFit="1" customWidth="1"/>
    <col min="9" max="9" width="10.625" bestFit="1" customWidth="1"/>
    <col min="10" max="10" width="10.75" bestFit="1" customWidth="1"/>
    <col min="14" max="14" width="11.625" bestFit="1" customWidth="1"/>
    <col min="15" max="15" width="12.125" bestFit="1" customWidth="1"/>
    <col min="20" max="20" width="12.125" bestFit="1" customWidth="1"/>
    <col min="25" max="25" width="12.125" bestFit="1" customWidth="1"/>
  </cols>
  <sheetData>
    <row r="2" spans="2:60">
      <c r="B2" t="s">
        <v>69</v>
      </c>
      <c r="AY2" t="s">
        <v>70</v>
      </c>
    </row>
    <row r="3" spans="2:60">
      <c r="B3" s="40"/>
      <c r="C3" s="40"/>
      <c r="D3" s="149" t="s">
        <v>3</v>
      </c>
      <c r="E3" s="149"/>
      <c r="F3" s="150" t="s">
        <v>4</v>
      </c>
      <c r="G3" s="149"/>
      <c r="H3" s="149"/>
      <c r="I3" s="149"/>
      <c r="J3" s="151"/>
      <c r="K3" s="149" t="s">
        <v>5</v>
      </c>
      <c r="L3" s="149"/>
      <c r="M3" s="149"/>
      <c r="N3" s="149"/>
      <c r="O3" s="149"/>
      <c r="P3" s="150" t="s">
        <v>6</v>
      </c>
      <c r="Q3" s="149"/>
      <c r="R3" s="149"/>
      <c r="S3" s="149"/>
      <c r="T3" s="151"/>
      <c r="U3" s="150" t="s">
        <v>7</v>
      </c>
      <c r="V3" s="149"/>
      <c r="W3" s="149"/>
      <c r="X3" s="149"/>
      <c r="Y3" s="151"/>
      <c r="Z3" s="149" t="s">
        <v>8</v>
      </c>
      <c r="AA3" s="149"/>
      <c r="AB3" s="149"/>
      <c r="AC3" s="149"/>
      <c r="AD3" s="149"/>
      <c r="AE3" s="150" t="s">
        <v>9</v>
      </c>
      <c r="AF3" s="149"/>
      <c r="AG3" s="149"/>
      <c r="AH3" s="149"/>
      <c r="AI3" s="151"/>
      <c r="AJ3" s="149" t="s">
        <v>10</v>
      </c>
      <c r="AK3" s="149"/>
      <c r="AL3" s="149"/>
      <c r="AM3" s="149"/>
      <c r="AN3" s="151"/>
      <c r="AO3" s="152" t="s">
        <v>11</v>
      </c>
      <c r="AP3" s="152"/>
      <c r="AQ3" s="152"/>
      <c r="AR3" s="152"/>
      <c r="AS3" s="153"/>
      <c r="AT3" s="152" t="s">
        <v>12</v>
      </c>
      <c r="AU3" s="152"/>
      <c r="AV3" s="152"/>
      <c r="AW3" s="152"/>
      <c r="AX3" s="153"/>
      <c r="AY3" s="152" t="s">
        <v>13</v>
      </c>
      <c r="AZ3" s="152"/>
      <c r="BA3" s="152"/>
      <c r="BB3" s="152"/>
      <c r="BC3" s="152"/>
      <c r="BD3" s="154" t="s">
        <v>14</v>
      </c>
      <c r="BE3" s="155"/>
      <c r="BF3" s="155"/>
      <c r="BG3" s="155"/>
      <c r="BH3" s="156"/>
    </row>
    <row r="4" spans="2:60" ht="31.5">
      <c r="B4" s="47" t="s">
        <v>15</v>
      </c>
      <c r="C4" s="47"/>
      <c r="D4" s="48" t="s">
        <v>16</v>
      </c>
      <c r="E4" s="48" t="s">
        <v>17</v>
      </c>
      <c r="F4" s="51" t="s">
        <v>16</v>
      </c>
      <c r="G4" s="48" t="s">
        <v>17</v>
      </c>
      <c r="H4" s="49" t="s">
        <v>18</v>
      </c>
      <c r="I4" s="49" t="s">
        <v>19</v>
      </c>
      <c r="J4" s="50" t="s">
        <v>20</v>
      </c>
      <c r="K4" s="48" t="s">
        <v>16</v>
      </c>
      <c r="L4" s="48" t="s">
        <v>17</v>
      </c>
      <c r="M4" s="49" t="s">
        <v>18</v>
      </c>
      <c r="N4" s="49" t="s">
        <v>19</v>
      </c>
      <c r="O4" s="73" t="s">
        <v>20</v>
      </c>
      <c r="P4" s="51" t="s">
        <v>16</v>
      </c>
      <c r="Q4" s="48" t="s">
        <v>17</v>
      </c>
      <c r="R4" s="49" t="s">
        <v>18</v>
      </c>
      <c r="S4" s="49" t="s">
        <v>19</v>
      </c>
      <c r="T4" s="50" t="s">
        <v>20</v>
      </c>
      <c r="U4" s="51" t="s">
        <v>16</v>
      </c>
      <c r="V4" s="48" t="s">
        <v>17</v>
      </c>
      <c r="W4" s="49" t="s">
        <v>18</v>
      </c>
      <c r="X4" s="49" t="s">
        <v>19</v>
      </c>
      <c r="Y4" s="50" t="s">
        <v>20</v>
      </c>
      <c r="Z4" s="48" t="s">
        <v>16</v>
      </c>
      <c r="AA4" s="48" t="s">
        <v>17</v>
      </c>
      <c r="AB4" s="49" t="s">
        <v>18</v>
      </c>
      <c r="AC4" s="49" t="s">
        <v>19</v>
      </c>
      <c r="AD4" s="49" t="s">
        <v>20</v>
      </c>
      <c r="AE4" s="51" t="s">
        <v>16</v>
      </c>
      <c r="AF4" s="48" t="s">
        <v>17</v>
      </c>
      <c r="AG4" s="49" t="s">
        <v>18</v>
      </c>
      <c r="AH4" s="49" t="s">
        <v>19</v>
      </c>
      <c r="AI4" s="50" t="s">
        <v>20</v>
      </c>
      <c r="AJ4" s="48" t="s">
        <v>16</v>
      </c>
      <c r="AK4" s="48" t="s">
        <v>17</v>
      </c>
      <c r="AL4" s="49" t="s">
        <v>18</v>
      </c>
      <c r="AM4" s="49" t="s">
        <v>19</v>
      </c>
      <c r="AN4" s="50" t="s">
        <v>20</v>
      </c>
      <c r="AO4" s="78" t="s">
        <v>16</v>
      </c>
      <c r="AP4" s="78" t="s">
        <v>17</v>
      </c>
      <c r="AQ4" s="79" t="s">
        <v>18</v>
      </c>
      <c r="AR4" s="79" t="s">
        <v>19</v>
      </c>
      <c r="AS4" s="80" t="s">
        <v>20</v>
      </c>
      <c r="AT4" s="78" t="s">
        <v>16</v>
      </c>
      <c r="AU4" s="78" t="s">
        <v>17</v>
      </c>
      <c r="AV4" s="79" t="s">
        <v>18</v>
      </c>
      <c r="AW4" s="79" t="s">
        <v>19</v>
      </c>
      <c r="AX4" s="80" t="s">
        <v>20</v>
      </c>
      <c r="AY4" s="78" t="s">
        <v>16</v>
      </c>
      <c r="AZ4" s="78" t="s">
        <v>17</v>
      </c>
      <c r="BA4" s="79" t="s">
        <v>18</v>
      </c>
      <c r="BB4" s="79" t="s">
        <v>19</v>
      </c>
      <c r="BC4" s="79" t="s">
        <v>20</v>
      </c>
      <c r="BD4" s="116" t="s">
        <v>16</v>
      </c>
      <c r="BE4" s="117" t="s">
        <v>17</v>
      </c>
      <c r="BF4" s="118" t="s">
        <v>18</v>
      </c>
      <c r="BG4" s="118" t="s">
        <v>21</v>
      </c>
      <c r="BH4" s="119"/>
    </row>
    <row r="5" spans="2:60">
      <c r="B5" s="55">
        <v>44927</v>
      </c>
      <c r="C5" s="55"/>
      <c r="D5" s="9">
        <f>'2023_UserOpen_v3'!C10-'2023_UserOpen_v2'!C10</f>
        <v>-2131556</v>
      </c>
      <c r="E5" s="9">
        <f>'2023_UserOpen_v3'!D10-'2023_UserOpen_v2'!D10</f>
        <v>-324434</v>
      </c>
      <c r="F5" s="74">
        <f>'2023_UserOpen_v3'!E10-'2023_UserOpen_v2'!E10</f>
        <v>1.58159745188724E-3</v>
      </c>
      <c r="G5" s="6">
        <f>'2023_UserOpen_v3'!F10-'2023_UserOpen_v2'!F10</f>
        <v>1.238750519110271E-2</v>
      </c>
      <c r="H5" s="144">
        <f>'2023_UserOpen_v3'!G10-'2023_UserOpen_v2'!G10</f>
        <v>-1.0805907739215408E-2</v>
      </c>
      <c r="I5" s="29">
        <f>'2023_UserOpen_v3'!H10-'2023_UserOpen_v2'!H10</f>
        <v>-3.2654501748550899</v>
      </c>
      <c r="J5" s="145">
        <f>'2023_UserOpen_v3'!I10-'2023_UserOpen_v2'!I10</f>
        <v>-425474.18135172687</v>
      </c>
      <c r="K5" s="4">
        <f>'2023_UserOpen_v3'!J10-'2023_UserOpen_v2'!J10</f>
        <v>6.0849637458051831E-2</v>
      </c>
      <c r="L5" s="4">
        <f>'2023_UserOpen_v3'!K10-'2023_UserOpen_v2'!K10</f>
        <v>0.14147705461111659</v>
      </c>
      <c r="M5" s="5">
        <f>'2023_UserOpen_v3'!L10-'2023_UserOpen_v2'!L10</f>
        <v>-8.0627417153064984E-2</v>
      </c>
      <c r="N5" s="25">
        <f>'2023_UserOpen_v3'!M10-'2023_UserOpen_v2'!M10</f>
        <v>-1.3481010137231948</v>
      </c>
      <c r="O5" s="16">
        <f>'2023_UserOpen_v3'!N10-'2023_UserOpen_v2'!N10</f>
        <v>-4432847.5797751024</v>
      </c>
      <c r="P5" s="75">
        <f>'2023_UserOpen_v3'!O10-'2023_UserOpen_v2'!O10</f>
        <v>7.3361306258369119E-2</v>
      </c>
      <c r="Q5" s="4">
        <f>'2023_UserOpen_v3'!P10-'2023_UserOpen_v2'!P10</f>
        <v>0.18023614416928346</v>
      </c>
      <c r="R5" s="5">
        <f>'2023_UserOpen_v3'!Q10-'2023_UserOpen_v2'!Q10</f>
        <v>-0.10687483791091523</v>
      </c>
      <c r="S5" s="25">
        <f>'2023_UserOpen_v3'!R10-'2023_UserOpen_v2'!R10</f>
        <v>-2.632019736173504</v>
      </c>
      <c r="T5" s="33">
        <f>'2023_UserOpen_v3'!S10-'2023_UserOpen_v2'!S10</f>
        <v>-4679124.4844971597</v>
      </c>
      <c r="U5" s="75">
        <f>'2023_UserOpen_v3'!T10-'2023_UserOpen_v2'!T10</f>
        <v>6.7866662847988479E-2</v>
      </c>
      <c r="V5" s="4">
        <f>'2023_UserOpen_v3'!U10-'2023_UserOpen_v2'!U10</f>
        <v>0.18611604092369571</v>
      </c>
      <c r="W5" s="5">
        <f>'2023_UserOpen_v3'!V10-'2023_UserOpen_v2'!V10</f>
        <v>-0.11824937807570723</v>
      </c>
      <c r="X5" s="25">
        <f>'2023_UserOpen_v3'!W10-'2023_UserOpen_v2'!W10</f>
        <v>-2.4849325458500005</v>
      </c>
      <c r="Y5" s="33">
        <f>'2023_UserOpen_v3'!X10-'2023_UserOpen_v2'!X10</f>
        <v>-5262795.0163915008</v>
      </c>
      <c r="Z5" s="6">
        <f>'2023_UserOpen_v3'!Y10-'2023_UserOpen_v2'!Y10</f>
        <v>-2.0747382907494727E-2</v>
      </c>
      <c r="AA5" s="6">
        <f>'2023_UserOpen_v3'!Z10-'2023_UserOpen_v2'!Z10</f>
        <v>-2.1659559520983585E-2</v>
      </c>
      <c r="AB5" s="7">
        <f>'2023_UserOpen_v3'!AA10-'2023_UserOpen_v2'!AA10</f>
        <v>9.1217661348896905E-4</v>
      </c>
      <c r="AC5" s="25">
        <f>'2023_UserOpen_v3'!AB10-'2023_UserOpen_v2'!AB10</f>
        <v>0.43665407165630654</v>
      </c>
      <c r="AD5" s="16">
        <f>'2023_UserOpen_v3'!AC10-'2023_UserOpen_v2'!AC10</f>
        <v>4791.3259388353072</v>
      </c>
      <c r="AE5" s="74">
        <f>'2023_UserOpen_v3'!AD10-'2023_UserOpen_v2'!AD10</f>
        <v>4.3629878360785801E-3</v>
      </c>
      <c r="AF5" s="6">
        <f>'2023_UserOpen_v3'!AE10-'2023_UserOpen_v2'!AE10</f>
        <v>-1.2230080173349367E-3</v>
      </c>
      <c r="AG5" s="10">
        <f>'2023_UserOpen_v3'!AF10-'2023_UserOpen_v2'!AF10</f>
        <v>5.5859958534134092E-3</v>
      </c>
      <c r="AH5" s="25">
        <f>'2023_UserOpen_v3'!AG10-'2023_UserOpen_v2'!AG10</f>
        <v>1.6874745437525007</v>
      </c>
      <c r="AI5" s="33">
        <f>'2023_UserOpen_v3'!AH10-'2023_UserOpen_v2'!AH10</f>
        <v>58464.549639008401</v>
      </c>
      <c r="AJ5" s="6">
        <f>'2023_UserOpen_v3'!AI10-'2023_UserOpen_v2'!AI10</f>
        <v>-9.2760490505969934E-5</v>
      </c>
      <c r="AK5" s="6">
        <f>'2023_UserOpen_v3'!AJ10-'2023_UserOpen_v2'!AJ10</f>
        <v>1.0253093250208699E-3</v>
      </c>
      <c r="AL5" s="7">
        <f>'2023_UserOpen_v3'!AK10-'2023_UserOpen_v2'!AK10</f>
        <v>-1.1180698155268433E-3</v>
      </c>
      <c r="AM5" s="25">
        <f>'2023_UserOpen_v3'!AL10-'2023_UserOpen_v2'!AL10</f>
        <v>-7.3669340337882971</v>
      </c>
      <c r="AN5" s="33">
        <f>'2023_UserOpen_v3'!AM10-'2023_UserOpen_v2'!AM10</f>
        <v>-32847.999542991107</v>
      </c>
      <c r="AO5" s="6">
        <f>'2023_UserOpen_v3'!AN10-'2023_UserOpen_v2'!AN10</f>
        <v>1.5133352418070928E-4</v>
      </c>
      <c r="AP5" s="6">
        <f>'2023_UserOpen_v3'!AO10-'2023_UserOpen_v2'!AO10</f>
        <v>9.440752568603706E-4</v>
      </c>
      <c r="AQ5" s="7">
        <f>'2023_UserOpen_v3'!AP10-'2023_UserOpen_v2'!AP10</f>
        <v>-7.9274173267965611E-4</v>
      </c>
      <c r="AR5" s="25">
        <f>'2023_UserOpen_v3'!AQ10-'2023_UserOpen_v2'!AQ10</f>
        <v>-11.559446192295695</v>
      </c>
      <c r="AS5" s="33">
        <f>'2023_UserOpen_v3'!AR10-'2023_UserOpen_v2'!AR10</f>
        <v>-20099.655120618103</v>
      </c>
      <c r="AT5" s="6">
        <f>'2023_UserOpen_v3'!AS10-'2023_UserOpen_v2'!AS10</f>
        <v>-1.2341460489865841E-3</v>
      </c>
      <c r="AU5" s="6">
        <f>'2023_UserOpen_v3'!AT10-'2023_UserOpen_v2'!AT10</f>
        <v>-8.0714165597321058E-4</v>
      </c>
      <c r="AV5" s="7">
        <f>'2023_UserOpen_v3'!AU10-'2023_UserOpen_v2'!AU10</f>
        <v>-4.2700439301337437E-4</v>
      </c>
      <c r="AW5" s="25">
        <f>'2023_UserOpen_v3'!AV10-'2023_UserOpen_v2'!AV10</f>
        <v>-0.64263093667929638</v>
      </c>
      <c r="AX5" s="33">
        <f>'2023_UserOpen_v3'!AW10-'2023_UserOpen_v2'!AW10</f>
        <v>-4030.5640460910508</v>
      </c>
      <c r="AY5" s="6">
        <f>'2023_UserOpen_v3'!AX10-'2023_UserOpen_v2'!AX10</f>
        <v>1.6167579710157226E-4</v>
      </c>
      <c r="AZ5" s="6">
        <f>'2023_UserOpen_v3'!AY10-'2023_UserOpen_v2'!AY10</f>
        <v>-1.5389099021499326E-3</v>
      </c>
      <c r="BA5" s="7">
        <f>'2023_UserOpen_v3'!AZ10-'2023_UserOpen_v2'!AZ10</f>
        <v>1.7005856992514941E-3</v>
      </c>
      <c r="BB5" s="25">
        <f>'2023_UserOpen_v3'!BA10-'2023_UserOpen_v2'!BA10</f>
        <v>6.4816785024069361</v>
      </c>
      <c r="BC5" s="33">
        <f>'2023_UserOpen_v3'!BB10-'2023_UserOpen_v2'!BB10</f>
        <v>567.43974985698969</v>
      </c>
      <c r="BD5" s="6">
        <f>'2023_UserOpen_v3'!BC10-'2023_UserOpen_v2'!BC10</f>
        <v>-2.3451224883214855E-4</v>
      </c>
      <c r="BE5" s="6">
        <f>'2023_UserOpen_v3'!BD10-'2023_UserOpen_v2'!BD10</f>
        <v>6.9035607241377944E-4</v>
      </c>
      <c r="BF5" s="142">
        <f>'2023_UserOpen_v3'!BE10-'2023_UserOpen_v2'!BE10</f>
        <v>-9.2486832124592799E-4</v>
      </c>
      <c r="BG5" s="29">
        <f>'2023_UserOpen_v3'!BF10-'2023_UserOpen_v2'!BF10</f>
        <v>-1.7898680736942083</v>
      </c>
      <c r="BH5" s="143">
        <f>'2023_UserOpen_v3'!BG10-'2023_UserOpen_v2'!BG10</f>
        <v>-10585.174908776011</v>
      </c>
    </row>
    <row r="6" spans="2:60">
      <c r="B6" s="55">
        <v>44958</v>
      </c>
      <c r="C6" s="55"/>
      <c r="D6" s="9">
        <f>'2023_UserOpen_v3'!C11-'2023_UserOpen_v2'!C11</f>
        <v>-10367698</v>
      </c>
      <c r="E6" s="9">
        <f>'2023_UserOpen_v3'!D11-'2023_UserOpen_v2'!D11</f>
        <v>-629205</v>
      </c>
      <c r="F6" s="74">
        <f>'2023_UserOpen_v3'!E11-'2023_UserOpen_v2'!E11</f>
        <v>9.2674766354687854E-3</v>
      </c>
      <c r="G6" s="6">
        <f>'2023_UserOpen_v3'!F11-'2023_UserOpen_v2'!F11</f>
        <v>9.569877825365003E-3</v>
      </c>
      <c r="H6" s="144">
        <f>'2023_UserOpen_v3'!G11-'2023_UserOpen_v2'!G11</f>
        <v>-3.0240118989627307E-4</v>
      </c>
      <c r="I6" s="29">
        <f>'2023_UserOpen_v3'!H11-'2023_UserOpen_v2'!H11</f>
        <v>-0.843242687428301</v>
      </c>
      <c r="J6" s="145">
        <f>'2023_UserOpen_v3'!I11-'2023_UserOpen_v2'!I11</f>
        <v>-1038488.7319613211</v>
      </c>
      <c r="K6" s="4">
        <f>'2023_UserOpen_v3'!J11-'2023_UserOpen_v2'!J11</f>
        <v>-5.073114264433265E-2</v>
      </c>
      <c r="L6" s="4">
        <f>'2023_UserOpen_v3'!K11-'2023_UserOpen_v2'!K11</f>
        <v>1.4174439015731011E-2</v>
      </c>
      <c r="M6" s="5">
        <f>'2023_UserOpen_v3'!L11-'2023_UserOpen_v2'!L11</f>
        <v>-6.4905581660062994E-2</v>
      </c>
      <c r="N6" s="25">
        <f>'2023_UserOpen_v3'!M11-'2023_UserOpen_v2'!M11</f>
        <v>-1.1153043235846098</v>
      </c>
      <c r="O6" s="16">
        <f>'2023_UserOpen_v3'!N11-'2023_UserOpen_v2'!N11</f>
        <v>-20573370.932544015</v>
      </c>
      <c r="P6" s="75">
        <f>'2023_UserOpen_v3'!O11-'2023_UserOpen_v2'!O11</f>
        <v>0.16964098354478985</v>
      </c>
      <c r="Q6" s="4">
        <f>'2023_UserOpen_v3'!P11-'2023_UserOpen_v2'!P11</f>
        <v>0.20570971221079004</v>
      </c>
      <c r="R6" s="5">
        <f>'2023_UserOpen_v3'!Q11-'2023_UserOpen_v2'!Q11</f>
        <v>-3.6068728665999084E-2</v>
      </c>
      <c r="S6" s="25">
        <f>'2023_UserOpen_v3'!R11-'2023_UserOpen_v2'!R11</f>
        <v>-2.6024950146860988</v>
      </c>
      <c r="T6" s="33">
        <f>'2023_UserOpen_v3'!S11-'2023_UserOpen_v2'!S11</f>
        <v>-15371015.96839948</v>
      </c>
      <c r="U6" s="75">
        <f>'2023_UserOpen_v3'!T11-'2023_UserOpen_v2'!T11</f>
        <v>1.5253341523000508E-2</v>
      </c>
      <c r="V6" s="4">
        <f>'2023_UserOpen_v3'!U11-'2023_UserOpen_v2'!U11</f>
        <v>5.6937763615500181E-2</v>
      </c>
      <c r="W6" s="5">
        <f>'2023_UserOpen_v3'!V11-'2023_UserOpen_v2'!V11</f>
        <v>-4.1684422092499007E-2</v>
      </c>
      <c r="X6" s="25">
        <f>'2023_UserOpen_v3'!W11-'2023_UserOpen_v2'!W11</f>
        <v>-1.1492872637270182</v>
      </c>
      <c r="Y6" s="33">
        <f>'2023_UserOpen_v3'!X11-'2023_UserOpen_v2'!X11</f>
        <v>-16721035.998142727</v>
      </c>
      <c r="Z6" s="6">
        <f>'2023_UserOpen_v3'!Y11-'2023_UserOpen_v2'!Y11</f>
        <v>-1.9884186104931284E-2</v>
      </c>
      <c r="AA6" s="6">
        <f>'2023_UserOpen_v3'!Z11-'2023_UserOpen_v2'!Z11</f>
        <v>-1.8322018497898801E-2</v>
      </c>
      <c r="AB6" s="7">
        <f>'2023_UserOpen_v3'!AA11-'2023_UserOpen_v2'!AA11</f>
        <v>-1.5621676070324518E-3</v>
      </c>
      <c r="AC6" s="25">
        <f>'2023_UserOpen_v3'!AB11-'2023_UserOpen_v2'!AB11</f>
        <v>-0.13541558417431077</v>
      </c>
      <c r="AD6" s="16">
        <f>'2023_UserOpen_v3'!AC11-'2023_UserOpen_v2'!AC11</f>
        <v>-56222.974970869007</v>
      </c>
      <c r="AE6" s="74">
        <f>'2023_UserOpen_v3'!AD11-'2023_UserOpen_v2'!AD11</f>
        <v>-7.4025064761200632E-3</v>
      </c>
      <c r="AF6" s="6">
        <f>'2023_UserOpen_v3'!AE11-'2023_UserOpen_v2'!AE11</f>
        <v>-1.9285162084634044E-3</v>
      </c>
      <c r="AG6" s="10">
        <f>'2023_UserOpen_v3'!AF11-'2023_UserOpen_v2'!AF11</f>
        <v>-5.4739902676567143E-3</v>
      </c>
      <c r="AH6" s="25">
        <f>'2023_UserOpen_v3'!AG11-'2023_UserOpen_v2'!AG11</f>
        <v>-1.7072079022197926</v>
      </c>
      <c r="AI6" s="33">
        <f>'2023_UserOpen_v3'!AH11-'2023_UserOpen_v2'!AH11</f>
        <v>-24179.088221368846</v>
      </c>
      <c r="AJ6" s="6">
        <f>'2023_UserOpen_v3'!AI11-'2023_UserOpen_v2'!AI11</f>
        <v>1.7129078597653696E-3</v>
      </c>
      <c r="AK6" s="6">
        <f>'2023_UserOpen_v3'!AJ11-'2023_UserOpen_v2'!AJ11</f>
        <v>1.1115164123474408E-3</v>
      </c>
      <c r="AL6" s="7">
        <f>'2023_UserOpen_v3'!AK11-'2023_UserOpen_v2'!AK11</f>
        <v>6.0139144741792883E-4</v>
      </c>
      <c r="AM6" s="25">
        <f>'2023_UserOpen_v3'!AL11-'2023_UserOpen_v2'!AL11</f>
        <v>0.35440367212410706</v>
      </c>
      <c r="AN6" s="33">
        <f>'2023_UserOpen_v3'!AM11-'2023_UserOpen_v2'!AM11</f>
        <v>-43283.283256967712</v>
      </c>
      <c r="AO6" s="6">
        <f>'2023_UserOpen_v3'!AN11-'2023_UserOpen_v2'!AN11</f>
        <v>1.1657298699883911E-3</v>
      </c>
      <c r="AP6" s="6">
        <f>'2023_UserOpen_v3'!AO11-'2023_UserOpen_v2'!AO11</f>
        <v>7.7864528054468699E-4</v>
      </c>
      <c r="AQ6" s="7">
        <f>'2023_UserOpen_v3'!AP11-'2023_UserOpen_v2'!AP11</f>
        <v>3.8708458944369502E-4</v>
      </c>
      <c r="AR6" s="25">
        <f>'2023_UserOpen_v3'!AQ11-'2023_UserOpen_v2'!AQ11</f>
        <v>-0.79534826222121069</v>
      </c>
      <c r="AS6" s="33">
        <f>'2023_UserOpen_v3'!AR11-'2023_UserOpen_v2'!AR11</f>
        <v>-17753.754107605695</v>
      </c>
      <c r="AT6" s="6">
        <f>'2023_UserOpen_v3'!AS11-'2023_UserOpen_v2'!AS11</f>
        <v>2.2962876652204978E-4</v>
      </c>
      <c r="AU6" s="6">
        <f>'2023_UserOpen_v3'!AT11-'2023_UserOpen_v2'!AT11</f>
        <v>-2.558070210292307E-4</v>
      </c>
      <c r="AV6" s="7">
        <f>'2023_UserOpen_v3'!AU11-'2023_UserOpen_v2'!AU11</f>
        <v>4.8543578755127874E-4</v>
      </c>
      <c r="AW6" s="25">
        <f>'2023_UserOpen_v3'!AV11-'2023_UserOpen_v2'!AV11</f>
        <v>1.4390645434253884</v>
      </c>
      <c r="AX6" s="33">
        <f>'2023_UserOpen_v3'!AW11-'2023_UserOpen_v2'!AW11</f>
        <v>-16855.805144298203</v>
      </c>
      <c r="AY6" s="6">
        <f>'2023_UserOpen_v3'!AX11-'2023_UserOpen_v2'!AX11</f>
        <v>-3.7250555603477592E-4</v>
      </c>
      <c r="AZ6" s="6">
        <f>'2023_UserOpen_v3'!AY11-'2023_UserOpen_v2'!AY11</f>
        <v>1.7352469375187807E-3</v>
      </c>
      <c r="BA6" s="7">
        <f>'2023_UserOpen_v3'!AZ11-'2023_UserOpen_v2'!AZ11</f>
        <v>-2.1077524935535466E-3</v>
      </c>
      <c r="BB6" s="25">
        <f>'2023_UserOpen_v3'!BA11-'2023_UserOpen_v2'!BA11</f>
        <v>-6.808144961619476</v>
      </c>
      <c r="BC6" s="33">
        <f>'2023_UserOpen_v3'!BB11-'2023_UserOpen_v2'!BB11</f>
        <v>-613.49635769409758</v>
      </c>
      <c r="BD6" s="6">
        <f>'2023_UserOpen_v3'!BC11-'2023_UserOpen_v2'!BC11</f>
        <v>4.365449166467722E-3</v>
      </c>
      <c r="BE6" s="6">
        <f>'2023_UserOpen_v3'!BD11-'2023_UserOpen_v2'!BD11</f>
        <v>1.4188981943373397E-3</v>
      </c>
      <c r="BF6" s="142">
        <f>'2023_UserOpen_v3'!BE11-'2023_UserOpen_v2'!BE11</f>
        <v>2.9465509721303749E-3</v>
      </c>
      <c r="BG6" s="29">
        <f>'2023_UserOpen_v3'!BF11-'2023_UserOpen_v2'!BF11</f>
        <v>5.7665311241557049</v>
      </c>
      <c r="BH6" s="143">
        <f>'2023_UserOpen_v3'!BG11-'2023_UserOpen_v2'!BG11</f>
        <v>11802.536303369136</v>
      </c>
    </row>
    <row r="9" spans="2:60">
      <c r="B9" t="s">
        <v>68</v>
      </c>
    </row>
    <row r="10" spans="2:60">
      <c r="B10" s="40"/>
      <c r="C10" s="103"/>
      <c r="D10" s="149" t="s">
        <v>3</v>
      </c>
      <c r="E10" s="149"/>
      <c r="F10" s="150" t="s">
        <v>4</v>
      </c>
      <c r="G10" s="149"/>
      <c r="H10" s="149"/>
      <c r="I10" s="149"/>
      <c r="J10" s="151"/>
      <c r="K10" s="149" t="s">
        <v>5</v>
      </c>
      <c r="L10" s="149"/>
      <c r="M10" s="149"/>
      <c r="N10" s="149"/>
      <c r="O10" s="149"/>
      <c r="P10" s="150" t="s">
        <v>6</v>
      </c>
      <c r="Q10" s="149"/>
      <c r="R10" s="149"/>
      <c r="S10" s="149"/>
      <c r="T10" s="151"/>
      <c r="U10" s="150" t="s">
        <v>7</v>
      </c>
      <c r="V10" s="149"/>
      <c r="W10" s="149"/>
      <c r="X10" s="149"/>
      <c r="Y10" s="151"/>
      <c r="Z10" s="149" t="s">
        <v>38</v>
      </c>
      <c r="AA10" s="149"/>
      <c r="AB10" s="149"/>
      <c r="AC10" s="149"/>
      <c r="AD10" s="149"/>
      <c r="AE10" s="150" t="s">
        <v>39</v>
      </c>
      <c r="AF10" s="149"/>
      <c r="AG10" s="149"/>
      <c r="AH10" s="149"/>
      <c r="AI10" s="151"/>
      <c r="AJ10" s="149" t="s">
        <v>10</v>
      </c>
      <c r="AK10" s="149"/>
      <c r="AL10" s="149"/>
      <c r="AM10" s="149"/>
      <c r="AN10" s="151"/>
      <c r="AO10" s="152" t="s">
        <v>11</v>
      </c>
      <c r="AP10" s="152"/>
      <c r="AQ10" s="152"/>
      <c r="AR10" s="152"/>
      <c r="AS10" s="153"/>
      <c r="AT10" s="152" t="s">
        <v>12</v>
      </c>
      <c r="AU10" s="152"/>
      <c r="AV10" s="152"/>
      <c r="AW10" s="152"/>
      <c r="AX10" s="153"/>
      <c r="AY10" s="152" t="s">
        <v>13</v>
      </c>
      <c r="AZ10" s="152"/>
      <c r="BA10" s="152"/>
      <c r="BB10" s="152"/>
      <c r="BC10" s="153"/>
      <c r="BD10" s="158" t="s">
        <v>14</v>
      </c>
      <c r="BE10" s="158"/>
      <c r="BF10" s="158"/>
      <c r="BG10" s="158"/>
      <c r="BH10" s="159"/>
    </row>
    <row r="11" spans="2:60" ht="31.5">
      <c r="B11" s="47" t="s">
        <v>15</v>
      </c>
      <c r="C11" s="104" t="s">
        <v>57</v>
      </c>
      <c r="D11" s="48" t="s">
        <v>16</v>
      </c>
      <c r="E11" s="48" t="s">
        <v>17</v>
      </c>
      <c r="F11" s="51" t="s">
        <v>16</v>
      </c>
      <c r="G11" s="48" t="s">
        <v>17</v>
      </c>
      <c r="H11" s="49" t="s">
        <v>18</v>
      </c>
      <c r="I11" s="49" t="s">
        <v>19</v>
      </c>
      <c r="J11" s="50" t="s">
        <v>20</v>
      </c>
      <c r="K11" s="48" t="s">
        <v>16</v>
      </c>
      <c r="L11" s="48" t="s">
        <v>17</v>
      </c>
      <c r="M11" s="49" t="s">
        <v>18</v>
      </c>
      <c r="N11" s="49" t="s">
        <v>19</v>
      </c>
      <c r="O11" s="73" t="s">
        <v>20</v>
      </c>
      <c r="P11" s="51" t="s">
        <v>16</v>
      </c>
      <c r="Q11" s="48" t="s">
        <v>17</v>
      </c>
      <c r="R11" s="49" t="s">
        <v>18</v>
      </c>
      <c r="S11" s="49" t="s">
        <v>19</v>
      </c>
      <c r="T11" s="50" t="s">
        <v>20</v>
      </c>
      <c r="U11" s="51" t="s">
        <v>16</v>
      </c>
      <c r="V11" s="48" t="s">
        <v>17</v>
      </c>
      <c r="W11" s="49" t="s">
        <v>18</v>
      </c>
      <c r="X11" s="49" t="s">
        <v>19</v>
      </c>
      <c r="Y11" s="50" t="s">
        <v>20</v>
      </c>
      <c r="Z11" s="48" t="s">
        <v>16</v>
      </c>
      <c r="AA11" s="48" t="s">
        <v>17</v>
      </c>
      <c r="AB11" s="49" t="s">
        <v>18</v>
      </c>
      <c r="AC11" s="49" t="s">
        <v>19</v>
      </c>
      <c r="AD11" s="49" t="s">
        <v>20</v>
      </c>
      <c r="AE11" s="51" t="s">
        <v>16</v>
      </c>
      <c r="AF11" s="48" t="s">
        <v>17</v>
      </c>
      <c r="AG11" s="49" t="s">
        <v>18</v>
      </c>
      <c r="AH11" s="49" t="s">
        <v>19</v>
      </c>
      <c r="AI11" s="50" t="s">
        <v>20</v>
      </c>
      <c r="AJ11" s="48" t="s">
        <v>16</v>
      </c>
      <c r="AK11" s="48" t="s">
        <v>17</v>
      </c>
      <c r="AL11" s="49" t="s">
        <v>18</v>
      </c>
      <c r="AM11" s="49" t="s">
        <v>19</v>
      </c>
      <c r="AN11" s="50" t="s">
        <v>20</v>
      </c>
      <c r="AO11" s="78" t="s">
        <v>16</v>
      </c>
      <c r="AP11" s="78" t="s">
        <v>17</v>
      </c>
      <c r="AQ11" s="79" t="s">
        <v>18</v>
      </c>
      <c r="AR11" s="79" t="s">
        <v>19</v>
      </c>
      <c r="AS11" s="80" t="s">
        <v>20</v>
      </c>
      <c r="AT11" s="78" t="s">
        <v>16</v>
      </c>
      <c r="AU11" s="78" t="s">
        <v>17</v>
      </c>
      <c r="AV11" s="79" t="s">
        <v>18</v>
      </c>
      <c r="AW11" s="79" t="s">
        <v>19</v>
      </c>
      <c r="AX11" s="80" t="s">
        <v>20</v>
      </c>
      <c r="AY11" s="78" t="s">
        <v>16</v>
      </c>
      <c r="AZ11" s="78" t="s">
        <v>17</v>
      </c>
      <c r="BA11" s="79" t="s">
        <v>18</v>
      </c>
      <c r="BB11" s="79" t="s">
        <v>19</v>
      </c>
      <c r="BC11" s="80" t="s">
        <v>20</v>
      </c>
      <c r="BD11" s="88" t="s">
        <v>58</v>
      </c>
      <c r="BE11" s="88" t="s">
        <v>59</v>
      </c>
      <c r="BF11" s="89" t="s">
        <v>18</v>
      </c>
      <c r="BG11" s="89" t="s">
        <v>21</v>
      </c>
      <c r="BH11" s="90"/>
    </row>
    <row r="12" spans="2:60">
      <c r="B12" s="55">
        <v>44927</v>
      </c>
      <c r="C12" s="105" t="s">
        <v>60</v>
      </c>
      <c r="D12" s="9">
        <f>'2023 by AccountType_UserOp_v3'!D11-'2023 by AccountType_UserOp_v2'!D11</f>
        <v>-562165</v>
      </c>
      <c r="E12" s="9">
        <f>'2023 by AccountType_UserOp_v3'!E11-'2023 by AccountType_UserOp_v2'!E11</f>
        <v>-82379</v>
      </c>
      <c r="F12" s="74">
        <f>'2023 by AccountType_UserOp_v3'!F11-'2023 by AccountType_UserOp_v2'!F11</f>
        <v>3.0058900119875887E-3</v>
      </c>
      <c r="G12" s="6">
        <f>'2023 by AccountType_UserOp_v3'!G11-'2023 by AccountType_UserOp_v2'!G11</f>
        <v>1.8358580249009604E-2</v>
      </c>
      <c r="H12" s="10">
        <f>'2023 by AccountType_UserOp_v3'!H11-'2023 by AccountType_UserOp_v2'!H11</f>
        <v>-1.5352690237022019E-2</v>
      </c>
      <c r="I12" s="25">
        <f>'2023 by AccountType_UserOp_v3'!I11-'2023 by AccountType_UserOp_v2'!I11</f>
        <v>-3.1661255495180995</v>
      </c>
      <c r="J12" s="33">
        <f>'2023 by AccountType_UserOp_v3'!J11-'2023 by AccountType_UserOp_v2'!J11</f>
        <v>-110180.82304451859</v>
      </c>
      <c r="K12" s="4">
        <f>'2023 by AccountType_UserOp_v3'!K11-'2023 by AccountType_UserOp_v2'!K11</f>
        <v>7.805029073401748E-2</v>
      </c>
      <c r="L12" s="4">
        <f>'2023 by AccountType_UserOp_v3'!L11-'2023 by AccountType_UserOp_v2'!L11</f>
        <v>0.18276807068059853</v>
      </c>
      <c r="M12" s="5">
        <f>'2023 by AccountType_UserOp_v3'!M11-'2023 by AccountType_UserOp_v2'!M11</f>
        <v>-0.10471777994658105</v>
      </c>
      <c r="N12" s="25">
        <f>'2023 by AccountType_UserOp_v3'!N11-'2023 by AccountType_UserOp_v2'!N11</f>
        <v>-1.3743156673278065</v>
      </c>
      <c r="O12" s="16">
        <f>'2023 by AccountType_UserOp_v3'!O11-'2023 by AccountType_UserOp_v2'!O11</f>
        <v>-809250.76427450101</v>
      </c>
      <c r="P12" s="75">
        <f>'2023 by AccountType_UserOp_v3'!P11-'2023 by AccountType_UserOp_v2'!P11</f>
        <v>8.1867909116247972E-2</v>
      </c>
      <c r="Q12" s="4">
        <f>'2023 by AccountType_UserOp_v3'!Q11-'2023 by AccountType_UserOp_v2'!Q11</f>
        <v>0.1964223164818879</v>
      </c>
      <c r="R12" s="5">
        <f>'2023 by AccountType_UserOp_v3'!R11-'2023 by AccountType_UserOp_v2'!R11</f>
        <v>-0.11455440736563993</v>
      </c>
      <c r="S12" s="25">
        <f>'2023 by AccountType_UserOp_v3'!S11-'2023 by AccountType_UserOp_v2'!S11</f>
        <v>-2.4449526109364967</v>
      </c>
      <c r="T12" s="33">
        <f>'2023 by AccountType_UserOp_v3'!T11-'2023 by AccountType_UserOp_v2'!T11</f>
        <v>-874934.29789122986</v>
      </c>
      <c r="U12" s="75">
        <f>'2023 by AccountType_UserOp_v3'!U11-'2023 by AccountType_UserOp_v2'!U11</f>
        <v>8.6406586772806548E-2</v>
      </c>
      <c r="V12" s="4">
        <f>'2023 by AccountType_UserOp_v3'!V11-'2023 by AccountType_UserOp_v2'!V11</f>
        <v>0.22047895250055394</v>
      </c>
      <c r="W12" s="5">
        <f>'2023 by AccountType_UserOp_v3'!W11-'2023 by AccountType_UserOp_v2'!W11</f>
        <v>-0.13407236572774739</v>
      </c>
      <c r="X12" s="25">
        <f>'2023 by AccountType_UserOp_v3'!X11-'2023 by AccountType_UserOp_v2'!X11</f>
        <v>-2.3828887768333971</v>
      </c>
      <c r="Y12" s="33">
        <f>'2023 by AccountType_UserOp_v3'!Y11-'2023 by AccountType_UserOp_v2'!Y11</f>
        <v>-981740.10178387119</v>
      </c>
      <c r="Z12" s="6">
        <f>'2023 by AccountType_UserOp_v3'!Z11-'2023 by AccountType_UserOp_v2'!Z11</f>
        <v>-1.8764443379810702E-2</v>
      </c>
      <c r="AA12" s="6">
        <f>'2023 by AccountType_UserOp_v3'!AA11-'2023 by AccountType_UserOp_v2'!AA11</f>
        <v>-1.8079698177502324E-2</v>
      </c>
      <c r="AB12" s="7">
        <f>'2023 by AccountType_UserOp_v3'!AB11-'2023 by AccountType_UserOp_v2'!AB11</f>
        <v>-6.8474520230842918E-4</v>
      </c>
      <c r="AC12" s="25">
        <f>'2023 by AccountType_UserOp_v3'!AC11-'2023 by AccountType_UserOp_v2'!AC11</f>
        <v>-3.3423630955198291E-2</v>
      </c>
      <c r="AD12" s="16">
        <f>'2023 by AccountType_UserOp_v3'!AD11-'2023 by AccountType_UserOp_v2'!AD11</f>
        <v>-3943.6472462330312</v>
      </c>
      <c r="AE12" s="74">
        <f>'2023 by AccountType_UserOp_v3'!AE11-'2023 by AccountType_UserOp_v2'!AE11</f>
        <v>6.4251863481936677E-3</v>
      </c>
      <c r="AF12" s="6">
        <f>'2023 by AccountType_UserOp_v3'!AF11-'2023 by AccountType_UserOp_v2'!AF11</f>
        <v>-5.1695502126536397E-4</v>
      </c>
      <c r="AG12" s="10">
        <f>'2023 by AccountType_UserOp_v3'!AG11-'2023 by AccountType_UserOp_v2'!AG11</f>
        <v>6.9421413694590872E-3</v>
      </c>
      <c r="AH12" s="25">
        <f>'2023 by AccountType_UserOp_v3'!AH11-'2023 by AccountType_UserOp_v2'!AH11</f>
        <v>1.9649721756421883</v>
      </c>
      <c r="AI12" s="33">
        <f>'2023 by AccountType_UserOp_v3'!AI11-'2023 by AccountType_UserOp_v2'!AI11</f>
        <v>18481.366601337031</v>
      </c>
      <c r="AJ12" s="111">
        <f>'2023 by AccountType_UserOp_v3'!AJ11-'2023 by AccountType_UserOp_v2'!AJ11</f>
        <v>1.2003563348858692E-7</v>
      </c>
      <c r="AK12" s="111">
        <f>'2023 by AccountType_UserOp_v3'!AK11-'2023 by AccountType_UserOp_v2'!AK11</f>
        <v>0</v>
      </c>
      <c r="AL12" s="112">
        <f>'2023 by AccountType_UserOp_v3'!AL11-'2023 by AccountType_UserOp_v2'!AL11</f>
        <v>1.2003563348858692E-7</v>
      </c>
      <c r="AM12" s="113">
        <f>'2023 by AccountType_UserOp_v3'!AM11-'2023 by AccountType_UserOp_v2'!AM11</f>
        <v>0</v>
      </c>
      <c r="AN12" s="114">
        <f>'2023 by AccountType_UserOp_v3'!AN11-'2023 by AccountType_UserOp_v2'!AN11</f>
        <v>-3</v>
      </c>
      <c r="AO12" s="111">
        <f>'2023 by AccountType_UserOp_v3'!AO11-'2023 by AccountType_UserOp_v2'!AO11</f>
        <v>2.1129146486577731E-7</v>
      </c>
      <c r="AP12" s="111">
        <f>'2023 by AccountType_UserOp_v3'!AP11-'2023 by AccountType_UserOp_v2'!AP11</f>
        <v>0</v>
      </c>
      <c r="AQ12" s="112">
        <f>'2023 by AccountType_UserOp_v3'!AQ11-'2023 by AccountType_UserOp_v2'!AQ11</f>
        <v>2.1129146486577731E-7</v>
      </c>
      <c r="AR12" s="113">
        <f>'2023 by AccountType_UserOp_v3'!AR11-'2023 by AccountType_UserOp_v2'!AR11</f>
        <v>0</v>
      </c>
      <c r="AS12" s="114">
        <f>'2023 by AccountType_UserOp_v3'!AS11-'2023 by AccountType_UserOp_v2'!AS11</f>
        <v>-2</v>
      </c>
      <c r="AT12" s="111">
        <f>'2023 by AccountType_UserOp_v3'!AT11-'2023 by AccountType_UserOp_v2'!AT11</f>
        <v>-2.1588767753647967E-6</v>
      </c>
      <c r="AU12" s="111">
        <f>'2023 by AccountType_UserOp_v3'!AU11-'2023 by AccountType_UserOp_v2'!AU11</f>
        <v>0</v>
      </c>
      <c r="AV12" s="112">
        <f>'2023 by AccountType_UserOp_v3'!AV11-'2023 by AccountType_UserOp_v2'!AV11</f>
        <v>-2.1588767753647967E-6</v>
      </c>
      <c r="AW12" s="9">
        <f>'2023 by AccountType_UserOp_v3'!AW11-'2023 by AccountType_UserOp_v2'!AW11</f>
        <v>0</v>
      </c>
      <c r="AX12" s="9">
        <f>'2023 by AccountType_UserOp_v3'!AX11-'2023 by AccountType_UserOp_v2'!AX11</f>
        <v>-1</v>
      </c>
      <c r="AY12" s="111">
        <f>'2023 by AccountType_UserOp_v3'!AY11-'2023 by AccountType_UserOp_v2'!AY11</f>
        <v>2.0596117721098997E-4</v>
      </c>
      <c r="AZ12" s="111">
        <f>'2023 by AccountType_UserOp_v3'!AZ11-'2023 by AccountType_UserOp_v2'!AZ11</f>
        <v>2.5764895330112701E-3</v>
      </c>
      <c r="BA12" s="112">
        <f>'2023 by AccountType_UserOp_v3'!BA11-'2023 by AccountType_UserOp_v2'!BA11</f>
        <v>-2.3705283558002818E-3</v>
      </c>
      <c r="BB12" s="113">
        <f>'2023 by AccountType_UserOp_v3'!BB11-'2023 by AccountType_UserOp_v2'!BB11</f>
        <v>-7.0319967534327787</v>
      </c>
      <c r="BC12" s="114">
        <f>'2023 by AccountType_UserOp_v3'!BC11-'2023 by AccountType_UserOp_v2'!BC11</f>
        <v>-7.0515297906602221</v>
      </c>
      <c r="BD12" s="111">
        <f>'2023 by AccountType_UserOp_v3'!BD11-'2023 by AccountType_UserOp_v2'!BD11</f>
        <v>0</v>
      </c>
      <c r="BE12" s="111">
        <f>'2023 by AccountType_UserOp_v3'!BE11-'2023 by AccountType_UserOp_v2'!BE11</f>
        <v>0</v>
      </c>
      <c r="BF12" s="112">
        <f>'2023 by AccountType_UserOp_v3'!BF11-'2023 by AccountType_UserOp_v2'!BF11</f>
        <v>0</v>
      </c>
      <c r="BG12" s="113">
        <f>'2023 by AccountType_UserOp_v3'!BG11-'2023 by AccountType_UserOp_v2'!BG11</f>
        <v>0</v>
      </c>
      <c r="BH12" s="114">
        <f>'2023 by AccountType_UserOp_v3'!BH11-'2023 by AccountType_UserOp_v2'!BH11</f>
        <v>0</v>
      </c>
    </row>
    <row r="13" spans="2:60">
      <c r="B13" s="55">
        <v>44927</v>
      </c>
      <c r="C13" s="105" t="s">
        <v>61</v>
      </c>
      <c r="D13" s="9">
        <f>'2023 by AccountType_UserOp_v3'!D12-'2023 by AccountType_UserOp_v2'!D12</f>
        <v>-1065034</v>
      </c>
      <c r="E13" s="9">
        <f>'2023 by AccountType_UserOp_v3'!E12-'2023 by AccountType_UserOp_v2'!E12</f>
        <v>-182266</v>
      </c>
      <c r="F13" s="74">
        <f>'2023 by AccountType_UserOp_v3'!F12-'2023 by AccountType_UserOp_v2'!F12</f>
        <v>-7.6901391816358577E-4</v>
      </c>
      <c r="G13" s="6">
        <f>'2023 by AccountType_UserOp_v3'!G12-'2023 by AccountType_UserOp_v2'!G12</f>
        <v>5.841968726333191E-3</v>
      </c>
      <c r="H13" s="10">
        <f>'2023 by AccountType_UserOp_v3'!H12-'2023 by AccountType_UserOp_v2'!H12</f>
        <v>-6.6109826444968635E-3</v>
      </c>
      <c r="I13" s="25">
        <f>'2023 by AccountType_UserOp_v3'!I12-'2023 by AccountType_UserOp_v2'!I12</f>
        <v>-5.8220845345325074</v>
      </c>
      <c r="J13" s="33">
        <f>'2023 by AccountType_UserOp_v3'!J12-'2023 by AccountType_UserOp_v2'!J12</f>
        <v>-126832.32515561586</v>
      </c>
      <c r="K13" s="4">
        <f>'2023 by AccountType_UserOp_v3'!K12-'2023 by AccountType_UserOp_v2'!K12</f>
        <v>1.9560888581038327E-4</v>
      </c>
      <c r="L13" s="4">
        <f>'2023 by AccountType_UserOp_v3'!L12-'2023 by AccountType_UserOp_v2'!L12</f>
        <v>1.4301673673528303E-2</v>
      </c>
      <c r="M13" s="5">
        <f>'2023 by AccountType_UserOp_v3'!M12-'2023 by AccountType_UserOp_v2'!M12</f>
        <v>-1.4106064787717865E-2</v>
      </c>
      <c r="N13" s="25">
        <f>'2023 by AccountType_UserOp_v3'!N12-'2023 by AccountType_UserOp_v2'!N12</f>
        <v>-3.5964024686421965</v>
      </c>
      <c r="O13" s="16">
        <f>'2023 by AccountType_UserOp_v3'!O12-'2023 by AccountType_UserOp_v2'!O12</f>
        <v>-297784.17994846217</v>
      </c>
      <c r="P13" s="75">
        <f>'2023 by AccountType_UserOp_v3'!P12-'2023 by AccountType_UserOp_v2'!P12</f>
        <v>1.2634822513302169E-3</v>
      </c>
      <c r="Q13" s="4">
        <f>'2023 by AccountType_UserOp_v3'!Q12-'2023 by AccountType_UserOp_v2'!Q12</f>
        <v>2.6091768460214215E-2</v>
      </c>
      <c r="R13" s="5">
        <f>'2023 by AccountType_UserOp_v3'!R12-'2023 by AccountType_UserOp_v2'!R12</f>
        <v>-2.4828286208883998E-2</v>
      </c>
      <c r="S13" s="25">
        <f>'2023 by AccountType_UserOp_v3'!S12-'2023 by AccountType_UserOp_v2'!S12</f>
        <v>-4.5870499509476019</v>
      </c>
      <c r="T13" s="33">
        <f>'2023 by AccountType_UserOp_v3'!T12-'2023 by AccountType_UserOp_v2'!T12</f>
        <v>-511266.9918188001</v>
      </c>
      <c r="U13" s="75">
        <f>'2023 by AccountType_UserOp_v3'!U12-'2023 by AccountType_UserOp_v2'!U12</f>
        <v>7.6702397485517437E-4</v>
      </c>
      <c r="V13" s="4">
        <f>'2023 by AccountType_UserOp_v3'!V12-'2023 by AccountType_UserOp_v2'!V12</f>
        <v>2.1764302515032918E-2</v>
      </c>
      <c r="W13" s="5">
        <f>'2023 by AccountType_UserOp_v3'!W12-'2023 by AccountType_UserOp_v2'!W12</f>
        <v>-2.0997278540177813E-2</v>
      </c>
      <c r="X13" s="25">
        <f>'2023 by AccountType_UserOp_v3'!X12-'2023 by AccountType_UserOp_v2'!X12</f>
        <v>-4.8318771665092015</v>
      </c>
      <c r="Y13" s="33">
        <f>'2023 by AccountType_UserOp_v3'!Y12-'2023 by AccountType_UserOp_v2'!Y12</f>
        <v>-430586.03694029013</v>
      </c>
      <c r="Z13" s="6">
        <f>'2023 by AccountType_UserOp_v3'!Z12-'2023 by AccountType_UserOp_v2'!Z12</f>
        <v>-1.8537856964965405E-2</v>
      </c>
      <c r="AA13" s="6">
        <f>'2023 by AccountType_UserOp_v3'!AA12-'2023 by AccountType_UserOp_v2'!AA12</f>
        <v>-2.0982378995045625E-2</v>
      </c>
      <c r="AB13" s="7">
        <f>'2023 by AccountType_UserOp_v3'!AB12-'2023 by AccountType_UserOp_v2'!AB12</f>
        <v>2.4445220300800818E-3</v>
      </c>
      <c r="AC13" s="25">
        <f>'2023 by AccountType_UserOp_v3'!AC12-'2023 by AccountType_UserOp_v2'!AC12</f>
        <v>1.1866500020561261</v>
      </c>
      <c r="AD13" s="16">
        <f>'2023 by AccountType_UserOp_v3'!AD12-'2023 by AccountType_UserOp_v2'!AD12</f>
        <v>11429.306817813022</v>
      </c>
      <c r="AE13" s="74">
        <f>'2023 by AccountType_UserOp_v3'!AE12-'2023 by AccountType_UserOp_v2'!AE12</f>
        <v>1.9261486748452794E-3</v>
      </c>
      <c r="AF13" s="6">
        <f>'2023 by AccountType_UserOp_v3'!AF12-'2023 by AccountType_UserOp_v2'!AF12</f>
        <v>-2.0386660676319779E-3</v>
      </c>
      <c r="AG13" s="10">
        <f>'2023 by AccountType_UserOp_v3'!AG12-'2023 by AccountType_UserOp_v2'!AG12</f>
        <v>3.9648147424774481E-3</v>
      </c>
      <c r="AH13" s="25">
        <f>'2023 by AccountType_UserOp_v3'!AH12-'2023 by AccountType_UserOp_v2'!AH12</f>
        <v>2.1455342275805691</v>
      </c>
      <c r="AI13" s="33">
        <f>'2023 by AccountType_UserOp_v3'!AI12-'2023 by AccountType_UserOp_v2'!AI12</f>
        <v>16154.049570588555</v>
      </c>
      <c r="AJ13" s="111">
        <f>'2023 by AccountType_UserOp_v3'!AJ12-'2023 by AccountType_UserOp_v2'!AJ12</f>
        <v>-8.4917987730871811E-7</v>
      </c>
      <c r="AK13" s="111">
        <f>'2023 by AccountType_UserOp_v3'!AK12-'2023 by AccountType_UserOp_v2'!AK12</f>
        <v>5.5270797803836508E-6</v>
      </c>
      <c r="AL13" s="112">
        <f>'2023 by AccountType_UserOp_v3'!AL12-'2023 by AccountType_UserOp_v2'!AL12</f>
        <v>-6.3762596576923706E-6</v>
      </c>
      <c r="AM13" s="113">
        <f>'2023 by AccountType_UserOp_v3'!AM12-'2023 by AccountType_UserOp_v2'!AM12</f>
        <v>-9.7872073843534082</v>
      </c>
      <c r="AN13" s="114">
        <f>'2023 by AccountType_UserOp_v3'!AN12-'2023 by AccountType_UserOp_v2'!AN12</f>
        <v>-108.08780926894519</v>
      </c>
      <c r="AO13" s="111">
        <f>'2023 by AccountType_UserOp_v3'!AO12-'2023 by AccountType_UserOp_v2'!AO12</f>
        <v>4.5041679467311982E-7</v>
      </c>
      <c r="AP13" s="111">
        <f>'2023 by AccountType_UserOp_v3'!AP12-'2023 by AccountType_UserOp_v2'!AP12</f>
        <v>6.7427202372776424E-6</v>
      </c>
      <c r="AQ13" s="112">
        <f>'2023 by AccountType_UserOp_v3'!AQ12-'2023 by AccountType_UserOp_v2'!AQ12</f>
        <v>-6.2923034426045192E-6</v>
      </c>
      <c r="AR13" s="113">
        <f>'2023 by AccountType_UserOp_v3'!AR12-'2023 by AccountType_UserOp_v2'!AR12</f>
        <v>-26.849796589674284</v>
      </c>
      <c r="AS13" s="114">
        <f>'2023 by AccountType_UserOp_v3'!AS12-'2023 by AccountType_UserOp_v2'!AS12</f>
        <v>-76.655051776564008</v>
      </c>
      <c r="AT13" s="111">
        <f>'2023 by AccountType_UserOp_v3'!AT12-'2023 by AccountType_UserOp_v2'!AT12</f>
        <v>-5.6660010669021916E-6</v>
      </c>
      <c r="AU13" s="111">
        <f>'2023 by AccountType_UserOp_v3'!AU12-'2023 by AccountType_UserOp_v2'!AU12</f>
        <v>-8.2775082775082191E-6</v>
      </c>
      <c r="AV13" s="112">
        <f>'2023 by AccountType_UserOp_v3'!AV12-'2023 by AccountType_UserOp_v2'!AV12</f>
        <v>2.61150721060608E-6</v>
      </c>
      <c r="AW13" s="9">
        <f>'2023 by AccountType_UserOp_v3'!AW12-'2023 by AccountType_UserOp_v2'!AW12</f>
        <v>1.9527908393729092</v>
      </c>
      <c r="AX13" s="9">
        <f>'2023 by AccountType_UserOp_v3'!AX12-'2023 by AccountType_UserOp_v2'!AX12</f>
        <v>5.977070339570318</v>
      </c>
      <c r="AY13" s="111">
        <f>'2023 by AccountType_UserOp_v3'!AY12-'2023 by AccountType_UserOp_v2'!AY12</f>
        <v>6.1450865393742346E-6</v>
      </c>
      <c r="AZ13" s="111">
        <f>'2023 by AccountType_UserOp_v3'!AZ12-'2023 by AccountType_UserOp_v2'!AZ12</f>
        <v>-1.2239675955052448E-4</v>
      </c>
      <c r="BA13" s="112">
        <f>'2023 by AccountType_UserOp_v3'!BA12-'2023 by AccountType_UserOp_v2'!BA12</f>
        <v>1.2854184608989869E-4</v>
      </c>
      <c r="BB13" s="113">
        <f>'2023 by AccountType_UserOp_v3'!BB12-'2023 by AccountType_UserOp_v2'!BB12</f>
        <v>128.12463879049287</v>
      </c>
      <c r="BC13" s="114">
        <f>'2023 by AccountType_UserOp_v3'!BC12-'2023 by AccountType_UserOp_v2'!BC12</f>
        <v>19.625083442807423</v>
      </c>
      <c r="BD13" s="111">
        <f>'2023 by AccountType_UserOp_v3'!BD12-'2023 by AccountType_UserOp_v2'!BD12</f>
        <v>0</v>
      </c>
      <c r="BE13" s="111">
        <f>'2023 by AccountType_UserOp_v3'!BE12-'2023 by AccountType_UserOp_v2'!BE12</f>
        <v>0</v>
      </c>
      <c r="BF13" s="112">
        <f>'2023 by AccountType_UserOp_v3'!BF12-'2023 by AccountType_UserOp_v2'!BF12</f>
        <v>0</v>
      </c>
      <c r="BG13" s="113">
        <f>'2023 by AccountType_UserOp_v3'!BG12-'2023 by AccountType_UserOp_v2'!BG12</f>
        <v>0</v>
      </c>
      <c r="BH13" s="114">
        <f>'2023 by AccountType_UserOp_v3'!BH12-'2023 by AccountType_UserOp_v2'!BH12</f>
        <v>0</v>
      </c>
    </row>
    <row r="14" spans="2:60">
      <c r="B14" s="55">
        <v>44927</v>
      </c>
      <c r="C14" s="105" t="s">
        <v>62</v>
      </c>
      <c r="D14" s="9">
        <f>'2023 by AccountType_UserOp_v3'!D13-'2023 by AccountType_UserOp_v2'!D13</f>
        <v>-504357</v>
      </c>
      <c r="E14" s="9">
        <f>'2023 by AccountType_UserOp_v3'!E13-'2023 by AccountType_UserOp_v2'!E13</f>
        <v>-59789</v>
      </c>
      <c r="F14" s="74">
        <f>'2023 by AccountType_UserOp_v3'!F13-'2023 by AccountType_UserOp_v2'!F13</f>
        <v>8.5573211121714454E-4</v>
      </c>
      <c r="G14" s="6">
        <f>'2023 by AccountType_UserOp_v3'!G13-'2023 by AccountType_UserOp_v2'!G13</f>
        <v>-1.5726177043399181E-3</v>
      </c>
      <c r="H14" s="10">
        <f>'2023 by AccountType_UserOp_v3'!H13-'2023 by AccountType_UserOp_v2'!H13</f>
        <v>2.4283498155570626E-3</v>
      </c>
      <c r="I14" s="25">
        <f>'2023 by AccountType_UserOp_v3'!I13-'2023 by AccountType_UserOp_v2'!I13</f>
        <v>0.29404767132670884</v>
      </c>
      <c r="J14" s="33">
        <f>'2023 by AccountType_UserOp_v3'!J13-'2023 by AccountType_UserOp_v2'!J13</f>
        <v>17327.367587627312</v>
      </c>
      <c r="K14" s="4">
        <f>'2023 by AccountType_UserOp_v3'!K13-'2023 by AccountType_UserOp_v2'!K13</f>
        <v>-2.9302398223741477E-2</v>
      </c>
      <c r="L14" s="4">
        <f>'2023 by AccountType_UserOp_v3'!L13-'2023 by AccountType_UserOp_v2'!L13</f>
        <v>-0.5587672003058799</v>
      </c>
      <c r="M14" s="5">
        <f>'2023 by AccountType_UserOp_v3'!M13-'2023 by AccountType_UserOp_v2'!M13</f>
        <v>0.52946480208213842</v>
      </c>
      <c r="N14" s="25">
        <f>'2023 by AccountType_UserOp_v3'!N13-'2023 by AccountType_UserOp_v2'!N13</f>
        <v>2.3406913063216734</v>
      </c>
      <c r="O14" s="16">
        <f>'2023 by AccountType_UserOp_v3'!O13-'2023 by AccountType_UserOp_v2'!O13</f>
        <v>4503466.0385228284</v>
      </c>
      <c r="P14" s="75">
        <f>'2023 by AccountType_UserOp_v3'!P13-'2023 by AccountType_UserOp_v2'!P13</f>
        <v>6.5683602971459365E-2</v>
      </c>
      <c r="Q14" s="4">
        <f>'2023 by AccountType_UserOp_v3'!Q13-'2023 by AccountType_UserOp_v2'!Q13</f>
        <v>-0.13122329079669903</v>
      </c>
      <c r="R14" s="5">
        <f>'2023 by AccountType_UserOp_v3'!R13-'2023 by AccountType_UserOp_v2'!R13</f>
        <v>0.19690689376816198</v>
      </c>
      <c r="S14" s="25">
        <f>'2023 by AccountType_UserOp_v3'!S13-'2023 by AccountType_UserOp_v2'!S13</f>
        <v>1.3184650280344101</v>
      </c>
      <c r="T14" s="33">
        <f>'2023 by AccountType_UserOp_v3'!T13-'2023 by AccountType_UserOp_v2'!T13</f>
        <v>1637859.3663746873</v>
      </c>
      <c r="U14" s="75">
        <f>'2023 by AccountType_UserOp_v3'!U13-'2023 by AccountType_UserOp_v2'!U13</f>
        <v>1.8278397060360163E-2</v>
      </c>
      <c r="V14" s="4">
        <f>'2023 by AccountType_UserOp_v3'!V13-'2023 by AccountType_UserOp_v2'!V13</f>
        <v>-0.24391473386064888</v>
      </c>
      <c r="W14" s="5">
        <f>'2023 by AccountType_UserOp_v3'!W13-'2023 by AccountType_UserOp_v2'!W13</f>
        <v>0.26219313092101609</v>
      </c>
      <c r="X14" s="25">
        <f>'2023 by AccountType_UserOp_v3'!X13-'2023 by AccountType_UserOp_v2'!X13</f>
        <v>1.4811800948997984</v>
      </c>
      <c r="Y14" s="33">
        <f>'2023 by AccountType_UserOp_v3'!Y13-'2023 by AccountType_UserOp_v2'!Y13</f>
        <v>2160913.8665026524</v>
      </c>
      <c r="Z14" s="6">
        <f>'2023 by AccountType_UserOp_v3'!Z13-'2023 by AccountType_UserOp_v2'!Z13</f>
        <v>-2.5235857611466572E-2</v>
      </c>
      <c r="AA14" s="6">
        <f>'2023 by AccountType_UserOp_v3'!AA13-'2023 by AccountType_UserOp_v2'!AA13</f>
        <v>-2.5680774721067445E-2</v>
      </c>
      <c r="AB14" s="7">
        <f>'2023 by AccountType_UserOp_v3'!AB13-'2023 by AccountType_UserOp_v2'!AB13</f>
        <v>4.4491710960070652E-4</v>
      </c>
      <c r="AC14" s="25">
        <f>'2023 by AccountType_UserOp_v3'!AC13-'2023 by AccountType_UserOp_v2'!AC13</f>
        <v>0.10323994546199344</v>
      </c>
      <c r="AD14" s="16">
        <f>'2023 by AccountType_UserOp_v3'!AD13-'2023 by AccountType_UserOp_v2'!AD13</f>
        <v>892.28454226842166</v>
      </c>
      <c r="AE14" s="74">
        <f>'2023 by AccountType_UserOp_v3'!AE13-'2023 by AccountType_UserOp_v2'!AE13</f>
        <v>3.2226647525271379E-3</v>
      </c>
      <c r="AF14" s="6">
        <f>'2023 by AccountType_UserOp_v3'!AF13-'2023 by AccountType_UserOp_v2'!AF13</f>
        <v>-2.8238471409698929E-3</v>
      </c>
      <c r="AG14" s="10">
        <f>'2023 by AccountType_UserOp_v3'!AG13-'2023 by AccountType_UserOp_v2'!AG13</f>
        <v>6.0465118934970308E-3</v>
      </c>
      <c r="AH14" s="25">
        <f>'2023 by AccountType_UserOp_v3'!AH13-'2023 by AccountType_UserOp_v2'!AH13</f>
        <v>1.3239196703490279</v>
      </c>
      <c r="AI14" s="33">
        <f>'2023 by AccountType_UserOp_v3'!AI13-'2023 by AccountType_UserOp_v2'!AI13</f>
        <v>22287.459191182643</v>
      </c>
      <c r="AJ14" s="111">
        <f>'2023 by AccountType_UserOp_v3'!AJ13-'2023 by AccountType_UserOp_v2'!AJ13</f>
        <v>-3.1371295154365431E-3</v>
      </c>
      <c r="AK14" s="111">
        <f>'2023 by AccountType_UserOp_v3'!AK13-'2023 by AccountType_UserOp_v2'!AK13</f>
        <v>-5.178920920682617E-3</v>
      </c>
      <c r="AL14" s="112">
        <f>'2023 by AccountType_UserOp_v3'!AL13-'2023 by AccountType_UserOp_v2'!AL13</f>
        <v>2.0417914052460705E-3</v>
      </c>
      <c r="AM14" s="113">
        <f>'2023 by AccountType_UserOp_v3'!AM13-'2023 by AccountType_UserOp_v2'!AM13</f>
        <v>0.20747438752114533</v>
      </c>
      <c r="AN14" s="114">
        <f>'2023 by AccountType_UserOp_v3'!AN13-'2023 by AccountType_UserOp_v2'!AN13</f>
        <v>1897.1014062550894</v>
      </c>
      <c r="AO14" s="111">
        <f>'2023 by AccountType_UserOp_v3'!AO13-'2023 by AccountType_UserOp_v2'!AO13</f>
        <v>0</v>
      </c>
      <c r="AP14" s="111">
        <f>'2023 by AccountType_UserOp_v3'!AP13-'2023 by AccountType_UserOp_v2'!AP13</f>
        <v>0</v>
      </c>
      <c r="AQ14" s="112">
        <f>'2023 by AccountType_UserOp_v3'!AQ13-'2023 by AccountType_UserOp_v2'!AQ13</f>
        <v>0</v>
      </c>
      <c r="AR14" s="113">
        <f>'2023 by AccountType_UserOp_v3'!AR13-'2023 by AccountType_UserOp_v2'!AR13</f>
        <v>0</v>
      </c>
      <c r="AS14" s="114">
        <f>'2023 by AccountType_UserOp_v3'!AS13-'2023 by AccountType_UserOp_v2'!AS13</f>
        <v>0</v>
      </c>
      <c r="AT14" s="111">
        <f>'2023 by AccountType_UserOp_v3'!AT13-'2023 by AccountType_UserOp_v2'!AT13</f>
        <v>-7.3775223839734894E-3</v>
      </c>
      <c r="AU14" s="111">
        <f>'2023 by AccountType_UserOp_v3'!AU13-'2023 by AccountType_UserOp_v2'!AU13</f>
        <v>-1.6233873548134659E-2</v>
      </c>
      <c r="AV14" s="112">
        <f>'2023 by AccountType_UserOp_v3'!AV13-'2023 by AccountType_UserOp_v2'!AV13</f>
        <v>8.8563511641611692E-3</v>
      </c>
      <c r="AW14" s="9">
        <f>'2023 by AccountType_UserOp_v3'!AW13-'2023 by AccountType_UserOp_v2'!AW13</f>
        <v>1.0940308709187576</v>
      </c>
      <c r="AX14" s="9">
        <f>'2023 by AccountType_UserOp_v3'!AX13-'2023 by AccountType_UserOp_v2'!AX13</f>
        <v>3171.9615780682079</v>
      </c>
      <c r="AY14" s="111">
        <f>'2023 by AccountType_UserOp_v3'!AY13-'2023 by AccountType_UserOp_v2'!AY13</f>
        <v>2.3644666152715377E-4</v>
      </c>
      <c r="AZ14" s="111">
        <f>'2023 by AccountType_UserOp_v3'!AZ13-'2023 by AccountType_UserOp_v2'!AZ13</f>
        <v>-3.1333472920905825E-3</v>
      </c>
      <c r="BA14" s="112">
        <f>'2023 by AccountType_UserOp_v3'!BA13-'2023 by AccountType_UserOp_v2'!BA13</f>
        <v>3.3697939536177363E-3</v>
      </c>
      <c r="BB14" s="113">
        <f>'2023 by AccountType_UserOp_v3'!BB13-'2023 by AccountType_UserOp_v2'!BB13</f>
        <v>6.164916407138108</v>
      </c>
      <c r="BC14" s="114">
        <f>'2023 by AccountType_UserOp_v3'!BC13-'2023 by AccountType_UserOp_v2'!BC13</f>
        <v>479.2054214381464</v>
      </c>
      <c r="BD14" s="111">
        <f>'2023 by AccountType_UserOp_v3'!BD13-'2023 by AccountType_UserOp_v2'!BD13</f>
        <v>0</v>
      </c>
      <c r="BE14" s="111">
        <f>'2023 by AccountType_UserOp_v3'!BE13-'2023 by AccountType_UserOp_v2'!BE13</f>
        <v>0</v>
      </c>
      <c r="BF14" s="112">
        <f>'2023 by AccountType_UserOp_v3'!BF13-'2023 by AccountType_UserOp_v2'!BF13</f>
        <v>0</v>
      </c>
      <c r="BG14" s="113">
        <f>'2023 by AccountType_UserOp_v3'!BG13-'2023 by AccountType_UserOp_v2'!BG13</f>
        <v>0</v>
      </c>
      <c r="BH14" s="114">
        <f>'2023 by AccountType_UserOp_v3'!BH13-'2023 by AccountType_UserOp_v2'!BH13</f>
        <v>0</v>
      </c>
    </row>
    <row r="15" spans="2:60">
      <c r="B15" s="55">
        <v>44958</v>
      </c>
      <c r="C15" s="105" t="s">
        <v>60</v>
      </c>
      <c r="D15" s="9">
        <f>'2023 by AccountType_UserOp_v3'!D14-'2023 by AccountType_UserOp_v2'!D14</f>
        <v>-2602711</v>
      </c>
      <c r="E15" s="9">
        <f>'2023 by AccountType_UserOp_v3'!E14-'2023 by AccountType_UserOp_v2'!E14</f>
        <v>-151855</v>
      </c>
      <c r="F15" s="74">
        <f>'2023 by AccountType_UserOp_v3'!F14-'2023 by AccountType_UserOp_v2'!F14</f>
        <v>8.2830962514923723E-3</v>
      </c>
      <c r="G15" s="6">
        <f>'2023 by AccountType_UserOp_v3'!G14-'2023 by AccountType_UserOp_v2'!G14</f>
        <v>2.4962074254714084E-2</v>
      </c>
      <c r="H15" s="10">
        <f>'2023 by AccountType_UserOp_v3'!H14-'2023 by AccountType_UserOp_v2'!H14</f>
        <v>-1.6678978003221712E-2</v>
      </c>
      <c r="I15" s="25">
        <f>'2023 by AccountType_UserOp_v3'!I14-'2023 by AccountType_UserOp_v2'!I14</f>
        <v>-4.1420662860819988</v>
      </c>
      <c r="J15" s="33">
        <f>'2023 by AccountType_UserOp_v3'!J14-'2023 by AccountType_UserOp_v2'!J14</f>
        <v>-283777.19235879241</v>
      </c>
      <c r="K15" s="4">
        <f>'2023 by AccountType_UserOp_v3'!K14-'2023 by AccountType_UserOp_v2'!K14</f>
        <v>-2.8523097368468697E-2</v>
      </c>
      <c r="L15" s="4">
        <f>'2023 by AccountType_UserOp_v3'!L14-'2023 by AccountType_UserOp_v2'!L14</f>
        <v>0.24252812745124341</v>
      </c>
      <c r="M15" s="5">
        <f>'2023 by AccountType_UserOp_v3'!M14-'2023 by AccountType_UserOp_v2'!M14</f>
        <v>-0.271051224819711</v>
      </c>
      <c r="N15" s="25">
        <f>'2023 by AccountType_UserOp_v3'!N14-'2023 by AccountType_UserOp_v2'!N14</f>
        <v>-4.4392849374031016</v>
      </c>
      <c r="O15" s="16">
        <f>'2023 by AccountType_UserOp_v3'!O14-'2023 by AccountType_UserOp_v2'!O14</f>
        <v>-4331258.7893716805</v>
      </c>
      <c r="P15" s="75">
        <f>'2023 by AccountType_UserOp_v3'!P14-'2023 by AccountType_UserOp_v2'!P14</f>
        <v>0.14091313315900145</v>
      </c>
      <c r="Q15" s="4">
        <f>'2023 by AccountType_UserOp_v3'!Q14-'2023 by AccountType_UserOp_v2'!Q14</f>
        <v>0.33519696964297641</v>
      </c>
      <c r="R15" s="5">
        <f>'2023 by AccountType_UserOp_v3'!R14-'2023 by AccountType_UserOp_v2'!R14</f>
        <v>-0.19428383648397496</v>
      </c>
      <c r="S15" s="25">
        <f>'2023 by AccountType_UserOp_v3'!S14-'2023 by AccountType_UserOp_v2'!S14</f>
        <v>-6.0061673071561046</v>
      </c>
      <c r="T15" s="33">
        <f>'2023 by AccountType_UserOp_v3'!T14-'2023 by AccountType_UserOp_v2'!T14</f>
        <v>-3350327.9480203111</v>
      </c>
      <c r="U15" s="75">
        <f>'2023 by AccountType_UserOp_v3'!U14-'2023 by AccountType_UserOp_v2'!U14</f>
        <v>2.8956939623970612E-2</v>
      </c>
      <c r="V15" s="4">
        <f>'2023 by AccountType_UserOp_v3'!V14-'2023 by AccountType_UserOp_v2'!V14</f>
        <v>0.25566881655511864</v>
      </c>
      <c r="W15" s="5">
        <f>'2023 by AccountType_UserOp_v3'!W14-'2023 by AccountType_UserOp_v2'!W14</f>
        <v>-0.22671187693114803</v>
      </c>
      <c r="X15" s="25">
        <f>'2023 by AccountType_UserOp_v3'!X14-'2023 by AccountType_UserOp_v2'!X14</f>
        <v>-4.8612939611053037</v>
      </c>
      <c r="Y15" s="33">
        <f>'2023 by AccountType_UserOp_v3'!Y14-'2023 by AccountType_UserOp_v2'!Y14</f>
        <v>-3367541.9483674224</v>
      </c>
      <c r="Z15" s="6">
        <f>'2023 by AccountType_UserOp_v3'!Z14-'2023 by AccountType_UserOp_v2'!Z14</f>
        <v>-1.6673799841935122E-2</v>
      </c>
      <c r="AA15" s="6">
        <f>'2023 by AccountType_UserOp_v3'!AA14-'2023 by AccountType_UserOp_v2'!AA14</f>
        <v>-1.2280779547243326E-2</v>
      </c>
      <c r="AB15" s="7">
        <f>'2023 by AccountType_UserOp_v3'!AB14-'2023 by AccountType_UserOp_v2'!AB14</f>
        <v>-4.3930202946917407E-3</v>
      </c>
      <c r="AC15" s="25">
        <f>'2023 by AccountType_UserOp_v3'!AC14-'2023 by AccountType_UserOp_v2'!AC14</f>
        <v>-1.0991534860049086</v>
      </c>
      <c r="AD15" s="16">
        <f>'2023 by AccountType_UserOp_v3'!AD14-'2023 by AccountType_UserOp_v2'!AD14</f>
        <v>-29484.632602729187</v>
      </c>
      <c r="AE15" s="74">
        <f>'2023 by AccountType_UserOp_v3'!AE14-'2023 by AccountType_UserOp_v2'!AE14</f>
        <v>-1.801740370546201E-3</v>
      </c>
      <c r="AF15" s="6">
        <f>'2023 by AccountType_UserOp_v3'!AF14-'2023 by AccountType_UserOp_v2'!AF14</f>
        <v>2.6996541838629207E-3</v>
      </c>
      <c r="AG15" s="10">
        <f>'2023 by AccountType_UserOp_v3'!AG14-'2023 by AccountType_UserOp_v2'!AG14</f>
        <v>-4.5013945544090661E-3</v>
      </c>
      <c r="AH15" s="25">
        <f>'2023 by AccountType_UserOp_v3'!AH14-'2023 by AccountType_UserOp_v2'!AH14</f>
        <v>-1.262433159367589</v>
      </c>
      <c r="AI15" s="33">
        <f>'2023 by AccountType_UserOp_v3'!AI14-'2023 by AccountType_UserOp_v2'!AI14</f>
        <v>-11495.150251911811</v>
      </c>
      <c r="AJ15" s="111">
        <f>'2023 by AccountType_UserOp_v3'!AJ14-'2023 by AccountType_UserOp_v2'!AJ14</f>
        <v>1.6978222563977721E-6</v>
      </c>
      <c r="AK15" s="111">
        <f>'2023 by AccountType_UserOp_v3'!AK14-'2023 by AccountType_UserOp_v2'!AK14</f>
        <v>2.8187435172038419E-6</v>
      </c>
      <c r="AL15" s="112">
        <f>'2023 by AccountType_UserOp_v3'!AL14-'2023 by AccountType_UserOp_v2'!AL14</f>
        <v>-1.1209212608060689E-6</v>
      </c>
      <c r="AM15" s="113">
        <f>'2023 by AccountType_UserOp_v3'!AM14-'2023 by AccountType_UserOp_v2'!AM14</f>
        <v>-37.395019529532192</v>
      </c>
      <c r="AN15" s="114">
        <f>'2023 by AccountType_UserOp_v3'!AN14-'2023 by AccountType_UserOp_v2'!AN14</f>
        <v>-7.9999472174846709</v>
      </c>
      <c r="AO15" s="111">
        <f>'2023 by AccountType_UserOp_v3'!AO14-'2023 by AccountType_UserOp_v2'!AO14</f>
        <v>1.1599404426023989E-6</v>
      </c>
      <c r="AP15" s="111">
        <f>'2023 by AccountType_UserOp_v3'!AP14-'2023 by AccountType_UserOp_v2'!AP14</f>
        <v>2.9405456288797288E-6</v>
      </c>
      <c r="AQ15" s="112">
        <f>'2023 by AccountType_UserOp_v3'!AQ14-'2023 by AccountType_UserOp_v2'!AQ14</f>
        <v>-1.7806051862773295E-6</v>
      </c>
      <c r="AR15" s="113">
        <f>'2023 by AccountType_UserOp_v3'!AR14-'2023 by AccountType_UserOp_v2'!AR14</f>
        <v>-21.081387770959573</v>
      </c>
      <c r="AS15" s="114">
        <f>'2023 by AccountType_UserOp_v3'!AS14-'2023 by AccountType_UserOp_v2'!AS14</f>
        <v>-6.0396105921826546</v>
      </c>
      <c r="AT15" s="111">
        <f>'2023 by AccountType_UserOp_v3'!AT14-'2023 by AccountType_UserOp_v2'!AT14</f>
        <v>2.1193991524589062E-6</v>
      </c>
      <c r="AU15" s="111">
        <f>'2023 by AccountType_UserOp_v3'!AU14-'2023 by AccountType_UserOp_v2'!AU14</f>
        <v>0</v>
      </c>
      <c r="AV15" s="112">
        <f>'2023 by AccountType_UserOp_v3'!AV14-'2023 by AccountType_UserOp_v2'!AV14</f>
        <v>2.1193991524589062E-6</v>
      </c>
      <c r="AW15" s="9">
        <f>'2023 by AccountType_UserOp_v3'!AW14-'2023 by AccountType_UserOp_v2'!AW14</f>
        <v>0</v>
      </c>
      <c r="AX15" s="9">
        <f>'2023 by AccountType_UserOp_v3'!AX14-'2023 by AccountType_UserOp_v2'!AX14</f>
        <v>-4</v>
      </c>
      <c r="AY15" s="111">
        <f>'2023 by AccountType_UserOp_v3'!AY14-'2023 by AccountType_UserOp_v2'!AY14</f>
        <v>1.1559712090599521E-3</v>
      </c>
      <c r="AZ15" s="111">
        <f>'2023 by AccountType_UserOp_v3'!AZ14-'2023 by AccountType_UserOp_v2'!AZ14</f>
        <v>4.3937650381839152E-3</v>
      </c>
      <c r="BA15" s="112">
        <f>'2023 by AccountType_UserOp_v3'!BA14-'2023 by AccountType_UserOp_v2'!BA14</f>
        <v>-3.2377938291239584E-3</v>
      </c>
      <c r="BB15" s="113">
        <f>'2023 by AccountType_UserOp_v3'!BB14-'2023 by AccountType_UserOp_v2'!BB14</f>
        <v>-20.736536419979984</v>
      </c>
      <c r="BC15" s="114">
        <f>'2023 by AccountType_UserOp_v3'!BC14-'2023 by AccountType_UserOp_v2'!BC14</f>
        <v>-7.4686682707396184</v>
      </c>
      <c r="BD15" s="111">
        <f>'2023 by AccountType_UserOp_v3'!BD14-'2023 by AccountType_UserOp_v2'!BD14</f>
        <v>0</v>
      </c>
      <c r="BE15" s="111">
        <f>'2023 by AccountType_UserOp_v3'!BE14-'2023 by AccountType_UserOp_v2'!BE14</f>
        <v>0</v>
      </c>
      <c r="BF15" s="112">
        <f>'2023 by AccountType_UserOp_v3'!BF14-'2023 by AccountType_UserOp_v2'!BF14</f>
        <v>0</v>
      </c>
      <c r="BG15" s="113">
        <f>'2023 by AccountType_UserOp_v3'!BG14-'2023 by AccountType_UserOp_v2'!BG14</f>
        <v>0</v>
      </c>
      <c r="BH15" s="114">
        <f>'2023 by AccountType_UserOp_v3'!BH14-'2023 by AccountType_UserOp_v2'!BH14</f>
        <v>0</v>
      </c>
    </row>
    <row r="16" spans="2:60">
      <c r="B16" s="55">
        <v>44958</v>
      </c>
      <c r="C16" s="105" t="s">
        <v>61</v>
      </c>
      <c r="D16" s="9">
        <f>'2023 by AccountType_UserOp_v3'!D15-'2023 by AccountType_UserOp_v2'!D15</f>
        <v>-4827100</v>
      </c>
      <c r="E16" s="9">
        <f>'2023 by AccountType_UserOp_v3'!E15-'2023 by AccountType_UserOp_v2'!E15</f>
        <v>-340992</v>
      </c>
      <c r="F16" s="74">
        <f>'2023 by AccountType_UserOp_v3'!F15-'2023 by AccountType_UserOp_v2'!F15</f>
        <v>1.4470648129377595E-2</v>
      </c>
      <c r="G16" s="6">
        <f>'2023 by AccountType_UserOp_v3'!G15-'2023 by AccountType_UserOp_v2'!G15</f>
        <v>6.4630837778387046E-3</v>
      </c>
      <c r="H16" s="10">
        <f>'2023 by AccountType_UserOp_v3'!H15-'2023 by AccountType_UserOp_v2'!H15</f>
        <v>8.0075643515388484E-3</v>
      </c>
      <c r="I16" s="25">
        <f>'2023 by AccountType_UserOp_v3'!I15-'2023 by AccountType_UserOp_v2'!I15</f>
        <v>4.3552730146024032</v>
      </c>
      <c r="J16" s="33">
        <f>'2023 by AccountType_UserOp_v3'!J15-'2023 by AccountType_UserOp_v2'!J15</f>
        <v>-163294.41446158325</v>
      </c>
      <c r="K16" s="4">
        <f>'2023 by AccountType_UserOp_v3'!K15-'2023 by AccountType_UserOp_v2'!K15</f>
        <v>4.1321860699826185E-2</v>
      </c>
      <c r="L16" s="4">
        <f>'2023 by AccountType_UserOp_v3'!L15-'2023 by AccountType_UserOp_v2'!L15</f>
        <v>1.6568580350500017E-2</v>
      </c>
      <c r="M16" s="5">
        <f>'2023 by AccountType_UserOp_v3'!M15-'2023 by AccountType_UserOp_v2'!M15</f>
        <v>2.4753280349326279E-2</v>
      </c>
      <c r="N16" s="25">
        <f>'2023 by AccountType_UserOp_v3'!N15-'2023 by AccountType_UserOp_v2'!N15</f>
        <v>5.3145191653818813</v>
      </c>
      <c r="O16" s="16">
        <f>'2023 by AccountType_UserOp_v3'!O15-'2023 by AccountType_UserOp_v2'!O15</f>
        <v>-439617.53254615772</v>
      </c>
      <c r="P16" s="75">
        <f>'2023 by AccountType_UserOp_v3'!P15-'2023 by AccountType_UserOp_v2'!P15</f>
        <v>8.7558623066732566E-2</v>
      </c>
      <c r="Q16" s="4">
        <f>'2023 by AccountType_UserOp_v3'!Q15-'2023 by AccountType_UserOp_v2'!Q15</f>
        <v>3.6874350902570407E-2</v>
      </c>
      <c r="R16" s="5">
        <f>'2023 by AccountType_UserOp_v3'!R15-'2023 by AccountType_UserOp_v2'!R15</f>
        <v>5.0684272164162186E-2</v>
      </c>
      <c r="S16" s="25">
        <f>'2023 by AccountType_UserOp_v3'!S15-'2023 by AccountType_UserOp_v2'!S15</f>
        <v>6.6697364937180055</v>
      </c>
      <c r="T16" s="33">
        <f>'2023 by AccountType_UserOp_v3'!T15-'2023 by AccountType_UserOp_v2'!T15</f>
        <v>-582166.85597111378</v>
      </c>
      <c r="U16" s="75">
        <f>'2023 by AccountType_UserOp_v3'!U15-'2023 by AccountType_UserOp_v2'!U15</f>
        <v>5.4218323635611854E-2</v>
      </c>
      <c r="V16" s="4">
        <f>'2023 by AccountType_UserOp_v3'!V15-'2023 by AccountType_UserOp_v2'!V15</f>
        <v>1.929920380389577E-2</v>
      </c>
      <c r="W16" s="5">
        <f>'2023 by AccountType_UserOp_v3'!W15-'2023 by AccountType_UserOp_v2'!W15</f>
        <v>3.4919119831716E-2</v>
      </c>
      <c r="X16" s="25">
        <f>'2023 by AccountType_UserOp_v3'!X15-'2023 by AccountType_UserOp_v2'!X15</f>
        <v>6.3946847591648179</v>
      </c>
      <c r="Y16" s="33">
        <f>'2023 by AccountType_UserOp_v3'!Y15-'2023 by AccountType_UserOp_v2'!Y15</f>
        <v>-575404.26627241261</v>
      </c>
      <c r="Z16" s="6">
        <f>'2023 by AccountType_UserOp_v3'!Z15-'2023 by AccountType_UserOp_v2'!Z15</f>
        <v>-1.4067007469920484E-2</v>
      </c>
      <c r="AA16" s="6">
        <f>'2023 by AccountType_UserOp_v3'!AA15-'2023 by AccountType_UserOp_v2'!AA15</f>
        <v>-1.5728544587457288E-2</v>
      </c>
      <c r="AB16" s="7">
        <f>'2023 by AccountType_UserOp_v3'!AB15-'2023 by AccountType_UserOp_v2'!AB15</f>
        <v>1.6615371175368043E-3</v>
      </c>
      <c r="AC16" s="25">
        <f>'2023 by AccountType_UserOp_v3'!AC15-'2023 by AccountType_UserOp_v2'!AC15</f>
        <v>1.6928013817694989</v>
      </c>
      <c r="AD16" s="16">
        <f>'2023 by AccountType_UserOp_v3'!AD15-'2023 by AccountType_UserOp_v2'!AD15</f>
        <v>-2639.0263955024566</v>
      </c>
      <c r="AE16" s="74">
        <f>'2023 by AccountType_UserOp_v3'!AE15-'2023 by AccountType_UserOp_v2'!AE15</f>
        <v>-8.0042664546700615E-4</v>
      </c>
      <c r="AF16" s="6">
        <f>'2023 by AccountType_UserOp_v3'!AF15-'2023 by AccountType_UserOp_v2'!AF15</f>
        <v>6.9185754046000025E-4</v>
      </c>
      <c r="AG16" s="10">
        <f>'2023 by AccountType_UserOp_v3'!AG15-'2023 by AccountType_UserOp_v2'!AG15</f>
        <v>-1.4922841859269786E-3</v>
      </c>
      <c r="AH16" s="25">
        <f>'2023 by AccountType_UserOp_v3'!AH15-'2023 by AccountType_UserOp_v2'!AH15</f>
        <v>-0.8952759155712755</v>
      </c>
      <c r="AI16" s="33">
        <f>'2023 by AccountType_UserOp_v3'!AI15-'2023 by AccountType_UserOp_v2'!AI15</f>
        <v>-2890.7359632404687</v>
      </c>
      <c r="AJ16" s="111">
        <f>'2023 by AccountType_UserOp_v3'!AJ15-'2023 by AccountType_UserOp_v2'!AJ15</f>
        <v>6.1542419987934907E-6</v>
      </c>
      <c r="AK16" s="111">
        <f>'2023 by AccountType_UserOp_v3'!AK15-'2023 by AccountType_UserOp_v2'!AK15</f>
        <v>-4.2577864684448428E-6</v>
      </c>
      <c r="AL16" s="112">
        <f>'2023 by AccountType_UserOp_v3'!AL15-'2023 by AccountType_UserOp_v2'!AL15</f>
        <v>1.0412028467238323E-5</v>
      </c>
      <c r="AM16" s="113">
        <f>'2023 by AccountType_UserOp_v3'!AM15-'2023 by AccountType_UserOp_v2'!AM15</f>
        <v>30.757716250322801</v>
      </c>
      <c r="AN16" s="114">
        <f>'2023 by AccountType_UserOp_v3'!AN15-'2023 by AccountType_UserOp_v2'!AN15</f>
        <v>-31.674749390689897</v>
      </c>
      <c r="AO16" s="111">
        <f>'2023 by AccountType_UserOp_v3'!AO15-'2023 by AccountType_UserOp_v2'!AO15</f>
        <v>4.257439280826646E-6</v>
      </c>
      <c r="AP16" s="111">
        <f>'2023 by AccountType_UserOp_v3'!AP15-'2023 by AccountType_UserOp_v2'!AP15</f>
        <v>-6.2433356883251555E-6</v>
      </c>
      <c r="AQ16" s="112">
        <f>'2023 by AccountType_UserOp_v3'!AQ15-'2023 by AccountType_UserOp_v2'!AQ15</f>
        <v>1.05007749691518E-5</v>
      </c>
      <c r="AR16" s="113">
        <f>'2023 by AccountType_UserOp_v3'!AR15-'2023 by AccountType_UserOp_v2'!AR15</f>
        <v>216.94269027143159</v>
      </c>
      <c r="AS16" s="114">
        <f>'2023 by AccountType_UserOp_v3'!AS15-'2023 by AccountType_UserOp_v2'!AS15</f>
        <v>21.03193656393708</v>
      </c>
      <c r="AT16" s="111">
        <f>'2023 by AccountType_UserOp_v3'!AT15-'2023 by AccountType_UserOp_v2'!AT15</f>
        <v>-1.7644030552373168E-6</v>
      </c>
      <c r="AU16" s="111">
        <f>'2023 by AccountType_UserOp_v3'!AU15-'2023 by AccountType_UserOp_v2'!AU15</f>
        <v>-5.5445460379111077E-6</v>
      </c>
      <c r="AV16" s="112">
        <f>'2023 by AccountType_UserOp_v3'!AV15-'2023 by AccountType_UserOp_v2'!AV15</f>
        <v>3.7801429826738502E-6</v>
      </c>
      <c r="AW16" s="9">
        <f>'2023 by AccountType_UserOp_v3'!AW15-'2023 by AccountType_UserOp_v2'!AW15</f>
        <v>3.4102081504902912</v>
      </c>
      <c r="AX16" s="9">
        <f>'2023 by AccountType_UserOp_v3'!AX15-'2023 by AccountType_UserOp_v2'!AX15</f>
        <v>-9.2894398591856131</v>
      </c>
      <c r="AY16" s="111">
        <f>'2023 by AccountType_UserOp_v3'!AY15-'2023 by AccountType_UserOp_v2'!AY15</f>
        <v>5.9092006083412592E-6</v>
      </c>
      <c r="AZ16" s="111">
        <f>'2023 by AccountType_UserOp_v3'!AZ15-'2023 by AccountType_UserOp_v2'!AZ15</f>
        <v>2.4795076241940087E-4</v>
      </c>
      <c r="BA16" s="112">
        <f>'2023 by AccountType_UserOp_v3'!BA15-'2023 by AccountType_UserOp_v2'!BA15</f>
        <v>-2.4204156181105956E-4</v>
      </c>
      <c r="BB16" s="113">
        <f>'2023 by AccountType_UserOp_v3'!BB15-'2023 by AccountType_UserOp_v2'!BB15</f>
        <v>-42.755714492970625</v>
      </c>
      <c r="BC16" s="114">
        <f>'2023 by AccountType_UserOp_v3'!BC15-'2023 by AccountType_UserOp_v2'!BC15</f>
        <v>-39.679609511932732</v>
      </c>
      <c r="BD16" s="111">
        <f>'2023 by AccountType_UserOp_v3'!BD15-'2023 by AccountType_UserOp_v2'!BD15</f>
        <v>0</v>
      </c>
      <c r="BE16" s="111">
        <f>'2023 by AccountType_UserOp_v3'!BE15-'2023 by AccountType_UserOp_v2'!BE15</f>
        <v>0</v>
      </c>
      <c r="BF16" s="112">
        <f>'2023 by AccountType_UserOp_v3'!BF15-'2023 by AccountType_UserOp_v2'!BF15</f>
        <v>0</v>
      </c>
      <c r="BG16" s="113">
        <f>'2023 by AccountType_UserOp_v3'!BG15-'2023 by AccountType_UserOp_v2'!BG15</f>
        <v>0</v>
      </c>
      <c r="BH16" s="114">
        <f>'2023 by AccountType_UserOp_v3'!BH15-'2023 by AccountType_UserOp_v2'!BH15</f>
        <v>0</v>
      </c>
    </row>
    <row r="17" spans="2:60">
      <c r="B17" s="55">
        <v>44958</v>
      </c>
      <c r="C17" s="105" t="s">
        <v>62</v>
      </c>
      <c r="D17" s="9">
        <f>'2023 by AccountType_UserOp_v3'!D16-'2023 by AccountType_UserOp_v2'!D16</f>
        <v>-2937887</v>
      </c>
      <c r="E17" s="9">
        <f>'2023 by AccountType_UserOp_v3'!E16-'2023 by AccountType_UserOp_v2'!E16</f>
        <v>-136358</v>
      </c>
      <c r="F17" s="74">
        <f>'2023 by AccountType_UserOp_v3'!F16-'2023 by AccountType_UserOp_v2'!F16</f>
        <v>-1.9007020921523177E-3</v>
      </c>
      <c r="G17" s="6">
        <f>'2023 by AccountType_UserOp_v3'!G16-'2023 by AccountType_UserOp_v2'!G16</f>
        <v>-1.953716692928098E-3</v>
      </c>
      <c r="H17" s="10">
        <f>'2023 by AccountType_UserOp_v3'!H16-'2023 by AccountType_UserOp_v2'!H16</f>
        <v>5.3014600775780352E-5</v>
      </c>
      <c r="I17" s="25">
        <f>'2023 by AccountType_UserOp_v3'!I16-'2023 by AccountType_UserOp_v2'!I16</f>
        <v>1.2577748243899123E-2</v>
      </c>
      <c r="J17" s="33">
        <f>'2023 by AccountType_UserOp_v3'!J16-'2023 by AccountType_UserOp_v2'!J16</f>
        <v>-56499.95517659199</v>
      </c>
      <c r="K17" s="4">
        <f>'2023 by AccountType_UserOp_v3'!K16-'2023 by AccountType_UserOp_v2'!K16</f>
        <v>-0.52918350391641056</v>
      </c>
      <c r="L17" s="4">
        <f>'2023 by AccountType_UserOp_v3'!L16-'2023 by AccountType_UserOp_v2'!L16</f>
        <v>-0.6695948412924686</v>
      </c>
      <c r="M17" s="5">
        <f>'2023 by AccountType_UserOp_v3'!M16-'2023 by AccountType_UserOp_v2'!M16</f>
        <v>0.14041133737605455</v>
      </c>
      <c r="N17" s="25">
        <f>'2023 by AccountType_UserOp_v3'!N16-'2023 by AccountType_UserOp_v2'!N16</f>
        <v>0.82293670645930206</v>
      </c>
      <c r="O17" s="16">
        <f>'2023 by AccountType_UserOp_v3'!O16-'2023 by AccountType_UserOp_v2'!O16</f>
        <v>-182162.72942855721</v>
      </c>
      <c r="P17" s="75">
        <f>'2023 by AccountType_UserOp_v3'!P16-'2023 by AccountType_UserOp_v2'!P16</f>
        <v>8.9247101903779935E-2</v>
      </c>
      <c r="Q17" s="4">
        <f>'2023 by AccountType_UserOp_v3'!Q16-'2023 by AccountType_UserOp_v2'!Q16</f>
        <v>0.15576315165645127</v>
      </c>
      <c r="R17" s="5">
        <f>'2023 by AccountType_UserOp_v3'!R16-'2023 by AccountType_UserOp_v2'!R16</f>
        <v>-6.6516049752674888E-2</v>
      </c>
      <c r="S17" s="25">
        <f>'2023 by AccountType_UserOp_v3'!S16-'2023 by AccountType_UserOp_v2'!S16</f>
        <v>-0.62446956168778911</v>
      </c>
      <c r="T17" s="33">
        <f>'2023 by AccountType_UserOp_v3'!T16-'2023 by AccountType_UserOp_v2'!T16</f>
        <v>-2709212.4424182503</v>
      </c>
      <c r="U17" s="75">
        <f>'2023 by AccountType_UserOp_v3'!U16-'2023 by AccountType_UserOp_v2'!U16</f>
        <v>-0.33895383111974908</v>
      </c>
      <c r="V17" s="4">
        <f>'2023 by AccountType_UserOp_v3'!V16-'2023 by AccountType_UserOp_v2'!V16</f>
        <v>-0.44853812999112996</v>
      </c>
      <c r="W17" s="5">
        <f>'2023 by AccountType_UserOp_v3'!W16-'2023 by AccountType_UserOp_v2'!W16</f>
        <v>0.10958429887136673</v>
      </c>
      <c r="X17" s="25">
        <f>'2023 by AccountType_UserOp_v3'!X16-'2023 by AccountType_UserOp_v2'!X16</f>
        <v>0.77594523809919735</v>
      </c>
      <c r="Y17" s="33">
        <f>'2023 by AccountType_UserOp_v3'!Y16-'2023 by AccountType_UserOp_v2'!Y16</f>
        <v>-250309.04696019413</v>
      </c>
      <c r="Z17" s="6">
        <f>'2023 by AccountType_UserOp_v3'!Z16-'2023 by AccountType_UserOp_v2'!Z16</f>
        <v>-1.8074565022817235E-2</v>
      </c>
      <c r="AA17" s="6">
        <f>'2023 by AccountType_UserOp_v3'!AA16-'2023 by AccountType_UserOp_v2'!AA16</f>
        <v>-1.8585623467097301E-2</v>
      </c>
      <c r="AB17" s="7">
        <f>'2023 by AccountType_UserOp_v3'!AB16-'2023 by AccountType_UserOp_v2'!AB16</f>
        <v>5.110584442801179E-4</v>
      </c>
      <c r="AC17" s="25">
        <f>'2023 by AccountType_UserOp_v3'!AC16-'2023 by AccountType_UserOp_v2'!AC16</f>
        <v>0.4218247355202891</v>
      </c>
      <c r="AD17" s="16">
        <f>'2023 by AccountType_UserOp_v3'!AD16-'2023 by AccountType_UserOp_v2'!AD16</f>
        <v>-13115.739271015183</v>
      </c>
      <c r="AE17" s="74">
        <f>'2023 by AccountType_UserOp_v3'!AE16-'2023 by AccountType_UserOp_v2'!AE16</f>
        <v>-5.5384916252744221E-3</v>
      </c>
      <c r="AF17" s="6">
        <f>'2023 by AccountType_UserOp_v3'!AF16-'2023 by AccountType_UserOp_v2'!AF16</f>
        <v>-3.0024810028892457E-3</v>
      </c>
      <c r="AG17" s="10">
        <f>'2023 by AccountType_UserOp_v3'!AG16-'2023 by AccountType_UserOp_v2'!AG16</f>
        <v>-2.5360106223851191E-3</v>
      </c>
      <c r="AH17" s="25">
        <f>'2023 by AccountType_UserOp_v3'!AH16-'2023 by AccountType_UserOp_v2'!AH16</f>
        <v>-0.59043791794249501</v>
      </c>
      <c r="AI17" s="33">
        <f>'2023 by AccountType_UserOp_v3'!AI16-'2023 by AccountType_UserOp_v2'!AI16</f>
        <v>2283.3623692764886</v>
      </c>
      <c r="AJ17" s="111">
        <f>'2023 by AccountType_UserOp_v3'!AJ16-'2023 by AccountType_UserOp_v2'!AJ16</f>
        <v>2.9870349824046016E-5</v>
      </c>
      <c r="AK17" s="111">
        <f>'2023 by AccountType_UserOp_v3'!AK16-'2023 by AccountType_UserOp_v2'!AK16</f>
        <v>-2.4248616658483213E-3</v>
      </c>
      <c r="AL17" s="112">
        <f>'2023 by AccountType_UserOp_v3'!AL16-'2023 by AccountType_UserOp_v2'!AL16</f>
        <v>2.4547320156723682E-3</v>
      </c>
      <c r="AM17" s="113">
        <f>'2023 by AccountType_UserOp_v3'!AM16-'2023 by AccountType_UserOp_v2'!AM16</f>
        <v>0.25551474451913236</v>
      </c>
      <c r="AN17" s="114">
        <f>'2023 by AccountType_UserOp_v3'!AN16-'2023 by AccountType_UserOp_v2'!AN16</f>
        <v>1055.1277546741444</v>
      </c>
      <c r="AO17" s="111">
        <f>'2023 by AccountType_UserOp_v3'!AO16-'2023 by AccountType_UserOp_v2'!AO16</f>
        <v>0</v>
      </c>
      <c r="AP17" s="111">
        <f>'2023 by AccountType_UserOp_v3'!AP16-'2023 by AccountType_UserOp_v2'!AP16</f>
        <v>0</v>
      </c>
      <c r="AQ17" s="112">
        <f>'2023 by AccountType_UserOp_v3'!AQ16-'2023 by AccountType_UserOp_v2'!AQ16</f>
        <v>0</v>
      </c>
      <c r="AR17" s="113">
        <f>'2023 by AccountType_UserOp_v3'!AR16-'2023 by AccountType_UserOp_v2'!AR16</f>
        <v>0</v>
      </c>
      <c r="AS17" s="114">
        <f>'2023 by AccountType_UserOp_v3'!AS16-'2023 by AccountType_UserOp_v2'!AS16</f>
        <v>0</v>
      </c>
      <c r="AT17" s="111">
        <f>'2023 by AccountType_UserOp_v3'!AT16-'2023 by AccountType_UserOp_v2'!AT16</f>
        <v>-2.4737161486386605E-2</v>
      </c>
      <c r="AU17" s="111">
        <f>'2023 by AccountType_UserOp_v3'!AU16-'2023 by AccountType_UserOp_v2'!AU16</f>
        <v>-2.8531889982829628E-2</v>
      </c>
      <c r="AV17" s="112">
        <f>'2023 by AccountType_UserOp_v3'!AV16-'2023 by AccountType_UserOp_v2'!AV16</f>
        <v>3.7947284964430228E-3</v>
      </c>
      <c r="AW17" s="9">
        <f>'2023 by AccountType_UserOp_v3'!AW16-'2023 by AccountType_UserOp_v2'!AW16</f>
        <v>0.34160997260948989</v>
      </c>
      <c r="AX17" s="9">
        <f>'2023 by AccountType_UserOp_v3'!AX16-'2023 by AccountType_UserOp_v2'!AX16</f>
        <v>3633.534088049304</v>
      </c>
      <c r="AY17" s="111">
        <f>'2023 by AccountType_UserOp_v3'!AY16-'2023 by AccountType_UserOp_v2'!AY16</f>
        <v>-1.4123141527434824E-4</v>
      </c>
      <c r="AZ17" s="111">
        <f>'2023 by AccountType_UserOp_v3'!AZ16-'2023 by AccountType_UserOp_v2'!AZ16</f>
        <v>3.3323883778852981E-3</v>
      </c>
      <c r="BA17" s="112">
        <f>'2023 by AccountType_UserOp_v3'!BA16-'2023 by AccountType_UserOp_v2'!BA16</f>
        <v>-3.4736197931596472E-3</v>
      </c>
      <c r="BB17" s="113">
        <f>'2023 by AccountType_UserOp_v3'!BB16-'2023 by AccountType_UserOp_v2'!BB16</f>
        <v>-4.9482842810765959</v>
      </c>
      <c r="BC17" s="114">
        <f>'2023 by AccountType_UserOp_v3'!BC16-'2023 by AccountType_UserOp_v2'!BC16</f>
        <v>-467.98046715786455</v>
      </c>
      <c r="BD17" s="111">
        <f>'2023 by AccountType_UserOp_v3'!BD16-'2023 by AccountType_UserOp_v2'!BD16</f>
        <v>0</v>
      </c>
      <c r="BE17" s="111">
        <f>'2023 by AccountType_UserOp_v3'!BE16-'2023 by AccountType_UserOp_v2'!BE16</f>
        <v>0</v>
      </c>
      <c r="BF17" s="112">
        <f>'2023 by AccountType_UserOp_v3'!BF16-'2023 by AccountType_UserOp_v2'!BF16</f>
        <v>0</v>
      </c>
      <c r="BG17" s="113">
        <f>'2023 by AccountType_UserOp_v3'!BG16-'2023 by AccountType_UserOp_v2'!BG16</f>
        <v>0</v>
      </c>
      <c r="BH17" s="114">
        <f>'2023 by AccountType_UserOp_v3'!BH16-'2023 by AccountType_UserOp_v2'!BH16</f>
        <v>0</v>
      </c>
    </row>
  </sheetData>
  <mergeCells count="24">
    <mergeCell ref="D3:E3"/>
    <mergeCell ref="BD10:BH10"/>
    <mergeCell ref="D10:E10"/>
    <mergeCell ref="F10:J10"/>
    <mergeCell ref="K10:O10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3:BH3"/>
    <mergeCell ref="F3:J3"/>
    <mergeCell ref="K3:O3"/>
    <mergeCell ref="AO3:AS3"/>
    <mergeCell ref="AT3:AX3"/>
    <mergeCell ref="AY3:BC3"/>
    <mergeCell ref="P3:T3"/>
    <mergeCell ref="U3:Y3"/>
    <mergeCell ref="Z3:AD3"/>
    <mergeCell ref="AE3:AI3"/>
    <mergeCell ref="AJ3:AN3"/>
  </mergeCells>
  <conditionalFormatting sqref="BH5">
    <cfRule type="cellIs" dxfId="995" priority="297" operator="lessThan">
      <formula>0</formula>
    </cfRule>
    <cfRule type="cellIs" dxfId="994" priority="298" operator="greaterThan">
      <formula>0</formula>
    </cfRule>
  </conditionalFormatting>
  <conditionalFormatting sqref="H5">
    <cfRule type="cellIs" dxfId="993" priority="295" operator="lessThan">
      <formula>0</formula>
    </cfRule>
    <cfRule type="cellIs" dxfId="992" priority="296" operator="greaterThan">
      <formula>0</formula>
    </cfRule>
  </conditionalFormatting>
  <conditionalFormatting sqref="M5">
    <cfRule type="cellIs" dxfId="991" priority="293" operator="lessThan">
      <formula>0</formula>
    </cfRule>
    <cfRule type="cellIs" dxfId="990" priority="294" operator="greaterThan">
      <formula>0</formula>
    </cfRule>
  </conditionalFormatting>
  <conditionalFormatting sqref="R5">
    <cfRule type="cellIs" dxfId="989" priority="291" operator="lessThan">
      <formula>0</formula>
    </cfRule>
    <cfRule type="cellIs" dxfId="988" priority="292" operator="greaterThan">
      <formula>0</formula>
    </cfRule>
  </conditionalFormatting>
  <conditionalFormatting sqref="W5">
    <cfRule type="cellIs" dxfId="987" priority="289" operator="lessThan">
      <formula>0</formula>
    </cfRule>
    <cfRule type="cellIs" dxfId="986" priority="290" operator="greaterThan">
      <formula>0</formula>
    </cfRule>
  </conditionalFormatting>
  <conditionalFormatting sqref="AB5 AD5">
    <cfRule type="cellIs" dxfId="985" priority="287" operator="lessThan">
      <formula>0</formula>
    </cfRule>
    <cfRule type="cellIs" dxfId="984" priority="288" operator="greaterThan">
      <formula>0</formula>
    </cfRule>
  </conditionalFormatting>
  <conditionalFormatting sqref="J5">
    <cfRule type="cellIs" dxfId="983" priority="285" operator="lessThan">
      <formula>0</formula>
    </cfRule>
    <cfRule type="cellIs" dxfId="982" priority="286" operator="greaterThan">
      <formula>0</formula>
    </cfRule>
  </conditionalFormatting>
  <conditionalFormatting sqref="AN5">
    <cfRule type="cellIs" dxfId="981" priority="283" operator="lessThan">
      <formula>0</formula>
    </cfRule>
    <cfRule type="cellIs" dxfId="980" priority="284" operator="greaterThan">
      <formula>0</formula>
    </cfRule>
  </conditionalFormatting>
  <conditionalFormatting sqref="AL5">
    <cfRule type="cellIs" dxfId="979" priority="281" operator="lessThan">
      <formula>0</formula>
    </cfRule>
    <cfRule type="cellIs" dxfId="978" priority="282" operator="greaterThan">
      <formula>0</formula>
    </cfRule>
  </conditionalFormatting>
  <conditionalFormatting sqref="O5">
    <cfRule type="cellIs" dxfId="977" priority="279" operator="lessThan">
      <formula>0</formula>
    </cfRule>
    <cfRule type="cellIs" dxfId="976" priority="280" operator="greaterThan">
      <formula>0</formula>
    </cfRule>
  </conditionalFormatting>
  <conditionalFormatting sqref="T5">
    <cfRule type="cellIs" dxfId="975" priority="277" operator="lessThan">
      <formula>0</formula>
    </cfRule>
    <cfRule type="cellIs" dxfId="974" priority="278" operator="greaterThan">
      <formula>0</formula>
    </cfRule>
  </conditionalFormatting>
  <conditionalFormatting sqref="Y5">
    <cfRule type="cellIs" dxfId="973" priority="275" operator="lessThan">
      <formula>0</formula>
    </cfRule>
    <cfRule type="cellIs" dxfId="972" priority="276" operator="greaterThan">
      <formula>0</formula>
    </cfRule>
  </conditionalFormatting>
  <conditionalFormatting sqref="S5">
    <cfRule type="cellIs" dxfId="971" priority="299" operator="greaterThan">
      <formula>0</formula>
    </cfRule>
    <cfRule type="cellIs" dxfId="970" priority="273" operator="lessThan">
      <formula>0</formula>
    </cfRule>
  </conditionalFormatting>
  <conditionalFormatting sqref="I5">
    <cfRule type="cellIs" dxfId="969" priority="300" operator="lessThan">
      <formula>0</formula>
    </cfRule>
    <cfRule type="cellIs" dxfId="968" priority="274" operator="greaterThan">
      <formula>0</formula>
    </cfRule>
  </conditionalFormatting>
  <conditionalFormatting sqref="AM5">
    <cfRule type="cellIs" dxfId="967" priority="271" operator="lessThan">
      <formula>0</formula>
    </cfRule>
    <cfRule type="cellIs" dxfId="966" priority="272" operator="greaterThan">
      <formula>0</formula>
    </cfRule>
  </conditionalFormatting>
  <conditionalFormatting sqref="AS5">
    <cfRule type="cellIs" dxfId="965" priority="269" operator="lessThan">
      <formula>0</formula>
    </cfRule>
    <cfRule type="cellIs" dxfId="964" priority="270" operator="greaterThan">
      <formula>0</formula>
    </cfRule>
  </conditionalFormatting>
  <conditionalFormatting sqref="AQ5">
    <cfRule type="cellIs" dxfId="963" priority="267" operator="lessThan">
      <formula>0</formula>
    </cfRule>
    <cfRule type="cellIs" dxfId="962" priority="268" operator="greaterThan">
      <formula>0</formula>
    </cfRule>
  </conditionalFormatting>
  <conditionalFormatting sqref="AR5">
    <cfRule type="cellIs" dxfId="961" priority="265" operator="lessThan">
      <formula>0</formula>
    </cfRule>
    <cfRule type="cellIs" dxfId="960" priority="266" operator="greaterThan">
      <formula>0</formula>
    </cfRule>
  </conditionalFormatting>
  <conditionalFormatting sqref="AX5">
    <cfRule type="cellIs" dxfId="959" priority="263" operator="lessThan">
      <formula>0</formula>
    </cfRule>
    <cfRule type="cellIs" dxfId="958" priority="264" operator="greaterThan">
      <formula>0</formula>
    </cfRule>
  </conditionalFormatting>
  <conditionalFormatting sqref="AV5">
    <cfRule type="cellIs" dxfId="957" priority="261" operator="lessThan">
      <formula>0</formula>
    </cfRule>
    <cfRule type="cellIs" dxfId="956" priority="262" operator="greaterThan">
      <formula>0</formula>
    </cfRule>
  </conditionalFormatting>
  <conditionalFormatting sqref="AW5">
    <cfRule type="cellIs" dxfId="955" priority="259" operator="lessThan">
      <formula>0</formula>
    </cfRule>
    <cfRule type="cellIs" dxfId="954" priority="260" operator="greaterThan">
      <formula>0</formula>
    </cfRule>
  </conditionalFormatting>
  <conditionalFormatting sqref="BC5">
    <cfRule type="cellIs" dxfId="953" priority="257" operator="lessThan">
      <formula>0</formula>
    </cfRule>
    <cfRule type="cellIs" dxfId="952" priority="258" operator="greaterThan">
      <formula>0</formula>
    </cfRule>
  </conditionalFormatting>
  <conditionalFormatting sqref="BA5">
    <cfRule type="cellIs" dxfId="951" priority="255" operator="lessThan">
      <formula>0</formula>
    </cfRule>
    <cfRule type="cellIs" dxfId="950" priority="256" operator="greaterThan">
      <formula>0</formula>
    </cfRule>
  </conditionalFormatting>
  <conditionalFormatting sqref="I5">
    <cfRule type="cellIs" dxfId="949" priority="254" operator="lessThan">
      <formula>100</formula>
    </cfRule>
  </conditionalFormatting>
  <conditionalFormatting sqref="N5">
    <cfRule type="cellIs" dxfId="948" priority="252" operator="lessThan">
      <formula>0</formula>
    </cfRule>
    <cfRule type="cellIs" dxfId="947" priority="253" operator="greaterThan">
      <formula>0</formula>
    </cfRule>
  </conditionalFormatting>
  <conditionalFormatting sqref="N5">
    <cfRule type="cellIs" dxfId="946" priority="251" operator="lessThan">
      <formula>100</formula>
    </cfRule>
  </conditionalFormatting>
  <conditionalFormatting sqref="S5">
    <cfRule type="cellIs" dxfId="945" priority="249" operator="lessThan">
      <formula>0</formula>
    </cfRule>
    <cfRule type="cellIs" dxfId="944" priority="250" operator="greaterThan">
      <formula>0</formula>
    </cfRule>
  </conditionalFormatting>
  <conditionalFormatting sqref="S5">
    <cfRule type="cellIs" dxfId="943" priority="248" operator="lessThan">
      <formula>100</formula>
    </cfRule>
  </conditionalFormatting>
  <conditionalFormatting sqref="X5">
    <cfRule type="cellIs" dxfId="942" priority="246" operator="lessThan">
      <formula>0</formula>
    </cfRule>
    <cfRule type="cellIs" dxfId="941" priority="247" operator="greaterThan">
      <formula>0</formula>
    </cfRule>
  </conditionalFormatting>
  <conditionalFormatting sqref="X5">
    <cfRule type="cellIs" dxfId="940" priority="244" operator="lessThan">
      <formula>0</formula>
    </cfRule>
    <cfRule type="cellIs" dxfId="939" priority="245" operator="greaterThan">
      <formula>0</formula>
    </cfRule>
  </conditionalFormatting>
  <conditionalFormatting sqref="X5">
    <cfRule type="cellIs" dxfId="938" priority="243" operator="lessThan">
      <formula>100</formula>
    </cfRule>
  </conditionalFormatting>
  <conditionalFormatting sqref="AC5">
    <cfRule type="cellIs" dxfId="937" priority="241" operator="lessThan">
      <formula>0</formula>
    </cfRule>
    <cfRule type="cellIs" dxfId="936" priority="242" operator="greaterThan">
      <formula>0</formula>
    </cfRule>
  </conditionalFormatting>
  <conditionalFormatting sqref="AC5">
    <cfRule type="cellIs" dxfId="935" priority="239" operator="lessThan">
      <formula>0</formula>
    </cfRule>
    <cfRule type="cellIs" dxfId="934" priority="240" operator="greaterThan">
      <formula>0</formula>
    </cfRule>
  </conditionalFormatting>
  <conditionalFormatting sqref="AC5">
    <cfRule type="cellIs" dxfId="933" priority="238" operator="lessThan">
      <formula>100</formula>
    </cfRule>
  </conditionalFormatting>
  <conditionalFormatting sqref="AG5">
    <cfRule type="cellIs" dxfId="932" priority="236" operator="lessThan">
      <formula>0</formula>
    </cfRule>
    <cfRule type="cellIs" dxfId="931" priority="237" operator="greaterThan">
      <formula>0</formula>
    </cfRule>
  </conditionalFormatting>
  <conditionalFormatting sqref="AI5">
    <cfRule type="cellIs" dxfId="930" priority="234" operator="lessThan">
      <formula>0</formula>
    </cfRule>
    <cfRule type="cellIs" dxfId="929" priority="235" operator="greaterThan">
      <formula>0</formula>
    </cfRule>
  </conditionalFormatting>
  <conditionalFormatting sqref="AH5">
    <cfRule type="cellIs" dxfId="928" priority="232" operator="lessThan">
      <formula>0</formula>
    </cfRule>
    <cfRule type="cellIs" dxfId="927" priority="233" operator="greaterThan">
      <formula>0</formula>
    </cfRule>
  </conditionalFormatting>
  <conditionalFormatting sqref="AH5">
    <cfRule type="cellIs" dxfId="926" priority="231" operator="lessThan">
      <formula>100</formula>
    </cfRule>
  </conditionalFormatting>
  <conditionalFormatting sqref="BB5">
    <cfRule type="cellIs" dxfId="925" priority="229" operator="lessThan">
      <formula>100</formula>
    </cfRule>
    <cfRule type="cellIs" dxfId="924" priority="230" operator="greaterThan">
      <formula>100</formula>
    </cfRule>
  </conditionalFormatting>
  <conditionalFormatting sqref="BG5">
    <cfRule type="cellIs" dxfId="923" priority="227" stopIfTrue="1" operator="greaterThan">
      <formula>100</formula>
    </cfRule>
    <cfRule type="cellIs" dxfId="922" priority="228" operator="lessThanOrEqual">
      <formula>100</formula>
    </cfRule>
  </conditionalFormatting>
  <conditionalFormatting sqref="BF5">
    <cfRule type="cellIs" dxfId="921" priority="225" stopIfTrue="1" operator="greaterThan">
      <formula>0</formula>
    </cfRule>
    <cfRule type="cellIs" dxfId="920" priority="226" operator="lessThanOrEqual">
      <formula>0</formula>
    </cfRule>
  </conditionalFormatting>
  <conditionalFormatting sqref="BH6">
    <cfRule type="cellIs" dxfId="919" priority="221" operator="lessThan">
      <formula>0</formula>
    </cfRule>
    <cfRule type="cellIs" dxfId="918" priority="222" operator="greaterThan">
      <formula>0</formula>
    </cfRule>
  </conditionalFormatting>
  <conditionalFormatting sqref="H6">
    <cfRule type="cellIs" dxfId="917" priority="219" operator="lessThan">
      <formula>0</formula>
    </cfRule>
    <cfRule type="cellIs" dxfId="916" priority="220" operator="greaterThan">
      <formula>0</formula>
    </cfRule>
  </conditionalFormatting>
  <conditionalFormatting sqref="M6">
    <cfRule type="cellIs" dxfId="915" priority="217" operator="lessThan">
      <formula>0</formula>
    </cfRule>
    <cfRule type="cellIs" dxfId="914" priority="218" operator="greaterThan">
      <formula>0</formula>
    </cfRule>
  </conditionalFormatting>
  <conditionalFormatting sqref="R6">
    <cfRule type="cellIs" dxfId="913" priority="215" operator="lessThan">
      <formula>0</formula>
    </cfRule>
    <cfRule type="cellIs" dxfId="912" priority="216" operator="greaterThan">
      <formula>0</formula>
    </cfRule>
  </conditionalFormatting>
  <conditionalFormatting sqref="W6">
    <cfRule type="cellIs" dxfId="911" priority="213" operator="lessThan">
      <formula>0</formula>
    </cfRule>
    <cfRule type="cellIs" dxfId="910" priority="214" operator="greaterThan">
      <formula>0</formula>
    </cfRule>
  </conditionalFormatting>
  <conditionalFormatting sqref="AB6 AD6">
    <cfRule type="cellIs" dxfId="909" priority="211" operator="lessThan">
      <formula>0</formula>
    </cfRule>
    <cfRule type="cellIs" dxfId="908" priority="212" operator="greaterThan">
      <formula>0</formula>
    </cfRule>
  </conditionalFormatting>
  <conditionalFormatting sqref="J6">
    <cfRule type="cellIs" dxfId="907" priority="209" operator="lessThan">
      <formula>0</formula>
    </cfRule>
    <cfRule type="cellIs" dxfId="906" priority="210" operator="greaterThan">
      <formula>0</formula>
    </cfRule>
  </conditionalFormatting>
  <conditionalFormatting sqref="AN6">
    <cfRule type="cellIs" dxfId="905" priority="207" operator="lessThan">
      <formula>0</formula>
    </cfRule>
    <cfRule type="cellIs" dxfId="904" priority="208" operator="greaterThan">
      <formula>0</formula>
    </cfRule>
  </conditionalFormatting>
  <conditionalFormatting sqref="AL6">
    <cfRule type="cellIs" dxfId="903" priority="205" operator="lessThan">
      <formula>0</formula>
    </cfRule>
    <cfRule type="cellIs" dxfId="902" priority="206" operator="greaterThan">
      <formula>0</formula>
    </cfRule>
  </conditionalFormatting>
  <conditionalFormatting sqref="O6">
    <cfRule type="cellIs" dxfId="901" priority="203" operator="lessThan">
      <formula>0</formula>
    </cfRule>
    <cfRule type="cellIs" dxfId="900" priority="204" operator="greaterThan">
      <formula>0</formula>
    </cfRule>
  </conditionalFormatting>
  <conditionalFormatting sqref="T6">
    <cfRule type="cellIs" dxfId="899" priority="201" operator="lessThan">
      <formula>0</formula>
    </cfRule>
    <cfRule type="cellIs" dxfId="898" priority="202" operator="greaterThan">
      <formula>0</formula>
    </cfRule>
  </conditionalFormatting>
  <conditionalFormatting sqref="Y6">
    <cfRule type="cellIs" dxfId="897" priority="199" operator="lessThan">
      <formula>0</formula>
    </cfRule>
    <cfRule type="cellIs" dxfId="896" priority="200" operator="greaterThan">
      <formula>0</formula>
    </cfRule>
  </conditionalFormatting>
  <conditionalFormatting sqref="S6">
    <cfRule type="cellIs" dxfId="895" priority="197" operator="lessThan">
      <formula>0</formula>
    </cfRule>
  </conditionalFormatting>
  <conditionalFormatting sqref="I6">
    <cfRule type="cellIs" dxfId="894" priority="198" operator="greaterThan">
      <formula>0</formula>
    </cfRule>
  </conditionalFormatting>
  <conditionalFormatting sqref="AM6">
    <cfRule type="cellIs" dxfId="893" priority="195" operator="lessThan">
      <formula>0</formula>
    </cfRule>
    <cfRule type="cellIs" dxfId="892" priority="196" operator="greaterThan">
      <formula>0</formula>
    </cfRule>
  </conditionalFormatting>
  <conditionalFormatting sqref="AS6">
    <cfRule type="cellIs" dxfId="891" priority="193" operator="lessThan">
      <formula>0</formula>
    </cfRule>
    <cfRule type="cellIs" dxfId="890" priority="194" operator="greaterThan">
      <formula>0</formula>
    </cfRule>
  </conditionalFormatting>
  <conditionalFormatting sqref="AQ6">
    <cfRule type="cellIs" dxfId="889" priority="191" operator="lessThan">
      <formula>0</formula>
    </cfRule>
    <cfRule type="cellIs" dxfId="888" priority="192" operator="greaterThan">
      <formula>0</formula>
    </cfRule>
  </conditionalFormatting>
  <conditionalFormatting sqref="AR6">
    <cfRule type="cellIs" dxfId="887" priority="189" operator="lessThan">
      <formula>0</formula>
    </cfRule>
    <cfRule type="cellIs" dxfId="886" priority="190" operator="greaterThan">
      <formula>0</formula>
    </cfRule>
  </conditionalFormatting>
  <conditionalFormatting sqref="AX6">
    <cfRule type="cellIs" dxfId="885" priority="187" operator="lessThan">
      <formula>0</formula>
    </cfRule>
    <cfRule type="cellIs" dxfId="884" priority="188" operator="greaterThan">
      <formula>0</formula>
    </cfRule>
  </conditionalFormatting>
  <conditionalFormatting sqref="AV6">
    <cfRule type="cellIs" dxfId="883" priority="185" operator="lessThan">
      <formula>0</formula>
    </cfRule>
    <cfRule type="cellIs" dxfId="882" priority="186" operator="greaterThan">
      <formula>0</formula>
    </cfRule>
  </conditionalFormatting>
  <conditionalFormatting sqref="AW6">
    <cfRule type="cellIs" dxfId="881" priority="183" operator="lessThan">
      <formula>0</formula>
    </cfRule>
    <cfRule type="cellIs" dxfId="880" priority="184" operator="greaterThan">
      <formula>0</formula>
    </cfRule>
  </conditionalFormatting>
  <conditionalFormatting sqref="BC6">
    <cfRule type="cellIs" dxfId="879" priority="181" operator="lessThan">
      <formula>0</formula>
    </cfRule>
    <cfRule type="cellIs" dxfId="878" priority="182" operator="greaterThan">
      <formula>0</formula>
    </cfRule>
  </conditionalFormatting>
  <conditionalFormatting sqref="BA6">
    <cfRule type="cellIs" dxfId="877" priority="179" operator="lessThan">
      <formula>0</formula>
    </cfRule>
    <cfRule type="cellIs" dxfId="876" priority="180" operator="greaterThan">
      <formula>0</formula>
    </cfRule>
  </conditionalFormatting>
  <conditionalFormatting sqref="I6">
    <cfRule type="cellIs" dxfId="875" priority="178" operator="lessThan">
      <formula>100</formula>
    </cfRule>
  </conditionalFormatting>
  <conditionalFormatting sqref="N6">
    <cfRule type="cellIs" dxfId="874" priority="176" operator="lessThan">
      <formula>0</formula>
    </cfRule>
    <cfRule type="cellIs" dxfId="873" priority="177" operator="greaterThan">
      <formula>0</formula>
    </cfRule>
  </conditionalFormatting>
  <conditionalFormatting sqref="N6">
    <cfRule type="cellIs" dxfId="872" priority="175" operator="lessThan">
      <formula>100</formula>
    </cfRule>
  </conditionalFormatting>
  <conditionalFormatting sqref="S6">
    <cfRule type="cellIs" dxfId="871" priority="173" operator="lessThan">
      <formula>0</formula>
    </cfRule>
    <cfRule type="cellIs" dxfId="870" priority="174" operator="greaterThan">
      <formula>0</formula>
    </cfRule>
  </conditionalFormatting>
  <conditionalFormatting sqref="S6">
    <cfRule type="cellIs" dxfId="869" priority="172" operator="lessThan">
      <formula>100</formula>
    </cfRule>
  </conditionalFormatting>
  <conditionalFormatting sqref="X6">
    <cfRule type="cellIs" dxfId="868" priority="170" operator="lessThan">
      <formula>0</formula>
    </cfRule>
    <cfRule type="cellIs" dxfId="867" priority="171" operator="greaterThan">
      <formula>0</formula>
    </cfRule>
  </conditionalFormatting>
  <conditionalFormatting sqref="X6">
    <cfRule type="cellIs" dxfId="866" priority="168" operator="lessThan">
      <formula>0</formula>
    </cfRule>
    <cfRule type="cellIs" dxfId="865" priority="169" operator="greaterThan">
      <formula>0</formula>
    </cfRule>
  </conditionalFormatting>
  <conditionalFormatting sqref="X6">
    <cfRule type="cellIs" dxfId="864" priority="167" operator="lessThan">
      <formula>100</formula>
    </cfRule>
  </conditionalFormatting>
  <conditionalFormatting sqref="AC6">
    <cfRule type="cellIs" dxfId="863" priority="165" operator="lessThan">
      <formula>0</formula>
    </cfRule>
    <cfRule type="cellIs" dxfId="862" priority="166" operator="greaterThan">
      <formula>0</formula>
    </cfRule>
  </conditionalFormatting>
  <conditionalFormatting sqref="AC6">
    <cfRule type="cellIs" dxfId="861" priority="163" operator="lessThan">
      <formula>0</formula>
    </cfRule>
    <cfRule type="cellIs" dxfId="860" priority="164" operator="greaterThan">
      <formula>0</formula>
    </cfRule>
  </conditionalFormatting>
  <conditionalFormatting sqref="AC6">
    <cfRule type="cellIs" dxfId="859" priority="162" operator="lessThan">
      <formula>100</formula>
    </cfRule>
  </conditionalFormatting>
  <conditionalFormatting sqref="AG6">
    <cfRule type="cellIs" dxfId="858" priority="160" operator="lessThan">
      <formula>0</formula>
    </cfRule>
    <cfRule type="cellIs" dxfId="857" priority="161" operator="greaterThan">
      <formula>0</formula>
    </cfRule>
  </conditionalFormatting>
  <conditionalFormatting sqref="AI6">
    <cfRule type="cellIs" dxfId="856" priority="158" operator="lessThan">
      <formula>0</formula>
    </cfRule>
    <cfRule type="cellIs" dxfId="855" priority="159" operator="greaterThan">
      <formula>0</formula>
    </cfRule>
  </conditionalFormatting>
  <conditionalFormatting sqref="AH6">
    <cfRule type="cellIs" dxfId="854" priority="156" operator="lessThan">
      <formula>0</formula>
    </cfRule>
    <cfRule type="cellIs" dxfId="853" priority="157" operator="greaterThan">
      <formula>0</formula>
    </cfRule>
  </conditionalFormatting>
  <conditionalFormatting sqref="AH6">
    <cfRule type="cellIs" dxfId="852" priority="155" operator="lessThan">
      <formula>100</formula>
    </cfRule>
  </conditionalFormatting>
  <conditionalFormatting sqref="BB6">
    <cfRule type="cellIs" dxfId="851" priority="153" operator="lessThan">
      <formula>100</formula>
    </cfRule>
    <cfRule type="cellIs" dxfId="850" priority="154" operator="greaterThan">
      <formula>100</formula>
    </cfRule>
  </conditionalFormatting>
  <conditionalFormatting sqref="BG6">
    <cfRule type="cellIs" dxfId="849" priority="151" stopIfTrue="1" operator="greaterThan">
      <formula>100</formula>
    </cfRule>
    <cfRule type="cellIs" dxfId="848" priority="152" operator="lessThanOrEqual">
      <formula>100</formula>
    </cfRule>
  </conditionalFormatting>
  <conditionalFormatting sqref="BF6">
    <cfRule type="cellIs" dxfId="847" priority="149" stopIfTrue="1" operator="greaterThan">
      <formula>0</formula>
    </cfRule>
    <cfRule type="cellIs" dxfId="846" priority="150" operator="lessThanOrEqual">
      <formula>0</formula>
    </cfRule>
  </conditionalFormatting>
  <conditionalFormatting sqref="H12:H14">
    <cfRule type="cellIs" dxfId="845" priority="147" operator="lessThan">
      <formula>0</formula>
    </cfRule>
    <cfRule type="cellIs" dxfId="844" priority="148" operator="greaterThan">
      <formula>0</formula>
    </cfRule>
  </conditionalFormatting>
  <conditionalFormatting sqref="J12:J14">
    <cfRule type="cellIs" dxfId="843" priority="145" operator="lessThan">
      <formula>0</formula>
    </cfRule>
    <cfRule type="cellIs" dxfId="842" priority="146" operator="greaterThan">
      <formula>0</formula>
    </cfRule>
  </conditionalFormatting>
  <conditionalFormatting sqref="I12:I14">
    <cfRule type="cellIs" dxfId="841" priority="143" operator="lessThan">
      <formula>0</formula>
    </cfRule>
    <cfRule type="cellIs" dxfId="840" priority="144" operator="greaterThan">
      <formula>0</formula>
    </cfRule>
  </conditionalFormatting>
  <conditionalFormatting sqref="I12:I14">
    <cfRule type="cellIs" dxfId="839" priority="142" operator="lessThan">
      <formula>100</formula>
    </cfRule>
  </conditionalFormatting>
  <conditionalFormatting sqref="M12:M14">
    <cfRule type="cellIs" dxfId="838" priority="140" operator="lessThan">
      <formula>0</formula>
    </cfRule>
    <cfRule type="cellIs" dxfId="837" priority="141" operator="greaterThan">
      <formula>0</formula>
    </cfRule>
  </conditionalFormatting>
  <conditionalFormatting sqref="R12:R14">
    <cfRule type="cellIs" dxfId="836" priority="138" operator="lessThan">
      <formula>0</formula>
    </cfRule>
    <cfRule type="cellIs" dxfId="835" priority="139" operator="greaterThan">
      <formula>0</formula>
    </cfRule>
  </conditionalFormatting>
  <conditionalFormatting sqref="W12:W14">
    <cfRule type="cellIs" dxfId="834" priority="136" operator="lessThan">
      <formula>0</formula>
    </cfRule>
    <cfRule type="cellIs" dxfId="833" priority="137" operator="greaterThan">
      <formula>0</formula>
    </cfRule>
  </conditionalFormatting>
  <conditionalFormatting sqref="AB12:AB14 AD12:AD14">
    <cfRule type="cellIs" dxfId="832" priority="134" operator="lessThan">
      <formula>0</formula>
    </cfRule>
    <cfRule type="cellIs" dxfId="831" priority="135" operator="greaterThan">
      <formula>0</formula>
    </cfRule>
  </conditionalFormatting>
  <conditionalFormatting sqref="Y12:Y14">
    <cfRule type="cellIs" dxfId="830" priority="124" operator="lessThan">
      <formula>0</formula>
    </cfRule>
    <cfRule type="cellIs" dxfId="829" priority="125" operator="greaterThan">
      <formula>0</formula>
    </cfRule>
  </conditionalFormatting>
  <conditionalFormatting sqref="AN12:AN14">
    <cfRule type="cellIs" dxfId="828" priority="132" operator="lessThan">
      <formula>0</formula>
    </cfRule>
    <cfRule type="cellIs" dxfId="827" priority="133" operator="greaterThan">
      <formula>0</formula>
    </cfRule>
  </conditionalFormatting>
  <conditionalFormatting sqref="AL12:AL14">
    <cfRule type="cellIs" dxfId="826" priority="130" operator="lessThan">
      <formula>0</formula>
    </cfRule>
    <cfRule type="cellIs" dxfId="825" priority="131" operator="greaterThan">
      <formula>0</formula>
    </cfRule>
  </conditionalFormatting>
  <conditionalFormatting sqref="O12:O14">
    <cfRule type="cellIs" dxfId="824" priority="128" operator="lessThan">
      <formula>0</formula>
    </cfRule>
    <cfRule type="cellIs" dxfId="823" priority="129" operator="greaterThan">
      <formula>0</formula>
    </cfRule>
  </conditionalFormatting>
  <conditionalFormatting sqref="T12:T14">
    <cfRule type="cellIs" dxfId="822" priority="126" operator="lessThan">
      <formula>0</formula>
    </cfRule>
    <cfRule type="cellIs" dxfId="821" priority="127" operator="greaterThan">
      <formula>0</formula>
    </cfRule>
  </conditionalFormatting>
  <conditionalFormatting sqref="AM12:AM14">
    <cfRule type="cellIs" dxfId="820" priority="122" operator="lessThan">
      <formula>0</formula>
    </cfRule>
    <cfRule type="cellIs" dxfId="819" priority="123" operator="greaterThan">
      <formula>0</formula>
    </cfRule>
  </conditionalFormatting>
  <conditionalFormatting sqref="AS12:AS14">
    <cfRule type="cellIs" dxfId="818" priority="120" operator="lessThan">
      <formula>0</formula>
    </cfRule>
    <cfRule type="cellIs" dxfId="817" priority="121" operator="greaterThan">
      <formula>0</formula>
    </cfRule>
  </conditionalFormatting>
  <conditionalFormatting sqref="AQ12:AQ14">
    <cfRule type="cellIs" dxfId="816" priority="118" operator="lessThan">
      <formula>0</formula>
    </cfRule>
    <cfRule type="cellIs" dxfId="815" priority="119" operator="greaterThan">
      <formula>0</formula>
    </cfRule>
  </conditionalFormatting>
  <conditionalFormatting sqref="AR12:AR14">
    <cfRule type="cellIs" dxfId="814" priority="116" operator="lessThan">
      <formula>0</formula>
    </cfRule>
    <cfRule type="cellIs" dxfId="813" priority="117" operator="greaterThan">
      <formula>0</formula>
    </cfRule>
  </conditionalFormatting>
  <conditionalFormatting sqref="AX12:AX14">
    <cfRule type="cellIs" dxfId="812" priority="114" operator="lessThan">
      <formula>0</formula>
    </cfRule>
    <cfRule type="cellIs" dxfId="811" priority="115" operator="greaterThan">
      <formula>0</formula>
    </cfRule>
  </conditionalFormatting>
  <conditionalFormatting sqref="AV12:AV14">
    <cfRule type="cellIs" dxfId="810" priority="112" operator="lessThan">
      <formula>0</formula>
    </cfRule>
    <cfRule type="cellIs" dxfId="809" priority="113" operator="greaterThan">
      <formula>0</formula>
    </cfRule>
  </conditionalFormatting>
  <conditionalFormatting sqref="AW12:AW14">
    <cfRule type="cellIs" dxfId="808" priority="110" operator="lessThan">
      <formula>0</formula>
    </cfRule>
    <cfRule type="cellIs" dxfId="807" priority="111" operator="greaterThan">
      <formula>0</formula>
    </cfRule>
  </conditionalFormatting>
  <conditionalFormatting sqref="BC12:BC14">
    <cfRule type="cellIs" dxfId="806" priority="108" operator="lessThan">
      <formula>0</formula>
    </cfRule>
    <cfRule type="cellIs" dxfId="805" priority="109" operator="greaterThan">
      <formula>0</formula>
    </cfRule>
  </conditionalFormatting>
  <conditionalFormatting sqref="BA12:BA14">
    <cfRule type="cellIs" dxfId="804" priority="106" operator="lessThan">
      <formula>0</formula>
    </cfRule>
    <cfRule type="cellIs" dxfId="803" priority="107" operator="greaterThan">
      <formula>0</formula>
    </cfRule>
  </conditionalFormatting>
  <conditionalFormatting sqref="N12:N14">
    <cfRule type="cellIs" dxfId="802" priority="104" operator="lessThan">
      <formula>0</formula>
    </cfRule>
    <cfRule type="cellIs" dxfId="801" priority="105" operator="greaterThan">
      <formula>0</formula>
    </cfRule>
  </conditionalFormatting>
  <conditionalFormatting sqref="N12:N14">
    <cfRule type="cellIs" dxfId="800" priority="103" operator="lessThan">
      <formula>100</formula>
    </cfRule>
  </conditionalFormatting>
  <conditionalFormatting sqref="S12:S14">
    <cfRule type="cellIs" dxfId="799" priority="101" operator="lessThan">
      <formula>0</formula>
    </cfRule>
    <cfRule type="cellIs" dxfId="798" priority="102" operator="greaterThan">
      <formula>0</formula>
    </cfRule>
  </conditionalFormatting>
  <conditionalFormatting sqref="S12:S14">
    <cfRule type="cellIs" dxfId="797" priority="100" operator="lessThan">
      <formula>100</formula>
    </cfRule>
  </conditionalFormatting>
  <conditionalFormatting sqref="X12:X14">
    <cfRule type="cellIs" dxfId="796" priority="98" operator="lessThan">
      <formula>0</formula>
    </cfRule>
    <cfRule type="cellIs" dxfId="795" priority="99" operator="greaterThan">
      <formula>0</formula>
    </cfRule>
  </conditionalFormatting>
  <conditionalFormatting sqref="X12:X14">
    <cfRule type="cellIs" dxfId="794" priority="96" operator="lessThan">
      <formula>0</formula>
    </cfRule>
    <cfRule type="cellIs" dxfId="793" priority="97" operator="greaterThan">
      <formula>0</formula>
    </cfRule>
  </conditionalFormatting>
  <conditionalFormatting sqref="X12:X14">
    <cfRule type="cellIs" dxfId="792" priority="95" operator="lessThan">
      <formula>100</formula>
    </cfRule>
  </conditionalFormatting>
  <conditionalFormatting sqref="AC12:AC14">
    <cfRule type="cellIs" dxfId="791" priority="93" operator="lessThan">
      <formula>0</formula>
    </cfRule>
    <cfRule type="cellIs" dxfId="790" priority="94" operator="greaterThan">
      <formula>0</formula>
    </cfRule>
  </conditionalFormatting>
  <conditionalFormatting sqref="AC12:AC14">
    <cfRule type="cellIs" dxfId="789" priority="91" operator="lessThan">
      <formula>0</formula>
    </cfRule>
    <cfRule type="cellIs" dxfId="788" priority="92" operator="greaterThan">
      <formula>0</formula>
    </cfRule>
  </conditionalFormatting>
  <conditionalFormatting sqref="AC12:AC14">
    <cfRule type="cellIs" dxfId="787" priority="90" operator="lessThan">
      <formula>100</formula>
    </cfRule>
  </conditionalFormatting>
  <conditionalFormatting sqref="AG12:AG14">
    <cfRule type="cellIs" dxfId="786" priority="88" operator="lessThan">
      <formula>0</formula>
    </cfRule>
    <cfRule type="cellIs" dxfId="785" priority="89" operator="greaterThan">
      <formula>0</formula>
    </cfRule>
  </conditionalFormatting>
  <conditionalFormatting sqref="AI12:AI14">
    <cfRule type="cellIs" dxfId="784" priority="86" operator="lessThan">
      <formula>0</formula>
    </cfRule>
    <cfRule type="cellIs" dxfId="783" priority="87" operator="greaterThan">
      <formula>0</formula>
    </cfRule>
  </conditionalFormatting>
  <conditionalFormatting sqref="AH12:AH14">
    <cfRule type="cellIs" dxfId="782" priority="84" operator="lessThan">
      <formula>0</formula>
    </cfRule>
    <cfRule type="cellIs" dxfId="781" priority="85" operator="greaterThan">
      <formula>0</formula>
    </cfRule>
  </conditionalFormatting>
  <conditionalFormatting sqref="AH12:AH14">
    <cfRule type="cellIs" dxfId="780" priority="83" operator="lessThan">
      <formula>100</formula>
    </cfRule>
  </conditionalFormatting>
  <conditionalFormatting sqref="BB12:BB14">
    <cfRule type="cellIs" dxfId="779" priority="81" operator="lessThan">
      <formula>100</formula>
    </cfRule>
    <cfRule type="cellIs" dxfId="778" priority="82" operator="greaterThan">
      <formula>100</formula>
    </cfRule>
  </conditionalFormatting>
  <conditionalFormatting sqref="BH12:BH14">
    <cfRule type="cellIs" dxfId="777" priority="79" operator="lessThan">
      <formula>0</formula>
    </cfRule>
    <cfRule type="cellIs" dxfId="776" priority="80" operator="greaterThan">
      <formula>0</formula>
    </cfRule>
  </conditionalFormatting>
  <conditionalFormatting sqref="BF12:BF14">
    <cfRule type="cellIs" dxfId="775" priority="77" stopIfTrue="1" operator="greaterThan">
      <formula>0</formula>
    </cfRule>
    <cfRule type="cellIs" dxfId="774" priority="78" operator="lessThanOrEqual">
      <formula>0</formula>
    </cfRule>
  </conditionalFormatting>
  <conditionalFormatting sqref="BG12:BG14">
    <cfRule type="cellIs" dxfId="773" priority="75" stopIfTrue="1" operator="greaterThan">
      <formula>100</formula>
    </cfRule>
    <cfRule type="cellIs" dxfId="772" priority="76" operator="lessThanOrEqual">
      <formula>100</formula>
    </cfRule>
  </conditionalFormatting>
  <conditionalFormatting sqref="H15:H17">
    <cfRule type="cellIs" dxfId="771" priority="73" operator="lessThan">
      <formula>0</formula>
    </cfRule>
    <cfRule type="cellIs" dxfId="770" priority="74" operator="greaterThan">
      <formula>0</formula>
    </cfRule>
  </conditionalFormatting>
  <conditionalFormatting sqref="J15:J17">
    <cfRule type="cellIs" dxfId="769" priority="71" operator="lessThan">
      <formula>0</formula>
    </cfRule>
    <cfRule type="cellIs" dxfId="768" priority="72" operator="greaterThan">
      <formula>0</formula>
    </cfRule>
  </conditionalFormatting>
  <conditionalFormatting sqref="I15:I17">
    <cfRule type="cellIs" dxfId="767" priority="69" operator="lessThan">
      <formula>0</formula>
    </cfRule>
    <cfRule type="cellIs" dxfId="766" priority="70" operator="greaterThan">
      <formula>0</formula>
    </cfRule>
  </conditionalFormatting>
  <conditionalFormatting sqref="I15:I17">
    <cfRule type="cellIs" dxfId="765" priority="68" operator="lessThan">
      <formula>100</formula>
    </cfRule>
  </conditionalFormatting>
  <conditionalFormatting sqref="M15:M17">
    <cfRule type="cellIs" dxfId="764" priority="66" operator="lessThan">
      <formula>0</formula>
    </cfRule>
    <cfRule type="cellIs" dxfId="763" priority="67" operator="greaterThan">
      <formula>0</formula>
    </cfRule>
  </conditionalFormatting>
  <conditionalFormatting sqref="R15:R17">
    <cfRule type="cellIs" dxfId="762" priority="64" operator="lessThan">
      <formula>0</formula>
    </cfRule>
    <cfRule type="cellIs" dxfId="761" priority="65" operator="greaterThan">
      <formula>0</formula>
    </cfRule>
  </conditionalFormatting>
  <conditionalFormatting sqref="W15:W17">
    <cfRule type="cellIs" dxfId="760" priority="62" operator="lessThan">
      <formula>0</formula>
    </cfRule>
    <cfRule type="cellIs" dxfId="759" priority="63" operator="greaterThan">
      <formula>0</formula>
    </cfRule>
  </conditionalFormatting>
  <conditionalFormatting sqref="AB15:AB17 AD15:AD17">
    <cfRule type="cellIs" dxfId="758" priority="60" operator="lessThan">
      <formula>0</formula>
    </cfRule>
    <cfRule type="cellIs" dxfId="757" priority="61" operator="greaterThan">
      <formula>0</formula>
    </cfRule>
  </conditionalFormatting>
  <conditionalFormatting sqref="Y15:Y17">
    <cfRule type="cellIs" dxfId="756" priority="50" operator="lessThan">
      <formula>0</formula>
    </cfRule>
    <cfRule type="cellIs" dxfId="755" priority="51" operator="greaterThan">
      <formula>0</formula>
    </cfRule>
  </conditionalFormatting>
  <conditionalFormatting sqref="AN15:AN17">
    <cfRule type="cellIs" dxfId="754" priority="58" operator="lessThan">
      <formula>0</formula>
    </cfRule>
    <cfRule type="cellIs" dxfId="753" priority="59" operator="greaterThan">
      <formula>0</formula>
    </cfRule>
  </conditionalFormatting>
  <conditionalFormatting sqref="AL15:AL17">
    <cfRule type="cellIs" dxfId="752" priority="56" operator="lessThan">
      <formula>0</formula>
    </cfRule>
    <cfRule type="cellIs" dxfId="751" priority="57" operator="greaterThan">
      <formula>0</formula>
    </cfRule>
  </conditionalFormatting>
  <conditionalFormatting sqref="O15:O17">
    <cfRule type="cellIs" dxfId="750" priority="54" operator="lessThan">
      <formula>0</formula>
    </cfRule>
    <cfRule type="cellIs" dxfId="749" priority="55" operator="greaterThan">
      <formula>0</formula>
    </cfRule>
  </conditionalFormatting>
  <conditionalFormatting sqref="T15:T17">
    <cfRule type="cellIs" dxfId="748" priority="52" operator="lessThan">
      <formula>0</formula>
    </cfRule>
    <cfRule type="cellIs" dxfId="747" priority="53" operator="greaterThan">
      <formula>0</formula>
    </cfRule>
  </conditionalFormatting>
  <conditionalFormatting sqref="AM15:AM17">
    <cfRule type="cellIs" dxfId="746" priority="48" operator="lessThan">
      <formula>0</formula>
    </cfRule>
    <cfRule type="cellIs" dxfId="745" priority="49" operator="greaterThan">
      <formula>0</formula>
    </cfRule>
  </conditionalFormatting>
  <conditionalFormatting sqref="AS15:AS17">
    <cfRule type="cellIs" dxfId="744" priority="46" operator="lessThan">
      <formula>0</formula>
    </cfRule>
    <cfRule type="cellIs" dxfId="743" priority="47" operator="greaterThan">
      <formula>0</formula>
    </cfRule>
  </conditionalFormatting>
  <conditionalFormatting sqref="AQ15:AQ17">
    <cfRule type="cellIs" dxfId="742" priority="44" operator="lessThan">
      <formula>0</formula>
    </cfRule>
    <cfRule type="cellIs" dxfId="741" priority="45" operator="greaterThan">
      <formula>0</formula>
    </cfRule>
  </conditionalFormatting>
  <conditionalFormatting sqref="AR15:AR17">
    <cfRule type="cellIs" dxfId="740" priority="42" operator="lessThan">
      <formula>0</formula>
    </cfRule>
    <cfRule type="cellIs" dxfId="739" priority="43" operator="greaterThan">
      <formula>0</formula>
    </cfRule>
  </conditionalFormatting>
  <conditionalFormatting sqref="AX15:AX17">
    <cfRule type="cellIs" dxfId="738" priority="40" operator="lessThan">
      <formula>0</formula>
    </cfRule>
    <cfRule type="cellIs" dxfId="737" priority="41" operator="greaterThan">
      <formula>0</formula>
    </cfRule>
  </conditionalFormatting>
  <conditionalFormatting sqref="AV15:AV17">
    <cfRule type="cellIs" dxfId="736" priority="38" operator="lessThan">
      <formula>0</formula>
    </cfRule>
    <cfRule type="cellIs" dxfId="735" priority="39" operator="greaterThan">
      <formula>0</formula>
    </cfRule>
  </conditionalFormatting>
  <conditionalFormatting sqref="AW15:AW17">
    <cfRule type="cellIs" dxfId="734" priority="36" operator="lessThan">
      <formula>0</formula>
    </cfRule>
    <cfRule type="cellIs" dxfId="733" priority="37" operator="greaterThan">
      <formula>0</formula>
    </cfRule>
  </conditionalFormatting>
  <conditionalFormatting sqref="BC15:BC17">
    <cfRule type="cellIs" dxfId="732" priority="34" operator="lessThan">
      <formula>0</formula>
    </cfRule>
    <cfRule type="cellIs" dxfId="731" priority="35" operator="greaterThan">
      <formula>0</formula>
    </cfRule>
  </conditionalFormatting>
  <conditionalFormatting sqref="BA15:BA17">
    <cfRule type="cellIs" dxfId="730" priority="32" operator="lessThan">
      <formula>0</formula>
    </cfRule>
    <cfRule type="cellIs" dxfId="729" priority="33" operator="greaterThan">
      <formula>0</formula>
    </cfRule>
  </conditionalFormatting>
  <conditionalFormatting sqref="N15:N17">
    <cfRule type="cellIs" dxfId="728" priority="30" operator="lessThan">
      <formula>0</formula>
    </cfRule>
    <cfRule type="cellIs" dxfId="727" priority="31" operator="greaterThan">
      <formula>0</formula>
    </cfRule>
  </conditionalFormatting>
  <conditionalFormatting sqref="N15:N17">
    <cfRule type="cellIs" dxfId="726" priority="29" operator="lessThan">
      <formula>100</formula>
    </cfRule>
  </conditionalFormatting>
  <conditionalFormatting sqref="S15:S17">
    <cfRule type="cellIs" dxfId="725" priority="27" operator="lessThan">
      <formula>0</formula>
    </cfRule>
    <cfRule type="cellIs" dxfId="724" priority="28" operator="greaterThan">
      <formula>0</formula>
    </cfRule>
  </conditionalFormatting>
  <conditionalFormatting sqref="S15:S17">
    <cfRule type="cellIs" dxfId="723" priority="26" operator="lessThan">
      <formula>100</formula>
    </cfRule>
  </conditionalFormatting>
  <conditionalFormatting sqref="X15:X17">
    <cfRule type="cellIs" dxfId="722" priority="24" operator="lessThan">
      <formula>0</formula>
    </cfRule>
    <cfRule type="cellIs" dxfId="721" priority="25" operator="greaterThan">
      <formula>0</formula>
    </cfRule>
  </conditionalFormatting>
  <conditionalFormatting sqref="X15:X17">
    <cfRule type="cellIs" dxfId="720" priority="22" operator="lessThan">
      <formula>0</formula>
    </cfRule>
    <cfRule type="cellIs" dxfId="719" priority="23" operator="greaterThan">
      <formula>0</formula>
    </cfRule>
  </conditionalFormatting>
  <conditionalFormatting sqref="X15:X17">
    <cfRule type="cellIs" dxfId="718" priority="21" operator="lessThan">
      <formula>100</formula>
    </cfRule>
  </conditionalFormatting>
  <conditionalFormatting sqref="AC15:AC17">
    <cfRule type="cellIs" dxfId="717" priority="19" operator="lessThan">
      <formula>0</formula>
    </cfRule>
    <cfRule type="cellIs" dxfId="716" priority="20" operator="greaterThan">
      <formula>0</formula>
    </cfRule>
  </conditionalFormatting>
  <conditionalFormatting sqref="AC15:AC17">
    <cfRule type="cellIs" dxfId="715" priority="17" operator="lessThan">
      <formula>0</formula>
    </cfRule>
    <cfRule type="cellIs" dxfId="714" priority="18" operator="greaterThan">
      <formula>0</formula>
    </cfRule>
  </conditionalFormatting>
  <conditionalFormatting sqref="AC15:AC17">
    <cfRule type="cellIs" dxfId="713" priority="16" operator="lessThan">
      <formula>100</formula>
    </cfRule>
  </conditionalFormatting>
  <conditionalFormatting sqref="AG15:AG17">
    <cfRule type="cellIs" dxfId="712" priority="14" operator="lessThan">
      <formula>0</formula>
    </cfRule>
    <cfRule type="cellIs" dxfId="711" priority="15" operator="greaterThan">
      <formula>0</formula>
    </cfRule>
  </conditionalFormatting>
  <conditionalFormatting sqref="AI15:AI17">
    <cfRule type="cellIs" dxfId="710" priority="12" operator="lessThan">
      <formula>0</formula>
    </cfRule>
    <cfRule type="cellIs" dxfId="709" priority="13" operator="greaterThan">
      <formula>0</formula>
    </cfRule>
  </conditionalFormatting>
  <conditionalFormatting sqref="AH15:AH17">
    <cfRule type="cellIs" dxfId="708" priority="10" operator="lessThan">
      <formula>0</formula>
    </cfRule>
    <cfRule type="cellIs" dxfId="707" priority="11" operator="greaterThan">
      <formula>0</formula>
    </cfRule>
  </conditionalFormatting>
  <conditionalFormatting sqref="AH15:AH17">
    <cfRule type="cellIs" dxfId="706" priority="9" operator="lessThan">
      <formula>100</formula>
    </cfRule>
  </conditionalFormatting>
  <conditionalFormatting sqref="BB15:BB17">
    <cfRule type="cellIs" dxfId="705" priority="7" operator="lessThan">
      <formula>100</formula>
    </cfRule>
    <cfRule type="cellIs" dxfId="704" priority="8" operator="greaterThan">
      <formula>100</formula>
    </cfRule>
  </conditionalFormatting>
  <conditionalFormatting sqref="BH15:BH17">
    <cfRule type="cellIs" dxfId="703" priority="5" operator="lessThan">
      <formula>0</formula>
    </cfRule>
    <cfRule type="cellIs" dxfId="702" priority="6" operator="greaterThan">
      <formula>0</formula>
    </cfRule>
  </conditionalFormatting>
  <conditionalFormatting sqref="BF15:BF17">
    <cfRule type="cellIs" dxfId="701" priority="3" stopIfTrue="1" operator="greaterThan">
      <formula>0</formula>
    </cfRule>
    <cfRule type="cellIs" dxfId="700" priority="4" operator="lessThanOrEqual">
      <formula>0</formula>
    </cfRule>
  </conditionalFormatting>
  <conditionalFormatting sqref="BG15:BG17">
    <cfRule type="cellIs" dxfId="699" priority="1" stopIfTrue="1" operator="greaterThan">
      <formula>100</formula>
    </cfRule>
    <cfRule type="cellIs" dxfId="698" priority="2" operator="lessThanOr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5DAD-E089-45B9-AA9C-00895E16A886}">
  <sheetPr>
    <tabColor rgb="FFE2EFDA"/>
  </sheetPr>
  <dimension ref="B1:BG61"/>
  <sheetViews>
    <sheetView showGridLines="0" zoomScaleNormal="100" workbookViewId="0">
      <selection activeCell="J14" sqref="J14"/>
    </sheetView>
  </sheetViews>
  <sheetFormatPr defaultColWidth="11" defaultRowHeight="15.75" outlineLevelRow="1"/>
  <cols>
    <col min="1" max="1" width="6.375" customWidth="1"/>
    <col min="2" max="2" width="15.875" customWidth="1"/>
    <col min="3" max="4" width="12.125" customWidth="1"/>
    <col min="5" max="5" width="16.125" customWidth="1"/>
    <col min="6" max="6" width="12.875" customWidth="1"/>
    <col min="7" max="8" width="12.125" customWidth="1"/>
    <col min="9" max="9" width="13.125" customWidth="1"/>
    <col min="10" max="13" width="12.125" customWidth="1"/>
    <col min="14" max="14" width="14.375" customWidth="1"/>
    <col min="15" max="18" width="12.125" customWidth="1"/>
    <col min="19" max="19" width="13.5" customWidth="1"/>
    <col min="20" max="20" width="14.125" customWidth="1"/>
    <col min="21" max="23" width="12.125" customWidth="1"/>
    <col min="24" max="24" width="15.375" customWidth="1"/>
    <col min="25" max="30" width="12.125" customWidth="1"/>
    <col min="33" max="33" width="12.125" customWidth="1"/>
    <col min="34" max="34" width="13.5" customWidth="1"/>
    <col min="37" max="37" width="10.875" customWidth="1"/>
    <col min="38" max="38" width="12.125" customWidth="1"/>
    <col min="39" max="39" width="13" customWidth="1"/>
    <col min="44" max="44" width="12.625" customWidth="1"/>
    <col min="49" max="49" width="12.125" customWidth="1"/>
    <col min="54" max="54" width="12.625" customWidth="1"/>
  </cols>
  <sheetData>
    <row r="1" spans="2:59" ht="19.5">
      <c r="B1" s="1" t="s">
        <v>0</v>
      </c>
    </row>
    <row r="3" spans="2:59" ht="99" customHeight="1">
      <c r="B3" s="165" t="s">
        <v>1</v>
      </c>
      <c r="C3" s="166"/>
      <c r="D3" s="166"/>
      <c r="E3" s="166"/>
      <c r="F3" s="166"/>
      <c r="G3" s="166"/>
      <c r="H3" s="166"/>
      <c r="I3" s="167"/>
    </row>
    <row r="5" spans="2:59">
      <c r="B5" s="133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</row>
    <row r="7" spans="2:59" outlineLevel="1">
      <c r="B7" s="83" t="s">
        <v>2</v>
      </c>
    </row>
    <row r="8" spans="2:59" outlineLevel="1">
      <c r="B8" s="40"/>
      <c r="C8" s="149" t="s">
        <v>3</v>
      </c>
      <c r="D8" s="149"/>
      <c r="E8" s="150" t="s">
        <v>4</v>
      </c>
      <c r="F8" s="149"/>
      <c r="G8" s="149"/>
      <c r="H8" s="149"/>
      <c r="I8" s="151"/>
      <c r="J8" s="149" t="s">
        <v>5</v>
      </c>
      <c r="K8" s="149"/>
      <c r="L8" s="149"/>
      <c r="M8" s="149"/>
      <c r="N8" s="149"/>
      <c r="O8" s="150" t="s">
        <v>6</v>
      </c>
      <c r="P8" s="149"/>
      <c r="Q8" s="149"/>
      <c r="R8" s="149"/>
      <c r="S8" s="151"/>
      <c r="T8" s="150" t="s">
        <v>7</v>
      </c>
      <c r="U8" s="149"/>
      <c r="V8" s="149"/>
      <c r="W8" s="149"/>
      <c r="X8" s="151"/>
      <c r="Y8" s="149" t="s">
        <v>8</v>
      </c>
      <c r="Z8" s="149"/>
      <c r="AA8" s="149"/>
      <c r="AB8" s="149"/>
      <c r="AC8" s="149"/>
      <c r="AD8" s="150" t="s">
        <v>9</v>
      </c>
      <c r="AE8" s="149"/>
      <c r="AF8" s="149"/>
      <c r="AG8" s="149"/>
      <c r="AH8" s="151"/>
      <c r="AI8" s="149" t="s">
        <v>10</v>
      </c>
      <c r="AJ8" s="149"/>
      <c r="AK8" s="149"/>
      <c r="AL8" s="149"/>
      <c r="AM8" s="151"/>
      <c r="AN8" s="152" t="s">
        <v>11</v>
      </c>
      <c r="AO8" s="152"/>
      <c r="AP8" s="152"/>
      <c r="AQ8" s="152"/>
      <c r="AR8" s="153"/>
      <c r="AS8" s="152" t="s">
        <v>12</v>
      </c>
      <c r="AT8" s="152"/>
      <c r="AU8" s="152"/>
      <c r="AV8" s="152"/>
      <c r="AW8" s="153"/>
      <c r="AX8" s="152" t="s">
        <v>13</v>
      </c>
      <c r="AY8" s="152"/>
      <c r="AZ8" s="152"/>
      <c r="BA8" s="152"/>
      <c r="BB8" s="152"/>
      <c r="BC8" s="154" t="s">
        <v>14</v>
      </c>
      <c r="BD8" s="155"/>
      <c r="BE8" s="155"/>
      <c r="BF8" s="155"/>
      <c r="BG8" s="156"/>
    </row>
    <row r="9" spans="2:59" ht="31.5" outlineLevel="1">
      <c r="B9" s="47" t="s">
        <v>15</v>
      </c>
      <c r="C9" s="48" t="s">
        <v>16</v>
      </c>
      <c r="D9" s="48" t="s">
        <v>17</v>
      </c>
      <c r="E9" s="51" t="s">
        <v>16</v>
      </c>
      <c r="F9" s="48" t="s">
        <v>17</v>
      </c>
      <c r="G9" s="49" t="s">
        <v>18</v>
      </c>
      <c r="H9" s="49" t="s">
        <v>19</v>
      </c>
      <c r="I9" s="50" t="s">
        <v>20</v>
      </c>
      <c r="J9" s="48" t="s">
        <v>16</v>
      </c>
      <c r="K9" s="48" t="s">
        <v>17</v>
      </c>
      <c r="L9" s="49" t="s">
        <v>18</v>
      </c>
      <c r="M9" s="49" t="s">
        <v>19</v>
      </c>
      <c r="N9" s="73" t="s">
        <v>20</v>
      </c>
      <c r="O9" s="51" t="s">
        <v>16</v>
      </c>
      <c r="P9" s="48" t="s">
        <v>17</v>
      </c>
      <c r="Q9" s="49" t="s">
        <v>18</v>
      </c>
      <c r="R9" s="49" t="s">
        <v>19</v>
      </c>
      <c r="S9" s="50" t="s">
        <v>20</v>
      </c>
      <c r="T9" s="51" t="s">
        <v>16</v>
      </c>
      <c r="U9" s="48" t="s">
        <v>17</v>
      </c>
      <c r="V9" s="49" t="s">
        <v>18</v>
      </c>
      <c r="W9" s="49" t="s">
        <v>19</v>
      </c>
      <c r="X9" s="50" t="s">
        <v>20</v>
      </c>
      <c r="Y9" s="48" t="s">
        <v>16</v>
      </c>
      <c r="Z9" s="48" t="s">
        <v>17</v>
      </c>
      <c r="AA9" s="49" t="s">
        <v>18</v>
      </c>
      <c r="AB9" s="49" t="s">
        <v>19</v>
      </c>
      <c r="AC9" s="49" t="s">
        <v>20</v>
      </c>
      <c r="AD9" s="51" t="s">
        <v>16</v>
      </c>
      <c r="AE9" s="48" t="s">
        <v>17</v>
      </c>
      <c r="AF9" s="49" t="s">
        <v>18</v>
      </c>
      <c r="AG9" s="49" t="s">
        <v>19</v>
      </c>
      <c r="AH9" s="50" t="s">
        <v>20</v>
      </c>
      <c r="AI9" s="48" t="s">
        <v>16</v>
      </c>
      <c r="AJ9" s="48" t="s">
        <v>17</v>
      </c>
      <c r="AK9" s="49" t="s">
        <v>18</v>
      </c>
      <c r="AL9" s="49" t="s">
        <v>19</v>
      </c>
      <c r="AM9" s="50" t="s">
        <v>20</v>
      </c>
      <c r="AN9" s="78" t="s">
        <v>16</v>
      </c>
      <c r="AO9" s="78" t="s">
        <v>17</v>
      </c>
      <c r="AP9" s="79" t="s">
        <v>18</v>
      </c>
      <c r="AQ9" s="79" t="s">
        <v>19</v>
      </c>
      <c r="AR9" s="80" t="s">
        <v>20</v>
      </c>
      <c r="AS9" s="78" t="s">
        <v>16</v>
      </c>
      <c r="AT9" s="78" t="s">
        <v>17</v>
      </c>
      <c r="AU9" s="79" t="s">
        <v>18</v>
      </c>
      <c r="AV9" s="79" t="s">
        <v>19</v>
      </c>
      <c r="AW9" s="80" t="s">
        <v>20</v>
      </c>
      <c r="AX9" s="78" t="s">
        <v>16</v>
      </c>
      <c r="AY9" s="78" t="s">
        <v>17</v>
      </c>
      <c r="AZ9" s="79" t="s">
        <v>18</v>
      </c>
      <c r="BA9" s="79" t="s">
        <v>19</v>
      </c>
      <c r="BB9" s="79" t="s">
        <v>20</v>
      </c>
      <c r="BC9" s="116" t="s">
        <v>16</v>
      </c>
      <c r="BD9" s="117" t="s">
        <v>17</v>
      </c>
      <c r="BE9" s="118" t="s">
        <v>18</v>
      </c>
      <c r="BF9" s="118" t="s">
        <v>21</v>
      </c>
      <c r="BG9" s="119"/>
    </row>
    <row r="10" spans="2:59" ht="15.75" customHeight="1" outlineLevel="1">
      <c r="B10" s="55">
        <v>44927</v>
      </c>
      <c r="C10" s="9">
        <v>29431661</v>
      </c>
      <c r="D10" s="9">
        <v>1512292</v>
      </c>
      <c r="E10" s="74">
        <v>0.44089424650548947</v>
      </c>
      <c r="F10" s="6">
        <v>0.37968461117297447</v>
      </c>
      <c r="G10" s="10">
        <v>6.1209635332514938E-2</v>
      </c>
      <c r="H10" s="25">
        <v>116.12117887617769</v>
      </c>
      <c r="I10" s="33">
        <v>1801501.2370402019</v>
      </c>
      <c r="J10" s="4">
        <v>8.3839068330756081</v>
      </c>
      <c r="K10" s="4">
        <v>7.3369202065841463</v>
      </c>
      <c r="L10" s="5">
        <v>1.046986626491462</v>
      </c>
      <c r="M10" s="25">
        <v>114.2701105778948</v>
      </c>
      <c r="N10" s="16">
        <v>30814555.462430321</v>
      </c>
      <c r="O10" s="75">
        <v>5.8362127777973516</v>
      </c>
      <c r="P10" s="4">
        <v>5.0098539171006662</v>
      </c>
      <c r="Q10" s="5">
        <v>0.82635886069668629</v>
      </c>
      <c r="R10" s="25">
        <v>116.4946697921867</v>
      </c>
      <c r="S10" s="33">
        <v>24321113.8523711</v>
      </c>
      <c r="T10" s="75">
        <v>6.7587316597591958</v>
      </c>
      <c r="U10" s="4">
        <v>5.8042296064516643</v>
      </c>
      <c r="V10" s="5">
        <v>0.95450205330753146</v>
      </c>
      <c r="W10" s="25">
        <v>116.4449396048454</v>
      </c>
      <c r="X10" s="33">
        <v>28092580.8567512</v>
      </c>
      <c r="Y10" s="6">
        <v>0.29199523193507032</v>
      </c>
      <c r="Z10" s="6">
        <v>0.28861723625479319</v>
      </c>
      <c r="AA10" s="7">
        <v>3.377995680277079E-3</v>
      </c>
      <c r="AB10" s="25">
        <v>101.1704067726901</v>
      </c>
      <c r="AC10" s="16">
        <v>29452.207235022692</v>
      </c>
      <c r="AD10" s="74">
        <v>0.307733727396311</v>
      </c>
      <c r="AE10" s="6">
        <v>0.32781108241741802</v>
      </c>
      <c r="AF10" s="10">
        <v>-2.0077355021106968E-2</v>
      </c>
      <c r="AG10" s="25">
        <v>93.87532755968833</v>
      </c>
      <c r="AH10" s="33">
        <v>-174614.50334845411</v>
      </c>
      <c r="AI10" s="6">
        <v>2.5177082767718441E-2</v>
      </c>
      <c r="AJ10" s="6">
        <v>1.8836461399717539E-2</v>
      </c>
      <c r="AK10" s="7">
        <v>6.3406213680009052E-3</v>
      </c>
      <c r="AL10" s="25">
        <v>133.66142521915489</v>
      </c>
      <c r="AM10" s="33">
        <v>136740.3376950433</v>
      </c>
      <c r="AN10" s="6">
        <v>1.580098699767462E-2</v>
      </c>
      <c r="AO10" s="6">
        <v>1.0289066776495159E-2</v>
      </c>
      <c r="AP10" s="7">
        <v>5.511920221179455E-3</v>
      </c>
      <c r="AQ10" s="25">
        <v>153.5706526248926</v>
      </c>
      <c r="AR10" s="33">
        <v>95161.544316112733</v>
      </c>
      <c r="AS10" s="6">
        <v>5.5148913691950067E-2</v>
      </c>
      <c r="AT10" s="6">
        <v>4.7729580085244173E-2</v>
      </c>
      <c r="AU10" s="7">
        <v>7.419333606705901E-3</v>
      </c>
      <c r="AV10" s="25">
        <v>115.5445189198294</v>
      </c>
      <c r="AW10" s="33">
        <v>31911.162227797831</v>
      </c>
      <c r="AX10" s="6">
        <v>2.6699571774984089E-2</v>
      </c>
      <c r="AY10" s="6">
        <v>2.7274902304809001E-2</v>
      </c>
      <c r="AZ10" s="7">
        <v>-5.7533052982490507E-4</v>
      </c>
      <c r="BA10" s="25">
        <v>97.890622949276462</v>
      </c>
      <c r="BB10" s="33">
        <v>-200.72246590637249</v>
      </c>
      <c r="BC10" s="6">
        <v>6.2288965835774181E-2</v>
      </c>
      <c r="BD10" s="6">
        <v>5.5612532118989359E-2</v>
      </c>
      <c r="BE10" s="92">
        <v>6.6764337167848206E-3</v>
      </c>
      <c r="BF10" s="25">
        <v>112.005268349407</v>
      </c>
      <c r="BG10" s="33">
        <v>55854.670594333678</v>
      </c>
    </row>
    <row r="11" spans="2:59" ht="15.75" customHeight="1" outlineLevel="1">
      <c r="B11" s="55">
        <v>44958</v>
      </c>
      <c r="C11" s="9">
        <v>31664212</v>
      </c>
      <c r="D11" s="9">
        <v>1515360</v>
      </c>
      <c r="E11" s="74">
        <v>0.44906091457447289</v>
      </c>
      <c r="F11" s="6">
        <v>0.34951628655896949</v>
      </c>
      <c r="G11" s="10">
        <v>9.95446280155034E-2</v>
      </c>
      <c r="H11" s="25">
        <v>128.4806836887438</v>
      </c>
      <c r="I11" s="33">
        <v>3152002.2049440392</v>
      </c>
      <c r="J11" s="4">
        <v>8.036728153678304</v>
      </c>
      <c r="K11" s="4">
        <v>6.1856799938995044</v>
      </c>
      <c r="L11" s="5">
        <v>1.8510481597788</v>
      </c>
      <c r="M11" s="25">
        <v>129.92473198749951</v>
      </c>
      <c r="N11" s="16">
        <v>58611981.353445783</v>
      </c>
      <c r="O11" s="75">
        <v>5.3870366961919034</v>
      </c>
      <c r="P11" s="4">
        <v>3.9785390930208</v>
      </c>
      <c r="Q11" s="5">
        <v>1.4084976031711021</v>
      </c>
      <c r="R11" s="25">
        <v>135.40238188539871</v>
      </c>
      <c r="S11" s="33">
        <v>44598966.708301648</v>
      </c>
      <c r="T11" s="75">
        <v>6.5912535262207061</v>
      </c>
      <c r="U11" s="4">
        <v>5.0640771829796218</v>
      </c>
      <c r="V11" s="5">
        <v>1.5271763432410841</v>
      </c>
      <c r="W11" s="25">
        <v>130.15705108867471</v>
      </c>
      <c r="X11" s="33">
        <v>48356835.493770458</v>
      </c>
      <c r="Y11" s="6">
        <v>0.26843549925715388</v>
      </c>
      <c r="Z11" s="6">
        <v>0.25133466097573559</v>
      </c>
      <c r="AA11" s="7">
        <v>1.7100838281418281E-2</v>
      </c>
      <c r="AB11" s="25">
        <v>106.80401112008551</v>
      </c>
      <c r="AC11" s="16">
        <v>159061.5490815629</v>
      </c>
      <c r="AD11" s="74">
        <v>0.32043128040923308</v>
      </c>
      <c r="AE11" s="6">
        <v>0.32371397863696388</v>
      </c>
      <c r="AF11" s="10">
        <v>-3.2826982277308629E-3</v>
      </c>
      <c r="AG11" s="25">
        <v>98.985926328682794</v>
      </c>
      <c r="AH11" s="33">
        <v>-27765.596689958751</v>
      </c>
      <c r="AI11" s="6">
        <v>2.0897733479186421E-2</v>
      </c>
      <c r="AJ11" s="6">
        <v>1.399828821808612E-2</v>
      </c>
      <c r="AK11" s="7">
        <v>6.8994452611002999E-3</v>
      </c>
      <c r="AL11" s="25">
        <v>149.28777828839139</v>
      </c>
      <c r="AM11" s="33">
        <v>154659.08958240191</v>
      </c>
      <c r="AN11" s="6">
        <v>1.010455826781782E-2</v>
      </c>
      <c r="AO11" s="6">
        <v>6.4327993322514914E-3</v>
      </c>
      <c r="AP11" s="7">
        <v>3.671758935566333E-3</v>
      </c>
      <c r="AQ11" s="25">
        <v>157.07871093005491</v>
      </c>
      <c r="AR11" s="33">
        <v>64880.872628878438</v>
      </c>
      <c r="AS11" s="6">
        <v>5.1703989953475818E-2</v>
      </c>
      <c r="AT11" s="6">
        <v>3.9487805619886421E-2</v>
      </c>
      <c r="AU11" s="7">
        <v>1.2216184333589401E-2</v>
      </c>
      <c r="AV11" s="25">
        <v>130.9365996459353</v>
      </c>
      <c r="AW11" s="33">
        <v>57977.033552468623</v>
      </c>
      <c r="AX11" s="6">
        <v>3.2067869468803883E-2</v>
      </c>
      <c r="AY11" s="6">
        <v>3.051823416506718E-2</v>
      </c>
      <c r="AZ11" s="7">
        <v>1.5496353037367E-3</v>
      </c>
      <c r="BA11" s="25">
        <v>105.0777358065838</v>
      </c>
      <c r="BB11" s="33">
        <v>477.2923224568147</v>
      </c>
      <c r="BC11" s="6">
        <v>5.1062213069342617E-2</v>
      </c>
      <c r="BD11" s="6">
        <v>4.8237908656110932E-2</v>
      </c>
      <c r="BE11" s="7">
        <v>2.8243044132316921E-3</v>
      </c>
      <c r="BF11" s="25">
        <v>105.85494788624899</v>
      </c>
      <c r="BG11" s="141">
        <v>27579.304352163341</v>
      </c>
    </row>
    <row r="12" spans="2:59" ht="15.75" customHeight="1" outlineLevel="1">
      <c r="B12" s="55"/>
      <c r="C12" s="9"/>
      <c r="D12" s="9"/>
      <c r="E12" s="74"/>
      <c r="F12" s="6"/>
      <c r="G12" s="10"/>
      <c r="H12" s="25"/>
      <c r="I12" s="33"/>
      <c r="J12" s="4"/>
      <c r="K12" s="4"/>
      <c r="L12" s="5"/>
      <c r="M12" s="25"/>
      <c r="N12" s="16"/>
      <c r="O12" s="75"/>
      <c r="P12" s="4"/>
      <c r="Q12" s="5"/>
      <c r="R12" s="25"/>
      <c r="S12" s="33"/>
      <c r="T12" s="75"/>
      <c r="U12" s="4"/>
      <c r="V12" s="5"/>
      <c r="W12" s="25"/>
      <c r="X12" s="33"/>
      <c r="Y12" s="6"/>
      <c r="Z12" s="6"/>
      <c r="AA12" s="7"/>
      <c r="AB12" s="25"/>
      <c r="AC12" s="16"/>
      <c r="AD12" s="74"/>
      <c r="AE12" s="6"/>
      <c r="AF12" s="10"/>
      <c r="AG12" s="25"/>
      <c r="AH12" s="33"/>
      <c r="AI12" s="6"/>
      <c r="AJ12" s="6"/>
      <c r="AK12" s="7"/>
      <c r="AL12" s="25"/>
      <c r="AM12" s="33"/>
      <c r="AN12" s="6"/>
      <c r="AO12" s="6"/>
      <c r="AP12" s="7"/>
      <c r="AQ12" s="25"/>
      <c r="AR12" s="33"/>
      <c r="AS12" s="6"/>
      <c r="AT12" s="6"/>
      <c r="AU12" s="7"/>
      <c r="AV12" s="25"/>
      <c r="AW12" s="33"/>
      <c r="AX12" s="6"/>
      <c r="AY12" s="6"/>
      <c r="AZ12" s="7"/>
      <c r="BA12" s="25"/>
      <c r="BB12" s="33"/>
      <c r="BC12" s="6"/>
      <c r="BD12" s="6"/>
      <c r="BE12" s="7"/>
      <c r="BF12" s="25"/>
      <c r="BG12" s="33"/>
    </row>
    <row r="13" spans="2:59" ht="15.75" customHeight="1" outlineLevel="1">
      <c r="B13" s="55"/>
      <c r="C13" s="9"/>
      <c r="D13" s="9"/>
      <c r="E13" s="74"/>
      <c r="F13" s="6"/>
      <c r="G13" s="10"/>
      <c r="H13" s="25"/>
      <c r="I13" s="33"/>
      <c r="J13" s="4"/>
      <c r="K13" s="4"/>
      <c r="L13" s="5"/>
      <c r="M13" s="25"/>
      <c r="N13" s="16"/>
      <c r="O13" s="75"/>
      <c r="P13" s="4"/>
      <c r="Q13" s="5"/>
      <c r="R13" s="25"/>
      <c r="S13" s="33"/>
      <c r="T13" s="75"/>
      <c r="U13" s="4"/>
      <c r="V13" s="5"/>
      <c r="W13" s="25"/>
      <c r="X13" s="33"/>
      <c r="Y13" s="6"/>
      <c r="Z13" s="6"/>
      <c r="AA13" s="7"/>
      <c r="AB13" s="25"/>
      <c r="AC13" s="16"/>
      <c r="AD13" s="74"/>
      <c r="AE13" s="6"/>
      <c r="AF13" s="8"/>
      <c r="AG13" s="25"/>
      <c r="AH13" s="33"/>
      <c r="AI13" s="6"/>
      <c r="AJ13" s="6"/>
      <c r="AK13" s="7"/>
      <c r="AL13" s="25"/>
      <c r="AM13" s="33"/>
      <c r="AN13" s="6"/>
      <c r="AO13" s="6"/>
      <c r="AP13" s="7"/>
      <c r="AQ13" s="25"/>
      <c r="AR13" s="33"/>
      <c r="AS13" s="6"/>
      <c r="AT13" s="6"/>
      <c r="AU13" s="7"/>
      <c r="AV13" s="25"/>
      <c r="AW13" s="33"/>
      <c r="AX13" s="6"/>
      <c r="AY13" s="6"/>
      <c r="AZ13" s="7"/>
      <c r="BA13" s="25"/>
      <c r="BB13" s="33"/>
      <c r="BC13" s="6"/>
      <c r="BD13" s="6"/>
      <c r="BE13" s="7"/>
      <c r="BF13" s="25"/>
      <c r="BG13" s="33"/>
    </row>
    <row r="14" spans="2:59" ht="15.75" customHeight="1" outlineLevel="1">
      <c r="B14" s="55"/>
      <c r="C14" s="9"/>
      <c r="D14" s="9"/>
      <c r="E14" s="74"/>
      <c r="F14" s="6"/>
      <c r="G14" s="10"/>
      <c r="H14" s="25"/>
      <c r="I14" s="33"/>
      <c r="J14" s="4"/>
      <c r="K14" s="4"/>
      <c r="L14" s="5"/>
      <c r="M14" s="25"/>
      <c r="N14" s="16"/>
      <c r="O14" s="75"/>
      <c r="P14" s="4"/>
      <c r="Q14" s="5"/>
      <c r="R14" s="25"/>
      <c r="S14" s="33"/>
      <c r="T14" s="75"/>
      <c r="U14" s="4"/>
      <c r="V14" s="5"/>
      <c r="W14" s="25"/>
      <c r="X14" s="33"/>
      <c r="Y14" s="6"/>
      <c r="Z14" s="6"/>
      <c r="AA14" s="7"/>
      <c r="AB14" s="25"/>
      <c r="AC14" s="16"/>
      <c r="AD14" s="74"/>
      <c r="AE14" s="6"/>
      <c r="AF14" s="8"/>
      <c r="AG14" s="25"/>
      <c r="AH14" s="33"/>
      <c r="AI14" s="6"/>
      <c r="AJ14" s="6"/>
      <c r="AK14" s="7"/>
      <c r="AL14" s="25"/>
      <c r="AM14" s="33"/>
      <c r="AN14" s="6"/>
      <c r="AO14" s="6"/>
      <c r="AP14" s="7"/>
      <c r="AQ14" s="25"/>
      <c r="AR14" s="33"/>
      <c r="AS14" s="6"/>
      <c r="AT14" s="6"/>
      <c r="AU14" s="7"/>
      <c r="AV14" s="25"/>
      <c r="AW14" s="33"/>
      <c r="AX14" s="6"/>
      <c r="AY14" s="6"/>
      <c r="AZ14" s="7"/>
      <c r="BA14" s="25"/>
      <c r="BB14" s="33"/>
      <c r="BC14" s="6"/>
      <c r="BD14" s="6"/>
      <c r="BE14" s="7"/>
      <c r="BF14" s="25"/>
      <c r="BG14" s="33"/>
    </row>
    <row r="15" spans="2:59" ht="15.75" customHeight="1" outlineLevel="1">
      <c r="B15" s="55"/>
      <c r="C15" s="9"/>
      <c r="D15" s="9"/>
      <c r="E15" s="74"/>
      <c r="F15" s="6"/>
      <c r="G15" s="10"/>
      <c r="H15" s="25"/>
      <c r="I15" s="33"/>
      <c r="J15" s="4"/>
      <c r="K15" s="4"/>
      <c r="L15" s="5"/>
      <c r="M15" s="25"/>
      <c r="N15" s="16"/>
      <c r="O15" s="75"/>
      <c r="P15" s="4"/>
      <c r="Q15" s="5"/>
      <c r="R15" s="25"/>
      <c r="S15" s="33"/>
      <c r="T15" s="75"/>
      <c r="U15" s="4"/>
      <c r="V15" s="5"/>
      <c r="W15" s="25"/>
      <c r="X15" s="33"/>
      <c r="Y15" s="6"/>
      <c r="Z15" s="6"/>
      <c r="AA15" s="7"/>
      <c r="AB15" s="25"/>
      <c r="AC15" s="16"/>
      <c r="AD15" s="74"/>
      <c r="AE15" s="6"/>
      <c r="AF15" s="8"/>
      <c r="AG15" s="25"/>
      <c r="AH15" s="33"/>
      <c r="AI15" s="6"/>
      <c r="AJ15" s="6"/>
      <c r="AK15" s="7"/>
      <c r="AL15" s="25"/>
      <c r="AM15" s="33"/>
      <c r="AN15" s="6"/>
      <c r="AO15" s="6"/>
      <c r="AP15" s="7"/>
      <c r="AQ15" s="25"/>
      <c r="AR15" s="33"/>
      <c r="AS15" s="6"/>
      <c r="AT15" s="6"/>
      <c r="AU15" s="7"/>
      <c r="AV15" s="25"/>
      <c r="AW15" s="33"/>
      <c r="AX15" s="6"/>
      <c r="AY15" s="6"/>
      <c r="AZ15" s="7"/>
      <c r="BA15" s="25"/>
      <c r="BB15" s="33"/>
      <c r="BC15" s="6"/>
      <c r="BD15" s="6"/>
      <c r="BE15" s="7"/>
      <c r="BF15" s="25"/>
      <c r="BG15" s="33"/>
    </row>
    <row r="16" spans="2:59" ht="15.75" customHeight="1" outlineLevel="1">
      <c r="B16" s="55"/>
      <c r="C16" s="9"/>
      <c r="D16" s="11"/>
      <c r="E16" s="74"/>
      <c r="F16" s="6"/>
      <c r="G16" s="10"/>
      <c r="H16" s="25"/>
      <c r="I16" s="33"/>
      <c r="J16" s="4"/>
      <c r="K16" s="4"/>
      <c r="L16" s="5"/>
      <c r="M16" s="25"/>
      <c r="N16" s="16"/>
      <c r="O16" s="75"/>
      <c r="P16" s="4"/>
      <c r="Q16" s="5"/>
      <c r="R16" s="25"/>
      <c r="S16" s="33"/>
      <c r="T16" s="75"/>
      <c r="U16" s="4"/>
      <c r="V16" s="5"/>
      <c r="W16" s="25"/>
      <c r="X16" s="33"/>
      <c r="Y16" s="6"/>
      <c r="Z16" s="6"/>
      <c r="AA16" s="7"/>
      <c r="AB16" s="25"/>
      <c r="AC16" s="16"/>
      <c r="AD16" s="74"/>
      <c r="AE16" s="6"/>
      <c r="AF16" s="8"/>
      <c r="AG16" s="25"/>
      <c r="AH16" s="33"/>
      <c r="AI16" s="6"/>
      <c r="AJ16" s="6"/>
      <c r="AK16" s="7"/>
      <c r="AL16" s="25"/>
      <c r="AM16" s="33"/>
      <c r="AN16" s="6"/>
      <c r="AO16" s="6"/>
      <c r="AP16" s="7"/>
      <c r="AQ16" s="25"/>
      <c r="AR16" s="33"/>
      <c r="AS16" s="6"/>
      <c r="AT16" s="6"/>
      <c r="AU16" s="7"/>
      <c r="AV16" s="25"/>
      <c r="AW16" s="33"/>
      <c r="AX16" s="6"/>
      <c r="AY16" s="6"/>
      <c r="AZ16" s="7"/>
      <c r="BA16" s="25"/>
      <c r="BB16" s="33"/>
      <c r="BC16" s="6"/>
      <c r="BD16" s="6"/>
      <c r="BE16" s="7"/>
      <c r="BF16" s="25"/>
      <c r="BG16" s="33"/>
    </row>
    <row r="17" spans="2:59" ht="15.75" customHeight="1" outlineLevel="1">
      <c r="B17" s="55"/>
      <c r="C17" s="9"/>
      <c r="D17" s="11"/>
      <c r="E17" s="74"/>
      <c r="F17" s="6"/>
      <c r="G17" s="10"/>
      <c r="H17" s="25"/>
      <c r="I17" s="72"/>
      <c r="J17" s="4"/>
      <c r="K17" s="4"/>
      <c r="L17" s="5"/>
      <c r="M17" s="25"/>
      <c r="N17" s="16"/>
      <c r="O17" s="75"/>
      <c r="P17" s="4"/>
      <c r="Q17" s="5"/>
      <c r="R17" s="25"/>
      <c r="S17" s="33"/>
      <c r="T17" s="75"/>
      <c r="U17" s="4"/>
      <c r="V17" s="5"/>
      <c r="W17" s="25"/>
      <c r="X17" s="33"/>
      <c r="Y17" s="6"/>
      <c r="Z17" s="6"/>
      <c r="AA17" s="7"/>
      <c r="AB17" s="25"/>
      <c r="AC17" s="16"/>
      <c r="AD17" s="74"/>
      <c r="AE17" s="6"/>
      <c r="AF17" s="8"/>
      <c r="AG17" s="25"/>
      <c r="AH17" s="33"/>
      <c r="AI17" s="6"/>
      <c r="AJ17" s="6"/>
      <c r="AK17" s="7"/>
      <c r="AL17" s="25"/>
      <c r="AM17" s="33"/>
      <c r="AN17" s="6"/>
      <c r="AO17" s="6"/>
      <c r="AP17" s="7"/>
      <c r="AQ17" s="25"/>
      <c r="AR17" s="33"/>
      <c r="AS17" s="6"/>
      <c r="AT17" s="6"/>
      <c r="AU17" s="7"/>
      <c r="AV17" s="25"/>
      <c r="AW17" s="33"/>
      <c r="AX17" s="6"/>
      <c r="AY17" s="6"/>
      <c r="AZ17" s="7"/>
      <c r="BA17" s="25"/>
      <c r="BB17" s="33"/>
      <c r="BC17" s="6"/>
      <c r="BD17" s="6"/>
      <c r="BE17" s="7"/>
      <c r="BF17" s="25"/>
      <c r="BG17" s="33"/>
    </row>
    <row r="18" spans="2:59" ht="15.75" customHeight="1" outlineLevel="1">
      <c r="B18" s="55"/>
      <c r="C18" s="9"/>
      <c r="D18" s="11"/>
      <c r="E18" s="74"/>
      <c r="F18" s="6"/>
      <c r="G18" s="10"/>
      <c r="H18" s="25"/>
      <c r="I18" s="72"/>
      <c r="J18" s="4"/>
      <c r="K18" s="4"/>
      <c r="L18" s="5"/>
      <c r="M18" s="25"/>
      <c r="N18" s="16"/>
      <c r="O18" s="75"/>
      <c r="P18" s="4"/>
      <c r="Q18" s="5"/>
      <c r="R18" s="25"/>
      <c r="S18" s="33"/>
      <c r="T18" s="75"/>
      <c r="U18" s="4"/>
      <c r="V18" s="5"/>
      <c r="W18" s="25"/>
      <c r="X18" s="33"/>
      <c r="Y18" s="6"/>
      <c r="Z18" s="6"/>
      <c r="AA18" s="7"/>
      <c r="AB18" s="25"/>
      <c r="AC18" s="16"/>
      <c r="AD18" s="74"/>
      <c r="AE18" s="6"/>
      <c r="AF18" s="8"/>
      <c r="AG18" s="25"/>
      <c r="AH18" s="33"/>
      <c r="AI18" s="6"/>
      <c r="AJ18" s="6"/>
      <c r="AK18" s="7"/>
      <c r="AL18" s="25"/>
      <c r="AM18" s="33"/>
      <c r="AN18" s="6"/>
      <c r="AO18" s="6"/>
      <c r="AP18" s="7"/>
      <c r="AQ18" s="25"/>
      <c r="AR18" s="33"/>
      <c r="AS18" s="6"/>
      <c r="AT18" s="6"/>
      <c r="AU18" s="7"/>
      <c r="AV18" s="25"/>
      <c r="AW18" s="33"/>
      <c r="AX18" s="6"/>
      <c r="AY18" s="6"/>
      <c r="AZ18" s="7"/>
      <c r="BA18" s="25"/>
      <c r="BB18" s="33"/>
      <c r="BC18" s="6"/>
      <c r="BD18" s="6"/>
      <c r="BE18" s="7"/>
      <c r="BF18" s="25"/>
      <c r="BG18" s="33"/>
    </row>
    <row r="19" spans="2:59" ht="15.75" customHeight="1" outlineLevel="1">
      <c r="B19" s="55"/>
      <c r="C19" s="9"/>
      <c r="D19" s="11"/>
      <c r="E19" s="74"/>
      <c r="F19" s="6"/>
      <c r="G19" s="10"/>
      <c r="H19" s="25"/>
      <c r="I19" s="72"/>
      <c r="J19" s="4"/>
      <c r="K19" s="4"/>
      <c r="L19" s="5"/>
      <c r="M19" s="25"/>
      <c r="N19" s="32"/>
      <c r="O19" s="75"/>
      <c r="P19" s="4"/>
      <c r="Q19" s="5"/>
      <c r="R19" s="25"/>
      <c r="S19" s="72"/>
      <c r="T19" s="75"/>
      <c r="U19" s="4"/>
      <c r="V19" s="5"/>
      <c r="W19" s="25"/>
      <c r="X19" s="72"/>
      <c r="Y19" s="6"/>
      <c r="Z19" s="6"/>
      <c r="AA19" s="31"/>
      <c r="AB19" s="25"/>
      <c r="AC19" s="32"/>
      <c r="AD19" s="74"/>
      <c r="AE19" s="6"/>
      <c r="AF19" s="8"/>
      <c r="AG19" s="25"/>
      <c r="AH19" s="72"/>
      <c r="AI19" s="6"/>
      <c r="AJ19" s="6"/>
      <c r="AK19" s="31"/>
      <c r="AL19" s="25"/>
      <c r="AM19" s="72"/>
      <c r="AN19" s="6"/>
      <c r="AO19" s="6"/>
      <c r="AP19" s="31"/>
      <c r="AQ19" s="25"/>
      <c r="AR19" s="72"/>
      <c r="AS19" s="6"/>
      <c r="AT19" s="6"/>
      <c r="AU19" s="31"/>
      <c r="AV19" s="25"/>
      <c r="AW19" s="72"/>
      <c r="AX19" s="6"/>
      <c r="AY19" s="6"/>
      <c r="AZ19" s="31"/>
      <c r="BA19" s="25"/>
      <c r="BB19" s="72"/>
      <c r="BC19" s="6"/>
      <c r="BD19" s="6"/>
      <c r="BE19" s="7"/>
      <c r="BF19" s="25"/>
      <c r="BG19" s="72"/>
    </row>
    <row r="20" spans="2:59" ht="15.75" customHeight="1" outlineLevel="1">
      <c r="B20" s="55"/>
      <c r="C20" s="9"/>
      <c r="D20" s="11"/>
      <c r="E20" s="74"/>
      <c r="F20" s="6"/>
      <c r="G20" s="10"/>
      <c r="H20" s="25"/>
      <c r="I20" s="72"/>
      <c r="J20" s="4"/>
      <c r="K20" s="4"/>
      <c r="L20" s="5"/>
      <c r="M20" s="25"/>
      <c r="N20" s="32"/>
      <c r="O20" s="75"/>
      <c r="P20" s="4"/>
      <c r="Q20" s="5"/>
      <c r="R20" s="25"/>
      <c r="S20" s="72"/>
      <c r="T20" s="75"/>
      <c r="U20" s="4"/>
      <c r="V20" s="5"/>
      <c r="W20" s="25"/>
      <c r="X20" s="72"/>
      <c r="Y20" s="6"/>
      <c r="Z20" s="6"/>
      <c r="AA20" s="31"/>
      <c r="AB20" s="25"/>
      <c r="AC20" s="32"/>
      <c r="AD20" s="74"/>
      <c r="AE20" s="6"/>
      <c r="AF20" s="8"/>
      <c r="AG20" s="25"/>
      <c r="AH20" s="72"/>
      <c r="AI20" s="6"/>
      <c r="AJ20" s="6"/>
      <c r="AK20" s="31"/>
      <c r="AL20" s="25"/>
      <c r="AM20" s="72"/>
      <c r="AN20" s="6"/>
      <c r="AO20" s="6"/>
      <c r="AP20" s="31"/>
      <c r="AQ20" s="25"/>
      <c r="AR20" s="72"/>
      <c r="AS20" s="6"/>
      <c r="AT20" s="6"/>
      <c r="AU20" s="31"/>
      <c r="AV20" s="25"/>
      <c r="AW20" s="72"/>
      <c r="AX20" s="6"/>
      <c r="AY20" s="6"/>
      <c r="AZ20" s="31"/>
      <c r="BA20" s="25"/>
      <c r="BB20" s="72"/>
      <c r="BC20" s="6"/>
      <c r="BD20" s="6"/>
      <c r="BE20" s="7"/>
      <c r="BF20" s="25"/>
      <c r="BG20" s="72"/>
    </row>
    <row r="21" spans="2:59" ht="15.75" customHeight="1" outlineLevel="1">
      <c r="B21" s="55"/>
      <c r="C21" s="9"/>
      <c r="D21" s="11"/>
      <c r="E21" s="74"/>
      <c r="F21" s="6"/>
      <c r="G21" s="10"/>
      <c r="H21" s="25"/>
      <c r="I21" s="72"/>
      <c r="J21" s="4"/>
      <c r="K21" s="4"/>
      <c r="L21" s="5"/>
      <c r="M21" s="25"/>
      <c r="N21" s="32"/>
      <c r="O21" s="75"/>
      <c r="P21" s="4"/>
      <c r="Q21" s="5"/>
      <c r="R21" s="25"/>
      <c r="S21" s="72"/>
      <c r="T21" s="75"/>
      <c r="U21" s="4"/>
      <c r="V21" s="5"/>
      <c r="W21" s="25"/>
      <c r="X21" s="72"/>
      <c r="Y21" s="6"/>
      <c r="Z21" s="6"/>
      <c r="AA21" s="31"/>
      <c r="AB21" s="25"/>
      <c r="AC21" s="32"/>
      <c r="AD21" s="74"/>
      <c r="AE21" s="6"/>
      <c r="AF21" s="8"/>
      <c r="AG21" s="25"/>
      <c r="AH21" s="72"/>
      <c r="AI21" s="6"/>
      <c r="AJ21" s="6"/>
      <c r="AK21" s="31"/>
      <c r="AL21" s="25"/>
      <c r="AM21" s="72"/>
      <c r="AN21" s="6"/>
      <c r="AO21" s="6"/>
      <c r="AP21" s="31"/>
      <c r="AQ21" s="25"/>
      <c r="AR21" s="72"/>
      <c r="AS21" s="6"/>
      <c r="AT21" s="6"/>
      <c r="AU21" s="31"/>
      <c r="AV21" s="25"/>
      <c r="AW21" s="72"/>
      <c r="AX21" s="6"/>
      <c r="AY21" s="6"/>
      <c r="AZ21" s="31"/>
      <c r="BA21" s="25"/>
      <c r="BB21" s="72"/>
      <c r="BC21" s="6"/>
      <c r="BD21" s="6"/>
      <c r="BE21" s="7"/>
      <c r="BF21" s="25"/>
      <c r="BG21" s="72"/>
    </row>
    <row r="22" spans="2:59" s="54" customFormat="1" ht="15.75" customHeight="1" outlineLevel="1">
      <c r="B22" s="81" t="s">
        <v>22</v>
      </c>
      <c r="C22" s="82"/>
      <c r="D22" s="82"/>
      <c r="E22" s="163" t="s">
        <v>23</v>
      </c>
      <c r="F22" s="163"/>
      <c r="G22" s="163"/>
      <c r="H22" s="163"/>
      <c r="I22" s="163"/>
      <c r="J22" s="82" t="s">
        <v>24</v>
      </c>
      <c r="K22" s="82"/>
      <c r="L22" s="82"/>
      <c r="M22" s="82"/>
      <c r="N22" s="82"/>
      <c r="O22" s="82" t="s">
        <v>25</v>
      </c>
      <c r="P22" s="82"/>
      <c r="Q22" s="82"/>
      <c r="R22" s="82"/>
      <c r="S22" s="82"/>
      <c r="T22" s="82" t="s">
        <v>26</v>
      </c>
      <c r="U22" s="82"/>
      <c r="V22" s="82"/>
      <c r="W22" s="82"/>
      <c r="X22" s="82"/>
      <c r="Y22" s="82" t="s">
        <v>27</v>
      </c>
      <c r="Z22" s="82"/>
      <c r="AA22" s="82"/>
      <c r="AB22" s="82"/>
      <c r="AC22" s="82"/>
      <c r="AD22" s="163" t="s">
        <v>28</v>
      </c>
      <c r="AE22" s="163"/>
      <c r="AF22" s="163"/>
      <c r="AG22" s="163"/>
      <c r="AH22" s="163"/>
      <c r="AI22" s="163" t="s">
        <v>29</v>
      </c>
      <c r="AJ22" s="163"/>
      <c r="AK22" s="163"/>
      <c r="AL22" s="163"/>
      <c r="AM22" s="163"/>
      <c r="AN22" s="163" t="s">
        <v>30</v>
      </c>
      <c r="AO22" s="163"/>
      <c r="AP22" s="163"/>
      <c r="AQ22" s="163"/>
      <c r="AR22" s="163"/>
      <c r="AS22" s="163" t="s">
        <v>31</v>
      </c>
      <c r="AT22" s="163"/>
      <c r="AU22" s="163"/>
      <c r="AV22" s="163"/>
      <c r="AW22" s="163"/>
      <c r="AX22" s="163" t="s">
        <v>32</v>
      </c>
      <c r="AY22" s="163"/>
      <c r="AZ22" s="163"/>
      <c r="BA22" s="163"/>
      <c r="BB22" s="163"/>
      <c r="BC22" s="163" t="s">
        <v>33</v>
      </c>
      <c r="BD22" s="163"/>
      <c r="BE22" s="163"/>
      <c r="BF22" s="163"/>
      <c r="BG22" s="163"/>
    </row>
    <row r="23" spans="2:59" ht="17.100000000000001" customHeight="1" outlineLevel="1">
      <c r="D23" s="2"/>
      <c r="E23" s="164"/>
      <c r="F23" s="164"/>
      <c r="G23" s="164"/>
      <c r="H23" s="164"/>
      <c r="I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2" t="s">
        <v>34</v>
      </c>
      <c r="L24" s="140">
        <f>J10-K10</f>
        <v>1.0469866264914618</v>
      </c>
      <c r="M24">
        <f>L24/K10*100+100</f>
        <v>114.27011057789476</v>
      </c>
      <c r="BC24" t="s">
        <v>35</v>
      </c>
    </row>
    <row r="25" spans="2:59" ht="15.95" customHeight="1">
      <c r="B25" s="40"/>
      <c r="C25" s="149" t="s">
        <v>36</v>
      </c>
      <c r="D25" s="151"/>
      <c r="E25" s="149" t="s">
        <v>37</v>
      </c>
      <c r="F25" s="149"/>
      <c r="G25" s="149"/>
      <c r="H25" s="149"/>
      <c r="I25" s="149"/>
      <c r="J25" s="150" t="s">
        <v>5</v>
      </c>
      <c r="K25" s="149"/>
      <c r="L25" s="149"/>
      <c r="M25" s="149"/>
      <c r="N25" s="149"/>
      <c r="O25" s="150" t="s">
        <v>6</v>
      </c>
      <c r="P25" s="149"/>
      <c r="Q25" s="149"/>
      <c r="R25" s="149"/>
      <c r="S25" s="151"/>
      <c r="T25" s="150" t="s">
        <v>7</v>
      </c>
      <c r="U25" s="149"/>
      <c r="V25" s="149"/>
      <c r="W25" s="149"/>
      <c r="X25" s="149"/>
      <c r="Y25" s="150" t="s">
        <v>38</v>
      </c>
      <c r="Z25" s="149"/>
      <c r="AA25" s="149"/>
      <c r="AB25" s="149"/>
      <c r="AC25" s="149"/>
      <c r="AD25" s="160" t="s">
        <v>39</v>
      </c>
      <c r="AE25" s="161"/>
      <c r="AF25" s="161"/>
      <c r="AG25" s="161"/>
      <c r="AH25" s="162"/>
      <c r="AI25" s="149" t="s">
        <v>10</v>
      </c>
      <c r="AJ25" s="149"/>
      <c r="AK25" s="149"/>
      <c r="AL25" s="149"/>
      <c r="AM25" s="151"/>
      <c r="AN25" s="152" t="s">
        <v>11</v>
      </c>
      <c r="AO25" s="152"/>
      <c r="AP25" s="152"/>
      <c r="AQ25" s="152"/>
      <c r="AR25" s="153"/>
      <c r="AS25" s="152" t="s">
        <v>12</v>
      </c>
      <c r="AT25" s="152"/>
      <c r="AU25" s="152"/>
      <c r="AV25" s="152"/>
      <c r="AW25" s="153"/>
      <c r="AX25" s="152" t="s">
        <v>13</v>
      </c>
      <c r="AY25" s="152"/>
      <c r="AZ25" s="152"/>
      <c r="BA25" s="152"/>
      <c r="BB25" s="152"/>
      <c r="BC25" s="157" t="s">
        <v>14</v>
      </c>
      <c r="BD25" s="158"/>
      <c r="BE25" s="158"/>
      <c r="BF25" s="158"/>
      <c r="BG25" s="159"/>
    </row>
    <row r="26" spans="2:59" ht="31.5">
      <c r="B26" s="47" t="s">
        <v>15</v>
      </c>
      <c r="C26" s="48" t="s">
        <v>16</v>
      </c>
      <c r="D26" s="76" t="s">
        <v>17</v>
      </c>
      <c r="E26" s="48" t="s">
        <v>16</v>
      </c>
      <c r="F26" s="48" t="s">
        <v>17</v>
      </c>
      <c r="G26" s="49" t="s">
        <v>18</v>
      </c>
      <c r="H26" s="49" t="s">
        <v>19</v>
      </c>
      <c r="I26" s="49" t="s">
        <v>20</v>
      </c>
      <c r="J26" s="51" t="s">
        <v>16</v>
      </c>
      <c r="K26" s="48" t="s">
        <v>17</v>
      </c>
      <c r="L26" s="49" t="s">
        <v>18</v>
      </c>
      <c r="M26" s="49" t="s">
        <v>19</v>
      </c>
      <c r="N26" s="49" t="s">
        <v>20</v>
      </c>
      <c r="O26" s="51" t="s">
        <v>16</v>
      </c>
      <c r="P26" s="48" t="s">
        <v>17</v>
      </c>
      <c r="Q26" s="49" t="s">
        <v>18</v>
      </c>
      <c r="R26" s="49" t="s">
        <v>19</v>
      </c>
      <c r="S26" s="50" t="s">
        <v>20</v>
      </c>
      <c r="T26" s="51" t="s">
        <v>16</v>
      </c>
      <c r="U26" s="48" t="s">
        <v>17</v>
      </c>
      <c r="V26" s="49" t="s">
        <v>18</v>
      </c>
      <c r="W26" s="49" t="s">
        <v>19</v>
      </c>
      <c r="X26" s="49" t="s">
        <v>20</v>
      </c>
      <c r="Y26" s="51" t="s">
        <v>16</v>
      </c>
      <c r="Z26" s="48" t="s">
        <v>17</v>
      </c>
      <c r="AA26" s="49" t="s">
        <v>18</v>
      </c>
      <c r="AB26" s="49" t="s">
        <v>19</v>
      </c>
      <c r="AC26" s="49" t="s">
        <v>20</v>
      </c>
      <c r="AD26" s="135" t="s">
        <v>16</v>
      </c>
      <c r="AE26" s="136" t="s">
        <v>17</v>
      </c>
      <c r="AF26" s="137" t="s">
        <v>18</v>
      </c>
      <c r="AG26" s="137" t="s">
        <v>19</v>
      </c>
      <c r="AH26" s="138" t="s">
        <v>20</v>
      </c>
      <c r="AI26" s="48" t="s">
        <v>16</v>
      </c>
      <c r="AJ26" s="48" t="s">
        <v>17</v>
      </c>
      <c r="AK26" s="49" t="s">
        <v>18</v>
      </c>
      <c r="AL26" s="49" t="s">
        <v>19</v>
      </c>
      <c r="AM26" s="50" t="s">
        <v>20</v>
      </c>
      <c r="AN26" s="78" t="s">
        <v>16</v>
      </c>
      <c r="AO26" s="78" t="s">
        <v>17</v>
      </c>
      <c r="AP26" s="79" t="s">
        <v>18</v>
      </c>
      <c r="AQ26" s="79" t="s">
        <v>19</v>
      </c>
      <c r="AR26" s="80" t="s">
        <v>20</v>
      </c>
      <c r="AS26" s="78" t="s">
        <v>16</v>
      </c>
      <c r="AT26" s="78" t="s">
        <v>17</v>
      </c>
      <c r="AU26" s="79" t="s">
        <v>18</v>
      </c>
      <c r="AV26" s="79" t="s">
        <v>19</v>
      </c>
      <c r="AW26" s="80" t="s">
        <v>20</v>
      </c>
      <c r="AX26" s="78" t="s">
        <v>16</v>
      </c>
      <c r="AY26" s="78" t="s">
        <v>17</v>
      </c>
      <c r="AZ26" s="79" t="s">
        <v>18</v>
      </c>
      <c r="BA26" s="79" t="s">
        <v>19</v>
      </c>
      <c r="BB26" s="79" t="s">
        <v>20</v>
      </c>
      <c r="BC26" s="131" t="s">
        <v>16</v>
      </c>
      <c r="BD26" s="88" t="s">
        <v>17</v>
      </c>
      <c r="BE26" s="89" t="s">
        <v>18</v>
      </c>
      <c r="BF26" s="89" t="s">
        <v>21</v>
      </c>
      <c r="BG26" s="90"/>
    </row>
    <row r="27" spans="2:59">
      <c r="B27" s="57" t="s">
        <v>40</v>
      </c>
      <c r="C27" s="58">
        <f>AVERAGE(C10:C12)</f>
        <v>30547936.5</v>
      </c>
      <c r="D27" s="77">
        <f>AVERAGE(D10:D12)</f>
        <v>1513826</v>
      </c>
      <c r="E27" s="59">
        <f>AVERAGE(E10:E12)</f>
        <v>0.44497758053998115</v>
      </c>
      <c r="F27" s="59">
        <f>AVERAGE(F10:F12)</f>
        <v>0.36460044886597198</v>
      </c>
      <c r="G27" s="60">
        <f>E27-F27</f>
        <v>8.0377131674009172E-2</v>
      </c>
      <c r="H27" s="61">
        <f>E27/F27*100</f>
        <v>122.04526404835995</v>
      </c>
      <c r="I27" s="62">
        <f>SUM(I10:I12)</f>
        <v>4953503.4419842409</v>
      </c>
      <c r="J27" s="69">
        <f>AVERAGE(J10:J12)</f>
        <v>8.2103174933769552</v>
      </c>
      <c r="K27" s="63">
        <f>AVERAGE(K10:K12)</f>
        <v>6.7613001002418258</v>
      </c>
      <c r="L27" s="64">
        <f>J27-K27</f>
        <v>1.4490173931351293</v>
      </c>
      <c r="M27" s="61">
        <f>J27/K27*100</f>
        <v>121.43104686454168</v>
      </c>
      <c r="N27" s="62">
        <f>SUM(N10:N12)</f>
        <v>89426536.815876096</v>
      </c>
      <c r="O27" s="69">
        <f>AVERAGE(O10:O12)</f>
        <v>5.6116247369946279</v>
      </c>
      <c r="P27" s="63">
        <f>AVERAGE(P10:P12)</f>
        <v>4.4941965050607333</v>
      </c>
      <c r="Q27" s="64">
        <f>O27-P27</f>
        <v>1.1174282319338946</v>
      </c>
      <c r="R27" s="61">
        <f>O27/P27*100</f>
        <v>124.86380447930134</v>
      </c>
      <c r="S27" s="67">
        <f>SUM(S10:S12)</f>
        <v>68920080.560672745</v>
      </c>
      <c r="T27" s="69">
        <f>AVERAGE(T10:T12)</f>
        <v>6.674992592989951</v>
      </c>
      <c r="U27" s="63">
        <f>AVERAGE(U10:U12)</f>
        <v>5.4341533947156435</v>
      </c>
      <c r="V27" s="64">
        <f>T27-U27</f>
        <v>1.2408391982743074</v>
      </c>
      <c r="W27" s="61">
        <f>T27/U27*100</f>
        <v>122.83408487292505</v>
      </c>
      <c r="X27" s="62">
        <f>SUM(X10:X12)</f>
        <v>76449416.350521654</v>
      </c>
      <c r="Y27" s="71">
        <f>AVERAGE(Y10:Y12)</f>
        <v>0.2802153655961121</v>
      </c>
      <c r="Z27" s="65">
        <f>AVERAGE(Z10:Z12)</f>
        <v>0.26997594861526442</v>
      </c>
      <c r="AA27" s="66">
        <f>Y27-Z27</f>
        <v>1.0239416980847682E-2</v>
      </c>
      <c r="AB27" s="61">
        <f>Y27/Z27*100</f>
        <v>103.79271451155807</v>
      </c>
      <c r="AC27" s="67">
        <f>SUM(AC10:AC12)</f>
        <v>188513.75631658558</v>
      </c>
      <c r="AD27" s="34">
        <f>AVERAGE(AD10:AD12)</f>
        <v>0.31408250390277204</v>
      </c>
      <c r="AE27" s="15">
        <f>AVERAGE(AE10:AE12)</f>
        <v>0.32576253052719095</v>
      </c>
      <c r="AF27" s="7">
        <f>AD27-AE27</f>
        <v>-1.1680026624418915E-2</v>
      </c>
      <c r="AG27" s="25">
        <f>AD27/AE27*100</f>
        <v>96.414557989368262</v>
      </c>
      <c r="AH27" s="16">
        <f>SUM(AH10:AH12)</f>
        <v>-202380.10003841284</v>
      </c>
      <c r="AI27" s="71">
        <f>AVERAGE(AI10:AI12)</f>
        <v>2.3037408123452431E-2</v>
      </c>
      <c r="AJ27" s="65">
        <f>AVERAGE(AJ10:AJ12)</f>
        <v>1.6417374808901829E-2</v>
      </c>
      <c r="AK27" s="66">
        <f>AI27-AJ27</f>
        <v>6.6200333145506017E-3</v>
      </c>
      <c r="AL27" s="61">
        <f>AI27/AJ27*100</f>
        <v>140.32333665770417</v>
      </c>
      <c r="AM27" s="67">
        <f>SUM(AM10:AM12)</f>
        <v>291399.42727744521</v>
      </c>
      <c r="AN27" s="71">
        <f>AVERAGE(AN10:AN12)</f>
        <v>1.295277263274622E-2</v>
      </c>
      <c r="AO27" s="65">
        <f>AVERAGE(AO10:AO12)</f>
        <v>8.3609330543733262E-3</v>
      </c>
      <c r="AP27" s="66">
        <f>AN27-AO27</f>
        <v>4.5918395783728933E-3</v>
      </c>
      <c r="AQ27" s="61">
        <f>AN27/AO27*100</f>
        <v>154.92018113900642</v>
      </c>
      <c r="AR27" s="67">
        <f>SUM(AR10:AR12)</f>
        <v>160042.41694499116</v>
      </c>
      <c r="AS27" s="71">
        <f>AVERAGE(AS10:AS12)</f>
        <v>5.3426451822712939E-2</v>
      </c>
      <c r="AT27" s="65">
        <f>AVERAGE(AT10:AT12)</f>
        <v>4.3608692852565301E-2</v>
      </c>
      <c r="AU27" s="66">
        <f>AS27-AT27</f>
        <v>9.8177589701476387E-3</v>
      </c>
      <c r="AV27" s="61">
        <f>AS27/AT27*100</f>
        <v>122.51330715951534</v>
      </c>
      <c r="AW27" s="67">
        <f>SUM(AW10:AW12)</f>
        <v>89888.195780266455</v>
      </c>
      <c r="AX27" s="71">
        <f>AVERAGE(AX10:AX12)</f>
        <v>2.9383720621893986E-2</v>
      </c>
      <c r="AY27" s="65">
        <f>AVERAGE(AY10:AY12)</f>
        <v>2.8896568234938091E-2</v>
      </c>
      <c r="AZ27" s="66">
        <f>AX27-AY27</f>
        <v>4.8715238695589552E-4</v>
      </c>
      <c r="BA27" s="25">
        <f>AX27/AY27*100</f>
        <v>101.68584858587772</v>
      </c>
      <c r="BB27" s="62">
        <f>SUM(BB10:BB12)</f>
        <v>276.56985655044218</v>
      </c>
      <c r="BC27" s="96">
        <f>AVERAGE(BC10:BC12)</f>
        <v>5.6675589452558399E-2</v>
      </c>
      <c r="BD27" s="91">
        <f>AVERAGE(BD10:BD12)</f>
        <v>5.1925220387550146E-2</v>
      </c>
      <c r="BE27" s="92">
        <f>BC27-BD27</f>
        <v>4.7503690650082531E-3</v>
      </c>
      <c r="BF27" s="93">
        <f>BC27/BD27*100</f>
        <v>109.14848127663841</v>
      </c>
      <c r="BG27" s="94"/>
    </row>
    <row r="28" spans="2:59" hidden="1">
      <c r="B28" s="55" t="s">
        <v>41</v>
      </c>
      <c r="C28" s="9" t="e">
        <f>AVERAGE(C13:C15)</f>
        <v>#DIV/0!</v>
      </c>
      <c r="D28" s="56" t="e">
        <f>AVERAGE(D13:D15)</f>
        <v>#DIV/0!</v>
      </c>
      <c r="E28" s="13" t="e">
        <f>AVERAGE(E13:E15)</f>
        <v>#DIV/0!</v>
      </c>
      <c r="F28" s="13" t="e">
        <f>AVERAGE(F13:F15)</f>
        <v>#DIV/0!</v>
      </c>
      <c r="G28" s="10" t="e">
        <f>E28-F28</f>
        <v>#DIV/0!</v>
      </c>
      <c r="H28" s="25" t="e">
        <f>E28/F28*100</f>
        <v>#DIV/0!</v>
      </c>
      <c r="I28" s="16">
        <f>SUM(I13:I15)</f>
        <v>0</v>
      </c>
      <c r="J28" s="70" t="e">
        <f>AVERAGE(J13:J15)</f>
        <v>#DIV/0!</v>
      </c>
      <c r="K28" s="14" t="e">
        <f>AVERAGE(K13:K15)</f>
        <v>#DIV/0!</v>
      </c>
      <c r="L28" s="5" t="e">
        <f>J28-K28</f>
        <v>#DIV/0!</v>
      </c>
      <c r="M28" s="25" t="e">
        <f>J28/K28*100</f>
        <v>#DIV/0!</v>
      </c>
      <c r="N28" s="16">
        <f>SUM(N13:N15)</f>
        <v>0</v>
      </c>
      <c r="O28" s="70" t="e">
        <f>AVERAGE(O13:O15)</f>
        <v>#DIV/0!</v>
      </c>
      <c r="P28" s="14" t="e">
        <f>AVERAGE(P13:P15)</f>
        <v>#DIV/0!</v>
      </c>
      <c r="Q28" s="5" t="e">
        <f>O28-P28</f>
        <v>#DIV/0!</v>
      </c>
      <c r="R28" s="25" t="e">
        <f>O28/P28*100</f>
        <v>#DIV/0!</v>
      </c>
      <c r="S28" s="33">
        <f>SUM(S13:S15)</f>
        <v>0</v>
      </c>
      <c r="T28" s="70" t="e">
        <f>AVERAGE(T13:T15)</f>
        <v>#DIV/0!</v>
      </c>
      <c r="U28" s="14" t="e">
        <f>AVERAGE(U13:U15)</f>
        <v>#DIV/0!</v>
      </c>
      <c r="V28" s="5" t="e">
        <f>T28-U28</f>
        <v>#DIV/0!</v>
      </c>
      <c r="W28" s="25" t="e">
        <f>T28/U28*100</f>
        <v>#DIV/0!</v>
      </c>
      <c r="X28" s="16">
        <f>SUM(X13:X15)</f>
        <v>0</v>
      </c>
      <c r="Y28" s="34" t="e">
        <f>AVERAGE(Y13:Y15)</f>
        <v>#DIV/0!</v>
      </c>
      <c r="Z28" s="15" t="e">
        <f>AVERAGE(Z13:Z15)</f>
        <v>#DIV/0!</v>
      </c>
      <c r="AA28" s="7" t="e">
        <f>Y28-Z28</f>
        <v>#DIV/0!</v>
      </c>
      <c r="AB28" s="25" t="e">
        <f>Y28/Z28*100</f>
        <v>#DIV/0!</v>
      </c>
      <c r="AC28" s="33">
        <f>SUM(AC13:AC15)</f>
        <v>0</v>
      </c>
      <c r="AD28" s="34" t="e">
        <f>AVERAGE(AD13:AD15)</f>
        <v>#DIV/0!</v>
      </c>
      <c r="AE28" s="15" t="e">
        <f>AVERAGE(AE13:AE15)</f>
        <v>#DIV/0!</v>
      </c>
      <c r="AF28" s="7" t="e">
        <f>AD28-AE28</f>
        <v>#DIV/0!</v>
      </c>
      <c r="AG28" s="25" t="e">
        <f>AD28/AE28*100</f>
        <v>#DIV/0!</v>
      </c>
      <c r="AH28" s="16">
        <f>SUM(AH13:AH15)</f>
        <v>0</v>
      </c>
      <c r="AI28" s="34" t="e">
        <f>AVERAGE(AI13:AI15)</f>
        <v>#DIV/0!</v>
      </c>
      <c r="AJ28" s="15" t="e">
        <f>AVERAGE(AJ13:AJ15)</f>
        <v>#DIV/0!</v>
      </c>
      <c r="AK28" s="7" t="e">
        <f>AI28-AJ28</f>
        <v>#DIV/0!</v>
      </c>
      <c r="AL28" s="25" t="e">
        <f>AI28/AJ28*100</f>
        <v>#DIV/0!</v>
      </c>
      <c r="AM28" s="33">
        <f>SUM(AM13:AM15)</f>
        <v>0</v>
      </c>
      <c r="AN28" s="34" t="e">
        <f>AVERAGE(AN13:AN15)</f>
        <v>#DIV/0!</v>
      </c>
      <c r="AO28" s="15" t="e">
        <f>AVERAGE(AO13:AO15)</f>
        <v>#DIV/0!</v>
      </c>
      <c r="AP28" s="7" t="e">
        <f>AN28-AO28</f>
        <v>#DIV/0!</v>
      </c>
      <c r="AQ28" s="25" t="e">
        <f>AN28/AO28*100</f>
        <v>#DIV/0!</v>
      </c>
      <c r="AR28" s="33">
        <f>SUM(AR13:AR15)</f>
        <v>0</v>
      </c>
      <c r="AS28" s="34" t="e">
        <f>AVERAGE(AS13:AS15)</f>
        <v>#DIV/0!</v>
      </c>
      <c r="AT28" s="15" t="e">
        <f>AVERAGE(AT13:AT15)</f>
        <v>#DIV/0!</v>
      </c>
      <c r="AU28" s="7" t="e">
        <f>AS28-AT28</f>
        <v>#DIV/0!</v>
      </c>
      <c r="AV28" s="25" t="e">
        <f>AS28/AT28*100</f>
        <v>#DIV/0!</v>
      </c>
      <c r="AW28" s="33">
        <f>SUM(AW13:AW15)</f>
        <v>0</v>
      </c>
      <c r="AX28" s="34" t="e">
        <f>AVERAGE(AX13:AX15)</f>
        <v>#DIV/0!</v>
      </c>
      <c r="AY28" s="15" t="e">
        <f>AVERAGE(AY13:AY15)</f>
        <v>#DIV/0!</v>
      </c>
      <c r="AZ28" s="7" t="e">
        <f>AX28-AY28</f>
        <v>#DIV/0!</v>
      </c>
      <c r="BA28" s="25" t="e">
        <f>AX28/AY28*100</f>
        <v>#DIV/0!</v>
      </c>
      <c r="BB28" s="16">
        <f>SUM(BB13:BB15)</f>
        <v>0</v>
      </c>
      <c r="BC28" s="97" t="e">
        <f>AVERAGE(BC13:BC15)</f>
        <v>#DIV/0!</v>
      </c>
      <c r="BD28" s="15" t="e">
        <f>AVERAGE(BD13:BD15)</f>
        <v>#DIV/0!</v>
      </c>
      <c r="BE28" s="7" t="e">
        <f>BC28-BD28</f>
        <v>#DIV/0!</v>
      </c>
      <c r="BF28" s="25" t="e">
        <f>BC28/BD28*100</f>
        <v>#DIV/0!</v>
      </c>
      <c r="BG28" s="95"/>
    </row>
    <row r="29" spans="2:59" hidden="1">
      <c r="B29" s="55" t="s">
        <v>42</v>
      </c>
      <c r="C29" s="9" t="e">
        <f>AVERAGE(C16:C18)</f>
        <v>#DIV/0!</v>
      </c>
      <c r="D29" s="56" t="e">
        <f>AVERAGE(D16:D18)</f>
        <v>#DIV/0!</v>
      </c>
      <c r="E29" s="13" t="e">
        <f>AVERAGE(E16:E18)</f>
        <v>#DIV/0!</v>
      </c>
      <c r="F29" s="13" t="e">
        <f>AVERAGE(F16:F18)</f>
        <v>#DIV/0!</v>
      </c>
      <c r="G29" s="10" t="e">
        <f>E29-F29</f>
        <v>#DIV/0!</v>
      </c>
      <c r="H29" s="25" t="e">
        <f>E29/F29*100</f>
        <v>#DIV/0!</v>
      </c>
      <c r="I29" s="16">
        <f>SUM(I16:I18)</f>
        <v>0</v>
      </c>
      <c r="J29" s="70" t="e">
        <f>AVERAGE(J16:J18)</f>
        <v>#DIV/0!</v>
      </c>
      <c r="K29" s="14" t="e">
        <f>AVERAGE(K16:K18)</f>
        <v>#DIV/0!</v>
      </c>
      <c r="L29" s="5" t="e">
        <f>J29-K29</f>
        <v>#DIV/0!</v>
      </c>
      <c r="M29" s="25" t="e">
        <f>J29/K29*100</f>
        <v>#DIV/0!</v>
      </c>
      <c r="N29" s="16">
        <f>SUM(N16:N18)</f>
        <v>0</v>
      </c>
      <c r="O29" s="70" t="e">
        <f>AVERAGE(O16:O18)</f>
        <v>#DIV/0!</v>
      </c>
      <c r="P29" s="14" t="e">
        <f>AVERAGE(P16:P18)</f>
        <v>#DIV/0!</v>
      </c>
      <c r="Q29" s="5" t="e">
        <f>O29-P29</f>
        <v>#DIV/0!</v>
      </c>
      <c r="R29" s="25" t="e">
        <f>O29/P29*100</f>
        <v>#DIV/0!</v>
      </c>
      <c r="S29" s="33">
        <f>SUM(S16:S18)</f>
        <v>0</v>
      </c>
      <c r="T29" s="70" t="e">
        <f>AVERAGE(T16:T18)</f>
        <v>#DIV/0!</v>
      </c>
      <c r="U29" s="14" t="e">
        <f>AVERAGE(U16:U18)</f>
        <v>#DIV/0!</v>
      </c>
      <c r="V29" s="5" t="e">
        <f>T29-U29</f>
        <v>#DIV/0!</v>
      </c>
      <c r="W29" s="25" t="e">
        <f>T29/U29*100</f>
        <v>#DIV/0!</v>
      </c>
      <c r="X29" s="16">
        <f>SUM(X16:X18)</f>
        <v>0</v>
      </c>
      <c r="Y29" s="34" t="e">
        <f>AVERAGE(Y16:Y18)</f>
        <v>#DIV/0!</v>
      </c>
      <c r="Z29" s="15" t="e">
        <f>AVERAGE(Z16:Z18)</f>
        <v>#DIV/0!</v>
      </c>
      <c r="AA29" s="7" t="e">
        <f>Y29-Z29</f>
        <v>#DIV/0!</v>
      </c>
      <c r="AB29" s="25" t="e">
        <f>Y29/Z29*100</f>
        <v>#DIV/0!</v>
      </c>
      <c r="AC29" s="33">
        <f>SUM(AC16:AC18)</f>
        <v>0</v>
      </c>
      <c r="AD29" s="34" t="e">
        <f>AVERAGE(AD16:AD18)</f>
        <v>#DIV/0!</v>
      </c>
      <c r="AE29" s="15" t="e">
        <f>AVERAGE(AE16:AE18)</f>
        <v>#DIV/0!</v>
      </c>
      <c r="AF29" s="7" t="e">
        <f>AD29-AE29</f>
        <v>#DIV/0!</v>
      </c>
      <c r="AG29" s="25" t="e">
        <f>AD29/AE29*100</f>
        <v>#DIV/0!</v>
      </c>
      <c r="AH29" s="16">
        <f>SUM(AH16:AH18)</f>
        <v>0</v>
      </c>
      <c r="AI29" s="34" t="e">
        <f>AVERAGE(AI16:AI18)</f>
        <v>#DIV/0!</v>
      </c>
      <c r="AJ29" s="15" t="e">
        <f>AVERAGE(AJ16:AJ18)</f>
        <v>#DIV/0!</v>
      </c>
      <c r="AK29" s="7" t="e">
        <f>AI29-AJ29</f>
        <v>#DIV/0!</v>
      </c>
      <c r="AL29" s="25" t="e">
        <f>AI29/AJ29*100</f>
        <v>#DIV/0!</v>
      </c>
      <c r="AM29" s="33">
        <f>SUM(AM16:AM18)</f>
        <v>0</v>
      </c>
      <c r="AN29" s="34" t="e">
        <f>AVERAGE(AN16:AN18)</f>
        <v>#DIV/0!</v>
      </c>
      <c r="AO29" s="15" t="e">
        <f>AVERAGE(AO16:AO18)</f>
        <v>#DIV/0!</v>
      </c>
      <c r="AP29" s="7" t="e">
        <f>AN29-AO29</f>
        <v>#DIV/0!</v>
      </c>
      <c r="AQ29" s="25" t="e">
        <f>AN29/AO29*100</f>
        <v>#DIV/0!</v>
      </c>
      <c r="AR29" s="33">
        <f>SUM(AR16:AR18)</f>
        <v>0</v>
      </c>
      <c r="AS29" s="34" t="e">
        <f>AVERAGE(AS16:AS18)</f>
        <v>#DIV/0!</v>
      </c>
      <c r="AT29" s="15" t="e">
        <f>AVERAGE(AT16:AT18)</f>
        <v>#DIV/0!</v>
      </c>
      <c r="AU29" s="7" t="e">
        <f>AS29-AT29</f>
        <v>#DIV/0!</v>
      </c>
      <c r="AV29" s="25" t="e">
        <f>AS29/AT29*100</f>
        <v>#DIV/0!</v>
      </c>
      <c r="AW29" s="33">
        <f>SUM(AW16:AW18)</f>
        <v>0</v>
      </c>
      <c r="AX29" s="34" t="e">
        <f>AVERAGE(AX16:AX18)</f>
        <v>#DIV/0!</v>
      </c>
      <c r="AY29" s="15" t="e">
        <f>AVERAGE(AY16:AY18)</f>
        <v>#DIV/0!</v>
      </c>
      <c r="AZ29" s="7" t="e">
        <f>AX29-AY29</f>
        <v>#DIV/0!</v>
      </c>
      <c r="BA29" s="25" t="e">
        <f>AX29/AY29*100</f>
        <v>#DIV/0!</v>
      </c>
      <c r="BB29" s="16">
        <f>SUM(BB16:BB18)</f>
        <v>0</v>
      </c>
      <c r="BC29" s="97" t="e">
        <f>AVERAGE(BC16:BC18)</f>
        <v>#DIV/0!</v>
      </c>
      <c r="BD29" s="15" t="e">
        <f>AVERAGE(BD16:BD18)</f>
        <v>#DIV/0!</v>
      </c>
      <c r="BE29" s="7" t="e">
        <f>BC29-BD29</f>
        <v>#DIV/0!</v>
      </c>
      <c r="BF29" s="25" t="e">
        <f>BC29/BD29*100</f>
        <v>#DIV/0!</v>
      </c>
      <c r="BG29" s="95"/>
    </row>
    <row r="30" spans="2:59" hidden="1">
      <c r="B30" s="55" t="s">
        <v>43</v>
      </c>
      <c r="C30" s="9" t="e">
        <v>#DIV/0!</v>
      </c>
      <c r="D30" s="56" t="e">
        <v>#DIV/0!</v>
      </c>
      <c r="E30" s="13" t="e">
        <v>#DIV/0!</v>
      </c>
      <c r="F30" s="13" t="e">
        <v>#DIV/0!</v>
      </c>
      <c r="G30" s="10" t="e">
        <v>#DIV/0!</v>
      </c>
      <c r="H30" s="25" t="e">
        <v>#DIV/0!</v>
      </c>
      <c r="I30" s="16">
        <v>0</v>
      </c>
      <c r="J30" s="70" t="e">
        <v>#DIV/0!</v>
      </c>
      <c r="K30" s="14" t="e">
        <v>#DIV/0!</v>
      </c>
      <c r="L30" s="5" t="e">
        <v>#DIV/0!</v>
      </c>
      <c r="M30" s="25" t="e">
        <v>#DIV/0!</v>
      </c>
      <c r="N30" s="16">
        <v>0</v>
      </c>
      <c r="O30" s="70" t="e">
        <v>#DIV/0!</v>
      </c>
      <c r="P30" s="14" t="e">
        <v>#DIV/0!</v>
      </c>
      <c r="Q30" s="5" t="e">
        <v>#DIV/0!</v>
      </c>
      <c r="R30" s="25" t="e">
        <v>#DIV/0!</v>
      </c>
      <c r="S30" s="33">
        <v>0</v>
      </c>
      <c r="T30" s="70" t="e">
        <v>#DIV/0!</v>
      </c>
      <c r="U30" s="14" t="e">
        <v>#DIV/0!</v>
      </c>
      <c r="V30" s="5" t="e">
        <v>#DIV/0!</v>
      </c>
      <c r="W30" s="25" t="e">
        <v>#DIV/0!</v>
      </c>
      <c r="X30" s="16">
        <v>0</v>
      </c>
      <c r="Y30" s="34" t="e">
        <v>#DIV/0!</v>
      </c>
      <c r="Z30" s="15" t="e">
        <v>#DIV/0!</v>
      </c>
      <c r="AA30" s="7" t="e">
        <v>#DIV/0!</v>
      </c>
      <c r="AB30" s="25" t="e">
        <v>#DIV/0!</v>
      </c>
      <c r="AC30" s="33">
        <v>0</v>
      </c>
      <c r="AD30" s="34" t="e">
        <v>#DIV/0!</v>
      </c>
      <c r="AE30" s="15" t="e">
        <v>#DIV/0!</v>
      </c>
      <c r="AF30" s="7" t="e">
        <v>#DIV/0!</v>
      </c>
      <c r="AG30" s="25" t="e">
        <v>#DIV/0!</v>
      </c>
      <c r="AH30" s="16">
        <v>0</v>
      </c>
      <c r="AI30" s="34" t="e">
        <v>#DIV/0!</v>
      </c>
      <c r="AJ30" s="15" t="e">
        <v>#DIV/0!</v>
      </c>
      <c r="AK30" s="7" t="e">
        <v>#DIV/0!</v>
      </c>
      <c r="AL30" s="25" t="e">
        <v>#DIV/0!</v>
      </c>
      <c r="AM30" s="33">
        <v>0</v>
      </c>
      <c r="AN30" s="34" t="e">
        <v>#DIV/0!</v>
      </c>
      <c r="AO30" s="15" t="e">
        <v>#DIV/0!</v>
      </c>
      <c r="AP30" s="7" t="e">
        <v>#DIV/0!</v>
      </c>
      <c r="AQ30" s="25" t="e">
        <v>#DIV/0!</v>
      </c>
      <c r="AR30" s="33">
        <v>0</v>
      </c>
      <c r="AS30" s="34" t="e">
        <v>#DIV/0!</v>
      </c>
      <c r="AT30" s="15" t="e">
        <v>#DIV/0!</v>
      </c>
      <c r="AU30" s="7" t="e">
        <v>#DIV/0!</v>
      </c>
      <c r="AV30" s="25" t="e">
        <v>#DIV/0!</v>
      </c>
      <c r="AW30" s="33">
        <v>0</v>
      </c>
      <c r="AX30" s="34" t="e">
        <v>#DIV/0!</v>
      </c>
      <c r="AY30" s="15" t="e">
        <v>#DIV/0!</v>
      </c>
      <c r="AZ30" s="7" t="e">
        <v>#DIV/0!</v>
      </c>
      <c r="BA30" s="25" t="e">
        <v>#DIV/0!</v>
      </c>
      <c r="BB30" s="16">
        <v>0</v>
      </c>
      <c r="BC30" s="97" t="e">
        <v>#DIV/0!</v>
      </c>
      <c r="BD30" s="15" t="e">
        <v>#DIV/0!</v>
      </c>
      <c r="BE30" s="7" t="e">
        <v>#DIV/0!</v>
      </c>
      <c r="BF30" s="25" t="e">
        <v>#DIV/0!</v>
      </c>
      <c r="BG30" s="95"/>
    </row>
    <row r="31" spans="2:59" hidden="1">
      <c r="B31" s="120"/>
      <c r="C31" s="121"/>
      <c r="D31" s="122"/>
      <c r="E31" s="123"/>
      <c r="F31" s="123"/>
      <c r="G31" s="124"/>
      <c r="H31" s="101"/>
      <c r="I31" s="125"/>
      <c r="J31" s="126"/>
      <c r="K31" s="127"/>
      <c r="L31" s="128"/>
      <c r="M31" s="101"/>
      <c r="N31" s="125"/>
      <c r="O31" s="126"/>
      <c r="P31" s="127"/>
      <c r="Q31" s="128"/>
      <c r="R31" s="101"/>
      <c r="S31" s="129"/>
      <c r="T31" s="126"/>
      <c r="U31" s="127"/>
      <c r="V31" s="128"/>
      <c r="W31" s="101"/>
      <c r="X31" s="125"/>
      <c r="Y31" s="130"/>
      <c r="Z31" s="99"/>
      <c r="AA31" s="100"/>
      <c r="AB31" s="101"/>
      <c r="AC31" s="129"/>
      <c r="AD31" s="130"/>
      <c r="AE31" s="99"/>
      <c r="AF31" s="100"/>
      <c r="AG31" s="101"/>
      <c r="AH31" s="125"/>
      <c r="AI31" s="130"/>
      <c r="AJ31" s="99"/>
      <c r="AK31" s="100"/>
      <c r="AL31" s="101"/>
      <c r="AM31" s="129"/>
      <c r="AN31" s="130"/>
      <c r="AO31" s="99"/>
      <c r="AP31" s="100"/>
      <c r="AQ31" s="101"/>
      <c r="AR31" s="129"/>
      <c r="AS31" s="130"/>
      <c r="AT31" s="99"/>
      <c r="AU31" s="100"/>
      <c r="AV31" s="101"/>
      <c r="AW31" s="129"/>
      <c r="AX31" s="130"/>
      <c r="AY31" s="99"/>
      <c r="AZ31" s="100"/>
      <c r="BA31" s="101"/>
      <c r="BB31" s="125"/>
      <c r="BC31" s="98"/>
      <c r="BD31" s="99"/>
      <c r="BE31" s="100"/>
      <c r="BF31" s="101"/>
      <c r="BG31" s="102"/>
    </row>
    <row r="32" spans="2:59">
      <c r="B32" s="81" t="s">
        <v>22</v>
      </c>
      <c r="C32" s="84"/>
      <c r="D32" s="84"/>
      <c r="E32" s="84"/>
      <c r="F32" s="84"/>
      <c r="G32" s="84" t="s">
        <v>44</v>
      </c>
      <c r="H32" s="84"/>
      <c r="I32" s="85" t="s">
        <v>45</v>
      </c>
      <c r="J32" s="84"/>
      <c r="K32" s="84"/>
      <c r="L32" s="84" t="s">
        <v>44</v>
      </c>
      <c r="M32" s="84"/>
      <c r="N32" s="85" t="s">
        <v>45</v>
      </c>
      <c r="O32" s="84"/>
      <c r="P32" s="84"/>
      <c r="Q32" s="84" t="s">
        <v>44</v>
      </c>
      <c r="R32" s="84"/>
      <c r="S32" s="85" t="s">
        <v>45</v>
      </c>
      <c r="T32" s="84"/>
      <c r="U32" s="84"/>
      <c r="V32" s="84" t="s">
        <v>44</v>
      </c>
      <c r="W32" s="84"/>
      <c r="X32" s="85" t="s">
        <v>45</v>
      </c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</row>
    <row r="33" spans="2:59">
      <c r="F33" t="s">
        <v>46</v>
      </c>
      <c r="G33" s="27">
        <f>I27/I33</f>
        <v>0.1821448340725233</v>
      </c>
      <c r="H33" s="27"/>
      <c r="I33" s="9">
        <f>SUMPRODUCT(C10:C12,E10:E12)</f>
        <v>27195410</v>
      </c>
      <c r="K33" s="26"/>
      <c r="L33" s="27">
        <f>N27/N33</f>
        <v>0.17841454217302544</v>
      </c>
      <c r="M33" s="27"/>
      <c r="N33" s="9">
        <f>SUMPRODUCT(C10:C12,J10:J12)</f>
        <v>501228967.81110328</v>
      </c>
      <c r="P33" s="26"/>
      <c r="Q33" s="27">
        <f>S27/S33</f>
        <v>0.20131720348798046</v>
      </c>
      <c r="R33" s="27"/>
      <c r="S33" s="9">
        <f>SUMPRODUCT(C10:C12,O10:O12)</f>
        <v>342345708</v>
      </c>
      <c r="U33" s="26"/>
      <c r="V33" s="27">
        <f>X27/X33</f>
        <v>0.18754722718230432</v>
      </c>
      <c r="W33" s="27"/>
      <c r="X33" s="9">
        <f>SUMPRODUCT(C10:C12,T10:T12)</f>
        <v>407627548</v>
      </c>
      <c r="Y33" s="28"/>
      <c r="Z33" s="29"/>
      <c r="AA33" s="30"/>
      <c r="AB33" s="30"/>
      <c r="AC33" s="11"/>
      <c r="AD33" s="28"/>
      <c r="AE33" s="29"/>
      <c r="AF33" s="30"/>
      <c r="AG33" s="30"/>
      <c r="AH33" s="11"/>
      <c r="AI33" s="28"/>
      <c r="AJ33" s="29"/>
      <c r="AK33" s="30"/>
      <c r="AL33" s="30"/>
      <c r="AM33" s="11"/>
      <c r="AN33" s="28"/>
      <c r="AO33" s="28"/>
    </row>
    <row r="34" spans="2:59" hidden="1">
      <c r="F34" t="s">
        <v>47</v>
      </c>
      <c r="G34" s="27" t="e">
        <f>I28/I34</f>
        <v>#DIV/0!</v>
      </c>
      <c r="H34" s="27"/>
      <c r="I34" s="9">
        <f>SUMPRODUCT(C13:C15,E13:E15)</f>
        <v>0</v>
      </c>
      <c r="K34" s="26"/>
      <c r="L34" s="27" t="e">
        <f>N28/N34</f>
        <v>#DIV/0!</v>
      </c>
      <c r="M34" s="27"/>
      <c r="N34" s="9">
        <f>SUMPRODUCT(C13:C15,J13:J15)</f>
        <v>0</v>
      </c>
      <c r="P34" s="26"/>
      <c r="Q34" s="27" t="e">
        <f>S28/S34</f>
        <v>#DIV/0!</v>
      </c>
      <c r="R34" s="27"/>
      <c r="S34" s="9">
        <f>SUMPRODUCT(C13:C15,O13:O15)</f>
        <v>0</v>
      </c>
      <c r="U34" s="26"/>
      <c r="V34" s="27" t="e">
        <f>X28/X34</f>
        <v>#DIV/0!</v>
      </c>
      <c r="W34" s="27"/>
      <c r="X34" s="9">
        <f>SUMPRODUCT(C13:C15,T13:T15)</f>
        <v>0</v>
      </c>
      <c r="Y34" s="28"/>
      <c r="Z34" s="29"/>
      <c r="AA34" s="30"/>
      <c r="AB34" s="30"/>
      <c r="AC34" s="11"/>
      <c r="AD34" s="28"/>
      <c r="AE34" s="29"/>
      <c r="AF34" s="30"/>
      <c r="AG34" s="30"/>
      <c r="AH34" s="11"/>
      <c r="AI34" s="28"/>
      <c r="AJ34" s="29"/>
      <c r="AK34" s="30"/>
      <c r="AL34" s="30"/>
      <c r="AM34" s="11"/>
      <c r="AN34" s="28"/>
      <c r="AO34" s="28"/>
    </row>
    <row r="35" spans="2:59" hidden="1">
      <c r="F35" t="s">
        <v>48</v>
      </c>
      <c r="G35" s="27" t="e">
        <f>I29/I35</f>
        <v>#DIV/0!</v>
      </c>
      <c r="H35" s="27"/>
      <c r="I35" s="9">
        <f>SUMPRODUCT(C16:C18,E16:E18)</f>
        <v>0</v>
      </c>
      <c r="K35" s="26"/>
      <c r="L35" s="27" t="e">
        <f>N29/N35</f>
        <v>#DIV/0!</v>
      </c>
      <c r="M35" s="27"/>
      <c r="N35" s="9">
        <f>SUMPRODUCT(C16:C18,J16:J18)</f>
        <v>0</v>
      </c>
      <c r="P35" s="26"/>
      <c r="Q35" s="27" t="e">
        <f>S29/S35</f>
        <v>#DIV/0!</v>
      </c>
      <c r="R35" s="27"/>
      <c r="S35" s="9">
        <f>SUMPRODUCT(C16:C18,O16:O18)</f>
        <v>0</v>
      </c>
      <c r="U35" s="26"/>
      <c r="V35" s="27" t="e">
        <f>X29/X35</f>
        <v>#DIV/0!</v>
      </c>
      <c r="W35" s="27"/>
      <c r="X35" s="9">
        <f>SUMPRODUCT(C16:C18,T16:T18)</f>
        <v>0</v>
      </c>
      <c r="Y35" s="28"/>
      <c r="Z35" s="29"/>
      <c r="AA35" s="30"/>
      <c r="AB35" s="30"/>
      <c r="AC35" s="11"/>
      <c r="AD35" s="28"/>
      <c r="AE35" s="29"/>
      <c r="AF35" s="30"/>
      <c r="AG35" s="30"/>
      <c r="AH35" s="11"/>
      <c r="AI35" s="28"/>
      <c r="AJ35" s="29"/>
      <c r="AK35" s="30"/>
      <c r="AL35" s="30"/>
      <c r="AM35" s="11"/>
      <c r="AN35" s="28"/>
      <c r="AO35" s="28"/>
    </row>
    <row r="36" spans="2:59" hidden="1">
      <c r="F36" t="s">
        <v>49</v>
      </c>
      <c r="G36" s="27" t="e">
        <f>I31/I36</f>
        <v>#DIV/0!</v>
      </c>
      <c r="H36" s="27"/>
      <c r="I36" s="9">
        <f>SUMPRODUCT(C19:C21,E19:E21)</f>
        <v>0</v>
      </c>
      <c r="K36" s="26"/>
      <c r="L36" s="27" t="e">
        <f>N31/N36</f>
        <v>#DIV/0!</v>
      </c>
      <c r="M36" s="27"/>
      <c r="N36" s="9">
        <f>SUMPRODUCT(C19:C21,J19:J21)</f>
        <v>0</v>
      </c>
      <c r="P36" s="26"/>
      <c r="Q36" s="27" t="e">
        <f>S31/S36</f>
        <v>#DIV/0!</v>
      </c>
      <c r="R36" s="27"/>
      <c r="S36" s="9">
        <f>SUMPRODUCT(C19:C21,O19:O21)</f>
        <v>0</v>
      </c>
      <c r="U36" s="26"/>
      <c r="V36" s="27" t="e">
        <f>X31/X36</f>
        <v>#DIV/0!</v>
      </c>
      <c r="W36" s="27"/>
      <c r="X36" s="9">
        <f>SUMPRODUCT(C19:C21,T19:T21)</f>
        <v>0</v>
      </c>
      <c r="Y36" s="28"/>
      <c r="Z36" s="29"/>
      <c r="AA36" s="30"/>
      <c r="AB36" s="30"/>
      <c r="AC36" s="11"/>
      <c r="AD36" s="28"/>
      <c r="AE36" s="29"/>
      <c r="AF36" s="30"/>
      <c r="AG36" s="30"/>
      <c r="AH36" s="11"/>
      <c r="AI36" s="28"/>
      <c r="AJ36" s="29"/>
      <c r="AK36" s="30"/>
      <c r="AL36" s="30"/>
      <c r="AM36" s="11"/>
      <c r="AN36" s="28"/>
      <c r="AO36" s="28"/>
    </row>
    <row r="37" spans="2:59">
      <c r="B37" s="24" t="s">
        <v>50</v>
      </c>
    </row>
    <row r="38" spans="2:59" ht="15.95" customHeight="1">
      <c r="B38" s="40"/>
      <c r="C38" s="149" t="s">
        <v>36</v>
      </c>
      <c r="D38" s="149"/>
      <c r="E38" s="150" t="s">
        <v>37</v>
      </c>
      <c r="F38" s="149"/>
      <c r="G38" s="149"/>
      <c r="H38" s="149"/>
      <c r="I38" s="151"/>
      <c r="J38" s="150" t="s">
        <v>51</v>
      </c>
      <c r="K38" s="149"/>
      <c r="L38" s="149"/>
      <c r="M38" s="149"/>
      <c r="N38" s="151"/>
      <c r="O38" s="149" t="s">
        <v>6</v>
      </c>
      <c r="P38" s="149"/>
      <c r="Q38" s="149"/>
      <c r="R38" s="149"/>
      <c r="S38" s="151"/>
      <c r="T38" s="149" t="s">
        <v>7</v>
      </c>
      <c r="U38" s="149"/>
      <c r="V38" s="149"/>
      <c r="W38" s="149"/>
      <c r="X38" s="149"/>
      <c r="Y38" s="150" t="s">
        <v>38</v>
      </c>
      <c r="Z38" s="149"/>
      <c r="AA38" s="149"/>
      <c r="AB38" s="149"/>
      <c r="AC38" s="151"/>
      <c r="AD38" s="149" t="s">
        <v>39</v>
      </c>
      <c r="AE38" s="149"/>
      <c r="AF38" s="149"/>
      <c r="AG38" s="149"/>
      <c r="AH38" s="149"/>
      <c r="AI38" s="150" t="s">
        <v>10</v>
      </c>
      <c r="AJ38" s="149"/>
      <c r="AK38" s="149"/>
      <c r="AL38" s="149"/>
      <c r="AM38" s="151"/>
      <c r="AN38" s="152" t="s">
        <v>11</v>
      </c>
      <c r="AO38" s="152"/>
      <c r="AP38" s="152"/>
      <c r="AQ38" s="152"/>
      <c r="AR38" s="153"/>
      <c r="AS38" s="152" t="s">
        <v>12</v>
      </c>
      <c r="AT38" s="152"/>
      <c r="AU38" s="152"/>
      <c r="AV38" s="152"/>
      <c r="AW38" s="153"/>
      <c r="AX38" s="152" t="s">
        <v>13</v>
      </c>
      <c r="AY38" s="152"/>
      <c r="AZ38" s="152"/>
      <c r="BA38" s="152"/>
      <c r="BB38" s="153"/>
      <c r="BC38" s="154" t="s">
        <v>14</v>
      </c>
      <c r="BD38" s="155"/>
      <c r="BE38" s="155"/>
      <c r="BF38" s="155"/>
      <c r="BG38" s="156"/>
    </row>
    <row r="39" spans="2:59" ht="31.5">
      <c r="B39" s="47" t="s">
        <v>15</v>
      </c>
      <c r="C39" s="48" t="s">
        <v>16</v>
      </c>
      <c r="D39" s="76" t="s">
        <v>17</v>
      </c>
      <c r="E39" s="48" t="s">
        <v>16</v>
      </c>
      <c r="F39" s="48" t="s">
        <v>17</v>
      </c>
      <c r="G39" s="49" t="s">
        <v>18</v>
      </c>
      <c r="H39" s="49" t="s">
        <v>19</v>
      </c>
      <c r="I39" s="50" t="s">
        <v>20</v>
      </c>
      <c r="J39" s="51" t="s">
        <v>16</v>
      </c>
      <c r="K39" s="48" t="s">
        <v>17</v>
      </c>
      <c r="L39" s="49" t="s">
        <v>18</v>
      </c>
      <c r="M39" s="49" t="s">
        <v>19</v>
      </c>
      <c r="N39" s="50" t="s">
        <v>20</v>
      </c>
      <c r="O39" s="48" t="s">
        <v>16</v>
      </c>
      <c r="P39" s="48" t="s">
        <v>17</v>
      </c>
      <c r="Q39" s="49" t="s">
        <v>18</v>
      </c>
      <c r="R39" s="49" t="s">
        <v>19</v>
      </c>
      <c r="S39" s="50" t="s">
        <v>20</v>
      </c>
      <c r="T39" s="48" t="s">
        <v>16</v>
      </c>
      <c r="U39" s="48" t="s">
        <v>17</v>
      </c>
      <c r="V39" s="49" t="s">
        <v>18</v>
      </c>
      <c r="W39" s="49" t="s">
        <v>19</v>
      </c>
      <c r="X39" s="49" t="s">
        <v>20</v>
      </c>
      <c r="Y39" s="51" t="s">
        <v>16</v>
      </c>
      <c r="Z39" s="48" t="s">
        <v>17</v>
      </c>
      <c r="AA39" s="49" t="s">
        <v>18</v>
      </c>
      <c r="AB39" s="49" t="s">
        <v>19</v>
      </c>
      <c r="AC39" s="50" t="s">
        <v>20</v>
      </c>
      <c r="AD39" s="48" t="s">
        <v>16</v>
      </c>
      <c r="AE39" s="48" t="s">
        <v>17</v>
      </c>
      <c r="AF39" s="49" t="s">
        <v>18</v>
      </c>
      <c r="AG39" s="49" t="s">
        <v>19</v>
      </c>
      <c r="AH39" s="49" t="s">
        <v>20</v>
      </c>
      <c r="AI39" s="51" t="s">
        <v>16</v>
      </c>
      <c r="AJ39" s="48" t="s">
        <v>17</v>
      </c>
      <c r="AK39" s="49" t="s">
        <v>18</v>
      </c>
      <c r="AL39" s="49" t="s">
        <v>19</v>
      </c>
      <c r="AM39" s="50" t="s">
        <v>20</v>
      </c>
      <c r="AN39" s="78" t="s">
        <v>16</v>
      </c>
      <c r="AO39" s="78" t="s">
        <v>17</v>
      </c>
      <c r="AP39" s="79" t="s">
        <v>18</v>
      </c>
      <c r="AQ39" s="79" t="s">
        <v>19</v>
      </c>
      <c r="AR39" s="80" t="s">
        <v>20</v>
      </c>
      <c r="AS39" s="78" t="s">
        <v>16</v>
      </c>
      <c r="AT39" s="78" t="s">
        <v>17</v>
      </c>
      <c r="AU39" s="79" t="s">
        <v>18</v>
      </c>
      <c r="AV39" s="79" t="s">
        <v>19</v>
      </c>
      <c r="AW39" s="80" t="s">
        <v>20</v>
      </c>
      <c r="AX39" s="78" t="s">
        <v>16</v>
      </c>
      <c r="AY39" s="78" t="s">
        <v>17</v>
      </c>
      <c r="AZ39" s="79" t="s">
        <v>18</v>
      </c>
      <c r="BA39" s="79" t="s">
        <v>19</v>
      </c>
      <c r="BB39" s="80" t="s">
        <v>20</v>
      </c>
      <c r="BC39" s="116" t="s">
        <v>16</v>
      </c>
      <c r="BD39" s="117" t="s">
        <v>17</v>
      </c>
      <c r="BE39" s="118" t="s">
        <v>18</v>
      </c>
      <c r="BF39" s="118" t="s">
        <v>21</v>
      </c>
      <c r="BG39" s="119"/>
    </row>
    <row r="40" spans="2:59">
      <c r="B40" s="41" t="s">
        <v>52</v>
      </c>
      <c r="C40" s="42"/>
      <c r="D40" s="42"/>
      <c r="E40" s="52" t="e">
        <f>AVERAGE(E27:E31)</f>
        <v>#DIV/0!</v>
      </c>
      <c r="F40" s="43" t="e">
        <f>AVERAGE(F27:F31)</f>
        <v>#DIV/0!</v>
      </c>
      <c r="G40" s="44" t="e">
        <f>E40-F40</f>
        <v>#DIV/0!</v>
      </c>
      <c r="H40" s="38" t="e">
        <f>E40/F40*100</f>
        <v>#DIV/0!</v>
      </c>
      <c r="I40" s="39">
        <f>SUM(I27:I31)</f>
        <v>4953503.4419842409</v>
      </c>
      <c r="J40" s="53" t="e">
        <f>AVERAGE(J27:J31)</f>
        <v>#DIV/0!</v>
      </c>
      <c r="K40" s="45" t="e">
        <f>AVERAGE(K27:K31)</f>
        <v>#DIV/0!</v>
      </c>
      <c r="L40" s="46" t="e">
        <f>J40-K40</f>
        <v>#DIV/0!</v>
      </c>
      <c r="M40" s="38" t="e">
        <f>J40/K40*100</f>
        <v>#DIV/0!</v>
      </c>
      <c r="N40" s="39">
        <f>SUM(N27:N31)</f>
        <v>89426536.815876096</v>
      </c>
      <c r="O40" s="45" t="e">
        <f>AVERAGE(O27:O31)</f>
        <v>#DIV/0!</v>
      </c>
      <c r="P40" s="45" t="e">
        <f>AVERAGE(P27:P31)</f>
        <v>#DIV/0!</v>
      </c>
      <c r="Q40" s="46" t="e">
        <f>O40-P40</f>
        <v>#DIV/0!</v>
      </c>
      <c r="R40" s="38" t="e">
        <f>O40/P40*100</f>
        <v>#DIV/0!</v>
      </c>
      <c r="S40" s="39">
        <f>SUM(S27:S31)</f>
        <v>68920080.560672745</v>
      </c>
      <c r="T40" s="45" t="e">
        <f>AVERAGE(T27:T31)</f>
        <v>#DIV/0!</v>
      </c>
      <c r="U40" s="45" t="e">
        <f>AVERAGE(U27:U31)</f>
        <v>#DIV/0!</v>
      </c>
      <c r="V40" s="46" t="e">
        <f>T40-U40</f>
        <v>#DIV/0!</v>
      </c>
      <c r="W40" s="38" t="e">
        <f>T40/U40*100</f>
        <v>#DIV/0!</v>
      </c>
      <c r="X40" s="68">
        <f>SUM(X27:X31)</f>
        <v>76449416.350521654</v>
      </c>
      <c r="Y40" s="35" t="e">
        <f>AVERAGE(Y27:Y31)</f>
        <v>#DIV/0!</v>
      </c>
      <c r="Z40" s="36" t="e">
        <f>AVERAGE(Z27:Z31)</f>
        <v>#DIV/0!</v>
      </c>
      <c r="AA40" s="37" t="e">
        <f>Y40-Z40</f>
        <v>#DIV/0!</v>
      </c>
      <c r="AB40" s="38" t="e">
        <f>Y40/Z40*100</f>
        <v>#DIV/0!</v>
      </c>
      <c r="AC40" s="39">
        <f>SUM(AC27:AC31)</f>
        <v>188513.75631658558</v>
      </c>
      <c r="AD40" s="36" t="e">
        <f>AVERAGE(AD27:AD31)</f>
        <v>#DIV/0!</v>
      </c>
      <c r="AE40" s="36" t="e">
        <f>AVERAGE(AE27:AE31)</f>
        <v>#DIV/0!</v>
      </c>
      <c r="AF40" s="37" t="e">
        <f>AD40-AE40</f>
        <v>#DIV/0!</v>
      </c>
      <c r="AG40" s="38" t="e">
        <f>AD40/AE40*100</f>
        <v>#DIV/0!</v>
      </c>
      <c r="AH40" s="68">
        <f>SUM(AH27:AH31)</f>
        <v>-202380.10003841284</v>
      </c>
      <c r="AI40" s="35" t="e">
        <f>AVERAGE(AI27:AI31)</f>
        <v>#DIV/0!</v>
      </c>
      <c r="AJ40" s="36" t="e">
        <f>AVERAGE(AJ27:AJ31)</f>
        <v>#DIV/0!</v>
      </c>
      <c r="AK40" s="37" t="e">
        <f>AI40-AJ40</f>
        <v>#DIV/0!</v>
      </c>
      <c r="AL40" s="38" t="e">
        <f>AI40/AJ40*100</f>
        <v>#DIV/0!</v>
      </c>
      <c r="AM40" s="39">
        <f>SUM(AM27:AM31)</f>
        <v>291399.42727744521</v>
      </c>
      <c r="AN40" s="35" t="e">
        <f>AVERAGE(AN27:AN31)</f>
        <v>#DIV/0!</v>
      </c>
      <c r="AO40" s="36" t="e">
        <f>AVERAGE(AO27:AO31)</f>
        <v>#DIV/0!</v>
      </c>
      <c r="AP40" s="37" t="e">
        <f t="shared" ref="AP40" si="0">AN40-AO40</f>
        <v>#DIV/0!</v>
      </c>
      <c r="AQ40" s="38" t="e">
        <f t="shared" ref="AQ40" si="1">AN40/AO40*100</f>
        <v>#DIV/0!</v>
      </c>
      <c r="AR40" s="39">
        <f>SUM(AR27:AR31)</f>
        <v>160042.41694499116</v>
      </c>
      <c r="AS40" s="35" t="e">
        <f>AVERAGE(AS27:AS31)</f>
        <v>#DIV/0!</v>
      </c>
      <c r="AT40" s="36" t="e">
        <f>AVERAGE(AT27:AT31)</f>
        <v>#DIV/0!</v>
      </c>
      <c r="AU40" s="37" t="e">
        <f t="shared" ref="AU40" si="2">AS40-AT40</f>
        <v>#DIV/0!</v>
      </c>
      <c r="AV40" s="38" t="e">
        <f>AS40/AT40*100</f>
        <v>#DIV/0!</v>
      </c>
      <c r="AW40" s="39">
        <f>SUM(AW27:AW31)</f>
        <v>89888.195780266455</v>
      </c>
      <c r="AX40" s="35" t="e">
        <f>AVERAGE(AX27:AX31)</f>
        <v>#DIV/0!</v>
      </c>
      <c r="AY40" s="36" t="e">
        <f>AVERAGE(AY27:AY31)</f>
        <v>#DIV/0!</v>
      </c>
      <c r="AZ40" s="37" t="e">
        <f t="shared" ref="AZ40" si="3">AX40-AY40</f>
        <v>#DIV/0!</v>
      </c>
      <c r="BA40" s="38" t="e">
        <f t="shared" ref="BA40" si="4">AX40/AY40*100</f>
        <v>#DIV/0!</v>
      </c>
      <c r="BB40" s="68">
        <f>SUM(BB27:BB31)</f>
        <v>276.56985655044218</v>
      </c>
      <c r="BC40" s="106" t="e">
        <f>AVERAGE(BC26:BC29)</f>
        <v>#DIV/0!</v>
      </c>
      <c r="BD40" s="107" t="e">
        <f>AVERAGE(BD26:BD29)</f>
        <v>#DIV/0!</v>
      </c>
      <c r="BE40" s="108" t="e">
        <f>BC40-BD40</f>
        <v>#DIV/0!</v>
      </c>
      <c r="BF40" s="109" t="e">
        <f>BC40/BD40*100</f>
        <v>#DIV/0!</v>
      </c>
      <c r="BG40" s="110"/>
    </row>
    <row r="41" spans="2:59">
      <c r="B41" s="54" t="s">
        <v>53</v>
      </c>
    </row>
    <row r="44" spans="2:59" ht="213" customHeight="1">
      <c r="B44" s="146" t="s">
        <v>54</v>
      </c>
      <c r="C44" s="147"/>
      <c r="D44" s="147"/>
      <c r="E44" s="147"/>
      <c r="F44" s="147"/>
      <c r="G44" s="147"/>
      <c r="H44" s="147"/>
      <c r="I44" s="147"/>
      <c r="J44" s="18"/>
      <c r="K44" s="18"/>
      <c r="L44" s="18"/>
      <c r="M44" s="18"/>
      <c r="N44" s="18"/>
      <c r="O44" s="18"/>
      <c r="P44" s="18"/>
      <c r="Q44" s="18"/>
      <c r="R44" s="18"/>
      <c r="S44" s="18"/>
      <c r="W44" s="18"/>
      <c r="AB44" s="18"/>
      <c r="AG44" s="18"/>
      <c r="AL44" s="18"/>
    </row>
    <row r="47" spans="2:59">
      <c r="B47" s="133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</row>
    <row r="48" spans="2:59">
      <c r="B48" s="2"/>
      <c r="D48" s="2"/>
    </row>
    <row r="49" spans="2:9">
      <c r="D49" s="2"/>
    </row>
    <row r="50" spans="2:9">
      <c r="B50" s="2"/>
      <c r="D50" s="2"/>
    </row>
    <row r="51" spans="2:9">
      <c r="D51" s="2"/>
    </row>
    <row r="52" spans="2:9" ht="19.5">
      <c r="D52" s="22"/>
    </row>
    <row r="53" spans="2:9" ht="19.5">
      <c r="D53" s="22"/>
    </row>
    <row r="54" spans="2:9" ht="19.5">
      <c r="D54" s="23"/>
    </row>
    <row r="55" spans="2:9">
      <c r="F55" s="3"/>
      <c r="G55" s="3"/>
    </row>
    <row r="56" spans="2:9">
      <c r="D56" s="2"/>
      <c r="E56" s="20"/>
      <c r="F56" s="19"/>
      <c r="G56" s="19"/>
    </row>
    <row r="57" spans="2:9" ht="18.75">
      <c r="B57" s="115"/>
      <c r="D57" s="3"/>
      <c r="E57" s="17"/>
    </row>
    <row r="58" spans="2:9" ht="18.75">
      <c r="B58" s="115"/>
      <c r="D58" s="19"/>
      <c r="E58" s="21"/>
      <c r="F58" s="3"/>
      <c r="G58" s="17"/>
    </row>
    <row r="60" spans="2:9">
      <c r="D60" s="2"/>
    </row>
    <row r="61" spans="2:9">
      <c r="D61" s="148"/>
      <c r="E61" s="148"/>
      <c r="F61" s="148"/>
      <c r="G61" s="148"/>
      <c r="H61" s="148"/>
      <c r="I61" s="148"/>
    </row>
  </sheetData>
  <mergeCells count="46">
    <mergeCell ref="B3:I3"/>
    <mergeCell ref="C8:D8"/>
    <mergeCell ref="E8:I8"/>
    <mergeCell ref="J8:N8"/>
    <mergeCell ref="O8:S8"/>
    <mergeCell ref="BC8:BG8"/>
    <mergeCell ref="E22:I23"/>
    <mergeCell ref="AD22:AH23"/>
    <mergeCell ref="AI22:AM23"/>
    <mergeCell ref="AN22:AR23"/>
    <mergeCell ref="AS22:AW23"/>
    <mergeCell ref="AX22:BB23"/>
    <mergeCell ref="BC22:BG23"/>
    <mergeCell ref="Y8:AC8"/>
    <mergeCell ref="AD8:AH8"/>
    <mergeCell ref="AI8:AM8"/>
    <mergeCell ref="AN8:AR8"/>
    <mergeCell ref="AS8:AW8"/>
    <mergeCell ref="AX8:BB8"/>
    <mergeCell ref="T8:X8"/>
    <mergeCell ref="BC25:BG25"/>
    <mergeCell ref="C25:D25"/>
    <mergeCell ref="E25:I25"/>
    <mergeCell ref="J25:N25"/>
    <mergeCell ref="O25:S25"/>
    <mergeCell ref="T25:X25"/>
    <mergeCell ref="Y25:AC25"/>
    <mergeCell ref="AD25:AH25"/>
    <mergeCell ref="AI25:AM25"/>
    <mergeCell ref="AN25:AR25"/>
    <mergeCell ref="AS25:AW25"/>
    <mergeCell ref="AX25:BB25"/>
    <mergeCell ref="AS38:AW38"/>
    <mergeCell ref="AX38:BB38"/>
    <mergeCell ref="BC38:BG38"/>
    <mergeCell ref="C38:D38"/>
    <mergeCell ref="E38:I38"/>
    <mergeCell ref="J38:N38"/>
    <mergeCell ref="O38:S38"/>
    <mergeCell ref="T38:X38"/>
    <mergeCell ref="Y38:AC38"/>
    <mergeCell ref="B44:I44"/>
    <mergeCell ref="D61:I61"/>
    <mergeCell ref="AD38:AH38"/>
    <mergeCell ref="AI38:AM38"/>
    <mergeCell ref="AN38:AR38"/>
  </mergeCells>
  <conditionalFormatting sqref="L12:L18">
    <cfRule type="cellIs" dxfId="697" priority="401" operator="lessThan">
      <formula>0</formula>
    </cfRule>
    <cfRule type="cellIs" dxfId="696" priority="402" operator="greaterThan">
      <formula>0</formula>
    </cfRule>
  </conditionalFormatting>
  <conditionalFormatting sqref="G10">
    <cfRule type="cellIs" dxfId="695" priority="425" operator="lessThan">
      <formula>0</formula>
    </cfRule>
    <cfRule type="cellIs" dxfId="694" priority="426" operator="greaterThan">
      <formula>0</formula>
    </cfRule>
  </conditionalFormatting>
  <conditionalFormatting sqref="L10">
    <cfRule type="cellIs" dxfId="693" priority="423" operator="lessThan">
      <formula>0</formula>
    </cfRule>
    <cfRule type="cellIs" dxfId="692" priority="424" operator="greaterThan">
      <formula>0</formula>
    </cfRule>
  </conditionalFormatting>
  <conditionalFormatting sqref="Q10">
    <cfRule type="cellIs" dxfId="691" priority="421" operator="lessThan">
      <formula>0</formula>
    </cfRule>
    <cfRule type="cellIs" dxfId="690" priority="422" operator="greaterThan">
      <formula>0</formula>
    </cfRule>
  </conditionalFormatting>
  <conditionalFormatting sqref="V10">
    <cfRule type="cellIs" dxfId="689" priority="419" operator="lessThan">
      <formula>0</formula>
    </cfRule>
    <cfRule type="cellIs" dxfId="688" priority="420" operator="greaterThan">
      <formula>0</formula>
    </cfRule>
  </conditionalFormatting>
  <conditionalFormatting sqref="AA10 AC10">
    <cfRule type="cellIs" dxfId="687" priority="417" operator="lessThan">
      <formula>0</formula>
    </cfRule>
    <cfRule type="cellIs" dxfId="686" priority="418" operator="greaterThan">
      <formula>0</formula>
    </cfRule>
  </conditionalFormatting>
  <conditionalFormatting sqref="I10">
    <cfRule type="cellIs" dxfId="685" priority="415" operator="lessThan">
      <formula>0</formula>
    </cfRule>
    <cfRule type="cellIs" dxfId="684" priority="416" operator="greaterThan">
      <formula>0</formula>
    </cfRule>
  </conditionalFormatting>
  <conditionalFormatting sqref="AM10">
    <cfRule type="cellIs" dxfId="683" priority="413" operator="lessThan">
      <formula>0</formula>
    </cfRule>
    <cfRule type="cellIs" dxfId="682" priority="414" operator="greaterThan">
      <formula>0</formula>
    </cfRule>
  </conditionalFormatting>
  <conditionalFormatting sqref="AK10">
    <cfRule type="cellIs" dxfId="681" priority="411" operator="lessThan">
      <formula>0</formula>
    </cfRule>
    <cfRule type="cellIs" dxfId="680" priority="412" operator="greaterThan">
      <formula>0</formula>
    </cfRule>
  </conditionalFormatting>
  <conditionalFormatting sqref="N10">
    <cfRule type="cellIs" dxfId="679" priority="409" operator="lessThan">
      <formula>0</formula>
    </cfRule>
    <cfRule type="cellIs" dxfId="678" priority="410" operator="greaterThan">
      <formula>0</formula>
    </cfRule>
  </conditionalFormatting>
  <conditionalFormatting sqref="S10">
    <cfRule type="cellIs" dxfId="677" priority="407" operator="lessThan">
      <formula>0</formula>
    </cfRule>
    <cfRule type="cellIs" dxfId="676" priority="408" operator="greaterThan">
      <formula>0</formula>
    </cfRule>
  </conditionalFormatting>
  <conditionalFormatting sqref="X10">
    <cfRule type="cellIs" dxfId="675" priority="405" operator="lessThan">
      <formula>0</formula>
    </cfRule>
    <cfRule type="cellIs" dxfId="674" priority="406" operator="greaterThan">
      <formula>0</formula>
    </cfRule>
  </conditionalFormatting>
  <conditionalFormatting sqref="G12:G18">
    <cfRule type="cellIs" dxfId="673" priority="403" operator="lessThan">
      <formula>0</formula>
    </cfRule>
    <cfRule type="cellIs" dxfId="672" priority="404" operator="greaterThan">
      <formula>0</formula>
    </cfRule>
  </conditionalFormatting>
  <conditionalFormatting sqref="Q12:Q18">
    <cfRule type="cellIs" dxfId="671" priority="399" operator="lessThan">
      <formula>0</formula>
    </cfRule>
    <cfRule type="cellIs" dxfId="670" priority="400" operator="greaterThan">
      <formula>0</formula>
    </cfRule>
  </conditionalFormatting>
  <conditionalFormatting sqref="V12:V18">
    <cfRule type="cellIs" dxfId="669" priority="397" operator="lessThan">
      <formula>0</formula>
    </cfRule>
    <cfRule type="cellIs" dxfId="668" priority="398" operator="greaterThan">
      <formula>0</formula>
    </cfRule>
  </conditionalFormatting>
  <conditionalFormatting sqref="AA12:AA18 AC12:AC18">
    <cfRule type="cellIs" dxfId="667" priority="395" operator="lessThan">
      <formula>0</formula>
    </cfRule>
    <cfRule type="cellIs" dxfId="666" priority="396" operator="greaterThan">
      <formula>0</formula>
    </cfRule>
  </conditionalFormatting>
  <conditionalFormatting sqref="AF13:AF18 AH13:AH18">
    <cfRule type="cellIs" dxfId="665" priority="393" operator="lessThan">
      <formula>0</formula>
    </cfRule>
    <cfRule type="cellIs" dxfId="664" priority="394" operator="greaterThan">
      <formula>0</formula>
    </cfRule>
  </conditionalFormatting>
  <conditionalFormatting sqref="X12:X18">
    <cfRule type="cellIs" dxfId="663" priority="381" operator="lessThan">
      <formula>0</formula>
    </cfRule>
    <cfRule type="cellIs" dxfId="662" priority="382" operator="greaterThan">
      <formula>0</formula>
    </cfRule>
  </conditionalFormatting>
  <conditionalFormatting sqref="I19:I21">
    <cfRule type="cellIs" dxfId="661" priority="313" operator="lessThan">
      <formula>0</formula>
    </cfRule>
    <cfRule type="cellIs" dxfId="660" priority="314" operator="greaterThan">
      <formula>0</formula>
    </cfRule>
  </conditionalFormatting>
  <conditionalFormatting sqref="M40">
    <cfRule type="cellIs" dxfId="659" priority="345" operator="lessThan">
      <formula>0</formula>
    </cfRule>
    <cfRule type="cellIs" dxfId="658" priority="346" operator="greaterThan">
      <formula>0</formula>
    </cfRule>
  </conditionalFormatting>
  <conditionalFormatting sqref="R10 R13:R18">
    <cfRule type="cellIs" dxfId="657" priority="343" operator="lessThan">
      <formula>0</formula>
    </cfRule>
    <cfRule type="cellIs" dxfId="656" priority="344" operator="greaterThan">
      <formula>0</formula>
    </cfRule>
  </conditionalFormatting>
  <conditionalFormatting sqref="I40">
    <cfRule type="cellIs" dxfId="655" priority="379" operator="lessThan">
      <formula>0</formula>
    </cfRule>
    <cfRule type="cellIs" dxfId="654" priority="380" operator="greaterThan">
      <formula>0</formula>
    </cfRule>
  </conditionalFormatting>
  <conditionalFormatting sqref="G40">
    <cfRule type="cellIs" dxfId="653" priority="377" operator="lessThan">
      <formula>0</formula>
    </cfRule>
    <cfRule type="cellIs" dxfId="652" priority="378" operator="greaterThan">
      <formula>0</formula>
    </cfRule>
  </conditionalFormatting>
  <conditionalFormatting sqref="L40">
    <cfRule type="cellIs" dxfId="651" priority="375" operator="lessThan">
      <formula>0</formula>
    </cfRule>
    <cfRule type="cellIs" dxfId="650" priority="376" operator="greaterThan">
      <formula>0</formula>
    </cfRule>
  </conditionalFormatting>
  <conditionalFormatting sqref="Q40">
    <cfRule type="cellIs" dxfId="649" priority="373" operator="lessThan">
      <formula>0</formula>
    </cfRule>
    <cfRule type="cellIs" dxfId="648" priority="374" operator="greaterThan">
      <formula>0</formula>
    </cfRule>
  </conditionalFormatting>
  <conditionalFormatting sqref="S40">
    <cfRule type="cellIs" dxfId="647" priority="361" operator="lessThan">
      <formula>0</formula>
    </cfRule>
    <cfRule type="cellIs" dxfId="646" priority="362" operator="greaterThan">
      <formula>0</formula>
    </cfRule>
  </conditionalFormatting>
  <conditionalFormatting sqref="X40">
    <cfRule type="cellIs" dxfId="645" priority="359" operator="lessThan">
      <formula>0</formula>
    </cfRule>
    <cfRule type="cellIs" dxfId="644" priority="360" operator="greaterThan">
      <formula>0</formula>
    </cfRule>
  </conditionalFormatting>
  <conditionalFormatting sqref="AC40">
    <cfRule type="cellIs" dxfId="643" priority="357" operator="lessThan">
      <formula>0</formula>
    </cfRule>
    <cfRule type="cellIs" dxfId="642" priority="358" operator="greaterThan">
      <formula>0</formula>
    </cfRule>
  </conditionalFormatting>
  <conditionalFormatting sqref="AH40">
    <cfRule type="cellIs" dxfId="641" priority="355" operator="lessThan">
      <formula>0</formula>
    </cfRule>
    <cfRule type="cellIs" dxfId="640" priority="356" operator="greaterThan">
      <formula>0</formula>
    </cfRule>
  </conditionalFormatting>
  <conditionalFormatting sqref="M13:M18">
    <cfRule type="cellIs" dxfId="639" priority="347" operator="lessThan">
      <formula>0</formula>
    </cfRule>
    <cfRule type="cellIs" dxfId="638" priority="348" operator="greaterThan">
      <formula>0</formula>
    </cfRule>
  </conditionalFormatting>
  <conditionalFormatting sqref="L19:L21">
    <cfRule type="cellIs" dxfId="637" priority="311" operator="lessThan">
      <formula>0</formula>
    </cfRule>
    <cfRule type="cellIs" dxfId="636" priority="312" operator="greaterThan">
      <formula>0</formula>
    </cfRule>
  </conditionalFormatting>
  <conditionalFormatting sqref="W13:W18">
    <cfRule type="cellIs" dxfId="635" priority="339" operator="lessThan">
      <formula>0</formula>
    </cfRule>
    <cfRule type="cellIs" dxfId="634" priority="340" operator="greaterThan">
      <formula>0</formula>
    </cfRule>
  </conditionalFormatting>
  <conditionalFormatting sqref="W19:W21">
    <cfRule type="cellIs" dxfId="633" priority="297" operator="lessThan">
      <formula>0</formula>
    </cfRule>
    <cfRule type="cellIs" dxfId="632" priority="298" operator="greaterThan">
      <formula>0</formula>
    </cfRule>
  </conditionalFormatting>
  <conditionalFormatting sqref="AB19:AB21">
    <cfRule type="cellIs" dxfId="631" priority="295" operator="lessThan">
      <formula>0</formula>
    </cfRule>
    <cfRule type="cellIs" dxfId="630" priority="296" operator="greaterThan">
      <formula>0</formula>
    </cfRule>
  </conditionalFormatting>
  <conditionalFormatting sqref="W40">
    <cfRule type="cellIs" dxfId="629" priority="337" operator="lessThan">
      <formula>0</formula>
    </cfRule>
    <cfRule type="cellIs" dxfId="628" priority="338" operator="greaterThan">
      <formula>0</formula>
    </cfRule>
  </conditionalFormatting>
  <conditionalFormatting sqref="AG13:AG18">
    <cfRule type="cellIs" dxfId="627" priority="331" operator="lessThan">
      <formula>0</formula>
    </cfRule>
    <cfRule type="cellIs" dxfId="626" priority="332" operator="greaterThan">
      <formula>0</formula>
    </cfRule>
  </conditionalFormatting>
  <conditionalFormatting sqref="N27:N30">
    <cfRule type="cellIs" dxfId="625" priority="281" operator="lessThan">
      <formula>0</formula>
    </cfRule>
    <cfRule type="cellIs" dxfId="624" priority="282" operator="greaterThan">
      <formula>0</formula>
    </cfRule>
  </conditionalFormatting>
  <conditionalFormatting sqref="L27:L31">
    <cfRule type="cellIs" dxfId="623" priority="279" operator="lessThan">
      <formula>0</formula>
    </cfRule>
    <cfRule type="cellIs" dxfId="622" priority="280" operator="greaterThan">
      <formula>0</formula>
    </cfRule>
  </conditionalFormatting>
  <conditionalFormatting sqref="AG40">
    <cfRule type="cellIs" dxfId="621" priority="329" operator="lessThan">
      <formula>0</formula>
    </cfRule>
    <cfRule type="cellIs" dxfId="620" priority="330" operator="greaterThan">
      <formula>0</formula>
    </cfRule>
  </conditionalFormatting>
  <conditionalFormatting sqref="I12:I18">
    <cfRule type="cellIs" dxfId="619" priority="391" operator="lessThan">
      <formula>0</formula>
    </cfRule>
    <cfRule type="cellIs" dxfId="618" priority="392" operator="greaterThan">
      <formula>0</formula>
    </cfRule>
  </conditionalFormatting>
  <conditionalFormatting sqref="AM12:AM18">
    <cfRule type="cellIs" dxfId="617" priority="389" operator="lessThan">
      <formula>0</formula>
    </cfRule>
    <cfRule type="cellIs" dxfId="616" priority="390" operator="greaterThan">
      <formula>0</formula>
    </cfRule>
  </conditionalFormatting>
  <conditionalFormatting sqref="AK12:AK18">
    <cfRule type="cellIs" dxfId="615" priority="387" operator="lessThan">
      <formula>0</formula>
    </cfRule>
    <cfRule type="cellIs" dxfId="614" priority="388" operator="greaterThan">
      <formula>0</formula>
    </cfRule>
  </conditionalFormatting>
  <conditionalFormatting sqref="N12:N18">
    <cfRule type="cellIs" dxfId="613" priority="385" operator="lessThan">
      <formula>0</formula>
    </cfRule>
    <cfRule type="cellIs" dxfId="612" priority="386" operator="greaterThan">
      <formula>0</formula>
    </cfRule>
  </conditionalFormatting>
  <conditionalFormatting sqref="S12:S18">
    <cfRule type="cellIs" dxfId="611" priority="383" operator="lessThan">
      <formula>0</formula>
    </cfRule>
    <cfRule type="cellIs" dxfId="610" priority="384" operator="greaterThan">
      <formula>0</formula>
    </cfRule>
  </conditionalFormatting>
  <conditionalFormatting sqref="R19:R21">
    <cfRule type="cellIs" dxfId="609" priority="299" operator="lessThan">
      <formula>0</formula>
    </cfRule>
    <cfRule type="cellIs" dxfId="608" priority="300" operator="greaterThan">
      <formula>0</formula>
    </cfRule>
  </conditionalFormatting>
  <conditionalFormatting sqref="Q19:Q21">
    <cfRule type="cellIs" dxfId="607" priority="307" operator="lessThan">
      <formula>0</formula>
    </cfRule>
    <cfRule type="cellIs" dxfId="606" priority="308" operator="greaterThan">
      <formula>0</formula>
    </cfRule>
  </conditionalFormatting>
  <conditionalFormatting sqref="S19:S21">
    <cfRule type="cellIs" dxfId="605" priority="305" operator="lessThan">
      <formula>0</formula>
    </cfRule>
    <cfRule type="cellIs" dxfId="604" priority="306" operator="greaterThan">
      <formula>0</formula>
    </cfRule>
  </conditionalFormatting>
  <conditionalFormatting sqref="R40">
    <cfRule type="cellIs" dxfId="603" priority="341" operator="lessThan">
      <formula>0</formula>
    </cfRule>
    <cfRule type="cellIs" dxfId="602" priority="342" operator="greaterThan">
      <formula>0</formula>
    </cfRule>
  </conditionalFormatting>
  <conditionalFormatting sqref="X19:X21">
    <cfRule type="cellIs" dxfId="601" priority="301" operator="lessThan">
      <formula>0</formula>
    </cfRule>
    <cfRule type="cellIs" dxfId="600" priority="302" operator="greaterThan">
      <formula>0</formula>
    </cfRule>
  </conditionalFormatting>
  <conditionalFormatting sqref="AM40">
    <cfRule type="cellIs" dxfId="599" priority="353" operator="lessThan">
      <formula>0</formula>
    </cfRule>
    <cfRule type="cellIs" dxfId="598" priority="354" operator="greaterThan">
      <formula>0</formula>
    </cfRule>
  </conditionalFormatting>
  <conditionalFormatting sqref="AA40">
    <cfRule type="cellIs" dxfId="597" priority="369" operator="lessThan">
      <formula>0</formula>
    </cfRule>
    <cfRule type="cellIs" dxfId="596" priority="370" operator="greaterThan">
      <formula>0</formula>
    </cfRule>
  </conditionalFormatting>
  <conditionalFormatting sqref="V40">
    <cfRule type="cellIs" dxfId="595" priority="371" operator="lessThan">
      <formula>0</formula>
    </cfRule>
    <cfRule type="cellIs" dxfId="594" priority="372" operator="greaterThan">
      <formula>0</formula>
    </cfRule>
  </conditionalFormatting>
  <conditionalFormatting sqref="AF40">
    <cfRule type="cellIs" dxfId="593" priority="367" operator="lessThan">
      <formula>0</formula>
    </cfRule>
    <cfRule type="cellIs" dxfId="592" priority="368" operator="greaterThan">
      <formula>0</formula>
    </cfRule>
  </conditionalFormatting>
  <conditionalFormatting sqref="AK40">
    <cfRule type="cellIs" dxfId="591" priority="365" operator="lessThan">
      <formula>0</formula>
    </cfRule>
    <cfRule type="cellIs" dxfId="590" priority="366" operator="greaterThan">
      <formula>0</formula>
    </cfRule>
  </conditionalFormatting>
  <conditionalFormatting sqref="N40">
    <cfRule type="cellIs" dxfId="589" priority="363" operator="lessThan">
      <formula>0</formula>
    </cfRule>
    <cfRule type="cellIs" dxfId="588" priority="364" operator="greaterThan">
      <formula>0</formula>
    </cfRule>
  </conditionalFormatting>
  <conditionalFormatting sqref="H10 H12:H18">
    <cfRule type="cellIs" dxfId="587" priority="351" operator="lessThan">
      <formula>0</formula>
    </cfRule>
    <cfRule type="cellIs" dxfId="586" priority="352" operator="greaterThan">
      <formula>0</formula>
    </cfRule>
  </conditionalFormatting>
  <conditionalFormatting sqref="AF19:AF21 AH19:AH21">
    <cfRule type="cellIs" dxfId="585" priority="321" operator="lessThan">
      <formula>0</formula>
    </cfRule>
    <cfRule type="cellIs" dxfId="584" priority="322" operator="greaterThan">
      <formula>0</formula>
    </cfRule>
  </conditionalFormatting>
  <conditionalFormatting sqref="AM19:AM21">
    <cfRule type="cellIs" dxfId="583" priority="319" operator="lessThan">
      <formula>0</formula>
    </cfRule>
    <cfRule type="cellIs" dxfId="582" priority="320" operator="greaterThan">
      <formula>0</formula>
    </cfRule>
  </conditionalFormatting>
  <conditionalFormatting sqref="H40">
    <cfRule type="cellIs" dxfId="581" priority="349" operator="lessThan">
      <formula>0</formula>
    </cfRule>
    <cfRule type="cellIs" dxfId="580" priority="350" operator="greaterThan">
      <formula>0</formula>
    </cfRule>
  </conditionalFormatting>
  <conditionalFormatting sqref="N19:N21">
    <cfRule type="cellIs" dxfId="579" priority="309" operator="lessThan">
      <formula>0</formula>
    </cfRule>
    <cfRule type="cellIs" dxfId="578" priority="310" operator="greaterThan">
      <formula>0</formula>
    </cfRule>
  </conditionalFormatting>
  <conditionalFormatting sqref="V19:V21">
    <cfRule type="cellIs" dxfId="577" priority="303" operator="lessThan">
      <formula>0</formula>
    </cfRule>
    <cfRule type="cellIs" dxfId="576" priority="304" operator="greaterThan">
      <formula>0</formula>
    </cfRule>
  </conditionalFormatting>
  <conditionalFormatting sqref="AB13:AB18">
    <cfRule type="cellIs" dxfId="575" priority="335" operator="lessThan">
      <formula>0</formula>
    </cfRule>
    <cfRule type="cellIs" dxfId="574" priority="336" operator="greaterThan">
      <formula>0</formula>
    </cfRule>
  </conditionalFormatting>
  <conditionalFormatting sqref="M19:M21">
    <cfRule type="cellIs" dxfId="573" priority="289" operator="lessThan">
      <formula>0</formula>
    </cfRule>
    <cfRule type="cellIs" dxfId="572" priority="290" operator="greaterThan">
      <formula>0</formula>
    </cfRule>
  </conditionalFormatting>
  <conditionalFormatting sqref="H19:H21">
    <cfRule type="cellIs" dxfId="571" priority="287" operator="lessThan">
      <formula>0</formula>
    </cfRule>
    <cfRule type="cellIs" dxfId="570" priority="288" operator="greaterThan">
      <formula>0</formula>
    </cfRule>
  </conditionalFormatting>
  <conditionalFormatting sqref="AB40">
    <cfRule type="cellIs" dxfId="569" priority="333" operator="lessThan">
      <formula>0</formula>
    </cfRule>
    <cfRule type="cellIs" dxfId="568" priority="334" operator="greaterThan">
      <formula>0</formula>
    </cfRule>
  </conditionalFormatting>
  <conditionalFormatting sqref="AL10 AL12:AL18">
    <cfRule type="cellIs" dxfId="567" priority="327" operator="lessThan">
      <formula>0</formula>
    </cfRule>
    <cfRule type="cellIs" dxfId="566" priority="328" operator="greaterThan">
      <formula>0</formula>
    </cfRule>
  </conditionalFormatting>
  <conditionalFormatting sqref="X27:X30">
    <cfRule type="cellIs" dxfId="565" priority="273" operator="lessThan">
      <formula>0</formula>
    </cfRule>
    <cfRule type="cellIs" dxfId="564" priority="274" operator="greaterThan">
      <formula>0</formula>
    </cfRule>
  </conditionalFormatting>
  <conditionalFormatting sqref="V27:V31">
    <cfRule type="cellIs" dxfId="563" priority="271" operator="lessThan">
      <formula>0</formula>
    </cfRule>
    <cfRule type="cellIs" dxfId="562" priority="272" operator="greaterThan">
      <formula>0</formula>
    </cfRule>
  </conditionalFormatting>
  <conditionalFormatting sqref="AL40">
    <cfRule type="cellIs" dxfId="561" priority="325" operator="lessThan">
      <formula>0</formula>
    </cfRule>
    <cfRule type="cellIs" dxfId="560" priority="326" operator="greaterThan">
      <formula>0</formula>
    </cfRule>
  </conditionalFormatting>
  <conditionalFormatting sqref="AA19:AA21 AC19:AC21">
    <cfRule type="cellIs" dxfId="559" priority="323" operator="lessThan">
      <formula>0</formula>
    </cfRule>
    <cfRule type="cellIs" dxfId="558" priority="324" operator="greaterThan">
      <formula>0</formula>
    </cfRule>
  </conditionalFormatting>
  <conditionalFormatting sqref="AA27:AA31">
    <cfRule type="cellIs" dxfId="557" priority="267" operator="lessThan">
      <formula>0</formula>
    </cfRule>
    <cfRule type="cellIs" dxfId="556" priority="268" operator="greaterThan">
      <formula>0</formula>
    </cfRule>
  </conditionalFormatting>
  <conditionalFormatting sqref="AH27:AH30">
    <cfRule type="cellIs" dxfId="555" priority="265" operator="lessThan">
      <formula>0</formula>
    </cfRule>
    <cfRule type="cellIs" dxfId="554" priority="266" operator="greaterThan">
      <formula>0</formula>
    </cfRule>
  </conditionalFormatting>
  <conditionalFormatting sqref="AK19:AK21">
    <cfRule type="cellIs" dxfId="553" priority="317" operator="lessThan">
      <formula>0</formula>
    </cfRule>
    <cfRule type="cellIs" dxfId="552" priority="318" operator="greaterThan">
      <formula>0</formula>
    </cfRule>
  </conditionalFormatting>
  <conditionalFormatting sqref="G19:G21">
    <cfRule type="cellIs" dxfId="551" priority="315" operator="lessThan">
      <formula>0</formula>
    </cfRule>
    <cfRule type="cellIs" dxfId="550" priority="316" operator="greaterThan">
      <formula>0</formula>
    </cfRule>
  </conditionalFormatting>
  <conditionalFormatting sqref="AK27:AK31">
    <cfRule type="cellIs" dxfId="549" priority="259" operator="lessThan">
      <formula>0</formula>
    </cfRule>
    <cfRule type="cellIs" dxfId="548" priority="260" operator="greaterThan">
      <formula>0</formula>
    </cfRule>
  </conditionalFormatting>
  <conditionalFormatting sqref="R27:R28">
    <cfRule type="cellIs" dxfId="547" priority="257" operator="lessThan">
      <formula>0</formula>
    </cfRule>
    <cfRule type="cellIs" dxfId="546" priority="258" operator="greaterThan">
      <formula>0</formula>
    </cfRule>
  </conditionalFormatting>
  <conditionalFormatting sqref="W29:W31">
    <cfRule type="cellIs" dxfId="545" priority="251" operator="lessThan">
      <formula>0</formula>
    </cfRule>
    <cfRule type="cellIs" dxfId="544" priority="252" operator="greaterThan">
      <formula>0</formula>
    </cfRule>
  </conditionalFormatting>
  <conditionalFormatting sqref="AB27:AB28">
    <cfRule type="cellIs" dxfId="543" priority="249" operator="lessThan">
      <formula>0</formula>
    </cfRule>
    <cfRule type="cellIs" dxfId="542" priority="250" operator="greaterThan">
      <formula>0</formula>
    </cfRule>
  </conditionalFormatting>
  <conditionalFormatting sqref="AG29:AG31">
    <cfRule type="cellIs" dxfId="541" priority="243" operator="lessThan">
      <formula>0</formula>
    </cfRule>
    <cfRule type="cellIs" dxfId="540" priority="244" operator="greaterThan">
      <formula>0</formula>
    </cfRule>
  </conditionalFormatting>
  <conditionalFormatting sqref="AL27:AL28">
    <cfRule type="cellIs" dxfId="539" priority="241" operator="lessThan">
      <formula>0</formula>
    </cfRule>
    <cfRule type="cellIs" dxfId="538" priority="242" operator="greaterThan">
      <formula>0</formula>
    </cfRule>
  </conditionalFormatting>
  <conditionalFormatting sqref="AG19:AG21">
    <cfRule type="cellIs" dxfId="537" priority="293" operator="lessThan">
      <formula>0</formula>
    </cfRule>
    <cfRule type="cellIs" dxfId="536" priority="294" operator="greaterThan">
      <formula>0</formula>
    </cfRule>
  </conditionalFormatting>
  <conditionalFormatting sqref="AL19:AL21">
    <cfRule type="cellIs" dxfId="535" priority="291" operator="lessThan">
      <formula>0</formula>
    </cfRule>
    <cfRule type="cellIs" dxfId="534" priority="292" operator="greaterThan">
      <formula>0</formula>
    </cfRule>
  </conditionalFormatting>
  <conditionalFormatting sqref="M29:M31">
    <cfRule type="cellIs" dxfId="533" priority="235" operator="lessThan">
      <formula>0</formula>
    </cfRule>
    <cfRule type="cellIs" dxfId="532" priority="236" operator="greaterThan">
      <formula>0</formula>
    </cfRule>
  </conditionalFormatting>
  <conditionalFormatting sqref="H27:H28">
    <cfRule type="cellIs" dxfId="531" priority="233" operator="lessThan">
      <formula>0</formula>
    </cfRule>
    <cfRule type="cellIs" dxfId="530" priority="234" operator="greaterThan">
      <formula>0</formula>
    </cfRule>
  </conditionalFormatting>
  <conditionalFormatting sqref="I27:I31">
    <cfRule type="cellIs" dxfId="529" priority="285" operator="lessThan">
      <formula>0</formula>
    </cfRule>
    <cfRule type="cellIs" dxfId="528" priority="286" operator="greaterThan">
      <formula>0</formula>
    </cfRule>
  </conditionalFormatting>
  <conditionalFormatting sqref="G27:G31">
    <cfRule type="cellIs" dxfId="527" priority="283" operator="lessThan">
      <formula>0</formula>
    </cfRule>
    <cfRule type="cellIs" dxfId="526" priority="284" operator="greaterThan">
      <formula>0</formula>
    </cfRule>
  </conditionalFormatting>
  <conditionalFormatting sqref="S31">
    <cfRule type="cellIs" dxfId="525" priority="227" operator="lessThan">
      <formula>0</formula>
    </cfRule>
    <cfRule type="cellIs" dxfId="524" priority="228" operator="greaterThan">
      <formula>0</formula>
    </cfRule>
  </conditionalFormatting>
  <conditionalFormatting sqref="X31">
    <cfRule type="cellIs" dxfId="523" priority="225" operator="lessThan">
      <formula>0</formula>
    </cfRule>
    <cfRule type="cellIs" dxfId="522" priority="226" operator="greaterThan">
      <formula>0</formula>
    </cfRule>
  </conditionalFormatting>
  <conditionalFormatting sqref="S27:S30">
    <cfRule type="cellIs" dxfId="521" priority="277" operator="lessThan">
      <formula>0</formula>
    </cfRule>
    <cfRule type="cellIs" dxfId="520" priority="278" operator="greaterThan">
      <formula>0</formula>
    </cfRule>
  </conditionalFormatting>
  <conditionalFormatting sqref="Q27:Q31">
    <cfRule type="cellIs" dxfId="519" priority="275" operator="lessThan">
      <formula>0</formula>
    </cfRule>
    <cfRule type="cellIs" dxfId="518" priority="276" operator="greaterThan">
      <formula>0</formula>
    </cfRule>
  </conditionalFormatting>
  <conditionalFormatting sqref="AM31">
    <cfRule type="cellIs" dxfId="517" priority="219" operator="lessThan">
      <formula>0</formula>
    </cfRule>
    <cfRule type="cellIs" dxfId="516" priority="220" operator="greaterThan">
      <formula>0</formula>
    </cfRule>
  </conditionalFormatting>
  <conditionalFormatting sqref="AC27:AC30">
    <cfRule type="cellIs" dxfId="515" priority="269" operator="lessThan">
      <formula>0</formula>
    </cfRule>
    <cfRule type="cellIs" dxfId="514" priority="270" operator="greaterThan">
      <formula>0</formula>
    </cfRule>
  </conditionalFormatting>
  <conditionalFormatting sqref="AF27:AF31">
    <cfRule type="cellIs" dxfId="513" priority="263" operator="lessThan">
      <formula>0</formula>
    </cfRule>
    <cfRule type="cellIs" dxfId="512" priority="264" operator="greaterThan">
      <formula>0</formula>
    </cfRule>
  </conditionalFormatting>
  <conditionalFormatting sqref="AM27:AM30">
    <cfRule type="cellIs" dxfId="511" priority="261" operator="lessThan">
      <formula>0</formula>
    </cfRule>
    <cfRule type="cellIs" dxfId="510" priority="262" operator="greaterThan">
      <formula>0</formula>
    </cfRule>
  </conditionalFormatting>
  <conditionalFormatting sqref="R29:R31">
    <cfRule type="cellIs" dxfId="509" priority="255" operator="lessThan">
      <formula>0</formula>
    </cfRule>
    <cfRule type="cellIs" dxfId="508" priority="256" operator="greaterThan">
      <formula>0</formula>
    </cfRule>
  </conditionalFormatting>
  <conditionalFormatting sqref="W27:W28">
    <cfRule type="cellIs" dxfId="507" priority="253" operator="lessThan">
      <formula>0</formula>
    </cfRule>
    <cfRule type="cellIs" dxfId="506" priority="254" operator="greaterThan">
      <formula>0</formula>
    </cfRule>
  </conditionalFormatting>
  <conditionalFormatting sqref="AB29:AB31">
    <cfRule type="cellIs" dxfId="505" priority="247" operator="lessThan">
      <formula>0</formula>
    </cfRule>
    <cfRule type="cellIs" dxfId="504" priority="248" operator="greaterThan">
      <formula>0</formula>
    </cfRule>
  </conditionalFormatting>
  <conditionalFormatting sqref="AG27:AG28">
    <cfRule type="cellIs" dxfId="503" priority="245" operator="lessThan">
      <formula>0</formula>
    </cfRule>
    <cfRule type="cellIs" dxfId="502" priority="246" operator="greaterThan">
      <formula>0</formula>
    </cfRule>
  </conditionalFormatting>
  <conditionalFormatting sqref="AL29:AL31">
    <cfRule type="cellIs" dxfId="501" priority="239" operator="lessThan">
      <formula>0</formula>
    </cfRule>
    <cfRule type="cellIs" dxfId="500" priority="240" operator="greaterThan">
      <formula>0</formula>
    </cfRule>
  </conditionalFormatting>
  <conditionalFormatting sqref="M27:M28">
    <cfRule type="cellIs" dxfId="499" priority="237" operator="lessThan">
      <formula>0</formula>
    </cfRule>
    <cfRule type="cellIs" dxfId="498" priority="238" operator="greaterThan">
      <formula>0</formula>
    </cfRule>
  </conditionalFormatting>
  <conditionalFormatting sqref="H29:H31">
    <cfRule type="cellIs" dxfId="497" priority="231" operator="lessThan">
      <formula>0</formula>
    </cfRule>
    <cfRule type="cellIs" dxfId="496" priority="232" operator="greaterThan">
      <formula>0</formula>
    </cfRule>
  </conditionalFormatting>
  <conditionalFormatting sqref="N31">
    <cfRule type="cellIs" dxfId="495" priority="229" operator="lessThan">
      <formula>0</formula>
    </cfRule>
    <cfRule type="cellIs" dxfId="494" priority="230" operator="greaterThan">
      <formula>0</formula>
    </cfRule>
  </conditionalFormatting>
  <conditionalFormatting sqref="AC31">
    <cfRule type="cellIs" dxfId="493" priority="223" operator="lessThan">
      <formula>0</formula>
    </cfRule>
    <cfRule type="cellIs" dxfId="492" priority="224" operator="greaterThan">
      <formula>0</formula>
    </cfRule>
  </conditionalFormatting>
  <conditionalFormatting sqref="AH31">
    <cfRule type="cellIs" dxfId="491" priority="221" operator="lessThan">
      <formula>0</formula>
    </cfRule>
    <cfRule type="cellIs" dxfId="490" priority="222" operator="greaterThan">
      <formula>0</formula>
    </cfRule>
  </conditionalFormatting>
  <conditionalFormatting sqref="AR10">
    <cfRule type="cellIs" dxfId="489" priority="217" operator="lessThan">
      <formula>0</formula>
    </cfRule>
    <cfRule type="cellIs" dxfId="488" priority="218" operator="greaterThan">
      <formula>0</formula>
    </cfRule>
  </conditionalFormatting>
  <conditionalFormatting sqref="AP10">
    <cfRule type="cellIs" dxfId="487" priority="215" operator="lessThan">
      <formula>0</formula>
    </cfRule>
    <cfRule type="cellIs" dxfId="486" priority="216" operator="greaterThan">
      <formula>0</formula>
    </cfRule>
  </conditionalFormatting>
  <conditionalFormatting sqref="AR12:AR18">
    <cfRule type="cellIs" dxfId="485" priority="213" operator="lessThan">
      <formula>0</formula>
    </cfRule>
    <cfRule type="cellIs" dxfId="484" priority="214" operator="greaterThan">
      <formula>0</formula>
    </cfRule>
  </conditionalFormatting>
  <conditionalFormatting sqref="AP12:AP18">
    <cfRule type="cellIs" dxfId="483" priority="211" operator="lessThan">
      <formula>0</formula>
    </cfRule>
    <cfRule type="cellIs" dxfId="482" priority="212" operator="greaterThan">
      <formula>0</formula>
    </cfRule>
  </conditionalFormatting>
  <conditionalFormatting sqref="AR19:AR21">
    <cfRule type="cellIs" dxfId="481" priority="207" operator="lessThan">
      <formula>0</formula>
    </cfRule>
    <cfRule type="cellIs" dxfId="480" priority="208" operator="greaterThan">
      <formula>0</formula>
    </cfRule>
  </conditionalFormatting>
  <conditionalFormatting sqref="AQ10 AQ12:AQ18">
    <cfRule type="cellIs" dxfId="479" priority="209" operator="lessThan">
      <formula>0</formula>
    </cfRule>
    <cfRule type="cellIs" dxfId="478" priority="210" operator="greaterThan">
      <formula>0</formula>
    </cfRule>
  </conditionalFormatting>
  <conditionalFormatting sqref="AP19:AP21">
    <cfRule type="cellIs" dxfId="477" priority="205" operator="lessThan">
      <formula>0</formula>
    </cfRule>
    <cfRule type="cellIs" dxfId="476" priority="206" operator="greaterThan">
      <formula>0</formula>
    </cfRule>
  </conditionalFormatting>
  <conditionalFormatting sqref="AQ19:AQ21">
    <cfRule type="cellIs" dxfId="475" priority="203" operator="lessThan">
      <formula>0</formula>
    </cfRule>
    <cfRule type="cellIs" dxfId="474" priority="204" operator="greaterThan">
      <formula>0</formula>
    </cfRule>
  </conditionalFormatting>
  <conditionalFormatting sqref="AW10">
    <cfRule type="cellIs" dxfId="473" priority="201" operator="lessThan">
      <formula>0</formula>
    </cfRule>
    <cfRule type="cellIs" dxfId="472" priority="202" operator="greaterThan">
      <formula>0</formula>
    </cfRule>
  </conditionalFormatting>
  <conditionalFormatting sqref="AU10">
    <cfRule type="cellIs" dxfId="471" priority="199" operator="lessThan">
      <formula>0</formula>
    </cfRule>
    <cfRule type="cellIs" dxfId="470" priority="200" operator="greaterThan">
      <formula>0</formula>
    </cfRule>
  </conditionalFormatting>
  <conditionalFormatting sqref="AW12:AW18">
    <cfRule type="cellIs" dxfId="469" priority="197" operator="lessThan">
      <formula>0</formula>
    </cfRule>
    <cfRule type="cellIs" dxfId="468" priority="198" operator="greaterThan">
      <formula>0</formula>
    </cfRule>
  </conditionalFormatting>
  <conditionalFormatting sqref="AU12:AU18">
    <cfRule type="cellIs" dxfId="467" priority="195" operator="lessThan">
      <formula>0</formula>
    </cfRule>
    <cfRule type="cellIs" dxfId="466" priority="196" operator="greaterThan">
      <formula>0</formula>
    </cfRule>
  </conditionalFormatting>
  <conditionalFormatting sqref="AW19:AW21">
    <cfRule type="cellIs" dxfId="465" priority="191" operator="lessThan">
      <formula>0</formula>
    </cfRule>
    <cfRule type="cellIs" dxfId="464" priority="192" operator="greaterThan">
      <formula>0</formula>
    </cfRule>
  </conditionalFormatting>
  <conditionalFormatting sqref="AV10 AV12:AV18">
    <cfRule type="cellIs" dxfId="463" priority="193" operator="lessThan">
      <formula>0</formula>
    </cfRule>
    <cfRule type="cellIs" dxfId="462" priority="194" operator="greaterThan">
      <formula>0</formula>
    </cfRule>
  </conditionalFormatting>
  <conditionalFormatting sqref="AU19:AU21">
    <cfRule type="cellIs" dxfId="461" priority="189" operator="lessThan">
      <formula>0</formula>
    </cfRule>
    <cfRule type="cellIs" dxfId="460" priority="190" operator="greaterThan">
      <formula>0</formula>
    </cfRule>
  </conditionalFormatting>
  <conditionalFormatting sqref="AV19:AV21">
    <cfRule type="cellIs" dxfId="459" priority="187" operator="lessThan">
      <formula>0</formula>
    </cfRule>
    <cfRule type="cellIs" dxfId="458" priority="188" operator="greaterThan">
      <formula>0</formula>
    </cfRule>
  </conditionalFormatting>
  <conditionalFormatting sqref="BB10">
    <cfRule type="cellIs" dxfId="457" priority="185" operator="lessThan">
      <formula>0</formula>
    </cfRule>
    <cfRule type="cellIs" dxfId="456" priority="186" operator="greaterThan">
      <formula>0</formula>
    </cfRule>
  </conditionalFormatting>
  <conditionalFormatting sqref="AZ10">
    <cfRule type="cellIs" dxfId="455" priority="183" operator="lessThan">
      <formula>0</formula>
    </cfRule>
    <cfRule type="cellIs" dxfId="454" priority="184" operator="greaterThan">
      <formula>0</formula>
    </cfRule>
  </conditionalFormatting>
  <conditionalFormatting sqref="BB12:BB18">
    <cfRule type="cellIs" dxfId="453" priority="181" operator="lessThan">
      <formula>0</formula>
    </cfRule>
    <cfRule type="cellIs" dxfId="452" priority="182" operator="greaterThan">
      <formula>0</formula>
    </cfRule>
  </conditionalFormatting>
  <conditionalFormatting sqref="AZ12:AZ18">
    <cfRule type="cellIs" dxfId="451" priority="179" operator="lessThan">
      <formula>0</formula>
    </cfRule>
    <cfRule type="cellIs" dxfId="450" priority="180" operator="greaterThan">
      <formula>0</formula>
    </cfRule>
  </conditionalFormatting>
  <conditionalFormatting sqref="BB19:BB21">
    <cfRule type="cellIs" dxfId="449" priority="177" operator="lessThan">
      <formula>0</formula>
    </cfRule>
    <cfRule type="cellIs" dxfId="448" priority="178" operator="greaterThan">
      <formula>0</formula>
    </cfRule>
  </conditionalFormatting>
  <conditionalFormatting sqref="AZ19:AZ21">
    <cfRule type="cellIs" dxfId="447" priority="175" operator="lessThan">
      <formula>0</formula>
    </cfRule>
    <cfRule type="cellIs" dxfId="446" priority="176" operator="greaterThan">
      <formula>0</formula>
    </cfRule>
  </conditionalFormatting>
  <conditionalFormatting sqref="BA19:BA21">
    <cfRule type="cellIs" dxfId="445" priority="173" operator="lessThan">
      <formula>0</formula>
    </cfRule>
    <cfRule type="cellIs" dxfId="444" priority="174" operator="greaterThan">
      <formula>0</formula>
    </cfRule>
  </conditionalFormatting>
  <conditionalFormatting sqref="AP27:AP31">
    <cfRule type="cellIs" dxfId="443" priority="169" operator="lessThan">
      <formula>0</formula>
    </cfRule>
    <cfRule type="cellIs" dxfId="442" priority="170" operator="greaterThan">
      <formula>0</formula>
    </cfRule>
  </conditionalFormatting>
  <conditionalFormatting sqref="AQ27:AQ28">
    <cfRule type="cellIs" dxfId="441" priority="167" operator="lessThan">
      <formula>0</formula>
    </cfRule>
    <cfRule type="cellIs" dxfId="440" priority="168" operator="greaterThan">
      <formula>0</formula>
    </cfRule>
  </conditionalFormatting>
  <conditionalFormatting sqref="AR31">
    <cfRule type="cellIs" dxfId="439" priority="163" operator="lessThan">
      <formula>0</formula>
    </cfRule>
    <cfRule type="cellIs" dxfId="438" priority="164" operator="greaterThan">
      <formula>0</formula>
    </cfRule>
  </conditionalFormatting>
  <conditionalFormatting sqref="AR27:AR30">
    <cfRule type="cellIs" dxfId="437" priority="171" operator="lessThan">
      <formula>0</formula>
    </cfRule>
    <cfRule type="cellIs" dxfId="436" priority="172" operator="greaterThan">
      <formula>0</formula>
    </cfRule>
  </conditionalFormatting>
  <conditionalFormatting sqref="AQ29:AQ31">
    <cfRule type="cellIs" dxfId="435" priority="165" operator="lessThan">
      <formula>0</formula>
    </cfRule>
    <cfRule type="cellIs" dxfId="434" priority="166" operator="greaterThan">
      <formula>0</formula>
    </cfRule>
  </conditionalFormatting>
  <conditionalFormatting sqref="AU27:AU31">
    <cfRule type="cellIs" dxfId="433" priority="159" operator="lessThan">
      <formula>0</formula>
    </cfRule>
    <cfRule type="cellIs" dxfId="432" priority="160" operator="greaterThan">
      <formula>0</formula>
    </cfRule>
  </conditionalFormatting>
  <conditionalFormatting sqref="AV27:AV28">
    <cfRule type="cellIs" dxfId="431" priority="157" operator="lessThan">
      <formula>0</formula>
    </cfRule>
    <cfRule type="cellIs" dxfId="430" priority="158" operator="greaterThan">
      <formula>0</formula>
    </cfRule>
  </conditionalFormatting>
  <conditionalFormatting sqref="AW31">
    <cfRule type="cellIs" dxfId="429" priority="153" operator="lessThan">
      <formula>0</formula>
    </cfRule>
    <cfRule type="cellIs" dxfId="428" priority="154" operator="greaterThan">
      <formula>0</formula>
    </cfRule>
  </conditionalFormatting>
  <conditionalFormatting sqref="AW27:AW30">
    <cfRule type="cellIs" dxfId="427" priority="161" operator="lessThan">
      <formula>0</formula>
    </cfRule>
    <cfRule type="cellIs" dxfId="426" priority="162" operator="greaterThan">
      <formula>0</formula>
    </cfRule>
  </conditionalFormatting>
  <conditionalFormatting sqref="AV29:AV31">
    <cfRule type="cellIs" dxfId="425" priority="155" operator="lessThan">
      <formula>0</formula>
    </cfRule>
    <cfRule type="cellIs" dxfId="424" priority="156" operator="greaterThan">
      <formula>0</formula>
    </cfRule>
  </conditionalFormatting>
  <conditionalFormatting sqref="AZ27:AZ31">
    <cfRule type="cellIs" dxfId="423" priority="149" operator="lessThan">
      <formula>0</formula>
    </cfRule>
    <cfRule type="cellIs" dxfId="422" priority="150" operator="greaterThan">
      <formula>0</formula>
    </cfRule>
  </conditionalFormatting>
  <conditionalFormatting sqref="BA28">
    <cfRule type="cellIs" dxfId="421" priority="147" operator="lessThan">
      <formula>0</formula>
    </cfRule>
    <cfRule type="cellIs" dxfId="420" priority="148" operator="greaterThan">
      <formula>0</formula>
    </cfRule>
  </conditionalFormatting>
  <conditionalFormatting sqref="BB31">
    <cfRule type="cellIs" dxfId="419" priority="143" operator="lessThan">
      <formula>0</formula>
    </cfRule>
    <cfRule type="cellIs" dxfId="418" priority="144" operator="greaterThan">
      <formula>0</formula>
    </cfRule>
  </conditionalFormatting>
  <conditionalFormatting sqref="BB27:BB30">
    <cfRule type="cellIs" dxfId="417" priority="151" operator="lessThan">
      <formula>0</formula>
    </cfRule>
    <cfRule type="cellIs" dxfId="416" priority="152" operator="greaterThan">
      <formula>0</formula>
    </cfRule>
  </conditionalFormatting>
  <conditionalFormatting sqref="BA29:BA31">
    <cfRule type="cellIs" dxfId="415" priority="145" operator="lessThan">
      <formula>0</formula>
    </cfRule>
    <cfRule type="cellIs" dxfId="414" priority="146" operator="greaterThan">
      <formula>0</formula>
    </cfRule>
  </conditionalFormatting>
  <conditionalFormatting sqref="H10 H12">
    <cfRule type="cellIs" dxfId="413" priority="142" operator="lessThan">
      <formula>100</formula>
    </cfRule>
  </conditionalFormatting>
  <conditionalFormatting sqref="M10 M12">
    <cfRule type="cellIs" dxfId="412" priority="140" operator="lessThan">
      <formula>0</formula>
    </cfRule>
    <cfRule type="cellIs" dxfId="411" priority="141" operator="greaterThan">
      <formula>0</formula>
    </cfRule>
  </conditionalFormatting>
  <conditionalFormatting sqref="M10 M12">
    <cfRule type="cellIs" dxfId="410" priority="139" operator="lessThan">
      <formula>100</formula>
    </cfRule>
  </conditionalFormatting>
  <conditionalFormatting sqref="R10 R12">
    <cfRule type="cellIs" dxfId="409" priority="137" operator="lessThan">
      <formula>0</formula>
    </cfRule>
    <cfRule type="cellIs" dxfId="408" priority="138" operator="greaterThan">
      <formula>0</formula>
    </cfRule>
  </conditionalFormatting>
  <conditionalFormatting sqref="R10 R12">
    <cfRule type="cellIs" dxfId="407" priority="136" operator="lessThan">
      <formula>100</formula>
    </cfRule>
  </conditionalFormatting>
  <conditionalFormatting sqref="W10 W12">
    <cfRule type="cellIs" dxfId="406" priority="134" operator="lessThan">
      <formula>0</formula>
    </cfRule>
    <cfRule type="cellIs" dxfId="405" priority="135" operator="greaterThan">
      <formula>0</formula>
    </cfRule>
  </conditionalFormatting>
  <conditionalFormatting sqref="W10 W12">
    <cfRule type="cellIs" dxfId="404" priority="132" operator="lessThan">
      <formula>0</formula>
    </cfRule>
    <cfRule type="cellIs" dxfId="403" priority="133" operator="greaterThan">
      <formula>0</formula>
    </cfRule>
  </conditionalFormatting>
  <conditionalFormatting sqref="W10 W12">
    <cfRule type="cellIs" dxfId="402" priority="131" operator="lessThan">
      <formula>100</formula>
    </cfRule>
  </conditionalFormatting>
  <conditionalFormatting sqref="AB10 AB12">
    <cfRule type="cellIs" dxfId="401" priority="129" operator="lessThan">
      <formula>0</formula>
    </cfRule>
    <cfRule type="cellIs" dxfId="400" priority="130" operator="greaterThan">
      <formula>0</formula>
    </cfRule>
  </conditionalFormatting>
  <conditionalFormatting sqref="AB10 AB12">
    <cfRule type="cellIs" dxfId="399" priority="127" operator="lessThan">
      <formula>0</formula>
    </cfRule>
    <cfRule type="cellIs" dxfId="398" priority="128" operator="greaterThan">
      <formula>0</formula>
    </cfRule>
  </conditionalFormatting>
  <conditionalFormatting sqref="AB10 AB12">
    <cfRule type="cellIs" dxfId="397" priority="126" operator="lessThan">
      <formula>100</formula>
    </cfRule>
  </conditionalFormatting>
  <conditionalFormatting sqref="AF10">
    <cfRule type="cellIs" dxfId="396" priority="124" operator="lessThan">
      <formula>0</formula>
    </cfRule>
    <cfRule type="cellIs" dxfId="395" priority="125" operator="greaterThan">
      <formula>0</formula>
    </cfRule>
  </conditionalFormatting>
  <conditionalFormatting sqref="AH10">
    <cfRule type="cellIs" dxfId="394" priority="122" operator="lessThan">
      <formula>0</formula>
    </cfRule>
    <cfRule type="cellIs" dxfId="393" priority="123" operator="greaterThan">
      <formula>0</formula>
    </cfRule>
  </conditionalFormatting>
  <conditionalFormatting sqref="AF12">
    <cfRule type="cellIs" dxfId="392" priority="120" operator="lessThan">
      <formula>0</formula>
    </cfRule>
    <cfRule type="cellIs" dxfId="391" priority="121" operator="greaterThan">
      <formula>0</formula>
    </cfRule>
  </conditionalFormatting>
  <conditionalFormatting sqref="AH12">
    <cfRule type="cellIs" dxfId="390" priority="118" operator="lessThan">
      <formula>0</formula>
    </cfRule>
    <cfRule type="cellIs" dxfId="389" priority="119" operator="greaterThan">
      <formula>0</formula>
    </cfRule>
  </conditionalFormatting>
  <conditionalFormatting sqref="AG10 AG12">
    <cfRule type="cellIs" dxfId="388" priority="116" operator="lessThan">
      <formula>0</formula>
    </cfRule>
    <cfRule type="cellIs" dxfId="387" priority="117" operator="greaterThan">
      <formula>0</formula>
    </cfRule>
  </conditionalFormatting>
  <conditionalFormatting sqref="AG10 AG12">
    <cfRule type="cellIs" dxfId="386" priority="115" operator="lessThan">
      <formula>100</formula>
    </cfRule>
  </conditionalFormatting>
  <conditionalFormatting sqref="AR40 AW40 BB40">
    <cfRule type="cellIs" dxfId="385" priority="111" operator="lessThan">
      <formula>0</formula>
    </cfRule>
    <cfRule type="cellIs" dxfId="384" priority="112" operator="greaterThan">
      <formula>0</formula>
    </cfRule>
  </conditionalFormatting>
  <conditionalFormatting sqref="AP40 AU40 AZ40">
    <cfRule type="cellIs" dxfId="383" priority="113" operator="lessThan">
      <formula>0</formula>
    </cfRule>
    <cfRule type="cellIs" dxfId="382" priority="114" operator="greaterThan">
      <formula>0</formula>
    </cfRule>
  </conditionalFormatting>
  <conditionalFormatting sqref="AQ40 AV40 BA40">
    <cfRule type="cellIs" dxfId="381" priority="109" operator="lessThan">
      <formula>0</formula>
    </cfRule>
    <cfRule type="cellIs" dxfId="380" priority="110" operator="greaterThan">
      <formula>0</formula>
    </cfRule>
  </conditionalFormatting>
  <conditionalFormatting sqref="BG19:BG21">
    <cfRule type="cellIs" dxfId="379" priority="107" operator="lessThan">
      <formula>0</formula>
    </cfRule>
    <cfRule type="cellIs" dxfId="378" priority="108" operator="greaterThan">
      <formula>0</formula>
    </cfRule>
  </conditionalFormatting>
  <conditionalFormatting sqref="BG27:BG31">
    <cfRule type="cellIs" dxfId="377" priority="105" operator="lessThan">
      <formula>0</formula>
    </cfRule>
    <cfRule type="cellIs" dxfId="376" priority="106" operator="greaterThan">
      <formula>0</formula>
    </cfRule>
  </conditionalFormatting>
  <conditionalFormatting sqref="BG40">
    <cfRule type="cellIs" dxfId="375" priority="103" operator="lessThan">
      <formula>0</formula>
    </cfRule>
    <cfRule type="cellIs" dxfId="374" priority="104" operator="greaterThan">
      <formula>0</formula>
    </cfRule>
  </conditionalFormatting>
  <conditionalFormatting sqref="BA10 BA12:BA18">
    <cfRule type="cellIs" dxfId="373" priority="101" operator="lessThan">
      <formula>100</formula>
    </cfRule>
    <cfRule type="cellIs" dxfId="372" priority="102" operator="greaterThan">
      <formula>100</formula>
    </cfRule>
  </conditionalFormatting>
  <conditionalFormatting sqref="BG10">
    <cfRule type="cellIs" dxfId="371" priority="99" operator="lessThan">
      <formula>0</formula>
    </cfRule>
    <cfRule type="cellIs" dxfId="370" priority="100" operator="greaterThan">
      <formula>0</formula>
    </cfRule>
  </conditionalFormatting>
  <conditionalFormatting sqref="BG12:BG18">
    <cfRule type="cellIs" dxfId="369" priority="97" operator="lessThan">
      <formula>0</formula>
    </cfRule>
    <cfRule type="cellIs" dxfId="368" priority="98" operator="greaterThan">
      <formula>0</formula>
    </cfRule>
  </conditionalFormatting>
  <conditionalFormatting sqref="BE12:BE18">
    <cfRule type="cellIs" dxfId="367" priority="95" stopIfTrue="1" operator="greaterThan">
      <formula>0</formula>
    </cfRule>
    <cfRule type="cellIs" dxfId="366" priority="96" operator="lessThanOrEqual">
      <formula>0</formula>
    </cfRule>
  </conditionalFormatting>
  <conditionalFormatting sqref="BF10 BF12:BF18">
    <cfRule type="cellIs" dxfId="365" priority="93" stopIfTrue="1" operator="greaterThan">
      <formula>100</formula>
    </cfRule>
    <cfRule type="cellIs" dxfId="364" priority="94" operator="lessThanOrEqual">
      <formula>100</formula>
    </cfRule>
  </conditionalFormatting>
  <conditionalFormatting sqref="BE27:BE31">
    <cfRule type="cellIs" dxfId="363" priority="91" stopIfTrue="1" operator="greaterThan">
      <formula>0</formula>
    </cfRule>
    <cfRule type="cellIs" dxfId="362" priority="92" operator="lessThanOrEqual">
      <formula>0</formula>
    </cfRule>
  </conditionalFormatting>
  <conditionalFormatting sqref="BF27:BF31">
    <cfRule type="cellIs" dxfId="361" priority="89" stopIfTrue="1" operator="greaterThan">
      <formula>100</formula>
    </cfRule>
    <cfRule type="cellIs" dxfId="360" priority="90" operator="lessThanOrEqual">
      <formula>100</formula>
    </cfRule>
  </conditionalFormatting>
  <conditionalFormatting sqref="BE40">
    <cfRule type="cellIs" dxfId="359" priority="87" stopIfTrue="1" operator="greaterThan">
      <formula>0</formula>
    </cfRule>
    <cfRule type="cellIs" dxfId="358" priority="88" operator="lessThanOrEqual">
      <formula>0</formula>
    </cfRule>
  </conditionalFormatting>
  <conditionalFormatting sqref="BF40">
    <cfRule type="cellIs" dxfId="357" priority="85" stopIfTrue="1" operator="greaterThan">
      <formula>100</formula>
    </cfRule>
    <cfRule type="cellIs" dxfId="356" priority="86" operator="lessThanOrEqual">
      <formula>100</formula>
    </cfRule>
  </conditionalFormatting>
  <conditionalFormatting sqref="BE19:BE21">
    <cfRule type="cellIs" dxfId="355" priority="83" stopIfTrue="1" operator="greaterThan">
      <formula>0</formula>
    </cfRule>
    <cfRule type="cellIs" dxfId="354" priority="84" operator="lessThanOrEqual">
      <formula>0</formula>
    </cfRule>
  </conditionalFormatting>
  <conditionalFormatting sqref="BF19:BF21">
    <cfRule type="cellIs" dxfId="353" priority="81" stopIfTrue="1" operator="greaterThan">
      <formula>100</formula>
    </cfRule>
    <cfRule type="cellIs" dxfId="352" priority="82" operator="lessThanOrEqual">
      <formula>100</formula>
    </cfRule>
  </conditionalFormatting>
  <conditionalFormatting sqref="BE10">
    <cfRule type="cellIs" dxfId="351" priority="79" stopIfTrue="1" operator="greaterThan">
      <formula>0</formula>
    </cfRule>
    <cfRule type="cellIs" dxfId="350" priority="80" operator="lessThanOrEqual">
      <formula>0</formula>
    </cfRule>
  </conditionalFormatting>
  <conditionalFormatting sqref="BA27">
    <cfRule type="cellIs" dxfId="349" priority="77" operator="lessThan">
      <formula>100</formula>
    </cfRule>
    <cfRule type="cellIs" dxfId="348" priority="78" operator="greaterThan">
      <formula>100</formula>
    </cfRule>
  </conditionalFormatting>
  <conditionalFormatting sqref="BG11">
    <cfRule type="cellIs" dxfId="347" priority="75" operator="lessThan">
      <formula>0</formula>
    </cfRule>
    <cfRule type="cellIs" dxfId="346" priority="76" operator="greaterThan">
      <formula>0</formula>
    </cfRule>
  </conditionalFormatting>
  <conditionalFormatting sqref="G11">
    <cfRule type="cellIs" dxfId="345" priority="73" operator="lessThan">
      <formula>0</formula>
    </cfRule>
    <cfRule type="cellIs" dxfId="344" priority="74" operator="greaterThan">
      <formula>0</formula>
    </cfRule>
  </conditionalFormatting>
  <conditionalFormatting sqref="L11">
    <cfRule type="cellIs" dxfId="343" priority="71" operator="lessThan">
      <formula>0</formula>
    </cfRule>
    <cfRule type="cellIs" dxfId="342" priority="72" operator="greaterThan">
      <formula>0</formula>
    </cfRule>
  </conditionalFormatting>
  <conditionalFormatting sqref="Q11">
    <cfRule type="cellIs" dxfId="341" priority="69" operator="lessThan">
      <formula>0</formula>
    </cfRule>
    <cfRule type="cellIs" dxfId="340" priority="70" operator="greaterThan">
      <formula>0</formula>
    </cfRule>
  </conditionalFormatting>
  <conditionalFormatting sqref="V11">
    <cfRule type="cellIs" dxfId="339" priority="67" operator="lessThan">
      <formula>0</formula>
    </cfRule>
    <cfRule type="cellIs" dxfId="338" priority="68" operator="greaterThan">
      <formula>0</formula>
    </cfRule>
  </conditionalFormatting>
  <conditionalFormatting sqref="AA11 AC11">
    <cfRule type="cellIs" dxfId="337" priority="65" operator="lessThan">
      <formula>0</formula>
    </cfRule>
    <cfRule type="cellIs" dxfId="336" priority="66" operator="greaterThan">
      <formula>0</formula>
    </cfRule>
  </conditionalFormatting>
  <conditionalFormatting sqref="I11">
    <cfRule type="cellIs" dxfId="335" priority="63" operator="lessThan">
      <formula>0</formula>
    </cfRule>
    <cfRule type="cellIs" dxfId="334" priority="64" operator="greaterThan">
      <formula>0</formula>
    </cfRule>
  </conditionalFormatting>
  <conditionalFormatting sqref="AM11">
    <cfRule type="cellIs" dxfId="333" priority="61" operator="lessThan">
      <formula>0</formula>
    </cfRule>
    <cfRule type="cellIs" dxfId="332" priority="62" operator="greaterThan">
      <formula>0</formula>
    </cfRule>
  </conditionalFormatting>
  <conditionalFormatting sqref="AK11">
    <cfRule type="cellIs" dxfId="331" priority="59" operator="lessThan">
      <formula>0</formula>
    </cfRule>
    <cfRule type="cellIs" dxfId="330" priority="60" operator="greaterThan">
      <formula>0</formula>
    </cfRule>
  </conditionalFormatting>
  <conditionalFormatting sqref="N11">
    <cfRule type="cellIs" dxfId="329" priority="57" operator="lessThan">
      <formula>0</formula>
    </cfRule>
    <cfRule type="cellIs" dxfId="328" priority="58" operator="greaterThan">
      <formula>0</formula>
    </cfRule>
  </conditionalFormatting>
  <conditionalFormatting sqref="S11">
    <cfRule type="cellIs" dxfId="327" priority="55" operator="lessThan">
      <formula>0</formula>
    </cfRule>
    <cfRule type="cellIs" dxfId="326" priority="56" operator="greaterThan">
      <formula>0</formula>
    </cfRule>
  </conditionalFormatting>
  <conditionalFormatting sqref="X11">
    <cfRule type="cellIs" dxfId="325" priority="53" operator="lessThan">
      <formula>0</formula>
    </cfRule>
    <cfRule type="cellIs" dxfId="324" priority="54" operator="greaterThan">
      <formula>0</formula>
    </cfRule>
  </conditionalFormatting>
  <conditionalFormatting sqref="R11">
    <cfRule type="cellIs" dxfId="323" priority="49" operator="lessThan">
      <formula>0</formula>
    </cfRule>
    <cfRule type="cellIs" dxfId="322" priority="50" operator="greaterThan">
      <formula>0</formula>
    </cfRule>
  </conditionalFormatting>
  <conditionalFormatting sqref="H11">
    <cfRule type="cellIs" dxfId="321" priority="51" operator="lessThan">
      <formula>0</formula>
    </cfRule>
    <cfRule type="cellIs" dxfId="320" priority="52" operator="greaterThan">
      <formula>0</formula>
    </cfRule>
  </conditionalFormatting>
  <conditionalFormatting sqref="AL11">
    <cfRule type="cellIs" dxfId="319" priority="47" operator="lessThan">
      <formula>0</formula>
    </cfRule>
    <cfRule type="cellIs" dxfId="318" priority="48" operator="greaterThan">
      <formula>0</formula>
    </cfRule>
  </conditionalFormatting>
  <conditionalFormatting sqref="AR11">
    <cfRule type="cellIs" dxfId="317" priority="45" operator="lessThan">
      <formula>0</formula>
    </cfRule>
    <cfRule type="cellIs" dxfId="316" priority="46" operator="greaterThan">
      <formula>0</formula>
    </cfRule>
  </conditionalFormatting>
  <conditionalFormatting sqref="AP11">
    <cfRule type="cellIs" dxfId="315" priority="43" operator="lessThan">
      <formula>0</formula>
    </cfRule>
    <cfRule type="cellIs" dxfId="314" priority="44" operator="greaterThan">
      <formula>0</formula>
    </cfRule>
  </conditionalFormatting>
  <conditionalFormatting sqref="AQ11">
    <cfRule type="cellIs" dxfId="313" priority="41" operator="lessThan">
      <formula>0</formula>
    </cfRule>
    <cfRule type="cellIs" dxfId="312" priority="42" operator="greaterThan">
      <formula>0</formula>
    </cfRule>
  </conditionalFormatting>
  <conditionalFormatting sqref="AW11">
    <cfRule type="cellIs" dxfId="311" priority="39" operator="lessThan">
      <formula>0</formula>
    </cfRule>
    <cfRule type="cellIs" dxfId="310" priority="40" operator="greaterThan">
      <formula>0</formula>
    </cfRule>
  </conditionalFormatting>
  <conditionalFormatting sqref="AU11">
    <cfRule type="cellIs" dxfId="309" priority="37" operator="lessThan">
      <formula>0</formula>
    </cfRule>
    <cfRule type="cellIs" dxfId="308" priority="38" operator="greaterThan">
      <formula>0</formula>
    </cfRule>
  </conditionalFormatting>
  <conditionalFormatting sqref="AV11">
    <cfRule type="cellIs" dxfId="307" priority="35" operator="lessThan">
      <formula>0</formula>
    </cfRule>
    <cfRule type="cellIs" dxfId="306" priority="36" operator="greaterThan">
      <formula>0</formula>
    </cfRule>
  </conditionalFormatting>
  <conditionalFormatting sqref="BB11">
    <cfRule type="cellIs" dxfId="305" priority="33" operator="lessThan">
      <formula>0</formula>
    </cfRule>
    <cfRule type="cellIs" dxfId="304" priority="34" operator="greaterThan">
      <formula>0</formula>
    </cfRule>
  </conditionalFormatting>
  <conditionalFormatting sqref="AZ11">
    <cfRule type="cellIs" dxfId="303" priority="31" operator="lessThan">
      <formula>0</formula>
    </cfRule>
    <cfRule type="cellIs" dxfId="302" priority="32" operator="greaterThan">
      <formula>0</formula>
    </cfRule>
  </conditionalFormatting>
  <conditionalFormatting sqref="H11">
    <cfRule type="cellIs" dxfId="301" priority="30" operator="lessThan">
      <formula>100</formula>
    </cfRule>
  </conditionalFormatting>
  <conditionalFormatting sqref="M11">
    <cfRule type="cellIs" dxfId="300" priority="28" operator="lessThan">
      <formula>0</formula>
    </cfRule>
    <cfRule type="cellIs" dxfId="299" priority="29" operator="greaterThan">
      <formula>0</formula>
    </cfRule>
  </conditionalFormatting>
  <conditionalFormatting sqref="M11">
    <cfRule type="cellIs" dxfId="298" priority="27" operator="lessThan">
      <formula>100</formula>
    </cfRule>
  </conditionalFormatting>
  <conditionalFormatting sqref="R11">
    <cfRule type="cellIs" dxfId="297" priority="25" operator="lessThan">
      <formula>0</formula>
    </cfRule>
    <cfRule type="cellIs" dxfId="296" priority="26" operator="greaterThan">
      <formula>0</formula>
    </cfRule>
  </conditionalFormatting>
  <conditionalFormatting sqref="R11">
    <cfRule type="cellIs" dxfId="295" priority="24" operator="lessThan">
      <formula>100</formula>
    </cfRule>
  </conditionalFormatting>
  <conditionalFormatting sqref="W11">
    <cfRule type="cellIs" dxfId="294" priority="22" operator="lessThan">
      <formula>0</formula>
    </cfRule>
    <cfRule type="cellIs" dxfId="293" priority="23" operator="greaterThan">
      <formula>0</formula>
    </cfRule>
  </conditionalFormatting>
  <conditionalFormatting sqref="W11">
    <cfRule type="cellIs" dxfId="292" priority="20" operator="lessThan">
      <formula>0</formula>
    </cfRule>
    <cfRule type="cellIs" dxfId="291" priority="21" operator="greaterThan">
      <formula>0</formula>
    </cfRule>
  </conditionalFormatting>
  <conditionalFormatting sqref="W11">
    <cfRule type="cellIs" dxfId="290" priority="19" operator="lessThan">
      <formula>100</formula>
    </cfRule>
  </conditionalFormatting>
  <conditionalFormatting sqref="AB11">
    <cfRule type="cellIs" dxfId="289" priority="17" operator="lessThan">
      <formula>0</formula>
    </cfRule>
    <cfRule type="cellIs" dxfId="288" priority="18" operator="greaterThan">
      <formula>0</formula>
    </cfRule>
  </conditionalFormatting>
  <conditionalFormatting sqref="AB11">
    <cfRule type="cellIs" dxfId="287" priority="15" operator="lessThan">
      <formula>0</formula>
    </cfRule>
    <cfRule type="cellIs" dxfId="286" priority="16" operator="greaterThan">
      <formula>0</formula>
    </cfRule>
  </conditionalFormatting>
  <conditionalFormatting sqref="AB11">
    <cfRule type="cellIs" dxfId="285" priority="14" operator="lessThan">
      <formula>100</formula>
    </cfRule>
  </conditionalFormatting>
  <conditionalFormatting sqref="AF11">
    <cfRule type="cellIs" dxfId="284" priority="12" operator="lessThan">
      <formula>0</formula>
    </cfRule>
    <cfRule type="cellIs" dxfId="283" priority="13" operator="greaterThan">
      <formula>0</formula>
    </cfRule>
  </conditionalFormatting>
  <conditionalFormatting sqref="AH11">
    <cfRule type="cellIs" dxfId="282" priority="10" operator="lessThan">
      <formula>0</formula>
    </cfRule>
    <cfRule type="cellIs" dxfId="281" priority="11" operator="greaterThan">
      <formula>0</formula>
    </cfRule>
  </conditionalFormatting>
  <conditionalFormatting sqref="AG11">
    <cfRule type="cellIs" dxfId="280" priority="8" operator="lessThan">
      <formula>0</formula>
    </cfRule>
    <cfRule type="cellIs" dxfId="279" priority="9" operator="greaterThan">
      <formula>0</formula>
    </cfRule>
  </conditionalFormatting>
  <conditionalFormatting sqref="AG11">
    <cfRule type="cellIs" dxfId="278" priority="7" operator="lessThan">
      <formula>100</formula>
    </cfRule>
  </conditionalFormatting>
  <conditionalFormatting sqref="BA11">
    <cfRule type="cellIs" dxfId="277" priority="5" operator="lessThan">
      <formula>100</formula>
    </cfRule>
    <cfRule type="cellIs" dxfId="276" priority="6" operator="greaterThan">
      <formula>100</formula>
    </cfRule>
  </conditionalFormatting>
  <conditionalFormatting sqref="BF11">
    <cfRule type="cellIs" dxfId="275" priority="3" stopIfTrue="1" operator="greaterThan">
      <formula>100</formula>
    </cfRule>
    <cfRule type="cellIs" dxfId="274" priority="4" operator="lessThanOrEqual">
      <formula>100</formula>
    </cfRule>
  </conditionalFormatting>
  <conditionalFormatting sqref="BE11">
    <cfRule type="cellIs" dxfId="273" priority="1" stopIfTrue="1" operator="greaterThan">
      <formula>0</formula>
    </cfRule>
    <cfRule type="cellIs" dxfId="272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024C-819D-463E-85E7-833278C96DDC}">
  <sheetPr>
    <tabColor rgb="FFE2EFDA"/>
  </sheetPr>
  <dimension ref="B1:BH64"/>
  <sheetViews>
    <sheetView showGridLines="0" topLeftCell="A4" zoomScaleNormal="100" workbookViewId="0">
      <selection activeCell="C11" sqref="C11:BH13"/>
    </sheetView>
  </sheetViews>
  <sheetFormatPr defaultColWidth="11" defaultRowHeight="15.75"/>
  <cols>
    <col min="1" max="1" width="6.375" customWidth="1"/>
    <col min="2" max="3" width="15.875" customWidth="1"/>
    <col min="4" max="5" width="12.125" customWidth="1"/>
    <col min="6" max="6" width="16.125" customWidth="1"/>
    <col min="7" max="7" width="12.875" customWidth="1"/>
    <col min="8" max="9" width="12.125" customWidth="1"/>
    <col min="10" max="10" width="13.125" customWidth="1"/>
    <col min="11" max="14" width="12.125" customWidth="1"/>
    <col min="15" max="15" width="13.625" customWidth="1"/>
    <col min="16" max="19" width="12.125" customWidth="1"/>
    <col min="20" max="20" width="13.5" customWidth="1"/>
    <col min="21" max="21" width="14.125" customWidth="1"/>
    <col min="22" max="24" width="12.125" customWidth="1"/>
    <col min="25" max="25" width="15.375" customWidth="1"/>
    <col min="26" max="31" width="12.125" customWidth="1"/>
    <col min="34" max="34" width="12.125" customWidth="1"/>
    <col min="35" max="35" width="13.5" customWidth="1"/>
    <col min="38" max="38" width="10.875" customWidth="1"/>
    <col min="39" max="39" width="12.125" customWidth="1"/>
    <col min="40" max="40" width="13" customWidth="1"/>
    <col min="45" max="45" width="12.625" customWidth="1"/>
    <col min="50" max="50" width="12.125" customWidth="1"/>
    <col min="55" max="55" width="12.625" customWidth="1"/>
  </cols>
  <sheetData>
    <row r="1" spans="2:60" ht="19.5">
      <c r="B1" s="1" t="s">
        <v>55</v>
      </c>
      <c r="C1" s="1"/>
    </row>
    <row r="3" spans="2:60" ht="144.94999999999999" customHeight="1">
      <c r="B3" s="146" t="s">
        <v>56</v>
      </c>
      <c r="C3" s="147"/>
      <c r="D3" s="147"/>
      <c r="E3" s="147"/>
      <c r="F3" s="147"/>
      <c r="G3" s="147"/>
      <c r="H3" s="147"/>
      <c r="I3" s="147"/>
      <c r="J3" s="147"/>
      <c r="K3" s="18"/>
      <c r="L3" s="18"/>
      <c r="M3" s="18"/>
      <c r="N3" s="18"/>
      <c r="O3" s="18"/>
      <c r="P3" s="18"/>
      <c r="Q3" s="18"/>
      <c r="R3" s="18"/>
      <c r="S3" s="18"/>
      <c r="T3" s="18"/>
      <c r="X3" s="18"/>
      <c r="AC3" s="18"/>
      <c r="AH3" s="18"/>
      <c r="AM3" s="18"/>
    </row>
    <row r="4" spans="2:60">
      <c r="B4" s="87"/>
      <c r="C4" s="87"/>
    </row>
    <row r="5" spans="2:60" ht="17.100000000000001" customHeight="1">
      <c r="B5" s="2"/>
      <c r="C5" s="2"/>
    </row>
    <row r="6" spans="2:60">
      <c r="B6" s="2"/>
      <c r="C6" s="2"/>
    </row>
    <row r="7" spans="2:60">
      <c r="B7" s="83" t="s">
        <v>2</v>
      </c>
      <c r="C7" s="83"/>
    </row>
    <row r="9" spans="2:60">
      <c r="B9" s="40"/>
      <c r="C9" s="103"/>
      <c r="D9" s="149" t="s">
        <v>3</v>
      </c>
      <c r="E9" s="149"/>
      <c r="F9" s="150" t="s">
        <v>4</v>
      </c>
      <c r="G9" s="149"/>
      <c r="H9" s="149"/>
      <c r="I9" s="149"/>
      <c r="J9" s="151"/>
      <c r="K9" s="149" t="s">
        <v>5</v>
      </c>
      <c r="L9" s="149"/>
      <c r="M9" s="149"/>
      <c r="N9" s="149"/>
      <c r="O9" s="149"/>
      <c r="P9" s="150" t="s">
        <v>6</v>
      </c>
      <c r="Q9" s="149"/>
      <c r="R9" s="149"/>
      <c r="S9" s="149"/>
      <c r="T9" s="151"/>
      <c r="U9" s="150" t="s">
        <v>7</v>
      </c>
      <c r="V9" s="149"/>
      <c r="W9" s="149"/>
      <c r="X9" s="149"/>
      <c r="Y9" s="151"/>
      <c r="Z9" s="149" t="s">
        <v>38</v>
      </c>
      <c r="AA9" s="149"/>
      <c r="AB9" s="149"/>
      <c r="AC9" s="149"/>
      <c r="AD9" s="149"/>
      <c r="AE9" s="150" t="s">
        <v>39</v>
      </c>
      <c r="AF9" s="149"/>
      <c r="AG9" s="149"/>
      <c r="AH9" s="149"/>
      <c r="AI9" s="151"/>
      <c r="AJ9" s="149" t="s">
        <v>10</v>
      </c>
      <c r="AK9" s="149"/>
      <c r="AL9" s="149"/>
      <c r="AM9" s="149"/>
      <c r="AN9" s="151"/>
      <c r="AO9" s="152" t="s">
        <v>11</v>
      </c>
      <c r="AP9" s="152"/>
      <c r="AQ9" s="152"/>
      <c r="AR9" s="152"/>
      <c r="AS9" s="153"/>
      <c r="AT9" s="152" t="s">
        <v>12</v>
      </c>
      <c r="AU9" s="152"/>
      <c r="AV9" s="152"/>
      <c r="AW9" s="152"/>
      <c r="AX9" s="153"/>
      <c r="AY9" s="152" t="s">
        <v>13</v>
      </c>
      <c r="AZ9" s="152"/>
      <c r="BA9" s="152"/>
      <c r="BB9" s="152"/>
      <c r="BC9" s="153"/>
      <c r="BD9" s="158" t="s">
        <v>14</v>
      </c>
      <c r="BE9" s="158"/>
      <c r="BF9" s="158"/>
      <c r="BG9" s="158"/>
      <c r="BH9" s="159"/>
    </row>
    <row r="10" spans="2:60" ht="31.5">
      <c r="B10" s="47" t="s">
        <v>15</v>
      </c>
      <c r="C10" s="104" t="s">
        <v>57</v>
      </c>
      <c r="D10" s="48" t="s">
        <v>16</v>
      </c>
      <c r="E10" s="48" t="s">
        <v>17</v>
      </c>
      <c r="F10" s="51" t="s">
        <v>16</v>
      </c>
      <c r="G10" s="48" t="s">
        <v>17</v>
      </c>
      <c r="H10" s="49" t="s">
        <v>18</v>
      </c>
      <c r="I10" s="49" t="s">
        <v>19</v>
      </c>
      <c r="J10" s="50" t="s">
        <v>20</v>
      </c>
      <c r="K10" s="48" t="s">
        <v>16</v>
      </c>
      <c r="L10" s="48" t="s">
        <v>17</v>
      </c>
      <c r="M10" s="49" t="s">
        <v>18</v>
      </c>
      <c r="N10" s="49" t="s">
        <v>19</v>
      </c>
      <c r="O10" s="73" t="s">
        <v>20</v>
      </c>
      <c r="P10" s="51" t="s">
        <v>16</v>
      </c>
      <c r="Q10" s="48" t="s">
        <v>17</v>
      </c>
      <c r="R10" s="49" t="s">
        <v>18</v>
      </c>
      <c r="S10" s="49" t="s">
        <v>19</v>
      </c>
      <c r="T10" s="50" t="s">
        <v>20</v>
      </c>
      <c r="U10" s="51" t="s">
        <v>16</v>
      </c>
      <c r="V10" s="48" t="s">
        <v>17</v>
      </c>
      <c r="W10" s="49" t="s">
        <v>18</v>
      </c>
      <c r="X10" s="49" t="s">
        <v>19</v>
      </c>
      <c r="Y10" s="50" t="s">
        <v>20</v>
      </c>
      <c r="Z10" s="48" t="s">
        <v>16</v>
      </c>
      <c r="AA10" s="48" t="s">
        <v>17</v>
      </c>
      <c r="AB10" s="49" t="s">
        <v>18</v>
      </c>
      <c r="AC10" s="49" t="s">
        <v>19</v>
      </c>
      <c r="AD10" s="49" t="s">
        <v>20</v>
      </c>
      <c r="AE10" s="51" t="s">
        <v>16</v>
      </c>
      <c r="AF10" s="48" t="s">
        <v>17</v>
      </c>
      <c r="AG10" s="49" t="s">
        <v>18</v>
      </c>
      <c r="AH10" s="49" t="s">
        <v>19</v>
      </c>
      <c r="AI10" s="50" t="s">
        <v>20</v>
      </c>
      <c r="AJ10" s="48" t="s">
        <v>16</v>
      </c>
      <c r="AK10" s="48" t="s">
        <v>17</v>
      </c>
      <c r="AL10" s="49" t="s">
        <v>18</v>
      </c>
      <c r="AM10" s="49" t="s">
        <v>19</v>
      </c>
      <c r="AN10" s="50" t="s">
        <v>20</v>
      </c>
      <c r="AO10" s="78" t="s">
        <v>16</v>
      </c>
      <c r="AP10" s="78" t="s">
        <v>17</v>
      </c>
      <c r="AQ10" s="79" t="s">
        <v>18</v>
      </c>
      <c r="AR10" s="79" t="s">
        <v>19</v>
      </c>
      <c r="AS10" s="80" t="s">
        <v>20</v>
      </c>
      <c r="AT10" s="78" t="s">
        <v>16</v>
      </c>
      <c r="AU10" s="78" t="s">
        <v>17</v>
      </c>
      <c r="AV10" s="79" t="s">
        <v>18</v>
      </c>
      <c r="AW10" s="79" t="s">
        <v>19</v>
      </c>
      <c r="AX10" s="80" t="s">
        <v>20</v>
      </c>
      <c r="AY10" s="78" t="s">
        <v>16</v>
      </c>
      <c r="AZ10" s="78" t="s">
        <v>17</v>
      </c>
      <c r="BA10" s="79" t="s">
        <v>18</v>
      </c>
      <c r="BB10" s="79" t="s">
        <v>19</v>
      </c>
      <c r="BC10" s="80" t="s">
        <v>20</v>
      </c>
      <c r="BD10" s="88" t="s">
        <v>58</v>
      </c>
      <c r="BE10" s="88" t="s">
        <v>59</v>
      </c>
      <c r="BF10" s="89" t="s">
        <v>18</v>
      </c>
      <c r="BG10" s="89" t="s">
        <v>21</v>
      </c>
      <c r="BH10" s="90"/>
    </row>
    <row r="11" spans="2:60" ht="15.75" customHeight="1">
      <c r="B11" s="55">
        <v>44927</v>
      </c>
      <c r="C11" s="105" t="s">
        <v>60</v>
      </c>
      <c r="D11" s="9">
        <v>6257132</v>
      </c>
      <c r="E11" s="9">
        <v>320372</v>
      </c>
      <c r="F11" s="74">
        <v>0.55280646149066381</v>
      </c>
      <c r="G11" s="6">
        <v>0.51234190253829925</v>
      </c>
      <c r="H11" s="10">
        <v>4.046455895236456E-2</v>
      </c>
      <c r="I11" s="25">
        <v>107.8979600832746</v>
      </c>
      <c r="J11" s="33">
        <v>253192.08668672681</v>
      </c>
      <c r="K11" s="4">
        <v>8.4402628737184315</v>
      </c>
      <c r="L11" s="4">
        <v>8.0615725191686796</v>
      </c>
      <c r="M11" s="5">
        <v>0.37869035454975197</v>
      </c>
      <c r="N11" s="25">
        <v>104.697475010605</v>
      </c>
      <c r="O11" s="16">
        <v>2369515.535544598</v>
      </c>
      <c r="P11" s="75">
        <v>5.5070522725107924</v>
      </c>
      <c r="Q11" s="4">
        <v>5.1111707639868653</v>
      </c>
      <c r="R11" s="5">
        <v>0.39588150852392712</v>
      </c>
      <c r="S11" s="25">
        <v>107.745417377038</v>
      </c>
      <c r="T11" s="33">
        <v>2477082.855193337</v>
      </c>
      <c r="U11" s="75">
        <v>6.3922792423110142</v>
      </c>
      <c r="V11" s="4">
        <v>6.0041326957412009</v>
      </c>
      <c r="W11" s="5">
        <v>0.38814654656981329</v>
      </c>
      <c r="X11" s="25">
        <v>106.46465636652449</v>
      </c>
      <c r="Y11" s="33">
        <v>2428684.1772314692</v>
      </c>
      <c r="Z11" s="6">
        <v>0.35830253776252519</v>
      </c>
      <c r="AA11" s="6">
        <v>0.3472636717591952</v>
      </c>
      <c r="AB11" s="7">
        <v>1.103886600332998E-2</v>
      </c>
      <c r="AC11" s="25">
        <v>103.1788139391052</v>
      </c>
      <c r="AD11" s="16">
        <v>24118.13392098347</v>
      </c>
      <c r="AE11" s="74">
        <v>0.34130797663288781</v>
      </c>
      <c r="AF11" s="6">
        <v>0.35294422692975858</v>
      </c>
      <c r="AG11" s="10">
        <v>-1.163625029687082E-2</v>
      </c>
      <c r="AH11" s="25">
        <v>96.703090910965201</v>
      </c>
      <c r="AI11" s="33">
        <v>-29047.909067337241</v>
      </c>
      <c r="AJ11" s="111">
        <v>6.5525227851993529E-6</v>
      </c>
      <c r="AK11" s="111">
        <v>0</v>
      </c>
      <c r="AL11" s="112">
        <v>6.5525227851993529E-6</v>
      </c>
      <c r="AM11" s="113"/>
      <c r="AN11" s="114">
        <v>41</v>
      </c>
      <c r="AO11" s="111">
        <v>5.8033185696908916E-6</v>
      </c>
      <c r="AP11" s="111">
        <v>0</v>
      </c>
      <c r="AQ11" s="112">
        <v>5.8033185696908916E-6</v>
      </c>
      <c r="AR11" s="113"/>
      <c r="AS11" s="114">
        <v>35</v>
      </c>
      <c r="AT11" s="111">
        <v>3.0959752321981418E-5</v>
      </c>
      <c r="AU11" s="111">
        <v>0</v>
      </c>
      <c r="AV11" s="112">
        <v>3.0959752321981418E-5</v>
      </c>
      <c r="AW11" s="113"/>
      <c r="AX11" s="114">
        <v>7</v>
      </c>
      <c r="AY11" s="111">
        <v>8.2162735223959716E-3</v>
      </c>
      <c r="AZ11" s="111">
        <v>1.4814814814814821E-2</v>
      </c>
      <c r="BA11" s="112">
        <v>-6.5985412924188438E-3</v>
      </c>
      <c r="BB11" s="113">
        <v>55.459846276172811</v>
      </c>
      <c r="BC11" s="114">
        <v>-24.896296296296299</v>
      </c>
      <c r="BD11" s="111">
        <v>1</v>
      </c>
      <c r="BE11" s="111">
        <v>1</v>
      </c>
      <c r="BF11" s="112">
        <v>0</v>
      </c>
      <c r="BG11" s="113">
        <v>100</v>
      </c>
      <c r="BH11" s="114">
        <v>0</v>
      </c>
    </row>
    <row r="12" spans="2:60" ht="15.75" customHeight="1">
      <c r="B12" s="55">
        <v>44927</v>
      </c>
      <c r="C12" s="105" t="s">
        <v>61</v>
      </c>
      <c r="D12" s="9">
        <v>14723564</v>
      </c>
      <c r="E12" s="9">
        <v>831597</v>
      </c>
      <c r="F12" s="74">
        <v>0.1677987748075126</v>
      </c>
      <c r="G12" s="6">
        <v>0.13349374757244201</v>
      </c>
      <c r="H12" s="10">
        <v>3.4305027235070673E-2</v>
      </c>
      <c r="I12" s="25">
        <v>125.6978531645871</v>
      </c>
      <c r="J12" s="33">
        <v>505092.26401730609</v>
      </c>
      <c r="K12" s="4">
        <v>0.56144013357695788</v>
      </c>
      <c r="L12" s="4">
        <v>0.4627427484573523</v>
      </c>
      <c r="M12" s="5">
        <v>9.8697385119605574E-2</v>
      </c>
      <c r="N12" s="25">
        <v>121.3287805046397</v>
      </c>
      <c r="O12" s="16">
        <v>1453177.2664411601</v>
      </c>
      <c r="P12" s="75">
        <v>0.8170868819533097</v>
      </c>
      <c r="Q12" s="4">
        <v>0.65544969498446959</v>
      </c>
      <c r="R12" s="5">
        <v>0.16163718696884011</v>
      </c>
      <c r="S12" s="25">
        <v>124.6605022789232</v>
      </c>
      <c r="T12" s="33">
        <v>2379875.467115683</v>
      </c>
      <c r="U12" s="75">
        <v>0.66299049605109195</v>
      </c>
      <c r="V12" s="4">
        <v>0.52797689265353287</v>
      </c>
      <c r="W12" s="5">
        <v>0.13501360339755911</v>
      </c>
      <c r="X12" s="25">
        <v>125.5718773446695</v>
      </c>
      <c r="Y12" s="33">
        <v>1987881.430494579</v>
      </c>
      <c r="Z12" s="6">
        <v>0.17435750869322991</v>
      </c>
      <c r="AA12" s="6">
        <v>0.17920023329566581</v>
      </c>
      <c r="AB12" s="7">
        <v>-4.8427246024358717E-3</v>
      </c>
      <c r="AC12" s="25">
        <v>97.297590235585375</v>
      </c>
      <c r="AD12" s="16">
        <v>-21044.655415011181</v>
      </c>
      <c r="AE12" s="74">
        <v>0.15408810130402431</v>
      </c>
      <c r="AF12" s="6">
        <v>0.17532361267939839</v>
      </c>
      <c r="AG12" s="10">
        <v>-2.1235511375374189E-2</v>
      </c>
      <c r="AH12" s="25">
        <v>87.887820099734071</v>
      </c>
      <c r="AI12" s="33">
        <v>-64172.717307346153</v>
      </c>
      <c r="AJ12" s="111">
        <v>9.4270653491233502E-5</v>
      </c>
      <c r="AK12" s="111">
        <v>7.4555343513745234E-5</v>
      </c>
      <c r="AL12" s="112">
        <v>1.9715309977488271E-5</v>
      </c>
      <c r="AM12" s="113">
        <v>126.4438590828215</v>
      </c>
      <c r="AN12" s="114">
        <v>290.27962823338709</v>
      </c>
      <c r="AO12" s="111">
        <v>4.5979574303949992E-5</v>
      </c>
      <c r="AP12" s="111">
        <v>3.0030172420605759E-5</v>
      </c>
      <c r="AQ12" s="112">
        <v>1.5949401883344229E-5</v>
      </c>
      <c r="AR12" s="113">
        <v>153.11125643887499</v>
      </c>
      <c r="AS12" s="114">
        <v>174.8275983606687</v>
      </c>
      <c r="AT12" s="111">
        <v>1.826071355000764E-4</v>
      </c>
      <c r="AU12" s="111">
        <v>1.7094017094017091E-4</v>
      </c>
      <c r="AV12" s="112">
        <v>1.166696455990549E-5</v>
      </c>
      <c r="AW12" s="113">
        <v>106.8251742675447</v>
      </c>
      <c r="AX12" s="114">
        <v>43.893162393162442</v>
      </c>
      <c r="AY12" s="111">
        <v>5.5114927746954248E-4</v>
      </c>
      <c r="AZ12" s="111">
        <v>3.0170463116608838E-4</v>
      </c>
      <c r="BA12" s="112">
        <v>2.4944464630345409E-4</v>
      </c>
      <c r="BB12" s="113">
        <v>182.67842801727991</v>
      </c>
      <c r="BC12" s="114">
        <v>47.521949011917343</v>
      </c>
      <c r="BD12" s="111">
        <v>1</v>
      </c>
      <c r="BE12" s="111">
        <v>1</v>
      </c>
      <c r="BF12" s="112">
        <v>0</v>
      </c>
      <c r="BG12" s="113">
        <v>100</v>
      </c>
      <c r="BH12" s="114">
        <v>0</v>
      </c>
    </row>
    <row r="13" spans="2:60" ht="15.75" customHeight="1">
      <c r="B13" s="55">
        <v>44927</v>
      </c>
      <c r="C13" s="105" t="s">
        <v>62</v>
      </c>
      <c r="D13" s="9">
        <v>8450965</v>
      </c>
      <c r="E13" s="9">
        <v>360323</v>
      </c>
      <c r="F13" s="74">
        <v>0.83383033771882853</v>
      </c>
      <c r="G13" s="6">
        <v>0.82992481745544966</v>
      </c>
      <c r="H13" s="10">
        <v>3.9055202633788699E-3</v>
      </c>
      <c r="I13" s="25">
        <v>100.47058723648649</v>
      </c>
      <c r="J13" s="33">
        <v>33005.415052605611</v>
      </c>
      <c r="K13" s="4">
        <v>21.9707530574582</v>
      </c>
      <c r="L13" s="4">
        <v>22.55767225671288</v>
      </c>
      <c r="M13" s="5">
        <v>-0.58691919925467673</v>
      </c>
      <c r="N13" s="25">
        <v>97.3981393444529</v>
      </c>
      <c r="O13" s="16">
        <v>-4960033.6107292986</v>
      </c>
      <c r="P13" s="75">
        <v>14.824419696448871</v>
      </c>
      <c r="Q13" s="4">
        <v>14.96939135164838</v>
      </c>
      <c r="R13" s="5">
        <v>-0.14497165519951419</v>
      </c>
      <c r="S13" s="25">
        <v>99.031546094333692</v>
      </c>
      <c r="T13" s="33">
        <v>-1225150.3840831621</v>
      </c>
      <c r="U13" s="75">
        <v>17.650266093872119</v>
      </c>
      <c r="V13" s="4">
        <v>17.803665044973538</v>
      </c>
      <c r="W13" s="5">
        <v>-0.1533989511014191</v>
      </c>
      <c r="X13" s="25">
        <v>99.138385547504299</v>
      </c>
      <c r="Y13" s="33">
        <v>-1296369.1667948039</v>
      </c>
      <c r="Z13" s="6">
        <v>0.45939690547345519</v>
      </c>
      <c r="AA13" s="6">
        <v>0.45934683154414102</v>
      </c>
      <c r="AB13" s="7">
        <v>5.0073929314276011E-5</v>
      </c>
      <c r="AC13" s="25">
        <v>100.0109011156441</v>
      </c>
      <c r="AD13" s="16">
        <v>109.5807854327753</v>
      </c>
      <c r="AE13" s="74">
        <v>0.42743200668175618</v>
      </c>
      <c r="AF13" s="6">
        <v>0.44920041985675468</v>
      </c>
      <c r="AG13" s="10">
        <v>-2.1768413174998561E-2</v>
      </c>
      <c r="AH13" s="25">
        <v>95.153964196662983</v>
      </c>
      <c r="AI13" s="33">
        <v>-69197.540642751293</v>
      </c>
      <c r="AJ13" s="111">
        <v>0.92559313719625269</v>
      </c>
      <c r="AK13" s="111">
        <v>0.94306095425227454</v>
      </c>
      <c r="AL13" s="112">
        <v>-1.746781705602185E-2</v>
      </c>
      <c r="AM13" s="113">
        <v>98.147753124836811</v>
      </c>
      <c r="AN13" s="114">
        <v>-10219.84332151554</v>
      </c>
      <c r="AO13" s="111">
        <v>1</v>
      </c>
      <c r="AP13" s="111">
        <v>1</v>
      </c>
      <c r="AQ13" s="112">
        <v>0</v>
      </c>
      <c r="AR13" s="113">
        <v>100</v>
      </c>
      <c r="AS13" s="114">
        <v>0</v>
      </c>
      <c r="AT13" s="111">
        <v>0.75607643051466245</v>
      </c>
      <c r="AU13" s="111">
        <v>0.7800835960988487</v>
      </c>
      <c r="AV13" s="112">
        <v>-2.4007165584186248E-2</v>
      </c>
      <c r="AW13" s="113">
        <v>96.922488089193948</v>
      </c>
      <c r="AX13" s="114">
        <v>-7509.6094448925487</v>
      </c>
      <c r="AY13" s="111">
        <v>5.9373342475323103E-2</v>
      </c>
      <c r="AZ13" s="111">
        <v>5.8528138528138533E-2</v>
      </c>
      <c r="BA13" s="112">
        <v>8.4520394718456959E-4</v>
      </c>
      <c r="BB13" s="113">
        <v>101.44409846005649</v>
      </c>
      <c r="BC13" s="114">
        <v>130.66683982684009</v>
      </c>
      <c r="BD13" s="111">
        <v>0</v>
      </c>
      <c r="BE13" s="111">
        <v>0</v>
      </c>
      <c r="BF13" s="112">
        <v>0</v>
      </c>
      <c r="BG13" s="113"/>
      <c r="BH13" s="114">
        <v>0</v>
      </c>
    </row>
    <row r="14" spans="2:60" ht="15.75" customHeight="1">
      <c r="B14" s="55">
        <v>44958</v>
      </c>
      <c r="C14" s="105" t="s">
        <v>60</v>
      </c>
      <c r="D14" s="9">
        <v>6906025</v>
      </c>
      <c r="E14" s="9">
        <v>320137</v>
      </c>
      <c r="F14" s="74">
        <v>0.56143642688811579</v>
      </c>
      <c r="G14" s="6">
        <v>0.47998200770295218</v>
      </c>
      <c r="H14" s="10">
        <v>8.1454419185163607E-2</v>
      </c>
      <c r="I14" s="25">
        <v>116.9703067777435</v>
      </c>
      <c r="J14" s="33">
        <v>562526.25525321951</v>
      </c>
      <c r="K14" s="4">
        <v>8.0511059455330862</v>
      </c>
      <c r="L14" s="4">
        <v>6.835127583399192</v>
      </c>
      <c r="M14" s="5">
        <v>1.215978362133894</v>
      </c>
      <c r="N14" s="25">
        <v>117.7901340874339</v>
      </c>
      <c r="O14" s="16">
        <v>8397576.9683557265</v>
      </c>
      <c r="P14" s="75">
        <v>5.1531339663554654</v>
      </c>
      <c r="Q14" s="4">
        <v>4.1871167656347126</v>
      </c>
      <c r="R14" s="5">
        <v>0.96601720072075281</v>
      </c>
      <c r="S14" s="25">
        <v>123.07117892314901</v>
      </c>
      <c r="T14" s="33">
        <v>6671338.9386075372</v>
      </c>
      <c r="U14" s="75">
        <v>6.2359976976625484</v>
      </c>
      <c r="V14" s="4">
        <v>5.3169830416353001</v>
      </c>
      <c r="W14" s="5">
        <v>0.9190146560272483</v>
      </c>
      <c r="X14" s="25">
        <v>117.2845135828117</v>
      </c>
      <c r="Y14" s="33">
        <v>6346738.1898905775</v>
      </c>
      <c r="Z14" s="6">
        <v>0.342598532099471</v>
      </c>
      <c r="AA14" s="6">
        <v>0.3153284232073692</v>
      </c>
      <c r="AB14" s="7">
        <v>2.72701088921018E-2</v>
      </c>
      <c r="AC14" s="25">
        <v>108.64816073816731</v>
      </c>
      <c r="AD14" s="16">
        <v>63130.492975977897</v>
      </c>
      <c r="AE14" s="74">
        <v>0.36275584873115369</v>
      </c>
      <c r="AF14" s="6">
        <v>0.35719468457822828</v>
      </c>
      <c r="AG14" s="10">
        <v>5.5611641529254019E-3</v>
      </c>
      <c r="AH14" s="25">
        <v>101.5569000304391</v>
      </c>
      <c r="AI14" s="33">
        <v>13063.964280531491</v>
      </c>
      <c r="AJ14" s="111">
        <v>4.3440329277695929E-6</v>
      </c>
      <c r="AK14" s="111">
        <v>3.123662681914305E-6</v>
      </c>
      <c r="AL14" s="112">
        <v>1.220370245855287E-6</v>
      </c>
      <c r="AM14" s="113">
        <v>139.06856693973739</v>
      </c>
      <c r="AN14" s="114">
        <v>8.4279074271327623</v>
      </c>
      <c r="AO14" s="111">
        <v>2.7117769762300702E-6</v>
      </c>
      <c r="AP14" s="111">
        <v>3.2382056454877218E-6</v>
      </c>
      <c r="AQ14" s="112">
        <v>-5.2642866925765247E-7</v>
      </c>
      <c r="AR14" s="113">
        <v>83.743198336053666</v>
      </c>
      <c r="AS14" s="114">
        <v>-3.4942829479328892</v>
      </c>
      <c r="AT14" s="111">
        <v>4.4724219282847137E-5</v>
      </c>
      <c r="AU14" s="111">
        <v>0</v>
      </c>
      <c r="AV14" s="112">
        <v>4.4724219282847137E-5</v>
      </c>
      <c r="AW14" s="113"/>
      <c r="AX14" s="114">
        <v>12</v>
      </c>
      <c r="AY14" s="111">
        <v>7.1115973741794312E-3</v>
      </c>
      <c r="AZ14" s="111">
        <v>8.2644628099173556E-3</v>
      </c>
      <c r="BA14" s="112">
        <v>-1.1528654357379239E-3</v>
      </c>
      <c r="BB14" s="113">
        <v>86.050328227571114</v>
      </c>
      <c r="BC14" s="114">
        <v>-4.2148760330578519</v>
      </c>
      <c r="BD14" s="111">
        <v>1</v>
      </c>
      <c r="BE14" s="111">
        <v>1</v>
      </c>
      <c r="BF14" s="112">
        <v>0</v>
      </c>
      <c r="BG14" s="113">
        <v>100</v>
      </c>
      <c r="BH14" s="114">
        <v>0</v>
      </c>
    </row>
    <row r="15" spans="2:60" ht="15.75" customHeight="1">
      <c r="B15" s="55">
        <v>44958</v>
      </c>
      <c r="C15" s="105" t="s">
        <v>61</v>
      </c>
      <c r="D15" s="9">
        <v>15023510</v>
      </c>
      <c r="E15" s="9">
        <v>837028</v>
      </c>
      <c r="F15" s="74">
        <v>0.1578042015481069</v>
      </c>
      <c r="G15" s="6">
        <v>0.10706093464017929</v>
      </c>
      <c r="H15" s="10">
        <v>5.0743266907927631E-2</v>
      </c>
      <c r="I15" s="25">
        <v>147.39662238002171</v>
      </c>
      <c r="J15" s="33">
        <v>762341.97782391985</v>
      </c>
      <c r="K15" s="4">
        <v>0.44379355963493389</v>
      </c>
      <c r="L15" s="4">
        <v>0.30043375191749849</v>
      </c>
      <c r="M15" s="5">
        <v>0.14335980771743531</v>
      </c>
      <c r="N15" s="25">
        <v>147.71761055555541</v>
      </c>
      <c r="O15" s="16">
        <v>2153767.5048409668</v>
      </c>
      <c r="P15" s="75">
        <v>0.65867863102563917</v>
      </c>
      <c r="Q15" s="4">
        <v>0.43101306049498939</v>
      </c>
      <c r="R15" s="5">
        <v>0.2276655705306497</v>
      </c>
      <c r="S15" s="25">
        <v>152.82103755027541</v>
      </c>
      <c r="T15" s="33">
        <v>3420335.975522921</v>
      </c>
      <c r="U15" s="75">
        <v>0.56186390530575081</v>
      </c>
      <c r="V15" s="4">
        <v>0.36890044299593322</v>
      </c>
      <c r="W15" s="5">
        <v>0.19296346230981759</v>
      </c>
      <c r="X15" s="25">
        <v>152.30773396277669</v>
      </c>
      <c r="Y15" s="33">
        <v>2898988.5056461678</v>
      </c>
      <c r="Z15" s="6">
        <v>0.16330415215809679</v>
      </c>
      <c r="AA15" s="6">
        <v>0.1561917053490087</v>
      </c>
      <c r="AB15" s="7">
        <v>7.1124468090880966E-3</v>
      </c>
      <c r="AC15" s="25">
        <v>104.55366486536241</v>
      </c>
      <c r="AD15" s="16">
        <v>33169.770525139858</v>
      </c>
      <c r="AE15" s="74">
        <v>0.1651723437371222</v>
      </c>
      <c r="AF15" s="6">
        <v>0.16573163053386331</v>
      </c>
      <c r="AG15" s="10">
        <v>-5.5928679674116522E-4</v>
      </c>
      <c r="AH15" s="25">
        <v>99.662534668282959</v>
      </c>
      <c r="AI15" s="33">
        <v>-1648.990565062513</v>
      </c>
      <c r="AJ15" s="111">
        <v>7.5148883316881343E-5</v>
      </c>
      <c r="AK15" s="111">
        <v>4.6593423398022533E-5</v>
      </c>
      <c r="AL15" s="112">
        <v>2.855545991885882E-5</v>
      </c>
      <c r="AM15" s="113">
        <v>161.28646026913469</v>
      </c>
      <c r="AN15" s="114">
        <v>429.00323764557459</v>
      </c>
      <c r="AO15" s="111">
        <v>3.0310495557255241E-5</v>
      </c>
      <c r="AP15" s="111">
        <v>1.430405981004209E-5</v>
      </c>
      <c r="AQ15" s="112">
        <v>1.6006435747213149E-5</v>
      </c>
      <c r="AR15" s="113">
        <v>211.90134800733929</v>
      </c>
      <c r="AS15" s="114">
        <v>173.73907169830511</v>
      </c>
      <c r="AT15" s="111">
        <v>1.4990943071833721E-4</v>
      </c>
      <c r="AU15" s="111">
        <v>1.34721607421236E-4</v>
      </c>
      <c r="AV15" s="112">
        <v>1.518782329710123E-5</v>
      </c>
      <c r="AW15" s="113">
        <v>111.27348729562981</v>
      </c>
      <c r="AX15" s="114">
        <v>63.320829885101702</v>
      </c>
      <c r="AY15" s="111">
        <v>6.8340923578767221E-4</v>
      </c>
      <c r="AZ15" s="111">
        <v>5.1212017753499487E-4</v>
      </c>
      <c r="BA15" s="112">
        <v>1.7128905825267729E-4</v>
      </c>
      <c r="BB15" s="113">
        <v>133.4470434414728</v>
      </c>
      <c r="BC15" s="114">
        <v>29.826049846363951</v>
      </c>
      <c r="BD15" s="111">
        <v>1</v>
      </c>
      <c r="BE15" s="111">
        <v>1</v>
      </c>
      <c r="BF15" s="112">
        <v>0</v>
      </c>
      <c r="BG15" s="113">
        <v>100</v>
      </c>
      <c r="BH15" s="114">
        <v>0</v>
      </c>
    </row>
    <row r="16" spans="2:60" ht="15.75" customHeight="1">
      <c r="B16" s="55">
        <v>44958</v>
      </c>
      <c r="C16" s="105" t="s">
        <v>62</v>
      </c>
      <c r="D16" s="9">
        <v>9734677</v>
      </c>
      <c r="E16" s="9">
        <v>358195</v>
      </c>
      <c r="F16" s="74">
        <v>0.8188348724872947</v>
      </c>
      <c r="G16" s="6">
        <v>0.79948072977009732</v>
      </c>
      <c r="H16" s="10">
        <v>1.9354142717197379E-2</v>
      </c>
      <c r="I16" s="25">
        <v>102.4208391767945</v>
      </c>
      <c r="J16" s="33">
        <v>188406.3279638188</v>
      </c>
      <c r="K16" s="4">
        <v>19.744690874266571</v>
      </c>
      <c r="L16" s="4">
        <v>19.357845123156078</v>
      </c>
      <c r="M16" s="5">
        <v>0.38684575111049208</v>
      </c>
      <c r="N16" s="25">
        <v>101.9983926343524</v>
      </c>
      <c r="O16" s="16">
        <v>3765818.4358830322</v>
      </c>
      <c r="P16" s="75">
        <v>12.850239920646571</v>
      </c>
      <c r="Q16" s="4">
        <v>12.081960943061739</v>
      </c>
      <c r="R16" s="5">
        <v>0.76827897758483132</v>
      </c>
      <c r="S16" s="25">
        <v>106.3588930737773</v>
      </c>
      <c r="T16" s="33">
        <v>7478947.6926785726</v>
      </c>
      <c r="U16" s="75">
        <v>16.14842742085844</v>
      </c>
      <c r="V16" s="4">
        <v>15.809704211393241</v>
      </c>
      <c r="W16" s="5">
        <v>0.33872320946520768</v>
      </c>
      <c r="X16" s="25">
        <v>102.1425018769238</v>
      </c>
      <c r="Y16" s="33">
        <v>3297361.0365471402</v>
      </c>
      <c r="Z16" s="6">
        <v>0.40560213091414132</v>
      </c>
      <c r="AA16" s="6">
        <v>0.38427474555086011</v>
      </c>
      <c r="AB16" s="7">
        <v>2.132738536328127E-2</v>
      </c>
      <c r="AC16" s="25">
        <v>105.55003564772601</v>
      </c>
      <c r="AD16" s="16">
        <v>49538.376299029842</v>
      </c>
      <c r="AE16" s="74">
        <v>0.43380581148121899</v>
      </c>
      <c r="AF16" s="6">
        <v>0.44244252119940553</v>
      </c>
      <c r="AG16" s="10">
        <v>-8.6367097181865304E-3</v>
      </c>
      <c r="AH16" s="25">
        <v>98.047947630627021</v>
      </c>
      <c r="AI16" s="33">
        <v>-27297.530203689079</v>
      </c>
      <c r="AJ16" s="111">
        <v>0.96025711631883082</v>
      </c>
      <c r="AK16" s="111">
        <v>0.96170087976539587</v>
      </c>
      <c r="AL16" s="112">
        <v>-1.4437634465650499E-3</v>
      </c>
      <c r="AM16" s="113">
        <v>99.849873960090662</v>
      </c>
      <c r="AN16" s="114">
        <v>-702.57571847505687</v>
      </c>
      <c r="AO16" s="111">
        <v>1</v>
      </c>
      <c r="AP16" s="111">
        <v>1</v>
      </c>
      <c r="AQ16" s="112">
        <v>0</v>
      </c>
      <c r="AR16" s="113">
        <v>100</v>
      </c>
      <c r="AS16" s="114">
        <v>0</v>
      </c>
      <c r="AT16" s="111">
        <v>0.79353489503120689</v>
      </c>
      <c r="AU16" s="111">
        <v>0.82461090379539459</v>
      </c>
      <c r="AV16" s="112">
        <v>-3.1076008764187701E-2</v>
      </c>
      <c r="AW16" s="113">
        <v>96.231433683309817</v>
      </c>
      <c r="AX16" s="114">
        <v>-9584.6180030945925</v>
      </c>
      <c r="AY16" s="111">
        <v>7.4735063738289045E-2</v>
      </c>
      <c r="AZ16" s="111">
        <v>7.0704796217068225E-2</v>
      </c>
      <c r="BA16" s="112">
        <v>4.0302675212208214E-3</v>
      </c>
      <c r="BB16" s="113">
        <v>105.7001331406821</v>
      </c>
      <c r="BC16" s="114">
        <v>524.82143661337523</v>
      </c>
      <c r="BD16" s="111">
        <v>0</v>
      </c>
      <c r="BE16" s="111">
        <v>0</v>
      </c>
      <c r="BF16" s="112">
        <v>0</v>
      </c>
      <c r="BG16" s="113"/>
      <c r="BH16" s="114">
        <v>0</v>
      </c>
    </row>
    <row r="17" spans="2:60" ht="15.75" customHeight="1">
      <c r="B17" s="55"/>
      <c r="C17" s="105"/>
      <c r="D17" s="9"/>
      <c r="E17" s="11"/>
      <c r="F17" s="74"/>
      <c r="G17" s="6"/>
      <c r="H17" s="10"/>
      <c r="I17" s="25"/>
      <c r="J17" s="33"/>
      <c r="K17" s="4"/>
      <c r="L17" s="4"/>
      <c r="M17" s="5"/>
      <c r="N17" s="25"/>
      <c r="O17" s="16"/>
      <c r="P17" s="75"/>
      <c r="Q17" s="4"/>
      <c r="R17" s="5"/>
      <c r="S17" s="25"/>
      <c r="T17" s="33"/>
      <c r="U17" s="75"/>
      <c r="V17" s="4"/>
      <c r="W17" s="5"/>
      <c r="X17" s="25"/>
      <c r="Y17" s="33"/>
      <c r="Z17" s="6"/>
      <c r="AA17" s="6"/>
      <c r="AB17" s="7"/>
      <c r="AC17" s="25"/>
      <c r="AD17" s="16"/>
      <c r="AE17" s="74"/>
      <c r="AF17" s="6"/>
      <c r="AG17" s="8"/>
      <c r="AH17" s="25"/>
      <c r="AI17" s="33"/>
      <c r="AJ17" s="111"/>
      <c r="AK17" s="111"/>
      <c r="AL17" s="112"/>
      <c r="AM17" s="113"/>
      <c r="AN17" s="114"/>
      <c r="AO17" s="111"/>
      <c r="AP17" s="111"/>
      <c r="AQ17" s="112"/>
      <c r="AR17" s="113"/>
      <c r="AS17" s="114"/>
      <c r="AT17" s="111"/>
      <c r="AU17" s="111"/>
      <c r="AV17" s="112"/>
      <c r="AW17" s="113"/>
      <c r="AX17" s="114"/>
      <c r="AY17" s="111"/>
      <c r="AZ17" s="111"/>
      <c r="BA17" s="112"/>
      <c r="BB17" s="113"/>
      <c r="BC17" s="114"/>
      <c r="BD17" s="111"/>
      <c r="BE17" s="111"/>
      <c r="BF17" s="112"/>
      <c r="BG17" s="113"/>
      <c r="BH17" s="114"/>
    </row>
    <row r="18" spans="2:60" ht="15.75" customHeight="1">
      <c r="B18" s="55"/>
      <c r="C18" s="105"/>
      <c r="D18" s="9"/>
      <c r="E18" s="11"/>
      <c r="F18" s="74"/>
      <c r="G18" s="6"/>
      <c r="H18" s="10"/>
      <c r="I18" s="25"/>
      <c r="J18" s="33"/>
      <c r="K18" s="4"/>
      <c r="L18" s="4"/>
      <c r="M18" s="5"/>
      <c r="N18" s="25"/>
      <c r="O18" s="16"/>
      <c r="P18" s="75"/>
      <c r="Q18" s="4"/>
      <c r="R18" s="5"/>
      <c r="S18" s="25"/>
      <c r="T18" s="33"/>
      <c r="U18" s="75"/>
      <c r="V18" s="4"/>
      <c r="W18" s="5"/>
      <c r="X18" s="25"/>
      <c r="Y18" s="33"/>
      <c r="Z18" s="6"/>
      <c r="AA18" s="6"/>
      <c r="AB18" s="7"/>
      <c r="AC18" s="25"/>
      <c r="AD18" s="16"/>
      <c r="AE18" s="74"/>
      <c r="AF18" s="6"/>
      <c r="AG18" s="8"/>
      <c r="AH18" s="25"/>
      <c r="AI18" s="33"/>
      <c r="AJ18" s="111"/>
      <c r="AK18" s="111"/>
      <c r="AL18" s="112"/>
      <c r="AM18" s="113"/>
      <c r="AN18" s="114"/>
      <c r="AO18" s="111"/>
      <c r="AP18" s="111"/>
      <c r="AQ18" s="112"/>
      <c r="AR18" s="113"/>
      <c r="AS18" s="114"/>
      <c r="AT18" s="111"/>
      <c r="AU18" s="111"/>
      <c r="AV18" s="112"/>
      <c r="AW18" s="113"/>
      <c r="AX18" s="114"/>
      <c r="AY18" s="111"/>
      <c r="AZ18" s="111"/>
      <c r="BA18" s="112"/>
      <c r="BB18" s="113"/>
      <c r="BC18" s="114"/>
      <c r="BD18" s="111"/>
      <c r="BE18" s="111"/>
      <c r="BF18" s="112"/>
      <c r="BG18" s="113"/>
      <c r="BH18" s="114"/>
    </row>
    <row r="19" spans="2:60" ht="15.75" customHeight="1">
      <c r="B19" s="55"/>
      <c r="C19" s="105"/>
      <c r="D19" s="9"/>
      <c r="E19" s="11"/>
      <c r="F19" s="74"/>
      <c r="G19" s="6"/>
      <c r="H19" s="10"/>
      <c r="I19" s="25"/>
      <c r="J19" s="33"/>
      <c r="K19" s="4"/>
      <c r="L19" s="4"/>
      <c r="M19" s="5"/>
      <c r="N19" s="25"/>
      <c r="O19" s="16"/>
      <c r="P19" s="75"/>
      <c r="Q19" s="4"/>
      <c r="R19" s="5"/>
      <c r="S19" s="25"/>
      <c r="T19" s="33"/>
      <c r="U19" s="75"/>
      <c r="V19" s="4"/>
      <c r="W19" s="5"/>
      <c r="X19" s="25"/>
      <c r="Y19" s="33"/>
      <c r="Z19" s="6"/>
      <c r="AA19" s="6"/>
      <c r="AB19" s="7"/>
      <c r="AC19" s="25"/>
      <c r="AD19" s="16"/>
      <c r="AE19" s="74"/>
      <c r="AF19" s="6"/>
      <c r="AG19" s="8"/>
      <c r="AH19" s="25"/>
      <c r="AI19" s="33"/>
      <c r="AJ19" s="111"/>
      <c r="AK19" s="111"/>
      <c r="AL19" s="112"/>
      <c r="AM19" s="113"/>
      <c r="AN19" s="114"/>
      <c r="AO19" s="111"/>
      <c r="AP19" s="111"/>
      <c r="AQ19" s="112"/>
      <c r="AR19" s="113"/>
      <c r="AS19" s="114"/>
      <c r="AT19" s="111"/>
      <c r="AU19" s="111"/>
      <c r="AV19" s="112"/>
      <c r="AW19" s="113"/>
      <c r="AX19" s="114"/>
      <c r="AY19" s="111"/>
      <c r="AZ19" s="111"/>
      <c r="BA19" s="112"/>
      <c r="BB19" s="113"/>
      <c r="BC19" s="114"/>
      <c r="BD19" s="111"/>
      <c r="BE19" s="111"/>
      <c r="BF19" s="112"/>
      <c r="BG19" s="113"/>
      <c r="BH19" s="114"/>
    </row>
    <row r="20" spans="2:60" ht="15.75" customHeight="1">
      <c r="B20" s="55"/>
      <c r="C20" s="105"/>
      <c r="D20" s="9"/>
      <c r="E20" s="11"/>
      <c r="F20" s="74"/>
      <c r="G20" s="6"/>
      <c r="H20" s="10"/>
      <c r="I20" s="25"/>
      <c r="J20" s="33"/>
      <c r="K20" s="4"/>
      <c r="L20" s="4"/>
      <c r="M20" s="5"/>
      <c r="N20" s="25"/>
      <c r="O20" s="16"/>
      <c r="P20" s="75"/>
      <c r="Q20" s="4"/>
      <c r="R20" s="5"/>
      <c r="S20" s="25"/>
      <c r="T20" s="33"/>
      <c r="U20" s="75"/>
      <c r="V20" s="4"/>
      <c r="W20" s="5"/>
      <c r="X20" s="25"/>
      <c r="Y20" s="33"/>
      <c r="Z20" s="6"/>
      <c r="AA20" s="6"/>
      <c r="AB20" s="7"/>
      <c r="AC20" s="25"/>
      <c r="AD20" s="16"/>
      <c r="AE20" s="74"/>
      <c r="AF20" s="6"/>
      <c r="AG20" s="8"/>
      <c r="AH20" s="25"/>
      <c r="AI20" s="33"/>
      <c r="AJ20" s="111"/>
      <c r="AK20" s="111"/>
      <c r="AL20" s="112"/>
      <c r="AM20" s="113"/>
      <c r="AN20" s="114"/>
      <c r="AO20" s="111"/>
      <c r="AP20" s="111"/>
      <c r="AQ20" s="112"/>
      <c r="AR20" s="113"/>
      <c r="AS20" s="114"/>
      <c r="AT20" s="111"/>
      <c r="AU20" s="111"/>
      <c r="AV20" s="112"/>
      <c r="AW20" s="113"/>
      <c r="AX20" s="114"/>
      <c r="AY20" s="111"/>
      <c r="AZ20" s="111"/>
      <c r="BA20" s="112"/>
      <c r="BB20" s="113"/>
      <c r="BC20" s="114"/>
      <c r="BD20" s="111"/>
      <c r="BE20" s="111"/>
      <c r="BF20" s="112"/>
      <c r="BG20" s="113"/>
      <c r="BH20" s="114"/>
    </row>
    <row r="21" spans="2:60" ht="15.75" customHeight="1">
      <c r="B21" s="55"/>
      <c r="C21" s="105"/>
      <c r="D21" s="9"/>
      <c r="E21" s="11"/>
      <c r="F21" s="74"/>
      <c r="G21" s="6"/>
      <c r="H21" s="10"/>
      <c r="I21" s="25"/>
      <c r="J21" s="33"/>
      <c r="K21" s="4"/>
      <c r="L21" s="4"/>
      <c r="M21" s="5"/>
      <c r="N21" s="25"/>
      <c r="O21" s="16"/>
      <c r="P21" s="75"/>
      <c r="Q21" s="4"/>
      <c r="R21" s="5"/>
      <c r="S21" s="25"/>
      <c r="T21" s="33"/>
      <c r="U21" s="75"/>
      <c r="V21" s="4"/>
      <c r="W21" s="5"/>
      <c r="X21" s="25"/>
      <c r="Y21" s="33"/>
      <c r="Z21" s="6"/>
      <c r="AA21" s="6"/>
      <c r="AB21" s="7"/>
      <c r="AC21" s="25"/>
      <c r="AD21" s="16"/>
      <c r="AE21" s="74"/>
      <c r="AF21" s="6"/>
      <c r="AG21" s="8"/>
      <c r="AH21" s="25"/>
      <c r="AI21" s="33"/>
      <c r="AJ21" s="111"/>
      <c r="AK21" s="111"/>
      <c r="AL21" s="112"/>
      <c r="AM21" s="113"/>
      <c r="AN21" s="114"/>
      <c r="AO21" s="111"/>
      <c r="AP21" s="111"/>
      <c r="AQ21" s="112"/>
      <c r="AR21" s="113"/>
      <c r="AS21" s="114"/>
      <c r="AT21" s="111"/>
      <c r="AU21" s="111"/>
      <c r="AV21" s="112"/>
      <c r="AW21" s="113"/>
      <c r="AX21" s="114"/>
      <c r="AY21" s="111"/>
      <c r="AZ21" s="111"/>
      <c r="BA21" s="112"/>
      <c r="BB21" s="113"/>
      <c r="BC21" s="114"/>
      <c r="BD21" s="111"/>
      <c r="BE21" s="111"/>
      <c r="BF21" s="112"/>
      <c r="BG21" s="113"/>
      <c r="BH21" s="114"/>
    </row>
    <row r="22" spans="2:60" ht="15.75" customHeight="1">
      <c r="B22" s="55"/>
      <c r="C22" s="105"/>
      <c r="D22" s="9"/>
      <c r="E22" s="11"/>
      <c r="F22" s="74"/>
      <c r="G22" s="6"/>
      <c r="H22" s="10"/>
      <c r="I22" s="25"/>
      <c r="J22" s="33"/>
      <c r="K22" s="4"/>
      <c r="L22" s="4"/>
      <c r="M22" s="5"/>
      <c r="N22" s="25"/>
      <c r="O22" s="16"/>
      <c r="P22" s="75"/>
      <c r="Q22" s="4"/>
      <c r="R22" s="5"/>
      <c r="S22" s="25"/>
      <c r="T22" s="33"/>
      <c r="U22" s="75"/>
      <c r="V22" s="4"/>
      <c r="W22" s="5"/>
      <c r="X22" s="25"/>
      <c r="Y22" s="33"/>
      <c r="Z22" s="6"/>
      <c r="AA22" s="6"/>
      <c r="AB22" s="7"/>
      <c r="AC22" s="25"/>
      <c r="AD22" s="16"/>
      <c r="AE22" s="74"/>
      <c r="AF22" s="6"/>
      <c r="AG22" s="8"/>
      <c r="AH22" s="25"/>
      <c r="AI22" s="33"/>
      <c r="AJ22" s="111"/>
      <c r="AK22" s="111"/>
      <c r="AL22" s="112"/>
      <c r="AM22" s="113"/>
      <c r="AN22" s="114"/>
      <c r="AO22" s="111"/>
      <c r="AP22" s="111"/>
      <c r="AQ22" s="112"/>
      <c r="AR22" s="113"/>
      <c r="AS22" s="114"/>
      <c r="AT22" s="111"/>
      <c r="AU22" s="111"/>
      <c r="AV22" s="112"/>
      <c r="AW22" s="113"/>
      <c r="AX22" s="114"/>
      <c r="AY22" s="111"/>
      <c r="AZ22" s="111"/>
      <c r="BA22" s="112"/>
      <c r="BB22" s="113"/>
      <c r="BC22" s="114"/>
      <c r="BD22" s="111"/>
      <c r="BE22" s="111"/>
      <c r="BF22" s="112"/>
      <c r="BG22" s="113"/>
      <c r="BH22" s="114"/>
    </row>
    <row r="23" spans="2:60" ht="15.75" customHeight="1">
      <c r="B23" s="55"/>
      <c r="C23" s="105"/>
      <c r="D23" s="9"/>
      <c r="E23" s="11"/>
      <c r="F23" s="74"/>
      <c r="G23" s="6"/>
      <c r="H23" s="10"/>
      <c r="I23" s="25"/>
      <c r="J23" s="33"/>
      <c r="K23" s="4"/>
      <c r="L23" s="4"/>
      <c r="M23" s="5"/>
      <c r="N23" s="25"/>
      <c r="O23" s="16"/>
      <c r="P23" s="75"/>
      <c r="Q23" s="4"/>
      <c r="R23" s="5"/>
      <c r="S23" s="25"/>
      <c r="T23" s="33"/>
      <c r="U23" s="75"/>
      <c r="V23" s="4"/>
      <c r="W23" s="5"/>
      <c r="X23" s="25"/>
      <c r="Y23" s="33"/>
      <c r="Z23" s="6"/>
      <c r="AA23" s="6"/>
      <c r="AB23" s="7"/>
      <c r="AC23" s="25"/>
      <c r="AD23" s="16"/>
      <c r="AE23" s="74"/>
      <c r="AF23" s="6"/>
      <c r="AG23" s="8"/>
      <c r="AH23" s="25"/>
      <c r="AI23" s="33"/>
      <c r="AJ23" s="111"/>
      <c r="AK23" s="111"/>
      <c r="AL23" s="112"/>
      <c r="AM23" s="113"/>
      <c r="AN23" s="114"/>
      <c r="AO23" s="111"/>
      <c r="AP23" s="111"/>
      <c r="AQ23" s="112"/>
      <c r="AR23" s="113"/>
      <c r="AS23" s="114"/>
      <c r="AT23" s="111"/>
      <c r="AU23" s="111"/>
      <c r="AV23" s="112"/>
      <c r="AW23" s="113"/>
      <c r="AX23" s="114"/>
      <c r="AY23" s="111"/>
      <c r="AZ23" s="111"/>
      <c r="BA23" s="112"/>
      <c r="BB23" s="113"/>
      <c r="BC23" s="114"/>
      <c r="BD23" s="111"/>
      <c r="BE23" s="111"/>
      <c r="BF23" s="112"/>
      <c r="BG23" s="113"/>
      <c r="BH23" s="114"/>
    </row>
    <row r="24" spans="2:60" ht="15.75" customHeight="1">
      <c r="B24" s="55"/>
      <c r="C24" s="105"/>
      <c r="D24" s="9"/>
      <c r="E24" s="11"/>
      <c r="F24" s="74"/>
      <c r="G24" s="6"/>
      <c r="H24" s="10"/>
      <c r="I24" s="25"/>
      <c r="J24" s="33"/>
      <c r="K24" s="4"/>
      <c r="L24" s="4"/>
      <c r="M24" s="5"/>
      <c r="N24" s="25"/>
      <c r="O24" s="16"/>
      <c r="P24" s="75"/>
      <c r="Q24" s="4"/>
      <c r="R24" s="5"/>
      <c r="S24" s="25"/>
      <c r="T24" s="33"/>
      <c r="U24" s="75"/>
      <c r="V24" s="4"/>
      <c r="W24" s="5"/>
      <c r="X24" s="25"/>
      <c r="Y24" s="33"/>
      <c r="Z24" s="6"/>
      <c r="AA24" s="6"/>
      <c r="AB24" s="7"/>
      <c r="AC24" s="25"/>
      <c r="AD24" s="16"/>
      <c r="AE24" s="74"/>
      <c r="AF24" s="6"/>
      <c r="AG24" s="8"/>
      <c r="AH24" s="25"/>
      <c r="AI24" s="33"/>
      <c r="AJ24" s="111"/>
      <c r="AK24" s="111"/>
      <c r="AL24" s="112"/>
      <c r="AM24" s="113"/>
      <c r="AN24" s="114"/>
      <c r="AO24" s="111"/>
      <c r="AP24" s="111"/>
      <c r="AQ24" s="112"/>
      <c r="AR24" s="113"/>
      <c r="AS24" s="114"/>
      <c r="AT24" s="111"/>
      <c r="AU24" s="111"/>
      <c r="AV24" s="112"/>
      <c r="AW24" s="113"/>
      <c r="AX24" s="114"/>
      <c r="AY24" s="111"/>
      <c r="AZ24" s="111"/>
      <c r="BA24" s="112"/>
      <c r="BB24" s="113"/>
      <c r="BC24" s="114"/>
      <c r="BD24" s="111"/>
      <c r="BE24" s="111"/>
      <c r="BF24" s="112"/>
      <c r="BG24" s="113"/>
      <c r="BH24" s="114"/>
    </row>
    <row r="25" spans="2:60" ht="15.75" customHeight="1">
      <c r="B25" s="55"/>
      <c r="C25" s="105"/>
      <c r="D25" s="9"/>
      <c r="E25" s="11"/>
      <c r="F25" s="74"/>
      <c r="G25" s="6"/>
      <c r="H25" s="10"/>
      <c r="I25" s="25"/>
      <c r="J25" s="33"/>
      <c r="K25" s="4"/>
      <c r="L25" s="4"/>
      <c r="M25" s="5"/>
      <c r="N25" s="25"/>
      <c r="O25" s="16"/>
      <c r="P25" s="75"/>
      <c r="Q25" s="4"/>
      <c r="R25" s="5"/>
      <c r="S25" s="25"/>
      <c r="T25" s="33"/>
      <c r="U25" s="75"/>
      <c r="V25" s="4"/>
      <c r="W25" s="5"/>
      <c r="X25" s="25"/>
      <c r="Y25" s="33"/>
      <c r="Z25" s="6"/>
      <c r="AA25" s="6"/>
      <c r="AB25" s="7"/>
      <c r="AC25" s="25"/>
      <c r="AD25" s="16"/>
      <c r="AE25" s="74"/>
      <c r="AF25" s="6"/>
      <c r="AG25" s="8"/>
      <c r="AH25" s="25"/>
      <c r="AI25" s="33"/>
      <c r="AJ25" s="111"/>
      <c r="AK25" s="111"/>
      <c r="AL25" s="112"/>
      <c r="AM25" s="113"/>
      <c r="AN25" s="114"/>
      <c r="AO25" s="111"/>
      <c r="AP25" s="111"/>
      <c r="AQ25" s="112"/>
      <c r="AR25" s="113"/>
      <c r="AS25" s="114"/>
      <c r="AT25" s="111"/>
      <c r="AU25" s="111"/>
      <c r="AV25" s="112"/>
      <c r="AW25" s="113"/>
      <c r="AX25" s="114"/>
      <c r="AY25" s="111"/>
      <c r="AZ25" s="111"/>
      <c r="BA25" s="112"/>
      <c r="BB25" s="113"/>
      <c r="BC25" s="114"/>
      <c r="BD25" s="111"/>
      <c r="BE25" s="111"/>
      <c r="BF25" s="112"/>
      <c r="BG25" s="113"/>
      <c r="BH25" s="114"/>
    </row>
    <row r="26" spans="2:60" ht="15.75" customHeight="1">
      <c r="B26" s="55"/>
      <c r="C26" s="105"/>
      <c r="D26" s="9"/>
      <c r="E26" s="11"/>
      <c r="F26" s="74"/>
      <c r="G26" s="6"/>
      <c r="H26" s="10"/>
      <c r="I26" s="25"/>
      <c r="J26" s="33"/>
      <c r="K26" s="4"/>
      <c r="L26" s="4"/>
      <c r="M26" s="5"/>
      <c r="N26" s="25"/>
      <c r="O26" s="16"/>
      <c r="P26" s="75"/>
      <c r="Q26" s="4"/>
      <c r="R26" s="5"/>
      <c r="S26" s="25"/>
      <c r="T26" s="33"/>
      <c r="U26" s="75"/>
      <c r="V26" s="4"/>
      <c r="W26" s="5"/>
      <c r="X26" s="25"/>
      <c r="Y26" s="33"/>
      <c r="Z26" s="6"/>
      <c r="AA26" s="6"/>
      <c r="AB26" s="7"/>
      <c r="AC26" s="25"/>
      <c r="AD26" s="16"/>
      <c r="AE26" s="74"/>
      <c r="AF26" s="6"/>
      <c r="AG26" s="8"/>
      <c r="AH26" s="25"/>
      <c r="AI26" s="33"/>
      <c r="AJ26" s="111"/>
      <c r="AK26" s="111"/>
      <c r="AL26" s="112"/>
      <c r="AM26" s="113"/>
      <c r="AN26" s="114"/>
      <c r="AO26" s="111"/>
      <c r="AP26" s="111"/>
      <c r="AQ26" s="112"/>
      <c r="AR26" s="113"/>
      <c r="AS26" s="114"/>
      <c r="AT26" s="111"/>
      <c r="AU26" s="111"/>
      <c r="AV26" s="112"/>
      <c r="AW26" s="113"/>
      <c r="AX26" s="114"/>
      <c r="AY26" s="111"/>
      <c r="AZ26" s="111"/>
      <c r="BA26" s="112"/>
      <c r="BB26" s="113"/>
      <c r="BC26" s="114"/>
      <c r="BD26" s="111"/>
      <c r="BE26" s="111"/>
      <c r="BF26" s="112"/>
      <c r="BG26" s="113"/>
      <c r="BH26" s="114"/>
    </row>
    <row r="27" spans="2:60" ht="15.75" customHeight="1">
      <c r="B27" s="55"/>
      <c r="C27" s="105"/>
      <c r="D27" s="9"/>
      <c r="E27" s="11"/>
      <c r="F27" s="74"/>
      <c r="G27" s="6"/>
      <c r="H27" s="10"/>
      <c r="I27" s="25"/>
      <c r="J27" s="33"/>
      <c r="K27" s="4"/>
      <c r="L27" s="4"/>
      <c r="M27" s="5"/>
      <c r="N27" s="25"/>
      <c r="O27" s="16"/>
      <c r="P27" s="75"/>
      <c r="Q27" s="4"/>
      <c r="R27" s="5"/>
      <c r="S27" s="25"/>
      <c r="T27" s="33"/>
      <c r="U27" s="75"/>
      <c r="V27" s="4"/>
      <c r="W27" s="5"/>
      <c r="X27" s="25"/>
      <c r="Y27" s="33"/>
      <c r="Z27" s="6"/>
      <c r="AA27" s="6"/>
      <c r="AB27" s="7"/>
      <c r="AC27" s="25"/>
      <c r="AD27" s="16"/>
      <c r="AE27" s="74"/>
      <c r="AF27" s="6"/>
      <c r="AG27" s="8"/>
      <c r="AH27" s="25"/>
      <c r="AI27" s="33"/>
      <c r="AJ27" s="111"/>
      <c r="AK27" s="111"/>
      <c r="AL27" s="112"/>
      <c r="AM27" s="113"/>
      <c r="AN27" s="114"/>
      <c r="AO27" s="111"/>
      <c r="AP27" s="111"/>
      <c r="AQ27" s="112"/>
      <c r="AR27" s="113"/>
      <c r="AS27" s="114"/>
      <c r="AT27" s="111"/>
      <c r="AU27" s="111"/>
      <c r="AV27" s="112"/>
      <c r="AW27" s="113"/>
      <c r="AX27" s="114"/>
      <c r="AY27" s="111"/>
      <c r="AZ27" s="111"/>
      <c r="BA27" s="112"/>
      <c r="BB27" s="113"/>
      <c r="BC27" s="114"/>
      <c r="BD27" s="111"/>
      <c r="BE27" s="111"/>
      <c r="BF27" s="112"/>
      <c r="BG27" s="113"/>
      <c r="BH27" s="114"/>
    </row>
    <row r="28" spans="2:60" ht="15.75" customHeight="1">
      <c r="B28" s="55"/>
      <c r="C28" s="105"/>
      <c r="D28" s="9"/>
      <c r="E28" s="11"/>
      <c r="F28" s="74"/>
      <c r="G28" s="6"/>
      <c r="H28" s="10"/>
      <c r="I28" s="25"/>
      <c r="J28" s="33"/>
      <c r="K28" s="4"/>
      <c r="L28" s="4"/>
      <c r="M28" s="5"/>
      <c r="N28" s="25"/>
      <c r="O28" s="16"/>
      <c r="P28" s="75"/>
      <c r="Q28" s="4"/>
      <c r="R28" s="5"/>
      <c r="S28" s="25"/>
      <c r="T28" s="33"/>
      <c r="U28" s="75"/>
      <c r="V28" s="4"/>
      <c r="W28" s="5"/>
      <c r="X28" s="25"/>
      <c r="Y28" s="33"/>
      <c r="Z28" s="6"/>
      <c r="AA28" s="6"/>
      <c r="AB28" s="7"/>
      <c r="AC28" s="25"/>
      <c r="AD28" s="16"/>
      <c r="AE28" s="74"/>
      <c r="AF28" s="6"/>
      <c r="AG28" s="8"/>
      <c r="AH28" s="25"/>
      <c r="AI28" s="33"/>
      <c r="AJ28" s="111"/>
      <c r="AK28" s="111"/>
      <c r="AL28" s="112"/>
      <c r="AM28" s="113"/>
      <c r="AN28" s="114"/>
      <c r="AO28" s="111"/>
      <c r="AP28" s="111"/>
      <c r="AQ28" s="112"/>
      <c r="AR28" s="113"/>
      <c r="AS28" s="114"/>
      <c r="AT28" s="111"/>
      <c r="AU28" s="111"/>
      <c r="AV28" s="112"/>
      <c r="AW28" s="113"/>
      <c r="AX28" s="114"/>
      <c r="AY28" s="111"/>
      <c r="AZ28" s="111"/>
      <c r="BA28" s="112"/>
      <c r="BB28" s="113"/>
      <c r="BC28" s="114"/>
      <c r="BD28" s="111"/>
      <c r="BE28" s="111"/>
      <c r="BF28" s="112"/>
      <c r="BG28" s="113"/>
      <c r="BH28" s="114"/>
    </row>
    <row r="29" spans="2:60" ht="15.75" customHeight="1">
      <c r="B29" s="55"/>
      <c r="C29" s="105"/>
      <c r="D29" s="9"/>
      <c r="E29" s="11"/>
      <c r="F29" s="74"/>
      <c r="G29" s="6"/>
      <c r="H29" s="10"/>
      <c r="I29" s="25"/>
      <c r="J29" s="33"/>
      <c r="K29" s="4"/>
      <c r="L29" s="4"/>
      <c r="M29" s="5"/>
      <c r="N29" s="25"/>
      <c r="O29" s="16"/>
      <c r="P29" s="75"/>
      <c r="Q29" s="4"/>
      <c r="R29" s="5"/>
      <c r="S29" s="25"/>
      <c r="T29" s="33"/>
      <c r="U29" s="75"/>
      <c r="V29" s="4"/>
      <c r="W29" s="5"/>
      <c r="X29" s="25"/>
      <c r="Y29" s="33"/>
      <c r="Z29" s="6"/>
      <c r="AA29" s="6"/>
      <c r="AB29" s="7"/>
      <c r="AC29" s="25"/>
      <c r="AD29" s="16"/>
      <c r="AE29" s="74"/>
      <c r="AF29" s="6"/>
      <c r="AG29" s="8"/>
      <c r="AH29" s="25"/>
      <c r="AI29" s="33"/>
      <c r="AJ29" s="111"/>
      <c r="AK29" s="111"/>
      <c r="AL29" s="112"/>
      <c r="AM29" s="113"/>
      <c r="AN29" s="114"/>
      <c r="AO29" s="111"/>
      <c r="AP29" s="111"/>
      <c r="AQ29" s="112"/>
      <c r="AR29" s="113"/>
      <c r="AS29" s="114"/>
      <c r="AT29" s="111"/>
      <c r="AU29" s="111"/>
      <c r="AV29" s="112"/>
      <c r="AW29" s="113"/>
      <c r="AX29" s="114"/>
      <c r="AY29" s="111"/>
      <c r="AZ29" s="111"/>
      <c r="BA29" s="112"/>
      <c r="BB29" s="113"/>
      <c r="BC29" s="114"/>
      <c r="BD29" s="111"/>
      <c r="BE29" s="111"/>
      <c r="BF29" s="112"/>
      <c r="BG29" s="113"/>
      <c r="BH29" s="114"/>
    </row>
    <row r="30" spans="2:60" ht="15.75" customHeight="1">
      <c r="B30" s="55"/>
      <c r="C30" s="105"/>
      <c r="D30" s="9"/>
      <c r="E30" s="11"/>
      <c r="F30" s="74"/>
      <c r="G30" s="6"/>
      <c r="H30" s="10"/>
      <c r="I30" s="25"/>
      <c r="J30" s="33"/>
      <c r="K30" s="4"/>
      <c r="L30" s="4"/>
      <c r="M30" s="5"/>
      <c r="N30" s="25"/>
      <c r="O30" s="16"/>
      <c r="P30" s="75"/>
      <c r="Q30" s="4"/>
      <c r="R30" s="5"/>
      <c r="S30" s="25"/>
      <c r="T30" s="33"/>
      <c r="U30" s="75"/>
      <c r="V30" s="4"/>
      <c r="W30" s="5"/>
      <c r="X30" s="25"/>
      <c r="Y30" s="33"/>
      <c r="Z30" s="6"/>
      <c r="AA30" s="6"/>
      <c r="AB30" s="7"/>
      <c r="AC30" s="25"/>
      <c r="AD30" s="16"/>
      <c r="AE30" s="74"/>
      <c r="AF30" s="6"/>
      <c r="AG30" s="8"/>
      <c r="AH30" s="25"/>
      <c r="AI30" s="33"/>
      <c r="AJ30" s="111"/>
      <c r="AK30" s="111"/>
      <c r="AL30" s="112"/>
      <c r="AM30" s="113"/>
      <c r="AN30" s="114"/>
      <c r="AO30" s="111"/>
      <c r="AP30" s="111"/>
      <c r="AQ30" s="112"/>
      <c r="AR30" s="113"/>
      <c r="AS30" s="114"/>
      <c r="AT30" s="111"/>
      <c r="AU30" s="111"/>
      <c r="AV30" s="112"/>
      <c r="AW30" s="113"/>
      <c r="AX30" s="114"/>
      <c r="AY30" s="111"/>
      <c r="AZ30" s="111"/>
      <c r="BA30" s="112"/>
      <c r="BB30" s="113"/>
      <c r="BC30" s="114"/>
      <c r="BD30" s="111"/>
      <c r="BE30" s="111"/>
      <c r="BF30" s="112"/>
      <c r="BG30" s="113"/>
      <c r="BH30" s="114"/>
    </row>
    <row r="31" spans="2:60" ht="15.75" customHeight="1">
      <c r="B31" s="55"/>
      <c r="C31" s="105"/>
      <c r="D31" s="9"/>
      <c r="E31" s="11"/>
      <c r="F31" s="74"/>
      <c r="G31" s="6"/>
      <c r="H31" s="10"/>
      <c r="I31" s="25"/>
      <c r="J31" s="33"/>
      <c r="K31" s="4"/>
      <c r="L31" s="4"/>
      <c r="M31" s="5"/>
      <c r="N31" s="25"/>
      <c r="O31" s="16"/>
      <c r="P31" s="75"/>
      <c r="Q31" s="4"/>
      <c r="R31" s="5"/>
      <c r="S31" s="25"/>
      <c r="T31" s="33"/>
      <c r="U31" s="75"/>
      <c r="V31" s="4"/>
      <c r="W31" s="5"/>
      <c r="X31" s="25"/>
      <c r="Y31" s="33"/>
      <c r="Z31" s="6"/>
      <c r="AA31" s="6"/>
      <c r="AB31" s="7"/>
      <c r="AC31" s="25"/>
      <c r="AD31" s="16"/>
      <c r="AE31" s="74"/>
      <c r="AF31" s="6"/>
      <c r="AG31" s="8"/>
      <c r="AH31" s="25"/>
      <c r="AI31" s="33"/>
      <c r="AJ31" s="111"/>
      <c r="AK31" s="111"/>
      <c r="AL31" s="112"/>
      <c r="AM31" s="113"/>
      <c r="AN31" s="114"/>
      <c r="AO31" s="111"/>
      <c r="AP31" s="111"/>
      <c r="AQ31" s="112"/>
      <c r="AR31" s="113"/>
      <c r="AS31" s="114"/>
      <c r="AT31" s="111"/>
      <c r="AU31" s="111"/>
      <c r="AV31" s="112"/>
      <c r="AW31" s="113"/>
      <c r="AX31" s="114"/>
      <c r="AY31" s="111"/>
      <c r="AZ31" s="111"/>
      <c r="BA31" s="112"/>
      <c r="BB31" s="113"/>
      <c r="BC31" s="114"/>
      <c r="BD31" s="111"/>
      <c r="BE31" s="111"/>
      <c r="BF31" s="112"/>
      <c r="BG31" s="113"/>
      <c r="BH31" s="114"/>
    </row>
    <row r="32" spans="2:60" ht="15.75" customHeight="1">
      <c r="B32" s="55"/>
      <c r="C32" s="105"/>
      <c r="D32" s="9"/>
      <c r="E32" s="11"/>
      <c r="F32" s="74"/>
      <c r="G32" s="6"/>
      <c r="H32" s="10"/>
      <c r="I32" s="25"/>
      <c r="J32" s="33"/>
      <c r="K32" s="4"/>
      <c r="L32" s="4"/>
      <c r="M32" s="5"/>
      <c r="N32" s="25"/>
      <c r="O32" s="16"/>
      <c r="P32" s="75"/>
      <c r="Q32" s="4"/>
      <c r="R32" s="5"/>
      <c r="S32" s="25"/>
      <c r="T32" s="33"/>
      <c r="U32" s="75"/>
      <c r="V32" s="4"/>
      <c r="W32" s="5"/>
      <c r="X32" s="25"/>
      <c r="Y32" s="33"/>
      <c r="Z32" s="6"/>
      <c r="AA32" s="6"/>
      <c r="AB32" s="7"/>
      <c r="AC32" s="25"/>
      <c r="AD32" s="16"/>
      <c r="AE32" s="74"/>
      <c r="AF32" s="6"/>
      <c r="AG32" s="8"/>
      <c r="AH32" s="25"/>
      <c r="AI32" s="33"/>
      <c r="AJ32" s="111"/>
      <c r="AK32" s="111"/>
      <c r="AL32" s="112"/>
      <c r="AM32" s="113"/>
      <c r="AN32" s="114"/>
      <c r="AO32" s="111"/>
      <c r="AP32" s="111"/>
      <c r="AQ32" s="112"/>
      <c r="AR32" s="113"/>
      <c r="AS32" s="114"/>
      <c r="AT32" s="111"/>
      <c r="AU32" s="111"/>
      <c r="AV32" s="112"/>
      <c r="AW32" s="113"/>
      <c r="AX32" s="114"/>
      <c r="AY32" s="111"/>
      <c r="AZ32" s="111"/>
      <c r="BA32" s="112"/>
      <c r="BB32" s="113"/>
      <c r="BC32" s="114"/>
      <c r="BD32" s="111"/>
      <c r="BE32" s="111"/>
      <c r="BF32" s="112"/>
      <c r="BG32" s="113"/>
      <c r="BH32" s="114"/>
    </row>
    <row r="33" spans="2:60" ht="15.75" customHeight="1">
      <c r="B33" s="55"/>
      <c r="C33" s="105"/>
      <c r="D33" s="9"/>
      <c r="E33" s="11"/>
      <c r="F33" s="74"/>
      <c r="G33" s="6"/>
      <c r="H33" s="10"/>
      <c r="I33" s="25"/>
      <c r="J33" s="33"/>
      <c r="K33" s="4"/>
      <c r="L33" s="4"/>
      <c r="M33" s="5"/>
      <c r="N33" s="25"/>
      <c r="O33" s="16"/>
      <c r="P33" s="75"/>
      <c r="Q33" s="4"/>
      <c r="R33" s="5"/>
      <c r="S33" s="25"/>
      <c r="T33" s="33"/>
      <c r="U33" s="75"/>
      <c r="V33" s="4"/>
      <c r="W33" s="5"/>
      <c r="X33" s="25"/>
      <c r="Y33" s="33"/>
      <c r="Z33" s="6"/>
      <c r="AA33" s="6"/>
      <c r="AB33" s="7"/>
      <c r="AC33" s="25"/>
      <c r="AD33" s="16"/>
      <c r="AE33" s="74"/>
      <c r="AF33" s="6"/>
      <c r="AG33" s="8"/>
      <c r="AH33" s="25"/>
      <c r="AI33" s="33"/>
      <c r="AJ33" s="111"/>
      <c r="AK33" s="111"/>
      <c r="AL33" s="112"/>
      <c r="AM33" s="113"/>
      <c r="AN33" s="114"/>
      <c r="AO33" s="111"/>
      <c r="AP33" s="111"/>
      <c r="AQ33" s="112"/>
      <c r="AR33" s="113"/>
      <c r="AS33" s="114"/>
      <c r="AT33" s="111"/>
      <c r="AU33" s="111"/>
      <c r="AV33" s="112"/>
      <c r="AW33" s="113"/>
      <c r="AX33" s="114"/>
      <c r="AY33" s="111"/>
      <c r="AZ33" s="111"/>
      <c r="BA33" s="112"/>
      <c r="BB33" s="113"/>
      <c r="BC33" s="114"/>
      <c r="BD33" s="111"/>
      <c r="BE33" s="111"/>
      <c r="BF33" s="112"/>
      <c r="BG33" s="113"/>
      <c r="BH33" s="114"/>
    </row>
    <row r="34" spans="2:60" ht="15.75" customHeight="1">
      <c r="B34" s="55"/>
      <c r="C34" s="105"/>
      <c r="D34" s="9"/>
      <c r="E34" s="11"/>
      <c r="F34" s="74"/>
      <c r="G34" s="6"/>
      <c r="H34" s="10"/>
      <c r="I34" s="25"/>
      <c r="J34" s="33"/>
      <c r="K34" s="4"/>
      <c r="L34" s="4"/>
      <c r="M34" s="5"/>
      <c r="N34" s="25"/>
      <c r="O34" s="16"/>
      <c r="P34" s="75"/>
      <c r="Q34" s="4"/>
      <c r="R34" s="5"/>
      <c r="S34" s="25"/>
      <c r="T34" s="33"/>
      <c r="U34" s="75"/>
      <c r="V34" s="4"/>
      <c r="W34" s="5"/>
      <c r="X34" s="25"/>
      <c r="Y34" s="33"/>
      <c r="Z34" s="6"/>
      <c r="AA34" s="6"/>
      <c r="AB34" s="7"/>
      <c r="AC34" s="25"/>
      <c r="AD34" s="16"/>
      <c r="AE34" s="74"/>
      <c r="AF34" s="6"/>
      <c r="AG34" s="8"/>
      <c r="AH34" s="25"/>
      <c r="AI34" s="33"/>
      <c r="AJ34" s="111"/>
      <c r="AK34" s="111"/>
      <c r="AL34" s="112"/>
      <c r="AM34" s="113"/>
      <c r="AN34" s="114"/>
      <c r="AO34" s="111"/>
      <c r="AP34" s="111"/>
      <c r="AQ34" s="112"/>
      <c r="AR34" s="113"/>
      <c r="AS34" s="114"/>
      <c r="AT34" s="111"/>
      <c r="AU34" s="111"/>
      <c r="AV34" s="112"/>
      <c r="AW34" s="113"/>
      <c r="AX34" s="114"/>
      <c r="AY34" s="111"/>
      <c r="AZ34" s="111"/>
      <c r="BA34" s="112"/>
      <c r="BB34" s="113"/>
      <c r="BC34" s="114"/>
      <c r="BD34" s="111"/>
      <c r="BE34" s="111"/>
      <c r="BF34" s="112"/>
      <c r="BG34" s="113"/>
      <c r="BH34" s="114"/>
    </row>
    <row r="35" spans="2:60" ht="15.75" customHeight="1">
      <c r="B35" s="55"/>
      <c r="C35" s="105"/>
      <c r="D35" s="9"/>
      <c r="E35" s="11"/>
      <c r="F35" s="74"/>
      <c r="G35" s="6"/>
      <c r="H35" s="10"/>
      <c r="I35" s="25"/>
      <c r="J35" s="72"/>
      <c r="K35" s="4"/>
      <c r="L35" s="4"/>
      <c r="M35" s="5"/>
      <c r="N35" s="25"/>
      <c r="O35" s="32"/>
      <c r="P35" s="75"/>
      <c r="Q35" s="4"/>
      <c r="R35" s="5"/>
      <c r="S35" s="25"/>
      <c r="T35" s="72"/>
      <c r="U35" s="75"/>
      <c r="V35" s="4"/>
      <c r="W35" s="5"/>
      <c r="X35" s="25"/>
      <c r="Y35" s="72"/>
      <c r="Z35" s="6"/>
      <c r="AA35" s="6"/>
      <c r="AB35" s="31"/>
      <c r="AC35" s="25"/>
      <c r="AD35" s="32"/>
      <c r="AE35" s="74"/>
      <c r="AF35" s="6"/>
      <c r="AG35" s="8"/>
      <c r="AH35" s="25"/>
      <c r="AI35" s="72"/>
      <c r="AJ35" s="111"/>
      <c r="AK35" s="111"/>
      <c r="AL35" s="112"/>
      <c r="AM35" s="113"/>
      <c r="AN35" s="114"/>
      <c r="AO35" s="111"/>
      <c r="AP35" s="111"/>
      <c r="AQ35" s="112"/>
      <c r="AR35" s="113"/>
      <c r="AS35" s="114"/>
      <c r="AT35" s="111"/>
      <c r="AU35" s="111"/>
      <c r="AV35" s="112"/>
      <c r="AW35" s="113"/>
      <c r="AX35" s="114"/>
      <c r="AY35" s="111"/>
      <c r="AZ35" s="111"/>
      <c r="BA35" s="112"/>
      <c r="BB35" s="113"/>
      <c r="BC35" s="114"/>
      <c r="BD35" s="111"/>
      <c r="BE35" s="111"/>
      <c r="BF35" s="112"/>
      <c r="BG35" s="113"/>
      <c r="BH35" s="114"/>
    </row>
    <row r="36" spans="2:60" ht="15.75" customHeight="1">
      <c r="B36" s="55"/>
      <c r="C36" s="105"/>
      <c r="D36" s="9"/>
      <c r="E36" s="11"/>
      <c r="F36" s="74"/>
      <c r="G36" s="6"/>
      <c r="H36" s="10"/>
      <c r="I36" s="25"/>
      <c r="J36" s="72"/>
      <c r="K36" s="4"/>
      <c r="L36" s="4"/>
      <c r="M36" s="5"/>
      <c r="N36" s="25"/>
      <c r="O36" s="32"/>
      <c r="P36" s="75"/>
      <c r="Q36" s="4"/>
      <c r="R36" s="5"/>
      <c r="S36" s="25"/>
      <c r="T36" s="72"/>
      <c r="U36" s="75"/>
      <c r="V36" s="4"/>
      <c r="W36" s="5"/>
      <c r="X36" s="25"/>
      <c r="Y36" s="72"/>
      <c r="Z36" s="6"/>
      <c r="AA36" s="6"/>
      <c r="AB36" s="31"/>
      <c r="AC36" s="25"/>
      <c r="AD36" s="32"/>
      <c r="AE36" s="74"/>
      <c r="AF36" s="6"/>
      <c r="AG36" s="8"/>
      <c r="AH36" s="25"/>
      <c r="AI36" s="72"/>
      <c r="AJ36" s="111"/>
      <c r="AK36" s="111"/>
      <c r="AL36" s="112"/>
      <c r="AM36" s="113"/>
      <c r="AN36" s="114"/>
      <c r="AO36" s="111"/>
      <c r="AP36" s="111"/>
      <c r="AQ36" s="112"/>
      <c r="AR36" s="113"/>
      <c r="AS36" s="114"/>
      <c r="AT36" s="111"/>
      <c r="AU36" s="111"/>
      <c r="AV36" s="112"/>
      <c r="AW36" s="113"/>
      <c r="AX36" s="114"/>
      <c r="AY36" s="111"/>
      <c r="AZ36" s="111"/>
      <c r="BA36" s="112"/>
      <c r="BB36" s="113"/>
      <c r="BC36" s="114"/>
      <c r="BD36" s="111"/>
      <c r="BE36" s="111"/>
      <c r="BF36" s="112"/>
      <c r="BG36" s="113"/>
      <c r="BH36" s="114"/>
    </row>
    <row r="37" spans="2:60" ht="15.75" customHeight="1">
      <c r="B37" s="55"/>
      <c r="C37" s="105"/>
      <c r="D37" s="9"/>
      <c r="E37" s="11"/>
      <c r="F37" s="74"/>
      <c r="G37" s="6"/>
      <c r="H37" s="10"/>
      <c r="I37" s="25"/>
      <c r="J37" s="72"/>
      <c r="K37" s="4"/>
      <c r="L37" s="4"/>
      <c r="M37" s="5"/>
      <c r="N37" s="25"/>
      <c r="O37" s="32"/>
      <c r="P37" s="75"/>
      <c r="Q37" s="4"/>
      <c r="R37" s="5"/>
      <c r="S37" s="25"/>
      <c r="T37" s="72"/>
      <c r="U37" s="75"/>
      <c r="V37" s="4"/>
      <c r="W37" s="5"/>
      <c r="X37" s="25"/>
      <c r="Y37" s="72"/>
      <c r="Z37" s="6"/>
      <c r="AA37" s="6"/>
      <c r="AB37" s="31"/>
      <c r="AC37" s="25"/>
      <c r="AD37" s="32"/>
      <c r="AE37" s="74"/>
      <c r="AF37" s="6"/>
      <c r="AG37" s="8"/>
      <c r="AH37" s="25"/>
      <c r="AI37" s="72"/>
      <c r="AJ37" s="111"/>
      <c r="AK37" s="111"/>
      <c r="AL37" s="112"/>
      <c r="AM37" s="113"/>
      <c r="AN37" s="114"/>
      <c r="AO37" s="111"/>
      <c r="AP37" s="111"/>
      <c r="AQ37" s="112"/>
      <c r="AR37" s="113"/>
      <c r="AS37" s="114"/>
      <c r="AT37" s="111"/>
      <c r="AU37" s="111"/>
      <c r="AV37" s="112"/>
      <c r="AW37" s="113"/>
      <c r="AX37" s="114"/>
      <c r="AY37" s="111"/>
      <c r="AZ37" s="111"/>
      <c r="BA37" s="112"/>
      <c r="BB37" s="113"/>
      <c r="BC37" s="114"/>
      <c r="BD37" s="111"/>
      <c r="BE37" s="111"/>
      <c r="BF37" s="112"/>
      <c r="BG37" s="113"/>
      <c r="BH37" s="114"/>
    </row>
    <row r="38" spans="2:60" ht="15.75" customHeight="1">
      <c r="B38" s="55"/>
      <c r="C38" s="105"/>
      <c r="D38" s="9"/>
      <c r="E38" s="11"/>
      <c r="F38" s="74"/>
      <c r="G38" s="6"/>
      <c r="H38" s="10"/>
      <c r="I38" s="25"/>
      <c r="J38" s="72"/>
      <c r="K38" s="4"/>
      <c r="L38" s="4"/>
      <c r="M38" s="5"/>
      <c r="N38" s="25"/>
      <c r="O38" s="32"/>
      <c r="P38" s="75"/>
      <c r="Q38" s="4"/>
      <c r="R38" s="5"/>
      <c r="S38" s="25"/>
      <c r="T38" s="72"/>
      <c r="U38" s="75"/>
      <c r="V38" s="4"/>
      <c r="W38" s="5"/>
      <c r="X38" s="25"/>
      <c r="Y38" s="72"/>
      <c r="Z38" s="6"/>
      <c r="AA38" s="6"/>
      <c r="AB38" s="31"/>
      <c r="AC38" s="25"/>
      <c r="AD38" s="32"/>
      <c r="AE38" s="74"/>
      <c r="AF38" s="6"/>
      <c r="AG38" s="8"/>
      <c r="AH38" s="25"/>
      <c r="AI38" s="72"/>
      <c r="AJ38" s="111"/>
      <c r="AK38" s="111"/>
      <c r="AL38" s="112"/>
      <c r="AM38" s="113"/>
      <c r="AN38" s="114"/>
      <c r="AO38" s="111"/>
      <c r="AP38" s="111"/>
      <c r="AQ38" s="112"/>
      <c r="AR38" s="113"/>
      <c r="AS38" s="114"/>
      <c r="AT38" s="111"/>
      <c r="AU38" s="111"/>
      <c r="AV38" s="112"/>
      <c r="AW38" s="113"/>
      <c r="AX38" s="114"/>
      <c r="AY38" s="111"/>
      <c r="AZ38" s="111"/>
      <c r="BA38" s="112"/>
      <c r="BB38" s="113"/>
      <c r="BC38" s="114"/>
      <c r="BD38" s="111"/>
      <c r="BE38" s="111"/>
      <c r="BF38" s="112"/>
      <c r="BG38" s="113"/>
      <c r="BH38" s="114"/>
    </row>
    <row r="39" spans="2:60" ht="15.75" customHeight="1">
      <c r="B39" s="55"/>
      <c r="C39" s="105"/>
      <c r="D39" s="9"/>
      <c r="E39" s="11"/>
      <c r="F39" s="74"/>
      <c r="G39" s="6"/>
      <c r="H39" s="10"/>
      <c r="I39" s="25"/>
      <c r="J39" s="72"/>
      <c r="K39" s="4"/>
      <c r="L39" s="4"/>
      <c r="M39" s="5"/>
      <c r="N39" s="25"/>
      <c r="O39" s="32"/>
      <c r="P39" s="75"/>
      <c r="Q39" s="4"/>
      <c r="R39" s="5"/>
      <c r="S39" s="25"/>
      <c r="T39" s="72"/>
      <c r="U39" s="75"/>
      <c r="V39" s="4"/>
      <c r="W39" s="5"/>
      <c r="X39" s="25"/>
      <c r="Y39" s="72"/>
      <c r="Z39" s="6"/>
      <c r="AA39" s="6"/>
      <c r="AB39" s="31"/>
      <c r="AC39" s="25"/>
      <c r="AD39" s="32"/>
      <c r="AE39" s="74"/>
      <c r="AF39" s="6"/>
      <c r="AG39" s="8"/>
      <c r="AH39" s="25"/>
      <c r="AI39" s="72"/>
      <c r="AJ39" s="111"/>
      <c r="AK39" s="111"/>
      <c r="AL39" s="112"/>
      <c r="AM39" s="113"/>
      <c r="AN39" s="114"/>
      <c r="AO39" s="111"/>
      <c r="AP39" s="111"/>
      <c r="AQ39" s="112"/>
      <c r="AR39" s="113"/>
      <c r="AS39" s="114"/>
      <c r="AT39" s="111"/>
      <c r="AU39" s="111"/>
      <c r="AV39" s="112"/>
      <c r="AW39" s="113"/>
      <c r="AX39" s="114"/>
      <c r="AY39" s="111"/>
      <c r="AZ39" s="111"/>
      <c r="BA39" s="112"/>
      <c r="BB39" s="113"/>
      <c r="BC39" s="114"/>
      <c r="BD39" s="111"/>
      <c r="BE39" s="111"/>
      <c r="BF39" s="112"/>
      <c r="BG39" s="113"/>
      <c r="BH39" s="114"/>
    </row>
    <row r="40" spans="2:60" ht="15.75" customHeight="1">
      <c r="B40" s="55"/>
      <c r="C40" s="105"/>
      <c r="D40" s="9"/>
      <c r="E40" s="11"/>
      <c r="F40" s="74"/>
      <c r="G40" s="6"/>
      <c r="H40" s="10"/>
      <c r="I40" s="25"/>
      <c r="J40" s="72"/>
      <c r="K40" s="4"/>
      <c r="L40" s="4"/>
      <c r="M40" s="5"/>
      <c r="N40" s="25"/>
      <c r="O40" s="32"/>
      <c r="P40" s="75"/>
      <c r="Q40" s="4"/>
      <c r="R40" s="5"/>
      <c r="S40" s="25"/>
      <c r="T40" s="72"/>
      <c r="U40" s="75"/>
      <c r="V40" s="4"/>
      <c r="W40" s="5"/>
      <c r="X40" s="25"/>
      <c r="Y40" s="72"/>
      <c r="Z40" s="6"/>
      <c r="AA40" s="6"/>
      <c r="AB40" s="31"/>
      <c r="AC40" s="25"/>
      <c r="AD40" s="32"/>
      <c r="AE40" s="74"/>
      <c r="AF40" s="6"/>
      <c r="AG40" s="8"/>
      <c r="AH40" s="25"/>
      <c r="AI40" s="72"/>
      <c r="AJ40" s="111"/>
      <c r="AK40" s="111"/>
      <c r="AL40" s="112"/>
      <c r="AM40" s="113"/>
      <c r="AN40" s="114"/>
      <c r="AO40" s="111"/>
      <c r="AP40" s="111"/>
      <c r="AQ40" s="112"/>
      <c r="AR40" s="113"/>
      <c r="AS40" s="114"/>
      <c r="AT40" s="111"/>
      <c r="AU40" s="111"/>
      <c r="AV40" s="112"/>
      <c r="AW40" s="113"/>
      <c r="AX40" s="114"/>
      <c r="AY40" s="111"/>
      <c r="AZ40" s="111"/>
      <c r="BA40" s="112"/>
      <c r="BB40" s="113"/>
      <c r="BC40" s="114"/>
      <c r="BD40" s="111"/>
      <c r="BE40" s="111"/>
      <c r="BF40" s="112"/>
      <c r="BG40" s="113"/>
      <c r="BH40" s="114"/>
    </row>
    <row r="41" spans="2:60" ht="15.75" customHeight="1">
      <c r="B41" s="55"/>
      <c r="C41" s="105"/>
      <c r="D41" s="9"/>
      <c r="E41" s="11"/>
      <c r="F41" s="74"/>
      <c r="G41" s="6"/>
      <c r="H41" s="10"/>
      <c r="I41" s="25"/>
      <c r="J41" s="72"/>
      <c r="K41" s="4"/>
      <c r="L41" s="4"/>
      <c r="M41" s="5"/>
      <c r="N41" s="25"/>
      <c r="O41" s="32"/>
      <c r="P41" s="75"/>
      <c r="Q41" s="4"/>
      <c r="R41" s="5"/>
      <c r="S41" s="25"/>
      <c r="T41" s="72"/>
      <c r="U41" s="75"/>
      <c r="V41" s="4"/>
      <c r="W41" s="5"/>
      <c r="X41" s="25"/>
      <c r="Y41" s="72"/>
      <c r="Z41" s="6"/>
      <c r="AA41" s="6"/>
      <c r="AB41" s="31"/>
      <c r="AC41" s="25"/>
      <c r="AD41" s="32"/>
      <c r="AE41" s="74"/>
      <c r="AF41" s="6"/>
      <c r="AG41" s="8"/>
      <c r="AH41" s="25"/>
      <c r="AI41" s="72"/>
      <c r="AJ41" s="111"/>
      <c r="AK41" s="111"/>
      <c r="AL41" s="112"/>
      <c r="AM41" s="113"/>
      <c r="AN41" s="114"/>
      <c r="AO41" s="111"/>
      <c r="AP41" s="111"/>
      <c r="AQ41" s="112"/>
      <c r="AR41" s="113"/>
      <c r="AS41" s="114"/>
      <c r="AT41" s="111"/>
      <c r="AU41" s="111"/>
      <c r="AV41" s="112"/>
      <c r="AW41" s="113"/>
      <c r="AX41" s="114"/>
      <c r="AY41" s="111"/>
      <c r="AZ41" s="111"/>
      <c r="BA41" s="112"/>
      <c r="BB41" s="113"/>
      <c r="BC41" s="114"/>
      <c r="BD41" s="111"/>
      <c r="BE41" s="111"/>
      <c r="BF41" s="112"/>
      <c r="BG41" s="113"/>
      <c r="BH41" s="114"/>
    </row>
    <row r="42" spans="2:60" ht="15.75" customHeight="1">
      <c r="B42" s="55"/>
      <c r="C42" s="105"/>
      <c r="D42" s="9"/>
      <c r="E42" s="11"/>
      <c r="F42" s="74"/>
      <c r="G42" s="6"/>
      <c r="H42" s="10"/>
      <c r="I42" s="25"/>
      <c r="J42" s="72"/>
      <c r="K42" s="4"/>
      <c r="L42" s="4"/>
      <c r="M42" s="5"/>
      <c r="N42" s="25"/>
      <c r="O42" s="32"/>
      <c r="P42" s="75"/>
      <c r="Q42" s="4"/>
      <c r="R42" s="5"/>
      <c r="S42" s="25"/>
      <c r="T42" s="72"/>
      <c r="U42" s="75"/>
      <c r="V42" s="4"/>
      <c r="W42" s="5"/>
      <c r="X42" s="25"/>
      <c r="Y42" s="72"/>
      <c r="Z42" s="6"/>
      <c r="AA42" s="6"/>
      <c r="AB42" s="31"/>
      <c r="AC42" s="25"/>
      <c r="AD42" s="32"/>
      <c r="AE42" s="74"/>
      <c r="AF42" s="6"/>
      <c r="AG42" s="8"/>
      <c r="AH42" s="25"/>
      <c r="AI42" s="72"/>
      <c r="AJ42" s="111"/>
      <c r="AK42" s="111"/>
      <c r="AL42" s="112"/>
      <c r="AM42" s="113"/>
      <c r="AN42" s="114"/>
      <c r="AO42" s="111"/>
      <c r="AP42" s="111"/>
      <c r="AQ42" s="112"/>
      <c r="AR42" s="113"/>
      <c r="AS42" s="114"/>
      <c r="AT42" s="111"/>
      <c r="AU42" s="111"/>
      <c r="AV42" s="112"/>
      <c r="AW42" s="113"/>
      <c r="AX42" s="114"/>
      <c r="AY42" s="111"/>
      <c r="AZ42" s="111"/>
      <c r="BA42" s="112"/>
      <c r="BB42" s="113"/>
      <c r="BC42" s="114"/>
      <c r="BD42" s="111"/>
      <c r="BE42" s="111"/>
      <c r="BF42" s="112"/>
      <c r="BG42" s="113"/>
      <c r="BH42" s="114"/>
    </row>
    <row r="43" spans="2:60" ht="15.75" customHeight="1">
      <c r="B43" s="55"/>
      <c r="C43" s="105"/>
      <c r="D43" s="9"/>
      <c r="E43" s="11"/>
      <c r="F43" s="74"/>
      <c r="G43" s="6"/>
      <c r="H43" s="10"/>
      <c r="I43" s="25"/>
      <c r="J43" s="72"/>
      <c r="K43" s="4"/>
      <c r="L43" s="4"/>
      <c r="M43" s="5"/>
      <c r="N43" s="25"/>
      <c r="O43" s="32"/>
      <c r="P43" s="75"/>
      <c r="Q43" s="4"/>
      <c r="R43" s="5"/>
      <c r="S43" s="25"/>
      <c r="T43" s="72"/>
      <c r="U43" s="75"/>
      <c r="V43" s="4"/>
      <c r="W43" s="5"/>
      <c r="X43" s="25"/>
      <c r="Y43" s="72"/>
      <c r="Z43" s="6"/>
      <c r="AA43" s="6"/>
      <c r="AB43" s="31"/>
      <c r="AC43" s="25"/>
      <c r="AD43" s="32"/>
      <c r="AE43" s="74"/>
      <c r="AF43" s="6"/>
      <c r="AG43" s="8"/>
      <c r="AH43" s="25"/>
      <c r="AI43" s="72"/>
      <c r="AJ43" s="111"/>
      <c r="AK43" s="111"/>
      <c r="AL43" s="112"/>
      <c r="AM43" s="113"/>
      <c r="AN43" s="114"/>
      <c r="AO43" s="111"/>
      <c r="AP43" s="111"/>
      <c r="AQ43" s="112"/>
      <c r="AR43" s="113"/>
      <c r="AS43" s="114"/>
      <c r="AT43" s="111"/>
      <c r="AU43" s="111"/>
      <c r="AV43" s="112"/>
      <c r="AW43" s="113"/>
      <c r="AX43" s="114"/>
      <c r="AY43" s="111"/>
      <c r="AZ43" s="111"/>
      <c r="BA43" s="112"/>
      <c r="BB43" s="113"/>
      <c r="BC43" s="114"/>
      <c r="BD43" s="111"/>
      <c r="BE43" s="111"/>
      <c r="BF43" s="112"/>
      <c r="BG43" s="113"/>
      <c r="BH43" s="114"/>
    </row>
    <row r="44" spans="2:60" ht="15.75" customHeight="1">
      <c r="B44" s="55"/>
      <c r="C44" s="105"/>
      <c r="D44" s="9"/>
      <c r="E44" s="11"/>
      <c r="F44" s="74"/>
      <c r="G44" s="6"/>
      <c r="H44" s="10"/>
      <c r="I44" s="25"/>
      <c r="J44" s="72"/>
      <c r="K44" s="4"/>
      <c r="L44" s="4"/>
      <c r="M44" s="5"/>
      <c r="N44" s="25"/>
      <c r="O44" s="32"/>
      <c r="P44" s="75"/>
      <c r="Q44" s="4"/>
      <c r="R44" s="5"/>
      <c r="S44" s="25"/>
      <c r="T44" s="72"/>
      <c r="U44" s="75"/>
      <c r="V44" s="4"/>
      <c r="W44" s="5"/>
      <c r="X44" s="25"/>
      <c r="Y44" s="72"/>
      <c r="Z44" s="6"/>
      <c r="AA44" s="6"/>
      <c r="AB44" s="31"/>
      <c r="AC44" s="25"/>
      <c r="AD44" s="32"/>
      <c r="AE44" s="74"/>
      <c r="AF44" s="6"/>
      <c r="AG44" s="8"/>
      <c r="AH44" s="25"/>
      <c r="AI44" s="72"/>
      <c r="AJ44" s="111"/>
      <c r="AK44" s="111"/>
      <c r="AL44" s="112"/>
      <c r="AM44" s="113"/>
      <c r="AN44" s="114"/>
      <c r="AO44" s="111"/>
      <c r="AP44" s="111"/>
      <c r="AQ44" s="112"/>
      <c r="AR44" s="113"/>
      <c r="AS44" s="114"/>
      <c r="AT44" s="111"/>
      <c r="AU44" s="111"/>
      <c r="AV44" s="112"/>
      <c r="AW44" s="113"/>
      <c r="AX44" s="114"/>
      <c r="AY44" s="111"/>
      <c r="AZ44" s="111"/>
      <c r="BA44" s="112"/>
      <c r="BB44" s="113"/>
      <c r="BC44" s="114"/>
      <c r="BD44" s="111"/>
      <c r="BE44" s="111"/>
      <c r="BF44" s="112"/>
      <c r="BG44" s="113"/>
      <c r="BH44" s="114"/>
    </row>
    <row r="45" spans="2:60" ht="15.75" customHeight="1">
      <c r="B45" s="55"/>
      <c r="C45" s="105"/>
      <c r="D45" s="9"/>
      <c r="E45" s="11"/>
      <c r="F45" s="74"/>
      <c r="G45" s="6"/>
      <c r="H45" s="10"/>
      <c r="I45" s="25"/>
      <c r="J45" s="72"/>
      <c r="K45" s="4"/>
      <c r="L45" s="4"/>
      <c r="M45" s="5"/>
      <c r="N45" s="25"/>
      <c r="O45" s="32"/>
      <c r="P45" s="75"/>
      <c r="Q45" s="4"/>
      <c r="R45" s="5"/>
      <c r="S45" s="25"/>
      <c r="T45" s="72"/>
      <c r="U45" s="75"/>
      <c r="V45" s="4"/>
      <c r="W45" s="5"/>
      <c r="X45" s="25"/>
      <c r="Y45" s="72"/>
      <c r="Z45" s="6"/>
      <c r="AA45" s="6"/>
      <c r="AB45" s="31"/>
      <c r="AC45" s="25"/>
      <c r="AD45" s="32"/>
      <c r="AE45" s="74"/>
      <c r="AF45" s="6"/>
      <c r="AG45" s="8"/>
      <c r="AH45" s="25"/>
      <c r="AI45" s="72"/>
      <c r="AJ45" s="111"/>
      <c r="AK45" s="111"/>
      <c r="AL45" s="112"/>
      <c r="AM45" s="113"/>
      <c r="AN45" s="114"/>
      <c r="AO45" s="111"/>
      <c r="AP45" s="111"/>
      <c r="AQ45" s="112"/>
      <c r="AR45" s="113"/>
      <c r="AS45" s="114"/>
      <c r="AT45" s="111"/>
      <c r="AU45" s="111"/>
      <c r="AV45" s="112"/>
      <c r="AW45" s="113"/>
      <c r="AX45" s="114"/>
      <c r="AY45" s="111"/>
      <c r="AZ45" s="111"/>
      <c r="BA45" s="112"/>
      <c r="BB45" s="113"/>
      <c r="BC45" s="114"/>
      <c r="BD45" s="111"/>
      <c r="BE45" s="111"/>
      <c r="BF45" s="112"/>
      <c r="BG45" s="113"/>
      <c r="BH45" s="114"/>
    </row>
    <row r="46" spans="2:60" ht="15.75" customHeight="1">
      <c r="B46" s="55"/>
      <c r="C46" s="105"/>
      <c r="D46" s="9"/>
      <c r="E46" s="11"/>
      <c r="F46" s="74"/>
      <c r="G46" s="6"/>
      <c r="H46" s="10"/>
      <c r="I46" s="25"/>
      <c r="J46" s="72"/>
      <c r="K46" s="4"/>
      <c r="L46" s="4"/>
      <c r="M46" s="5"/>
      <c r="N46" s="25"/>
      <c r="O46" s="32"/>
      <c r="P46" s="75"/>
      <c r="Q46" s="4"/>
      <c r="R46" s="5"/>
      <c r="S46" s="25"/>
      <c r="T46" s="72"/>
      <c r="U46" s="75"/>
      <c r="V46" s="4"/>
      <c r="W46" s="5"/>
      <c r="X46" s="25"/>
      <c r="Y46" s="72"/>
      <c r="Z46" s="6"/>
      <c r="AA46" s="6"/>
      <c r="AB46" s="31"/>
      <c r="AC46" s="25"/>
      <c r="AD46" s="32"/>
      <c r="AE46" s="74"/>
      <c r="AF46" s="6"/>
      <c r="AG46" s="8"/>
      <c r="AH46" s="25"/>
      <c r="AI46" s="72"/>
      <c r="AJ46" s="111"/>
      <c r="AK46" s="111"/>
      <c r="AL46" s="112"/>
      <c r="AM46" s="113"/>
      <c r="AN46" s="114"/>
      <c r="AO46" s="111"/>
      <c r="AP46" s="111"/>
      <c r="AQ46" s="112"/>
      <c r="AR46" s="113"/>
      <c r="AS46" s="114"/>
      <c r="AT46" s="111"/>
      <c r="AU46" s="111"/>
      <c r="AV46" s="112"/>
      <c r="AW46" s="113"/>
      <c r="AX46" s="114"/>
      <c r="AY46" s="111"/>
      <c r="AZ46" s="111"/>
      <c r="BA46" s="112"/>
      <c r="BB46" s="113"/>
      <c r="BC46" s="114"/>
      <c r="BD46" s="111"/>
      <c r="BE46" s="111"/>
      <c r="BF46" s="112"/>
      <c r="BG46" s="113"/>
      <c r="BH46" s="114"/>
    </row>
    <row r="47" spans="2:60" ht="15.75" customHeight="1">
      <c r="B47" s="55"/>
      <c r="C47" s="105"/>
      <c r="D47" s="9"/>
      <c r="E47" s="11"/>
      <c r="F47" s="74"/>
      <c r="G47" s="6"/>
      <c r="H47" s="10"/>
      <c r="I47" s="25"/>
      <c r="J47" s="72"/>
      <c r="K47" s="4"/>
      <c r="L47" s="4"/>
      <c r="M47" s="5"/>
      <c r="N47" s="25"/>
      <c r="O47" s="32"/>
      <c r="P47" s="75"/>
      <c r="Q47" s="4"/>
      <c r="R47" s="5"/>
      <c r="S47" s="25"/>
      <c r="T47" s="72"/>
      <c r="U47" s="75"/>
      <c r="V47" s="4"/>
      <c r="W47" s="5"/>
      <c r="X47" s="25"/>
      <c r="Y47" s="72"/>
      <c r="Z47" s="6"/>
      <c r="AA47" s="6"/>
      <c r="AB47" s="31"/>
      <c r="AC47" s="25"/>
      <c r="AD47" s="32"/>
      <c r="AE47" s="74"/>
      <c r="AF47" s="6"/>
      <c r="AG47" s="8"/>
      <c r="AH47" s="25"/>
      <c r="AI47" s="72"/>
      <c r="AJ47" s="111"/>
      <c r="AK47" s="111"/>
      <c r="AL47" s="112"/>
      <c r="AM47" s="113"/>
      <c r="AN47" s="114"/>
      <c r="AO47" s="111"/>
      <c r="AP47" s="111"/>
      <c r="AQ47" s="112"/>
      <c r="AR47" s="113"/>
      <c r="AS47" s="114"/>
      <c r="AT47" s="111"/>
      <c r="AU47" s="111"/>
      <c r="AV47" s="112"/>
      <c r="AW47" s="113"/>
      <c r="AX47" s="114"/>
      <c r="AY47" s="111"/>
      <c r="AZ47" s="111"/>
      <c r="BA47" s="112"/>
      <c r="BB47" s="113"/>
      <c r="BC47" s="114"/>
      <c r="BD47" s="111"/>
      <c r="BE47" s="111"/>
      <c r="BF47" s="112"/>
      <c r="BG47" s="113"/>
      <c r="BH47" s="114"/>
    </row>
    <row r="48" spans="2:60" s="54" customFormat="1">
      <c r="B48" s="81" t="s">
        <v>22</v>
      </c>
      <c r="C48" s="81"/>
      <c r="D48" s="82"/>
      <c r="E48" s="82"/>
      <c r="F48" s="163" t="s">
        <v>23</v>
      </c>
      <c r="G48" s="163"/>
      <c r="H48" s="163"/>
      <c r="I48" s="163"/>
      <c r="J48" s="163"/>
      <c r="K48" s="82" t="s">
        <v>24</v>
      </c>
      <c r="L48" s="82"/>
      <c r="M48" s="82"/>
      <c r="N48" s="82"/>
      <c r="O48" s="82"/>
      <c r="P48" s="82" t="s">
        <v>25</v>
      </c>
      <c r="Q48" s="82"/>
      <c r="R48" s="82"/>
      <c r="S48" s="82"/>
      <c r="T48" s="82"/>
      <c r="U48" s="82" t="s">
        <v>26</v>
      </c>
      <c r="V48" s="82"/>
      <c r="W48" s="82"/>
      <c r="X48" s="82"/>
      <c r="Y48" s="82"/>
      <c r="Z48" s="82" t="s">
        <v>27</v>
      </c>
      <c r="AA48" s="82"/>
      <c r="AB48" s="82"/>
      <c r="AC48" s="82"/>
      <c r="AD48" s="82"/>
      <c r="AE48" s="163" t="s">
        <v>63</v>
      </c>
      <c r="AF48" s="163"/>
      <c r="AG48" s="163"/>
      <c r="AH48" s="163"/>
      <c r="AI48" s="163"/>
      <c r="AJ48" s="163" t="s">
        <v>29</v>
      </c>
      <c r="AK48" s="163"/>
      <c r="AL48" s="163"/>
      <c r="AM48" s="163"/>
      <c r="AN48" s="163"/>
      <c r="AO48" s="163" t="s">
        <v>30</v>
      </c>
      <c r="AP48" s="163"/>
      <c r="AQ48" s="163"/>
      <c r="AR48" s="163"/>
      <c r="AS48" s="163"/>
      <c r="AT48" s="163" t="s">
        <v>31</v>
      </c>
      <c r="AU48" s="163"/>
      <c r="AV48" s="163"/>
      <c r="AW48" s="163"/>
      <c r="AX48" s="163"/>
      <c r="AY48" s="163" t="s">
        <v>32</v>
      </c>
      <c r="AZ48" s="163"/>
      <c r="BA48" s="163"/>
      <c r="BB48" s="163"/>
      <c r="BC48" s="163"/>
      <c r="BD48" s="163" t="s">
        <v>33</v>
      </c>
      <c r="BE48" s="163"/>
      <c r="BF48" s="163"/>
      <c r="BG48" s="163"/>
      <c r="BH48" s="163"/>
    </row>
    <row r="49" spans="2:60" ht="17.100000000000001" customHeight="1">
      <c r="E49" s="2"/>
      <c r="F49" s="164"/>
      <c r="G49" s="164"/>
      <c r="H49" s="164"/>
      <c r="I49" s="164"/>
      <c r="J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64"/>
      <c r="BH49" s="164"/>
    </row>
    <row r="50" spans="2:60">
      <c r="B50" s="133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4"/>
      <c r="AK50" s="132"/>
      <c r="AL50" s="134"/>
      <c r="AM50" s="132"/>
      <c r="AN50" s="132"/>
      <c r="AO50" s="134"/>
      <c r="AP50" s="132"/>
      <c r="AQ50" s="134"/>
      <c r="AR50" s="132"/>
      <c r="AS50" s="132"/>
      <c r="AT50" s="134"/>
      <c r="AU50" s="132"/>
      <c r="AV50" s="134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</row>
    <row r="51" spans="2:60">
      <c r="B51" s="133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4"/>
      <c r="AJ51" s="134"/>
      <c r="AK51" s="134"/>
      <c r="AL51" s="134"/>
      <c r="AM51" s="132"/>
      <c r="AN51" s="134"/>
      <c r="AO51" s="134"/>
      <c r="AP51" s="134"/>
      <c r="AQ51" s="134"/>
      <c r="AR51" s="132"/>
      <c r="AS51" s="134"/>
      <c r="AT51" s="132"/>
      <c r="AU51" s="132"/>
      <c r="AV51" s="134"/>
      <c r="AW51" s="132"/>
      <c r="AX51" s="132"/>
      <c r="AY51" s="132"/>
      <c r="AZ51" s="134"/>
      <c r="BA51" s="132"/>
      <c r="BB51" s="132"/>
      <c r="BC51" s="132"/>
      <c r="BD51" s="132"/>
      <c r="BE51" s="132"/>
      <c r="BF51" s="132"/>
      <c r="BG51" s="132"/>
      <c r="BH51" s="132"/>
    </row>
    <row r="52" spans="2:60">
      <c r="B52" s="133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4"/>
      <c r="AJ52" s="134"/>
      <c r="AK52" s="134"/>
      <c r="AL52" s="132"/>
      <c r="AM52" s="132"/>
      <c r="AN52" s="134"/>
      <c r="AO52" s="134"/>
      <c r="AP52" s="134"/>
      <c r="AQ52" s="132"/>
      <c r="AR52" s="132"/>
      <c r="AS52" s="132"/>
      <c r="AT52" s="132"/>
      <c r="AU52" s="134"/>
      <c r="AV52" s="132"/>
      <c r="AW52" s="132"/>
      <c r="AX52" s="132"/>
      <c r="AY52" s="132"/>
      <c r="AZ52" s="134"/>
      <c r="BA52" s="132"/>
      <c r="BB52" s="132"/>
      <c r="BC52" s="132"/>
      <c r="BD52" s="132"/>
      <c r="BE52" s="132"/>
      <c r="BF52" s="132"/>
      <c r="BG52" s="132"/>
      <c r="BH52" s="132"/>
    </row>
    <row r="53" spans="2:60">
      <c r="B53" s="133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4"/>
      <c r="AK53" s="132"/>
      <c r="AL53" s="134"/>
      <c r="AM53" s="132"/>
      <c r="AN53" s="132"/>
      <c r="AO53" s="134"/>
      <c r="AP53" s="132"/>
      <c r="AQ53" s="134"/>
      <c r="AR53" s="132"/>
      <c r="AS53" s="132"/>
      <c r="AT53" s="134"/>
      <c r="AU53" s="132"/>
      <c r="AV53" s="134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</row>
    <row r="54" spans="2:60">
      <c r="B54" s="139" t="s">
        <v>64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4"/>
      <c r="AJ54" s="134"/>
      <c r="AK54" s="134"/>
      <c r="AL54" s="134"/>
      <c r="AM54" s="132"/>
      <c r="AN54" s="134"/>
      <c r="AO54" s="134"/>
      <c r="AP54" s="134"/>
      <c r="AQ54" s="134"/>
      <c r="AR54" s="132"/>
      <c r="AS54" s="132"/>
      <c r="AT54" s="132"/>
      <c r="AU54" s="134"/>
      <c r="AV54" s="134"/>
      <c r="AW54" s="132"/>
      <c r="AX54" s="132"/>
      <c r="AY54" s="132"/>
      <c r="AZ54" s="132"/>
      <c r="BA54" s="134"/>
      <c r="BB54" s="132"/>
      <c r="BC54" s="132"/>
      <c r="BD54" s="132"/>
      <c r="BE54" s="132"/>
      <c r="BF54" s="132"/>
      <c r="BG54" s="132"/>
      <c r="BH54" s="132"/>
    </row>
    <row r="55" spans="2:60">
      <c r="B55" s="139" t="s">
        <v>65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4"/>
      <c r="AJ55" s="132"/>
      <c r="AK55" s="134"/>
      <c r="AL55" s="132"/>
      <c r="AM55" s="132"/>
      <c r="AN55" s="134"/>
      <c r="AO55" s="132"/>
      <c r="AP55" s="134"/>
      <c r="AQ55" s="132"/>
      <c r="AR55" s="132"/>
      <c r="AS55" s="134"/>
      <c r="AT55" s="132"/>
      <c r="AU55" s="134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</row>
    <row r="56" spans="2:60" ht="19.5">
      <c r="B56" s="139" t="s">
        <v>66</v>
      </c>
      <c r="E56" s="22"/>
    </row>
    <row r="57" spans="2:60" ht="19.5">
      <c r="B57" s="139" t="s">
        <v>67</v>
      </c>
      <c r="E57" s="23"/>
    </row>
    <row r="58" spans="2:60">
      <c r="G58" s="3"/>
      <c r="H58" s="3"/>
    </row>
    <row r="59" spans="2:60">
      <c r="E59" s="2"/>
      <c r="F59" s="20"/>
      <c r="G59" s="19"/>
      <c r="H59" s="19"/>
    </row>
    <row r="60" spans="2:60">
      <c r="E60" s="3"/>
      <c r="F60" s="17"/>
    </row>
    <row r="61" spans="2:60">
      <c r="E61" s="19"/>
      <c r="F61" s="21"/>
      <c r="G61" s="3"/>
      <c r="H61" s="17"/>
    </row>
    <row r="63" spans="2:60">
      <c r="E63" s="2"/>
    </row>
    <row r="64" spans="2:60">
      <c r="E64" s="148"/>
      <c r="F64" s="148"/>
      <c r="G64" s="148"/>
      <c r="H64" s="148"/>
      <c r="I64" s="148"/>
      <c r="J64" s="148"/>
    </row>
  </sheetData>
  <mergeCells count="21">
    <mergeCell ref="B3:J3"/>
    <mergeCell ref="D9:E9"/>
    <mergeCell ref="F9:J9"/>
    <mergeCell ref="K9:O9"/>
    <mergeCell ref="P9:T9"/>
    <mergeCell ref="E64:J64"/>
    <mergeCell ref="BD9:BH9"/>
    <mergeCell ref="F48:J49"/>
    <mergeCell ref="AE48:AI49"/>
    <mergeCell ref="AJ48:AN49"/>
    <mergeCell ref="AO48:AS49"/>
    <mergeCell ref="AT48:AX49"/>
    <mergeCell ref="AY48:BC49"/>
    <mergeCell ref="BD48:BH49"/>
    <mergeCell ref="Z9:AD9"/>
    <mergeCell ref="AE9:AI9"/>
    <mergeCell ref="AJ9:AN9"/>
    <mergeCell ref="AO9:AS9"/>
    <mergeCell ref="AT9:AX9"/>
    <mergeCell ref="AY9:BC9"/>
    <mergeCell ref="U9:Y9"/>
  </mergeCells>
  <conditionalFormatting sqref="M17:M34">
    <cfRule type="cellIs" dxfId="271" priority="269" operator="lessThan">
      <formula>0</formula>
    </cfRule>
    <cfRule type="cellIs" dxfId="270" priority="270" operator="greaterThan">
      <formula>0</formula>
    </cfRule>
  </conditionalFormatting>
  <conditionalFormatting sqref="H17:H34">
    <cfRule type="cellIs" dxfId="269" priority="271" operator="lessThan">
      <formula>0</formula>
    </cfRule>
    <cfRule type="cellIs" dxfId="268" priority="272" operator="greaterThan">
      <formula>0</formula>
    </cfRule>
  </conditionalFormatting>
  <conditionalFormatting sqref="R17:R34">
    <cfRule type="cellIs" dxfId="267" priority="267" operator="lessThan">
      <formula>0</formula>
    </cfRule>
    <cfRule type="cellIs" dxfId="266" priority="268" operator="greaterThan">
      <formula>0</formula>
    </cfRule>
  </conditionalFormatting>
  <conditionalFormatting sqref="W17:W34">
    <cfRule type="cellIs" dxfId="265" priority="265" operator="lessThan">
      <formula>0</formula>
    </cfRule>
    <cfRule type="cellIs" dxfId="264" priority="266" operator="greaterThan">
      <formula>0</formula>
    </cfRule>
  </conditionalFormatting>
  <conditionalFormatting sqref="AD17:AD34 AB17:AB34">
    <cfRule type="cellIs" dxfId="263" priority="263" operator="lessThan">
      <formula>0</formula>
    </cfRule>
    <cfRule type="cellIs" dxfId="262" priority="264" operator="greaterThan">
      <formula>0</formula>
    </cfRule>
  </conditionalFormatting>
  <conditionalFormatting sqref="AG17:AG34 AI17:AI34">
    <cfRule type="cellIs" dxfId="261" priority="261" operator="lessThan">
      <formula>0</formula>
    </cfRule>
    <cfRule type="cellIs" dxfId="260" priority="262" operator="greaterThan">
      <formula>0</formula>
    </cfRule>
  </conditionalFormatting>
  <conditionalFormatting sqref="Y17:Y34">
    <cfRule type="cellIs" dxfId="259" priority="249" operator="lessThan">
      <formula>0</formula>
    </cfRule>
    <cfRule type="cellIs" dxfId="258" priority="250" operator="greaterThan">
      <formula>0</formula>
    </cfRule>
  </conditionalFormatting>
  <conditionalFormatting sqref="J35:J47">
    <cfRule type="cellIs" dxfId="257" priority="223" operator="lessThan">
      <formula>0</formula>
    </cfRule>
    <cfRule type="cellIs" dxfId="256" priority="224" operator="greaterThan">
      <formula>0</formula>
    </cfRule>
  </conditionalFormatting>
  <conditionalFormatting sqref="S17:S34">
    <cfRule type="cellIs" dxfId="255" priority="243" operator="lessThan">
      <formula>0</formula>
    </cfRule>
    <cfRule type="cellIs" dxfId="254" priority="244" operator="greaterThan">
      <formula>0</formula>
    </cfRule>
  </conditionalFormatting>
  <conditionalFormatting sqref="N17:N34">
    <cfRule type="cellIs" dxfId="253" priority="245" operator="lessThan">
      <formula>0</formula>
    </cfRule>
    <cfRule type="cellIs" dxfId="252" priority="246" operator="greaterThan">
      <formula>0</formula>
    </cfRule>
  </conditionalFormatting>
  <conditionalFormatting sqref="M35:M47">
    <cfRule type="cellIs" dxfId="251" priority="221" operator="lessThan">
      <formula>0</formula>
    </cfRule>
    <cfRule type="cellIs" dxfId="250" priority="222" operator="greaterThan">
      <formula>0</formula>
    </cfRule>
  </conditionalFormatting>
  <conditionalFormatting sqref="X17:X34">
    <cfRule type="cellIs" dxfId="249" priority="241" operator="lessThan">
      <formula>0</formula>
    </cfRule>
    <cfRule type="cellIs" dxfId="248" priority="242" operator="greaterThan">
      <formula>0</formula>
    </cfRule>
  </conditionalFormatting>
  <conditionalFormatting sqref="X35:X47">
    <cfRule type="cellIs" dxfId="247" priority="207" operator="lessThan">
      <formula>0</formula>
    </cfRule>
    <cfRule type="cellIs" dxfId="246" priority="208" operator="greaterThan">
      <formula>0</formula>
    </cfRule>
  </conditionalFormatting>
  <conditionalFormatting sqref="AC35:AC47">
    <cfRule type="cellIs" dxfId="245" priority="205" operator="lessThan">
      <formula>0</formula>
    </cfRule>
    <cfRule type="cellIs" dxfId="244" priority="206" operator="greaterThan">
      <formula>0</formula>
    </cfRule>
  </conditionalFormatting>
  <conditionalFormatting sqref="AH17:AH34">
    <cfRule type="cellIs" dxfId="243" priority="237" operator="lessThan">
      <formula>0</formula>
    </cfRule>
    <cfRule type="cellIs" dxfId="242" priority="238" operator="greaterThan">
      <formula>0</formula>
    </cfRule>
  </conditionalFormatting>
  <conditionalFormatting sqref="J17:J34">
    <cfRule type="cellIs" dxfId="241" priority="259" operator="lessThan">
      <formula>0</formula>
    </cfRule>
    <cfRule type="cellIs" dxfId="240" priority="260" operator="greaterThan">
      <formula>0</formula>
    </cfRule>
  </conditionalFormatting>
  <conditionalFormatting sqref="AN17:AN34">
    <cfRule type="cellIs" dxfId="239" priority="257" operator="lessThan">
      <formula>0</formula>
    </cfRule>
    <cfRule type="cellIs" dxfId="238" priority="258" operator="greaterThan">
      <formula>0</formula>
    </cfRule>
  </conditionalFormatting>
  <conditionalFormatting sqref="AL17:AL34">
    <cfRule type="cellIs" dxfId="237" priority="255" operator="lessThan">
      <formula>0</formula>
    </cfRule>
    <cfRule type="cellIs" dxfId="236" priority="256" operator="greaterThan">
      <formula>0</formula>
    </cfRule>
  </conditionalFormatting>
  <conditionalFormatting sqref="O17:O34">
    <cfRule type="cellIs" dxfId="235" priority="253" operator="lessThan">
      <formula>0</formula>
    </cfRule>
    <cfRule type="cellIs" dxfId="234" priority="254" operator="greaterThan">
      <formula>0</formula>
    </cfRule>
  </conditionalFormatting>
  <conditionalFormatting sqref="T17:T34">
    <cfRule type="cellIs" dxfId="233" priority="251" operator="lessThan">
      <formula>0</formula>
    </cfRule>
    <cfRule type="cellIs" dxfId="232" priority="252" operator="greaterThan">
      <formula>0</formula>
    </cfRule>
  </conditionalFormatting>
  <conditionalFormatting sqref="S35:S47">
    <cfRule type="cellIs" dxfId="231" priority="209" operator="lessThan">
      <formula>0</formula>
    </cfRule>
    <cfRule type="cellIs" dxfId="230" priority="210" operator="greaterThan">
      <formula>0</formula>
    </cfRule>
  </conditionalFormatting>
  <conditionalFormatting sqref="R35:R47">
    <cfRule type="cellIs" dxfId="229" priority="217" operator="lessThan">
      <formula>0</formula>
    </cfRule>
    <cfRule type="cellIs" dxfId="228" priority="218" operator="greaterThan">
      <formula>0</formula>
    </cfRule>
  </conditionalFormatting>
  <conditionalFormatting sqref="T35:T47">
    <cfRule type="cellIs" dxfId="227" priority="215" operator="lessThan">
      <formula>0</formula>
    </cfRule>
    <cfRule type="cellIs" dxfId="226" priority="216" operator="greaterThan">
      <formula>0</formula>
    </cfRule>
  </conditionalFormatting>
  <conditionalFormatting sqref="Y35:Y47">
    <cfRule type="cellIs" dxfId="225" priority="211" operator="lessThan">
      <formula>0</formula>
    </cfRule>
    <cfRule type="cellIs" dxfId="224" priority="212" operator="greaterThan">
      <formula>0</formula>
    </cfRule>
  </conditionalFormatting>
  <conditionalFormatting sqref="I17:I34">
    <cfRule type="cellIs" dxfId="223" priority="247" operator="lessThan">
      <formula>0</formula>
    </cfRule>
    <cfRule type="cellIs" dxfId="222" priority="248" operator="greaterThan">
      <formula>0</formula>
    </cfRule>
  </conditionalFormatting>
  <conditionalFormatting sqref="AG35:AG47 AI35:AI47">
    <cfRule type="cellIs" dxfId="221" priority="231" operator="lessThan">
      <formula>0</formula>
    </cfRule>
    <cfRule type="cellIs" dxfId="220" priority="232" operator="greaterThan">
      <formula>0</formula>
    </cfRule>
  </conditionalFormatting>
  <conditionalFormatting sqref="AN35:AN47">
    <cfRule type="cellIs" dxfId="219" priority="229" operator="lessThan">
      <formula>0</formula>
    </cfRule>
    <cfRule type="cellIs" dxfId="218" priority="230" operator="greaterThan">
      <formula>0</formula>
    </cfRule>
  </conditionalFormatting>
  <conditionalFormatting sqref="O35:O47">
    <cfRule type="cellIs" dxfId="217" priority="219" operator="lessThan">
      <formula>0</formula>
    </cfRule>
    <cfRule type="cellIs" dxfId="216" priority="220" operator="greaterThan">
      <formula>0</formula>
    </cfRule>
  </conditionalFormatting>
  <conditionalFormatting sqref="W35:W47">
    <cfRule type="cellIs" dxfId="215" priority="213" operator="lessThan">
      <formula>0</formula>
    </cfRule>
    <cfRule type="cellIs" dxfId="214" priority="214" operator="greaterThan">
      <formula>0</formula>
    </cfRule>
  </conditionalFormatting>
  <conditionalFormatting sqref="AC17:AC34">
    <cfRule type="cellIs" dxfId="213" priority="239" operator="lessThan">
      <formula>0</formula>
    </cfRule>
    <cfRule type="cellIs" dxfId="212" priority="240" operator="greaterThan">
      <formula>0</formula>
    </cfRule>
  </conditionalFormatting>
  <conditionalFormatting sqref="N35:N47">
    <cfRule type="cellIs" dxfId="211" priority="199" operator="lessThan">
      <formula>0</formula>
    </cfRule>
    <cfRule type="cellIs" dxfId="210" priority="200" operator="greaterThan">
      <formula>0</formula>
    </cfRule>
  </conditionalFormatting>
  <conditionalFormatting sqref="I35:I47">
    <cfRule type="cellIs" dxfId="209" priority="197" operator="lessThan">
      <formula>0</formula>
    </cfRule>
    <cfRule type="cellIs" dxfId="208" priority="198" operator="greaterThan">
      <formula>0</formula>
    </cfRule>
  </conditionalFormatting>
  <conditionalFormatting sqref="AM17:AM34">
    <cfRule type="cellIs" dxfId="207" priority="235" operator="lessThan">
      <formula>0</formula>
    </cfRule>
    <cfRule type="cellIs" dxfId="206" priority="236" operator="greaterThan">
      <formula>0</formula>
    </cfRule>
  </conditionalFormatting>
  <conditionalFormatting sqref="AB35:AB47 AD35:AD47">
    <cfRule type="cellIs" dxfId="205" priority="233" operator="lessThan">
      <formula>0</formula>
    </cfRule>
    <cfRule type="cellIs" dxfId="204" priority="234" operator="greaterThan">
      <formula>0</formula>
    </cfRule>
  </conditionalFormatting>
  <conditionalFormatting sqref="AL35:AL47">
    <cfRule type="cellIs" dxfId="203" priority="227" operator="lessThan">
      <formula>0</formula>
    </cfRule>
    <cfRule type="cellIs" dxfId="202" priority="228" operator="greaterThan">
      <formula>0</formula>
    </cfRule>
  </conditionalFormatting>
  <conditionalFormatting sqref="H35:H47">
    <cfRule type="cellIs" dxfId="201" priority="225" operator="lessThan">
      <formula>0</formula>
    </cfRule>
    <cfRule type="cellIs" dxfId="200" priority="226" operator="greaterThan">
      <formula>0</formula>
    </cfRule>
  </conditionalFormatting>
  <conditionalFormatting sqref="AH35:AH47">
    <cfRule type="cellIs" dxfId="199" priority="203" operator="lessThan">
      <formula>0</formula>
    </cfRule>
    <cfRule type="cellIs" dxfId="198" priority="204" operator="greaterThan">
      <formula>0</formula>
    </cfRule>
  </conditionalFormatting>
  <conditionalFormatting sqref="AM35:AM47">
    <cfRule type="cellIs" dxfId="197" priority="201" operator="lessThan">
      <formula>0</formula>
    </cfRule>
    <cfRule type="cellIs" dxfId="196" priority="202" operator="greaterThan">
      <formula>0</formula>
    </cfRule>
  </conditionalFormatting>
  <conditionalFormatting sqref="AS17:AS34">
    <cfRule type="cellIs" dxfId="195" priority="195" operator="lessThan">
      <formula>0</formula>
    </cfRule>
    <cfRule type="cellIs" dxfId="194" priority="196" operator="greaterThan">
      <formula>0</formula>
    </cfRule>
  </conditionalFormatting>
  <conditionalFormatting sqref="AQ17:AQ34">
    <cfRule type="cellIs" dxfId="193" priority="193" operator="lessThan">
      <formula>0</formula>
    </cfRule>
    <cfRule type="cellIs" dxfId="192" priority="194" operator="greaterThan">
      <formula>0</formula>
    </cfRule>
  </conditionalFormatting>
  <conditionalFormatting sqref="AS35:AS47">
    <cfRule type="cellIs" dxfId="191" priority="189" operator="lessThan">
      <formula>0</formula>
    </cfRule>
    <cfRule type="cellIs" dxfId="190" priority="190" operator="greaterThan">
      <formula>0</formula>
    </cfRule>
  </conditionalFormatting>
  <conditionalFormatting sqref="AR17:AR34">
    <cfRule type="cellIs" dxfId="189" priority="191" operator="lessThan">
      <formula>0</formula>
    </cfRule>
    <cfRule type="cellIs" dxfId="188" priority="192" operator="greaterThan">
      <formula>0</formula>
    </cfRule>
  </conditionalFormatting>
  <conditionalFormatting sqref="AQ35:AQ47">
    <cfRule type="cellIs" dxfId="187" priority="187" operator="lessThan">
      <formula>0</formula>
    </cfRule>
    <cfRule type="cellIs" dxfId="186" priority="188" operator="greaterThan">
      <formula>0</formula>
    </cfRule>
  </conditionalFormatting>
  <conditionalFormatting sqref="AR35:AR47">
    <cfRule type="cellIs" dxfId="185" priority="185" operator="lessThan">
      <formula>0</formula>
    </cfRule>
    <cfRule type="cellIs" dxfId="184" priority="186" operator="greaterThan">
      <formula>0</formula>
    </cfRule>
  </conditionalFormatting>
  <conditionalFormatting sqref="AX17:AX34">
    <cfRule type="cellIs" dxfId="183" priority="183" operator="lessThan">
      <formula>0</formula>
    </cfRule>
    <cfRule type="cellIs" dxfId="182" priority="184" operator="greaterThan">
      <formula>0</formula>
    </cfRule>
  </conditionalFormatting>
  <conditionalFormatting sqref="AV17:AV34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AX35:AX47">
    <cfRule type="cellIs" dxfId="179" priority="177" operator="lessThan">
      <formula>0</formula>
    </cfRule>
    <cfRule type="cellIs" dxfId="178" priority="178" operator="greaterThan">
      <formula>0</formula>
    </cfRule>
  </conditionalFormatting>
  <conditionalFormatting sqref="AW17:AW34">
    <cfRule type="cellIs" dxfId="177" priority="179" operator="lessThan">
      <formula>0</formula>
    </cfRule>
    <cfRule type="cellIs" dxfId="176" priority="180" operator="greaterThan">
      <formula>0</formula>
    </cfRule>
  </conditionalFormatting>
  <conditionalFormatting sqref="AV35:AV47">
    <cfRule type="cellIs" dxfId="175" priority="175" operator="lessThan">
      <formula>0</formula>
    </cfRule>
    <cfRule type="cellIs" dxfId="174" priority="176" operator="greaterThan">
      <formula>0</formula>
    </cfRule>
  </conditionalFormatting>
  <conditionalFormatting sqref="AW35:AW47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BC17:BC34">
    <cfRule type="cellIs" dxfId="171" priority="171" operator="lessThan">
      <formula>0</formula>
    </cfRule>
    <cfRule type="cellIs" dxfId="170" priority="172" operator="greaterThan">
      <formula>0</formula>
    </cfRule>
  </conditionalFormatting>
  <conditionalFormatting sqref="BA17:BA34">
    <cfRule type="cellIs" dxfId="169" priority="169" operator="lessThan">
      <formula>0</formula>
    </cfRule>
    <cfRule type="cellIs" dxfId="168" priority="170" operator="greaterThan">
      <formula>0</formula>
    </cfRule>
  </conditionalFormatting>
  <conditionalFormatting sqref="BC35:BC47">
    <cfRule type="cellIs" dxfId="167" priority="167" operator="lessThan">
      <formula>0</formula>
    </cfRule>
    <cfRule type="cellIs" dxfId="166" priority="168" operator="greaterThan">
      <formula>0</formula>
    </cfRule>
  </conditionalFormatting>
  <conditionalFormatting sqref="BA35:BA47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BB35:BB47">
    <cfRule type="cellIs" dxfId="163" priority="163" operator="lessThan">
      <formula>0</formula>
    </cfRule>
    <cfRule type="cellIs" dxfId="162" priority="164" operator="greaterThan">
      <formula>0</formula>
    </cfRule>
  </conditionalFormatting>
  <conditionalFormatting sqref="BH35:BH47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BF35:BF47">
    <cfRule type="cellIs" dxfId="159" priority="159" operator="lessThan">
      <formula>0</formula>
    </cfRule>
    <cfRule type="cellIs" dxfId="158" priority="160" operator="greaterThan">
      <formula>0</formula>
    </cfRule>
  </conditionalFormatting>
  <conditionalFormatting sqref="BG35:BG47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BB17:BB34">
    <cfRule type="cellIs" dxfId="155" priority="155" operator="lessThan">
      <formula>100</formula>
    </cfRule>
    <cfRule type="cellIs" dxfId="154" priority="156" operator="greaterThan">
      <formula>100</formula>
    </cfRule>
  </conditionalFormatting>
  <conditionalFormatting sqref="BH17:BH34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BF17:BF34">
    <cfRule type="cellIs" dxfId="151" priority="151" stopIfTrue="1" operator="greaterThan">
      <formula>0</formula>
    </cfRule>
    <cfRule type="cellIs" dxfId="150" priority="152" operator="lessThanOrEqual">
      <formula>0</formula>
    </cfRule>
  </conditionalFormatting>
  <conditionalFormatting sqref="BG17:BG34">
    <cfRule type="cellIs" dxfId="149" priority="149" stopIfTrue="1" operator="greaterThan">
      <formula>100</formula>
    </cfRule>
    <cfRule type="cellIs" dxfId="148" priority="150" operator="lessThanOrEqual">
      <formula>100</formula>
    </cfRule>
  </conditionalFormatting>
  <conditionalFormatting sqref="H11:H13">
    <cfRule type="cellIs" dxfId="147" priority="147" operator="lessThan">
      <formula>0</formula>
    </cfRule>
    <cfRule type="cellIs" dxfId="146" priority="148" operator="greaterThan">
      <formula>0</formula>
    </cfRule>
  </conditionalFormatting>
  <conditionalFormatting sqref="J11:J13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I11:I13">
    <cfRule type="cellIs" dxfId="143" priority="143" operator="lessThan">
      <formula>0</formula>
    </cfRule>
    <cfRule type="cellIs" dxfId="142" priority="144" operator="greaterThan">
      <formula>0</formula>
    </cfRule>
  </conditionalFormatting>
  <conditionalFormatting sqref="I11:I13">
    <cfRule type="cellIs" dxfId="141" priority="142" operator="lessThan">
      <formula>100</formula>
    </cfRule>
  </conditionalFormatting>
  <conditionalFormatting sqref="M11:M13">
    <cfRule type="cellIs" dxfId="140" priority="140" operator="lessThan">
      <formula>0</formula>
    </cfRule>
    <cfRule type="cellIs" dxfId="139" priority="141" operator="greaterThan">
      <formula>0</formula>
    </cfRule>
  </conditionalFormatting>
  <conditionalFormatting sqref="R11:R13">
    <cfRule type="cellIs" dxfId="138" priority="138" operator="lessThan">
      <formula>0</formula>
    </cfRule>
    <cfRule type="cellIs" dxfId="137" priority="139" operator="greaterThan">
      <formula>0</formula>
    </cfRule>
  </conditionalFormatting>
  <conditionalFormatting sqref="W11:W13">
    <cfRule type="cellIs" dxfId="136" priority="136" operator="lessThan">
      <formula>0</formula>
    </cfRule>
    <cfRule type="cellIs" dxfId="135" priority="137" operator="greaterThan">
      <formula>0</formula>
    </cfRule>
  </conditionalFormatting>
  <conditionalFormatting sqref="AB11:AB13 AD11:AD13">
    <cfRule type="cellIs" dxfId="134" priority="134" operator="lessThan">
      <formula>0</formula>
    </cfRule>
    <cfRule type="cellIs" dxfId="133" priority="135" operator="greaterThan">
      <formula>0</formula>
    </cfRule>
  </conditionalFormatting>
  <conditionalFormatting sqref="Y11:Y13">
    <cfRule type="cellIs" dxfId="132" priority="124" operator="lessThan">
      <formula>0</formula>
    </cfRule>
    <cfRule type="cellIs" dxfId="131" priority="125" operator="greaterThan">
      <formula>0</formula>
    </cfRule>
  </conditionalFormatting>
  <conditionalFormatting sqref="AN11:AN13">
    <cfRule type="cellIs" dxfId="130" priority="132" operator="lessThan">
      <formula>0</formula>
    </cfRule>
    <cfRule type="cellIs" dxfId="129" priority="133" operator="greaterThan">
      <formula>0</formula>
    </cfRule>
  </conditionalFormatting>
  <conditionalFormatting sqref="AL11:AL13">
    <cfRule type="cellIs" dxfId="128" priority="130" operator="lessThan">
      <formula>0</formula>
    </cfRule>
    <cfRule type="cellIs" dxfId="127" priority="131" operator="greaterThan">
      <formula>0</formula>
    </cfRule>
  </conditionalFormatting>
  <conditionalFormatting sqref="O11:O13">
    <cfRule type="cellIs" dxfId="126" priority="128" operator="lessThan">
      <formula>0</formula>
    </cfRule>
    <cfRule type="cellIs" dxfId="125" priority="129" operator="greaterThan">
      <formula>0</formula>
    </cfRule>
  </conditionalFormatting>
  <conditionalFormatting sqref="T11:T13">
    <cfRule type="cellIs" dxfId="124" priority="126" operator="lessThan">
      <formula>0</formula>
    </cfRule>
    <cfRule type="cellIs" dxfId="123" priority="127" operator="greaterThan">
      <formula>0</formula>
    </cfRule>
  </conditionalFormatting>
  <conditionalFormatting sqref="AM11:AM13">
    <cfRule type="cellIs" dxfId="122" priority="122" operator="lessThan">
      <formula>0</formula>
    </cfRule>
    <cfRule type="cellIs" dxfId="121" priority="123" operator="greaterThan">
      <formula>0</formula>
    </cfRule>
  </conditionalFormatting>
  <conditionalFormatting sqref="AS11:AS13">
    <cfRule type="cellIs" dxfId="120" priority="120" operator="lessThan">
      <formula>0</formula>
    </cfRule>
    <cfRule type="cellIs" dxfId="119" priority="121" operator="greaterThan">
      <formula>0</formula>
    </cfRule>
  </conditionalFormatting>
  <conditionalFormatting sqref="AQ11:AQ13">
    <cfRule type="cellIs" dxfId="118" priority="118" operator="lessThan">
      <formula>0</formula>
    </cfRule>
    <cfRule type="cellIs" dxfId="117" priority="119" operator="greaterThan">
      <formula>0</formula>
    </cfRule>
  </conditionalFormatting>
  <conditionalFormatting sqref="AR11:AR13">
    <cfRule type="cellIs" dxfId="116" priority="116" operator="lessThan">
      <formula>0</formula>
    </cfRule>
    <cfRule type="cellIs" dxfId="115" priority="117" operator="greaterThan">
      <formula>0</formula>
    </cfRule>
  </conditionalFormatting>
  <conditionalFormatting sqref="AX11:AX13">
    <cfRule type="cellIs" dxfId="114" priority="114" operator="lessThan">
      <formula>0</formula>
    </cfRule>
    <cfRule type="cellIs" dxfId="113" priority="115" operator="greaterThan">
      <formula>0</formula>
    </cfRule>
  </conditionalFormatting>
  <conditionalFormatting sqref="AV11:AV13">
    <cfRule type="cellIs" dxfId="112" priority="112" operator="lessThan">
      <formula>0</formula>
    </cfRule>
    <cfRule type="cellIs" dxfId="111" priority="113" operator="greaterThan">
      <formula>0</formula>
    </cfRule>
  </conditionalFormatting>
  <conditionalFormatting sqref="AW11:AW13">
    <cfRule type="cellIs" dxfId="110" priority="110" operator="lessThan">
      <formula>0</formula>
    </cfRule>
    <cfRule type="cellIs" dxfId="109" priority="111" operator="greaterThan">
      <formula>0</formula>
    </cfRule>
  </conditionalFormatting>
  <conditionalFormatting sqref="BC11:BC13">
    <cfRule type="cellIs" dxfId="108" priority="108" operator="lessThan">
      <formula>0</formula>
    </cfRule>
    <cfRule type="cellIs" dxfId="107" priority="109" operator="greaterThan">
      <formula>0</formula>
    </cfRule>
  </conditionalFormatting>
  <conditionalFormatting sqref="BA11:BA13">
    <cfRule type="cellIs" dxfId="106" priority="106" operator="lessThan">
      <formula>0</formula>
    </cfRule>
    <cfRule type="cellIs" dxfId="105" priority="107" operator="greaterThan">
      <formula>0</formula>
    </cfRule>
  </conditionalFormatting>
  <conditionalFormatting sqref="N11:N13">
    <cfRule type="cellIs" dxfId="104" priority="104" operator="lessThan">
      <formula>0</formula>
    </cfRule>
    <cfRule type="cellIs" dxfId="103" priority="105" operator="greaterThan">
      <formula>0</formula>
    </cfRule>
  </conditionalFormatting>
  <conditionalFormatting sqref="N11:N13">
    <cfRule type="cellIs" dxfId="102" priority="103" operator="lessThan">
      <formula>100</formula>
    </cfRule>
  </conditionalFormatting>
  <conditionalFormatting sqref="S11:S13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S11:S13">
    <cfRule type="cellIs" dxfId="99" priority="100" operator="lessThan">
      <formula>100</formula>
    </cfRule>
  </conditionalFormatting>
  <conditionalFormatting sqref="X11:X13">
    <cfRule type="cellIs" dxfId="98" priority="98" operator="lessThan">
      <formula>0</formula>
    </cfRule>
    <cfRule type="cellIs" dxfId="97" priority="99" operator="greaterThan">
      <formula>0</formula>
    </cfRule>
  </conditionalFormatting>
  <conditionalFormatting sqref="X11:X13">
    <cfRule type="cellIs" dxfId="96" priority="96" operator="lessThan">
      <formula>0</formula>
    </cfRule>
    <cfRule type="cellIs" dxfId="95" priority="97" operator="greaterThan">
      <formula>0</formula>
    </cfRule>
  </conditionalFormatting>
  <conditionalFormatting sqref="X11:X13">
    <cfRule type="cellIs" dxfId="94" priority="95" operator="lessThan">
      <formula>100</formula>
    </cfRule>
  </conditionalFormatting>
  <conditionalFormatting sqref="AC11:AC13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AC11:AC13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AC11:AC13">
    <cfRule type="cellIs" dxfId="89" priority="90" operator="lessThan">
      <formula>100</formula>
    </cfRule>
  </conditionalFormatting>
  <conditionalFormatting sqref="AG11:AG13">
    <cfRule type="cellIs" dxfId="88" priority="88" operator="lessThan">
      <formula>0</formula>
    </cfRule>
    <cfRule type="cellIs" dxfId="87" priority="89" operator="greaterThan">
      <formula>0</formula>
    </cfRule>
  </conditionalFormatting>
  <conditionalFormatting sqref="AI11:AI13">
    <cfRule type="cellIs" dxfId="86" priority="86" operator="lessThan">
      <formula>0</formula>
    </cfRule>
    <cfRule type="cellIs" dxfId="85" priority="87" operator="greaterThan">
      <formula>0</formula>
    </cfRule>
  </conditionalFormatting>
  <conditionalFormatting sqref="AH11:AH13">
    <cfRule type="cellIs" dxfId="84" priority="84" operator="lessThan">
      <formula>0</formula>
    </cfRule>
    <cfRule type="cellIs" dxfId="83" priority="85" operator="greaterThan">
      <formula>0</formula>
    </cfRule>
  </conditionalFormatting>
  <conditionalFormatting sqref="AH11:AH13">
    <cfRule type="cellIs" dxfId="82" priority="83" operator="lessThan">
      <formula>100</formula>
    </cfRule>
  </conditionalFormatting>
  <conditionalFormatting sqref="BB11:BB13">
    <cfRule type="cellIs" dxfId="81" priority="81" operator="lessThan">
      <formula>100</formula>
    </cfRule>
    <cfRule type="cellIs" dxfId="80" priority="82" operator="greaterThan">
      <formula>100</formula>
    </cfRule>
  </conditionalFormatting>
  <conditionalFormatting sqref="BH11:BH13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BF11:BF13">
    <cfRule type="cellIs" dxfId="77" priority="77" stopIfTrue="1" operator="greaterThan">
      <formula>0</formula>
    </cfRule>
    <cfRule type="cellIs" dxfId="76" priority="78" operator="lessThanOrEqual">
      <formula>0</formula>
    </cfRule>
  </conditionalFormatting>
  <conditionalFormatting sqref="BG11:BG13">
    <cfRule type="cellIs" dxfId="75" priority="75" stopIfTrue="1" operator="greaterThan">
      <formula>100</formula>
    </cfRule>
    <cfRule type="cellIs" dxfId="74" priority="76" operator="lessThanOrEqual">
      <formula>100</formula>
    </cfRule>
  </conditionalFormatting>
  <conditionalFormatting sqref="H14:H16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J14:J16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I14:I16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I14:I16">
    <cfRule type="cellIs" dxfId="67" priority="68" operator="lessThan">
      <formula>100</formula>
    </cfRule>
  </conditionalFormatting>
  <conditionalFormatting sqref="M14:M16">
    <cfRule type="cellIs" dxfId="66" priority="66" operator="lessThan">
      <formula>0</formula>
    </cfRule>
    <cfRule type="cellIs" dxfId="65" priority="67" operator="greaterThan">
      <formula>0</formula>
    </cfRule>
  </conditionalFormatting>
  <conditionalFormatting sqref="R14:R16">
    <cfRule type="cellIs" dxfId="64" priority="64" operator="lessThan">
      <formula>0</formula>
    </cfRule>
    <cfRule type="cellIs" dxfId="63" priority="65" operator="greaterThan">
      <formula>0</formula>
    </cfRule>
  </conditionalFormatting>
  <conditionalFormatting sqref="W14:W16">
    <cfRule type="cellIs" dxfId="62" priority="62" operator="lessThan">
      <formula>0</formula>
    </cfRule>
    <cfRule type="cellIs" dxfId="61" priority="63" operator="greaterThan">
      <formula>0</formula>
    </cfRule>
  </conditionalFormatting>
  <conditionalFormatting sqref="AB14:AB16 AD14:AD16">
    <cfRule type="cellIs" dxfId="60" priority="60" operator="lessThan">
      <formula>0</formula>
    </cfRule>
    <cfRule type="cellIs" dxfId="59" priority="61" operator="greaterThan">
      <formula>0</formula>
    </cfRule>
  </conditionalFormatting>
  <conditionalFormatting sqref="Y14:Y16">
    <cfRule type="cellIs" dxfId="58" priority="50" operator="lessThan">
      <formula>0</formula>
    </cfRule>
    <cfRule type="cellIs" dxfId="57" priority="51" operator="greaterThan">
      <formula>0</formula>
    </cfRule>
  </conditionalFormatting>
  <conditionalFormatting sqref="AN14:AN16">
    <cfRule type="cellIs" dxfId="56" priority="58" operator="lessThan">
      <formula>0</formula>
    </cfRule>
    <cfRule type="cellIs" dxfId="55" priority="59" operator="greaterThan">
      <formula>0</formula>
    </cfRule>
  </conditionalFormatting>
  <conditionalFormatting sqref="AL14:AL16">
    <cfRule type="cellIs" dxfId="54" priority="56" operator="lessThan">
      <formula>0</formula>
    </cfRule>
    <cfRule type="cellIs" dxfId="53" priority="57" operator="greaterThan">
      <formula>0</formula>
    </cfRule>
  </conditionalFormatting>
  <conditionalFormatting sqref="O14:O16">
    <cfRule type="cellIs" dxfId="52" priority="54" operator="lessThan">
      <formula>0</formula>
    </cfRule>
    <cfRule type="cellIs" dxfId="51" priority="55" operator="greaterThan">
      <formula>0</formula>
    </cfRule>
  </conditionalFormatting>
  <conditionalFormatting sqref="T14:T16">
    <cfRule type="cellIs" dxfId="50" priority="52" operator="lessThan">
      <formula>0</formula>
    </cfRule>
    <cfRule type="cellIs" dxfId="49" priority="53" operator="greaterThan">
      <formula>0</formula>
    </cfRule>
  </conditionalFormatting>
  <conditionalFormatting sqref="AM14:AM16">
    <cfRule type="cellIs" dxfId="48" priority="48" operator="lessThan">
      <formula>0</formula>
    </cfRule>
    <cfRule type="cellIs" dxfId="47" priority="49" operator="greaterThan">
      <formula>0</formula>
    </cfRule>
  </conditionalFormatting>
  <conditionalFormatting sqref="AS14:AS16">
    <cfRule type="cellIs" dxfId="46" priority="46" operator="lessThan">
      <formula>0</formula>
    </cfRule>
    <cfRule type="cellIs" dxfId="45" priority="47" operator="greaterThan">
      <formula>0</formula>
    </cfRule>
  </conditionalFormatting>
  <conditionalFormatting sqref="AQ14:AQ16">
    <cfRule type="cellIs" dxfId="44" priority="44" operator="lessThan">
      <formula>0</formula>
    </cfRule>
    <cfRule type="cellIs" dxfId="43" priority="45" operator="greaterThan">
      <formula>0</formula>
    </cfRule>
  </conditionalFormatting>
  <conditionalFormatting sqref="AR14:AR16">
    <cfRule type="cellIs" dxfId="42" priority="42" operator="lessThan">
      <formula>0</formula>
    </cfRule>
    <cfRule type="cellIs" dxfId="41" priority="43" operator="greaterThan">
      <formula>0</formula>
    </cfRule>
  </conditionalFormatting>
  <conditionalFormatting sqref="AX14:AX16">
    <cfRule type="cellIs" dxfId="40" priority="40" operator="lessThan">
      <formula>0</formula>
    </cfRule>
    <cfRule type="cellIs" dxfId="39" priority="41" operator="greaterThan">
      <formula>0</formula>
    </cfRule>
  </conditionalFormatting>
  <conditionalFormatting sqref="AV14:AV16">
    <cfRule type="cellIs" dxfId="38" priority="38" operator="lessThan">
      <formula>0</formula>
    </cfRule>
    <cfRule type="cellIs" dxfId="37" priority="39" operator="greaterThan">
      <formula>0</formula>
    </cfRule>
  </conditionalFormatting>
  <conditionalFormatting sqref="AW14:AW16">
    <cfRule type="cellIs" dxfId="36" priority="36" operator="lessThan">
      <formula>0</formula>
    </cfRule>
    <cfRule type="cellIs" dxfId="35" priority="37" operator="greaterThan">
      <formula>0</formula>
    </cfRule>
  </conditionalFormatting>
  <conditionalFormatting sqref="BC14:BC16">
    <cfRule type="cellIs" dxfId="34" priority="34" operator="lessThan">
      <formula>0</formula>
    </cfRule>
    <cfRule type="cellIs" dxfId="33" priority="35" operator="greaterThan">
      <formula>0</formula>
    </cfRule>
  </conditionalFormatting>
  <conditionalFormatting sqref="BA14:BA16">
    <cfRule type="cellIs" dxfId="32" priority="32" operator="lessThan">
      <formula>0</formula>
    </cfRule>
    <cfRule type="cellIs" dxfId="31" priority="33" operator="greaterThan">
      <formula>0</formula>
    </cfRule>
  </conditionalFormatting>
  <conditionalFormatting sqref="N14:N16">
    <cfRule type="cellIs" dxfId="30" priority="30" operator="lessThan">
      <formula>0</formula>
    </cfRule>
    <cfRule type="cellIs" dxfId="29" priority="31" operator="greaterThan">
      <formula>0</formula>
    </cfRule>
  </conditionalFormatting>
  <conditionalFormatting sqref="N14:N16">
    <cfRule type="cellIs" dxfId="28" priority="29" operator="lessThan">
      <formula>100</formula>
    </cfRule>
  </conditionalFormatting>
  <conditionalFormatting sqref="S14:S16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S14:S16">
    <cfRule type="cellIs" dxfId="25" priority="26" operator="lessThan">
      <formula>100</formula>
    </cfRule>
  </conditionalFormatting>
  <conditionalFormatting sqref="X14:X16">
    <cfRule type="cellIs" dxfId="24" priority="24" operator="lessThan">
      <formula>0</formula>
    </cfRule>
    <cfRule type="cellIs" dxfId="23" priority="25" operator="greaterThan">
      <formula>0</formula>
    </cfRule>
  </conditionalFormatting>
  <conditionalFormatting sqref="X14:X16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X14:X16">
    <cfRule type="cellIs" dxfId="20" priority="21" operator="lessThan">
      <formula>100</formula>
    </cfRule>
  </conditionalFormatting>
  <conditionalFormatting sqref="AC14:AC16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C14:AC1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C14:AC16">
    <cfRule type="cellIs" dxfId="15" priority="16" operator="lessThan">
      <formula>100</formula>
    </cfRule>
  </conditionalFormatting>
  <conditionalFormatting sqref="AG14:AG16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AI14:AI16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AH14:AH16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AH14:AH16">
    <cfRule type="cellIs" dxfId="8" priority="9" operator="lessThan">
      <formula>100</formula>
    </cfRule>
  </conditionalFormatting>
  <conditionalFormatting sqref="BB14:BB16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BH14:BH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F14:BF16">
    <cfRule type="cellIs" dxfId="3" priority="3" stopIfTrue="1" operator="greaterThan">
      <formula>0</formula>
    </cfRule>
    <cfRule type="cellIs" dxfId="2" priority="4" operator="lessThanOrEqual">
      <formula>0</formula>
    </cfRule>
  </conditionalFormatting>
  <conditionalFormatting sqref="BG14:BG16">
    <cfRule type="cellIs" dxfId="1" priority="1" stopIfTrue="1" operator="greaterThan">
      <formula>100</formula>
    </cfRule>
    <cfRule type="cellIs" dxfId="0" priority="2" operator="lessThanOrEqual">
      <formula>100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5DCD93F720EF4197887B5DAD568D0A" ma:contentTypeVersion="18" ma:contentTypeDescription="Create a new document." ma:contentTypeScope="" ma:versionID="cf6756e3e1f2c4f2eed1231d3f7c8bde">
  <xsd:schema xmlns:xsd="http://www.w3.org/2001/XMLSchema" xmlns:xs="http://www.w3.org/2001/XMLSchema" xmlns:p="http://schemas.microsoft.com/office/2006/metadata/properties" xmlns:ns2="b15b68a9-334b-4ac3-af24-9ce51e3d2dbd" xmlns:ns3="231ff9ee-a701-4658-8101-ac66c8b152e2" targetNamespace="http://schemas.microsoft.com/office/2006/metadata/properties" ma:root="true" ma:fieldsID="09e2d88f151d77befbadb460717e9781" ns2:_="" ns3:_="">
    <xsd:import namespace="b15b68a9-334b-4ac3-af24-9ce51e3d2dbd"/>
    <xsd:import namespace="231ff9ee-a701-4658-8101-ac66c8b152e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Key_x0020_Project_x0020_Document_x0020__x003f_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Note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b68a9-334b-4ac3-af24-9ce51e3d2d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Key_x0020_Project_x0020_Document_x0020__x003f_" ma:index="16" nillable="true" ma:displayName="Key Project Document ?" ma:default="0" ma:internalName="Key_x0020_Project_x0020_Document_x0020__x003F_">
      <xsd:simpleType>
        <xsd:restriction base="dms:Boolean"/>
      </xsd:simpleType>
    </xsd:element>
    <xsd:element name="TaxCatchAll" ma:index="25" nillable="true" ma:displayName="Taxonomy Catch All Column" ma:hidden="true" ma:list="{b480940b-eb42-47a8-b8b9-93abe7a37ee6}" ma:internalName="TaxCatchAll" ma:showField="CatchAllData" ma:web="b15b68a9-334b-4ac3-af24-9ce51e3d2d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ff9ee-a701-4658-8101-ac66c8b152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0a8953a-0f76-4065-aa02-9ef2a37d28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b68a9-334b-4ac3-af24-9ce51e3d2dbd" xsi:nil="true"/>
    <Key_x0020_Project_x0020_Document_x0020__x003f_ xmlns="b15b68a9-334b-4ac3-af24-9ce51e3d2dbd">false</Key_x0020_Project_x0020_Document_x0020__x003f_>
    <lcf76f155ced4ddcb4097134ff3c332f xmlns="231ff9ee-a701-4658-8101-ac66c8b152e2">
      <Terms xmlns="http://schemas.microsoft.com/office/infopath/2007/PartnerControls"/>
    </lcf76f155ced4ddcb4097134ff3c332f>
    <Notes xmlns="231ff9ee-a701-4658-8101-ac66c8b152e2" xsi:nil="true"/>
  </documentManagement>
</p:properties>
</file>

<file path=customXml/itemProps1.xml><?xml version="1.0" encoding="utf-8"?>
<ds:datastoreItem xmlns:ds="http://schemas.openxmlformats.org/officeDocument/2006/customXml" ds:itemID="{728C15FA-B0D2-4CEA-B3EE-D8A7718225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B72EF2-D707-46BC-8957-EDF848FC5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b68a9-334b-4ac3-af24-9ce51e3d2dbd"/>
    <ds:schemaRef ds:uri="231ff9ee-a701-4658-8101-ac66c8b152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6EFCA4-7A41-471D-A26C-426567591F8C}">
  <ds:schemaRefs>
    <ds:schemaRef ds:uri="231ff9ee-a701-4658-8101-ac66c8b152e2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b15b68a9-334b-4ac3-af24-9ce51e3d2dbd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2023_UserOpen_v3</vt:lpstr>
      <vt:lpstr>2023 by AccountType_UserOp_v3</vt:lpstr>
      <vt:lpstr>DELTA</vt:lpstr>
      <vt:lpstr>2023_UserOpen_v2</vt:lpstr>
      <vt:lpstr>2023 by AccountType_UserOp_v2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Li, Sanders (NBCUniversal)</cp:lastModifiedBy>
  <cp:revision/>
  <dcterms:created xsi:type="dcterms:W3CDTF">2021-11-02T21:43:54Z</dcterms:created>
  <dcterms:modified xsi:type="dcterms:W3CDTF">2023-03-13T22:58:38Z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0x010100185DCD93F720EF4197887B5DAD568D0A</vt:lpwstr>
  </property>
  <property fmtid="{D5CDD505-2E9C-101B-9397-08002B2CF9AE}" pid="3" name="MediaServiceImageTags">
    <vt:lpwstr/>
  </property>
</Properties>
</file>