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22800" windowHeight="12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I24"/>
  <c r="B22"/>
  <c r="B21"/>
  <c r="B20"/>
  <c r="B19"/>
  <c r="B18"/>
  <c r="B17"/>
  <c r="B15"/>
  <c r="B16"/>
  <c r="V14"/>
  <c r="U14"/>
  <c r="R14"/>
  <c r="Q14"/>
  <c r="P14"/>
  <c r="O14"/>
  <c r="N14"/>
  <c r="M14"/>
  <c r="L14"/>
  <c r="V13"/>
  <c r="U13"/>
  <c r="R13"/>
  <c r="Q13"/>
  <c r="P13"/>
  <c r="O13"/>
  <c r="N13"/>
  <c r="M13"/>
  <c r="L13"/>
  <c r="I23"/>
  <c r="I22"/>
  <c r="I21"/>
  <c r="I20"/>
  <c r="I19"/>
  <c r="I18"/>
  <c r="I17"/>
  <c r="I16"/>
  <c r="I15"/>
  <c r="G23"/>
  <c r="G22"/>
  <c r="G21"/>
  <c r="G20"/>
  <c r="G19"/>
  <c r="G18"/>
  <c r="G17"/>
  <c r="G16"/>
  <c r="G15"/>
  <c r="H24" s="1"/>
  <c r="B23"/>
  <c r="B24" l="1"/>
</calcChain>
</file>

<file path=xl/sharedStrings.xml><?xml version="1.0" encoding="utf-8"?>
<sst xmlns="http://schemas.openxmlformats.org/spreadsheetml/2006/main" count="75" uniqueCount="26">
  <si>
    <t>ee</t>
  </si>
  <si>
    <t>em</t>
  </si>
  <si>
    <t>ld</t>
  </si>
  <si>
    <t>ne</t>
  </si>
  <si>
    <t>nw</t>
  </si>
  <si>
    <t>se</t>
  </si>
  <si>
    <t>wm</t>
  </si>
  <si>
    <t>yk</t>
  </si>
  <si>
    <t>sw</t>
  </si>
  <si>
    <t>Sum</t>
  </si>
  <si>
    <t>Informants</t>
  </si>
  <si>
    <t>Trigrams, sample size 1000</t>
  </si>
  <si>
    <t>Scotland</t>
  </si>
  <si>
    <t>Wales</t>
  </si>
  <si>
    <t>East Anglia [ee]</t>
  </si>
  <si>
    <t>London [ld]</t>
  </si>
  <si>
    <t>Northumbria [ne]</t>
  </si>
  <si>
    <t>West England [sw]</t>
  </si>
  <si>
    <t>[nw] England</t>
  </si>
  <si>
    <t>[se] England</t>
  </si>
  <si>
    <t>Heart of England [em]</t>
  </si>
  <si>
    <t>Middle England [wm]</t>
  </si>
  <si>
    <t>Yorkshire [yk]</t>
  </si>
  <si>
    <t>Size</t>
  </si>
  <si>
    <t>Significants</t>
  </si>
  <si>
    <t>---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</si>
</sst>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180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4"/>
  <sheetViews>
    <sheetView tabSelected="1" workbookViewId="0"/>
  </sheetViews>
  <sheetFormatPr defaultRowHeight="15"/>
  <cols>
    <col min="11" max="11" width="15.7109375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88.5">
      <c r="A2" t="s">
        <v>0</v>
      </c>
      <c r="L2" s="1" t="s">
        <v>14</v>
      </c>
      <c r="M2" s="1" t="s">
        <v>20</v>
      </c>
      <c r="N2" s="1" t="s">
        <v>15</v>
      </c>
      <c r="O2" s="1" t="s">
        <v>21</v>
      </c>
      <c r="P2" s="1" t="s">
        <v>18</v>
      </c>
      <c r="Q2" s="1" t="s">
        <v>16</v>
      </c>
      <c r="R2" s="1" t="s">
        <v>19</v>
      </c>
      <c r="S2" s="1" t="s">
        <v>12</v>
      </c>
      <c r="T2" s="1" t="s">
        <v>13</v>
      </c>
      <c r="U2" s="1" t="s">
        <v>17</v>
      </c>
    </row>
    <row r="3" spans="1:22">
      <c r="A3" t="s">
        <v>1</v>
      </c>
      <c r="B3">
        <v>224.816681034482</v>
      </c>
      <c r="K3" t="s">
        <v>20</v>
      </c>
      <c r="L3">
        <v>0</v>
      </c>
    </row>
    <row r="4" spans="1:22">
      <c r="A4" t="s">
        <v>2</v>
      </c>
      <c r="B4">
        <v>135.950176388888</v>
      </c>
      <c r="C4">
        <v>231.60570393590999</v>
      </c>
      <c r="K4" t="s">
        <v>15</v>
      </c>
      <c r="L4">
        <v>0</v>
      </c>
      <c r="M4">
        <v>0</v>
      </c>
    </row>
    <row r="5" spans="1:22">
      <c r="A5" t="s">
        <v>3</v>
      </c>
      <c r="B5">
        <v>312.35283476430902</v>
      </c>
      <c r="C5">
        <v>289.29609230523602</v>
      </c>
      <c r="D5">
        <v>323.14650420875398</v>
      </c>
      <c r="K5" t="s">
        <v>21</v>
      </c>
      <c r="L5">
        <v>0</v>
      </c>
      <c r="M5">
        <v>0</v>
      </c>
      <c r="N5">
        <v>1000</v>
      </c>
    </row>
    <row r="6" spans="1:22">
      <c r="A6" t="s">
        <v>4</v>
      </c>
      <c r="B6">
        <v>274.07001843644701</v>
      </c>
      <c r="C6">
        <v>248.46725728549799</v>
      </c>
      <c r="D6">
        <v>285.920556944444</v>
      </c>
      <c r="E6">
        <v>243.77455402356901</v>
      </c>
      <c r="K6" t="s">
        <v>18</v>
      </c>
      <c r="L6">
        <v>0</v>
      </c>
      <c r="M6">
        <v>0</v>
      </c>
      <c r="N6">
        <v>1000</v>
      </c>
      <c r="O6">
        <v>2</v>
      </c>
    </row>
    <row r="7" spans="1:22">
      <c r="A7" t="s">
        <v>5</v>
      </c>
      <c r="B7">
        <v>218.315792682926</v>
      </c>
      <c r="C7">
        <v>261.73664844407</v>
      </c>
      <c r="D7">
        <v>208.32839788125099</v>
      </c>
      <c r="E7">
        <v>349.58311966001401</v>
      </c>
      <c r="F7">
        <v>311.55504080746402</v>
      </c>
      <c r="K7" t="s">
        <v>16</v>
      </c>
      <c r="L7">
        <v>0</v>
      </c>
      <c r="M7">
        <v>0</v>
      </c>
      <c r="N7">
        <v>951</v>
      </c>
      <c r="O7">
        <v>0</v>
      </c>
      <c r="P7">
        <v>2</v>
      </c>
    </row>
    <row r="8" spans="1:22">
      <c r="A8" t="s">
        <v>8</v>
      </c>
      <c r="B8">
        <v>255.97017916231201</v>
      </c>
      <c r="C8">
        <v>252.153269916765</v>
      </c>
      <c r="D8">
        <v>256.52846756356598</v>
      </c>
      <c r="E8">
        <v>322.40555031928398</v>
      </c>
      <c r="F8">
        <v>292.70441743294998</v>
      </c>
      <c r="G8">
        <v>242.41041042468399</v>
      </c>
      <c r="K8" t="s">
        <v>19</v>
      </c>
      <c r="L8">
        <v>0</v>
      </c>
      <c r="M8">
        <v>0</v>
      </c>
      <c r="N8">
        <v>1000</v>
      </c>
      <c r="O8">
        <v>1000</v>
      </c>
      <c r="P8">
        <v>1000</v>
      </c>
      <c r="Q8">
        <v>374</v>
      </c>
    </row>
    <row r="9" spans="1:22">
      <c r="A9" t="s">
        <v>6</v>
      </c>
      <c r="B9">
        <v>259.091767405913</v>
      </c>
      <c r="C9">
        <v>244.44162402107801</v>
      </c>
      <c r="D9">
        <v>272.442638563049</v>
      </c>
      <c r="E9">
        <v>312.888326164874</v>
      </c>
      <c r="F9">
        <v>280.20506593895902</v>
      </c>
      <c r="G9">
        <v>251.091427047818</v>
      </c>
      <c r="H9">
        <v>241.329199862922</v>
      </c>
      <c r="K9" t="s">
        <v>12</v>
      </c>
      <c r="L9">
        <v>0</v>
      </c>
      <c r="M9">
        <v>0</v>
      </c>
      <c r="N9">
        <v>1000</v>
      </c>
      <c r="O9">
        <v>435</v>
      </c>
      <c r="P9">
        <v>274</v>
      </c>
      <c r="Q9">
        <v>1</v>
      </c>
      <c r="R9">
        <v>1000</v>
      </c>
    </row>
    <row r="10" spans="1:22">
      <c r="A10" t="s">
        <v>7</v>
      </c>
      <c r="B10">
        <v>262.27892692179103</v>
      </c>
      <c r="C10">
        <v>245.20483245615301</v>
      </c>
      <c r="D10">
        <v>271.22528401663601</v>
      </c>
      <c r="E10">
        <v>233.71654159239401</v>
      </c>
      <c r="F10">
        <v>202.84630681818101</v>
      </c>
      <c r="G10">
        <v>311.76371382222499</v>
      </c>
      <c r="H10">
        <v>299.42218445484201</v>
      </c>
      <c r="I10">
        <v>286.034621010867</v>
      </c>
      <c r="K10" t="s">
        <v>13</v>
      </c>
      <c r="L10">
        <v>0</v>
      </c>
      <c r="M10">
        <v>0</v>
      </c>
      <c r="N10">
        <v>970</v>
      </c>
      <c r="O10">
        <v>0</v>
      </c>
      <c r="P10">
        <v>0</v>
      </c>
      <c r="Q10">
        <v>0</v>
      </c>
      <c r="R10">
        <v>80</v>
      </c>
      <c r="S10">
        <v>9</v>
      </c>
    </row>
    <row r="11" spans="1:22">
      <c r="K11" t="s">
        <v>17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2">
      <c r="K12" t="s">
        <v>22</v>
      </c>
      <c r="L12">
        <v>0</v>
      </c>
      <c r="M12">
        <v>0</v>
      </c>
      <c r="N12">
        <v>740</v>
      </c>
      <c r="O12">
        <v>0</v>
      </c>
      <c r="P12">
        <v>0</v>
      </c>
      <c r="Q12">
        <v>0</v>
      </c>
      <c r="R12">
        <v>18</v>
      </c>
      <c r="S12">
        <v>1000</v>
      </c>
      <c r="T12">
        <v>9</v>
      </c>
      <c r="U12">
        <v>0</v>
      </c>
    </row>
    <row r="13" spans="1:22">
      <c r="L13">
        <f>SUM(L3:L8)+SUM(L11:L12)</f>
        <v>0</v>
      </c>
      <c r="M13">
        <f>SUM(L3)+SUM(M4:M8)+SUM(M11:M12)</f>
        <v>0</v>
      </c>
      <c r="N13">
        <f>SUM(L4:M4)+SUM(N5:N8)+SUM(N11:N12)</f>
        <v>4691</v>
      </c>
      <c r="O13">
        <f>SUM(L5:N5)+SUM(O6:O8)+SUM(O11:O12)</f>
        <v>2002</v>
      </c>
      <c r="P13">
        <f>SUM(L6:O6)+SUM(P7:P8)+SUM(P11:P12)</f>
        <v>2004</v>
      </c>
      <c r="Q13">
        <f>SUM(L7:P7)+SUM(Q8:Q8)+SUM(Q11:Q12)</f>
        <v>1327</v>
      </c>
      <c r="R13">
        <f>SUM(L8:Q8)+SUM(R11:R12)</f>
        <v>3392</v>
      </c>
      <c r="S13" s="2" t="s">
        <v>25</v>
      </c>
      <c r="T13" s="2" t="s">
        <v>25</v>
      </c>
      <c r="U13">
        <f>SUM(L11:R11)+SUM(U12)</f>
        <v>0</v>
      </c>
      <c r="V13">
        <f>SUM(L12:R12)+SUM(U12:U12)</f>
        <v>758</v>
      </c>
    </row>
    <row r="14" spans="1:22">
      <c r="B14" t="s">
        <v>9</v>
      </c>
      <c r="C14" t="s">
        <v>10</v>
      </c>
      <c r="G14" t="s">
        <v>9</v>
      </c>
      <c r="H14" t="s">
        <v>23</v>
      </c>
      <c r="I14" t="s">
        <v>24</v>
      </c>
      <c r="L14">
        <f>COUNTIF(L3:L8,"&gt;950")+COUNTIF(L11:L12,"&gt;950")</f>
        <v>0</v>
      </c>
      <c r="M14">
        <f>COUNTIF(L3,"&gt;950")+COUNTIF(M4:M8,"&gt;950")+COUNTIF(M11:M12,"&gt;950")</f>
        <v>0</v>
      </c>
      <c r="N14">
        <f>COUNTIF(N5:N8,"&gt;950")+COUNTIF(L4:M4,"&gt;950")+COUNTIF(N11:N12,"&gt;950")</f>
        <v>4</v>
      </c>
      <c r="O14">
        <f>COUNTIF(L5:N5, "&gt;950")+COUNTIF(O6:O8,"&gt;950")+COUNTIF(O11:O12,"&gt;950")</f>
        <v>2</v>
      </c>
      <c r="P14">
        <f>COUNTIF(P7:P8,"&gt;950")+COUNTIF(P11:P12,"&gt;950")+COUNTIF(L6:O6,"&gt;950")</f>
        <v>2</v>
      </c>
      <c r="Q14">
        <f>COUNTIF(Q8:Q8,"&gt;950")+COUNTIF(Q11:Q12,"&gt;950")+COUNTIF(L7:P7,"&gt;950")</f>
        <v>1</v>
      </c>
      <c r="R14">
        <f>COUNTIF(R11:R12,"&gt;950")+COUNTIF(L8:Q8,"&gt;950")</f>
        <v>3</v>
      </c>
      <c r="S14" s="2" t="s">
        <v>25</v>
      </c>
      <c r="T14" s="2" t="s">
        <v>25</v>
      </c>
      <c r="U14">
        <f>COUNTIF(U12,"&gt;950")+COUNTIF(L11:R11,"&gt;950")</f>
        <v>0</v>
      </c>
      <c r="V14">
        <f>COUNTIF(L12:R12,"&gt;950")+COUNTIF(U12:U12,"&gt;950")</f>
        <v>0</v>
      </c>
    </row>
    <row r="15" spans="1:22">
      <c r="A15" t="s">
        <v>0</v>
      </c>
      <c r="B15">
        <f>SUM(B3:B10)</f>
        <v>1942.8463767970682</v>
      </c>
      <c r="C15">
        <v>40</v>
      </c>
      <c r="G15">
        <f>L13</f>
        <v>0</v>
      </c>
      <c r="H15">
        <v>10471</v>
      </c>
      <c r="I15">
        <f>L14</f>
        <v>0</v>
      </c>
      <c r="L15" t="s">
        <v>0</v>
      </c>
      <c r="M15" t="s">
        <v>1</v>
      </c>
      <c r="N15" t="s">
        <v>2</v>
      </c>
      <c r="O15" t="s">
        <v>3</v>
      </c>
      <c r="P15" t="s">
        <v>4</v>
      </c>
      <c r="Q15" t="s">
        <v>5</v>
      </c>
      <c r="R15" t="s">
        <v>8</v>
      </c>
      <c r="S15" t="s">
        <v>6</v>
      </c>
      <c r="T15" t="s">
        <v>7</v>
      </c>
    </row>
    <row r="16" spans="1:22">
      <c r="A16" t="s">
        <v>1</v>
      </c>
      <c r="B16">
        <f>SUM(B3)+SUM(C4:C10)</f>
        <v>1997.7221093991923</v>
      </c>
      <c r="C16">
        <v>58</v>
      </c>
      <c r="G16">
        <f>M13</f>
        <v>0</v>
      </c>
      <c r="H16">
        <v>16924</v>
      </c>
      <c r="I16">
        <f>M14</f>
        <v>0</v>
      </c>
      <c r="K16" t="s">
        <v>0</v>
      </c>
    </row>
    <row r="17" spans="1:19">
      <c r="A17" t="s">
        <v>2</v>
      </c>
      <c r="B17">
        <f>SUM(B4:C4)+SUM(D5:D10)</f>
        <v>1985.1477295024981</v>
      </c>
      <c r="C17">
        <v>2</v>
      </c>
      <c r="G17">
        <f>N13</f>
        <v>4691</v>
      </c>
      <c r="H17">
        <v>244341</v>
      </c>
      <c r="I17">
        <f>N14</f>
        <v>4</v>
      </c>
      <c r="K17" t="s">
        <v>1</v>
      </c>
      <c r="L17">
        <v>70104.398417929304</v>
      </c>
    </row>
    <row r="18" spans="1:19">
      <c r="A18" t="s">
        <v>3</v>
      </c>
      <c r="B18">
        <f>SUM(B5:D5)+SUM(E6:E10)</f>
        <v>2387.1635230384336</v>
      </c>
      <c r="C18">
        <v>15</v>
      </c>
      <c r="G18">
        <f>Q13</f>
        <v>1327</v>
      </c>
      <c r="H18">
        <v>10199</v>
      </c>
      <c r="I18">
        <f>Q14</f>
        <v>1</v>
      </c>
      <c r="K18" t="s">
        <v>2</v>
      </c>
      <c r="L18">
        <v>2904.1370549242401</v>
      </c>
      <c r="M18">
        <v>4780.6462676767596</v>
      </c>
    </row>
    <row r="19" spans="1:19">
      <c r="A19" t="s">
        <v>4</v>
      </c>
      <c r="B19">
        <f>SUM(B6:E6)+SUM(F7:F10)</f>
        <v>2139.543217687512</v>
      </c>
      <c r="C19">
        <v>30</v>
      </c>
      <c r="G19">
        <f>P13</f>
        <v>2004</v>
      </c>
      <c r="H19">
        <v>27070</v>
      </c>
      <c r="I19">
        <f>P14</f>
        <v>2</v>
      </c>
      <c r="K19" t="s">
        <v>3</v>
      </c>
      <c r="L19">
        <v>22308.988675925899</v>
      </c>
      <c r="M19">
        <v>31082.9586830808</v>
      </c>
      <c r="N19">
        <v>2359.54648379629</v>
      </c>
    </row>
    <row r="20" spans="1:19">
      <c r="A20" t="s">
        <v>5</v>
      </c>
      <c r="B20">
        <f>SUM(B7:F7)+SUM(G8:G10)</f>
        <v>2154.7845507704524</v>
      </c>
      <c r="C20">
        <v>41</v>
      </c>
      <c r="G20">
        <f>R13</f>
        <v>3392</v>
      </c>
      <c r="H20">
        <v>88915</v>
      </c>
      <c r="I20">
        <f>R14</f>
        <v>3</v>
      </c>
      <c r="K20" t="s">
        <v>4</v>
      </c>
      <c r="L20">
        <v>39219.885808080799</v>
      </c>
      <c r="M20">
        <v>55237.557637626203</v>
      </c>
      <c r="N20">
        <v>3306.7326557238998</v>
      </c>
      <c r="O20">
        <v>14854.5315814394</v>
      </c>
    </row>
    <row r="21" spans="1:19">
      <c r="A21" t="s">
        <v>8</v>
      </c>
      <c r="B21">
        <f>SUM(B8:G8)+SUM(H9:H10)</f>
        <v>2162.9236791373246</v>
      </c>
      <c r="C21">
        <v>58</v>
      </c>
      <c r="G21">
        <f>U13</f>
        <v>0</v>
      </c>
      <c r="H21">
        <v>7107</v>
      </c>
      <c r="I21">
        <f>U14</f>
        <v>0</v>
      </c>
      <c r="K21" t="s">
        <v>5</v>
      </c>
      <c r="L21">
        <v>49554.819722958702</v>
      </c>
      <c r="M21">
        <v>78320.543712857805</v>
      </c>
      <c r="N21">
        <v>3694.9576060606</v>
      </c>
      <c r="O21">
        <v>24751.190666351002</v>
      </c>
      <c r="P21">
        <v>44310.178296296202</v>
      </c>
    </row>
    <row r="22" spans="1:19">
      <c r="A22" t="s">
        <v>6</v>
      </c>
      <c r="B22">
        <f>SUM(B9:H9)+SUM(I10)</f>
        <v>2147.5246700154798</v>
      </c>
      <c r="C22">
        <v>31</v>
      </c>
      <c r="G22">
        <f>O13</f>
        <v>2002</v>
      </c>
      <c r="H22">
        <v>12670</v>
      </c>
      <c r="I22">
        <f>O14</f>
        <v>2</v>
      </c>
      <c r="K22" t="s">
        <v>8</v>
      </c>
      <c r="L22">
        <v>74928.743811868699</v>
      </c>
      <c r="M22">
        <v>111393.152123842</v>
      </c>
      <c r="N22">
        <v>4923.1459974747404</v>
      </c>
      <c r="O22">
        <v>33299.037378156499</v>
      </c>
      <c r="P22">
        <v>61400.2268787879</v>
      </c>
      <c r="Q22">
        <v>77209.935533880503</v>
      </c>
    </row>
    <row r="23" spans="1:19">
      <c r="A23" t="s">
        <v>7</v>
      </c>
      <c r="B23">
        <f>SUM(B10:I10)</f>
        <v>2112.4924110930888</v>
      </c>
      <c r="C23">
        <v>34</v>
      </c>
      <c r="G23">
        <f>V13</f>
        <v>758</v>
      </c>
      <c r="H23">
        <v>19092</v>
      </c>
      <c r="I23">
        <f>V14</f>
        <v>0</v>
      </c>
      <c r="K23" t="s">
        <v>6</v>
      </c>
      <c r="L23">
        <v>38703.719155302999</v>
      </c>
      <c r="M23">
        <v>55916.533587962898</v>
      </c>
      <c r="N23">
        <v>3248.9419861111101</v>
      </c>
      <c r="O23">
        <v>18157.374101851801</v>
      </c>
      <c r="P23">
        <v>31540.655493265898</v>
      </c>
      <c r="Q23">
        <v>41318.1133926767</v>
      </c>
      <c r="R23">
        <v>58246.1635316709</v>
      </c>
    </row>
    <row r="24" spans="1:19">
      <c r="B24">
        <f>PEARSON(B15:B23,C15:C23)</f>
        <v>-0.18863349135218646</v>
      </c>
      <c r="G24">
        <f>PEARSON(B15:B23,G15:G23)</f>
        <v>4.0392353689975395E-3</v>
      </c>
      <c r="H24">
        <f>PEARSON(G15:G23,H15:H23)</f>
        <v>0.85108225276715266</v>
      </c>
      <c r="I24">
        <f>PEARSON(B15:B23,I15:I23)</f>
        <v>-4.5926257817791661E-3</v>
      </c>
      <c r="K24" t="s">
        <v>7</v>
      </c>
      <c r="L24">
        <v>42732.434785984799</v>
      </c>
      <c r="M24">
        <v>60910.138412773602</v>
      </c>
      <c r="N24">
        <v>3387.47841477272</v>
      </c>
      <c r="O24">
        <v>16446.749865845901</v>
      </c>
      <c r="P24">
        <v>28929.049108585801</v>
      </c>
      <c r="Q24">
        <v>49926.261484532799</v>
      </c>
      <c r="R24">
        <v>69182.882941919204</v>
      </c>
      <c r="S24">
        <v>35262.593473800502</v>
      </c>
    </row>
  </sheetData>
  <mergeCells count="1">
    <mergeCell ref="L1:V1"/>
  </mergeCells>
  <conditionalFormatting sqref="C2:C3 B2 D2:D4 E2:E5 F2:F6 G2:G7 H2:H8 I2:I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6:S2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B23">
    <cfRule type="dataBar" priority="1">
      <dataBar>
        <cfvo type="min" val="0"/>
        <cfvo type="max" val="0"/>
        <color rgb="FF638EC6"/>
      </dataBar>
    </cfRule>
  </conditionalFormatting>
  <conditionalFormatting sqref="C15:C23">
    <cfRule type="dataBar" priority="9">
      <dataBar>
        <cfvo type="min" val="0"/>
        <cfvo type="max" val="0"/>
        <color rgb="FFFF555A"/>
      </dataBar>
    </cfRule>
  </conditionalFormatting>
  <conditionalFormatting sqref="E15:E23">
    <cfRule type="dataBar" priority="8">
      <dataBar>
        <cfvo type="min" val="0"/>
        <cfvo type="max" val="0"/>
        <color rgb="FF638EC6"/>
      </dataBar>
    </cfRule>
  </conditionalFormatting>
  <conditionalFormatting sqref="L3:U12">
    <cfRule type="cellIs" dxfId="1" priority="7" stopIfTrue="1" operator="greaterThanOrEqual">
      <formula>950</formula>
    </cfRule>
  </conditionalFormatting>
  <conditionalFormatting sqref="G15:G23">
    <cfRule type="dataBar" priority="6">
      <dataBar>
        <cfvo type="min" val="0"/>
        <cfvo type="max" val="0"/>
        <color rgb="FF638EC6"/>
      </dataBar>
    </cfRule>
  </conditionalFormatting>
  <conditionalFormatting sqref="H15:H23">
    <cfRule type="dataBar" priority="5">
      <dataBar>
        <cfvo type="min" val="0"/>
        <cfvo type="max" val="0"/>
        <color rgb="FFFF555A"/>
      </dataBar>
    </cfRule>
  </conditionalFormatting>
  <conditionalFormatting sqref="L16:S2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:C5 F30:I38 K30:M38 B4:B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I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Sanders</dc:creator>
  <cp:lastModifiedBy>Nathan Sanders</cp:lastModifiedBy>
  <dcterms:created xsi:type="dcterms:W3CDTF">2008-01-08T17:34:07Z</dcterms:created>
  <dcterms:modified xsi:type="dcterms:W3CDTF">2008-01-21T23:12:09Z</dcterms:modified>
</cp:coreProperties>
</file>