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Fencing" sheetId="3" r:id="rId3"/>
  </sheets>
  <calcPr calcId="124519"/>
</workbook>
</file>

<file path=xl/calcChain.xml><?xml version="1.0" encoding="utf-8"?>
<calcChain xmlns="http://schemas.openxmlformats.org/spreadsheetml/2006/main">
  <c r="G28" i="3"/>
  <c r="G21"/>
  <c r="G24"/>
  <c r="G22"/>
  <c r="G13"/>
  <c r="G14"/>
  <c r="G15"/>
  <c r="G16"/>
  <c r="G17"/>
  <c r="G18"/>
  <c r="G19"/>
  <c r="G20"/>
  <c r="G12"/>
  <c r="G3"/>
  <c r="G4"/>
  <c r="G5"/>
  <c r="G6"/>
  <c r="G7"/>
  <c r="G8"/>
  <c r="G9"/>
  <c r="G10"/>
  <c r="G2"/>
  <c r="F16" i="1"/>
  <c r="E16"/>
  <c r="D16"/>
  <c r="E12"/>
  <c r="E13"/>
  <c r="E6"/>
  <c r="E5"/>
  <c r="E4"/>
  <c r="E3"/>
  <c r="E15" s="1"/>
  <c r="F15" s="1"/>
</calcChain>
</file>

<file path=xl/sharedStrings.xml><?xml version="1.0" encoding="utf-8"?>
<sst xmlns="http://schemas.openxmlformats.org/spreadsheetml/2006/main" count="110" uniqueCount="86">
  <si>
    <t>SPV</t>
  </si>
  <si>
    <t>inverter</t>
  </si>
  <si>
    <t>Structure</t>
  </si>
  <si>
    <t>Wiring</t>
  </si>
  <si>
    <t>Others</t>
  </si>
  <si>
    <t>Transport</t>
  </si>
  <si>
    <t>Profit</t>
  </si>
  <si>
    <t>Unit</t>
  </si>
  <si>
    <t>Climate data location</t>
  </si>
  <si>
    <t>Latitude</t>
  </si>
  <si>
    <t>°N</t>
  </si>
  <si>
    <t>Longitude</t>
  </si>
  <si>
    <t>°E</t>
  </si>
  <si>
    <t>Elevation</t>
  </si>
  <si>
    <t>m</t>
  </si>
  <si>
    <t>Heating design temperature</t>
  </si>
  <si>
    <t>°C</t>
  </si>
  <si>
    <t>Cooling design temperature</t>
  </si>
  <si>
    <t>Earth temperature amplitude</t>
  </si>
  <si>
    <t>Frost days at site</t>
  </si>
  <si>
    <t>day</t>
  </si>
  <si>
    <t>Month</t>
  </si>
  <si>
    <t>Air temperature</t>
  </si>
  <si>
    <t>Relative humidity</t>
  </si>
  <si>
    <t>Daily solar radiation - horizontal</t>
  </si>
  <si>
    <t>Atmospheric pressure</t>
  </si>
  <si>
    <t>Wind speed</t>
  </si>
  <si>
    <t>Earth temperature</t>
  </si>
  <si>
    <t>Heating degree-days</t>
  </si>
  <si>
    <t>Cooling degree-days</t>
  </si>
  <si>
    <t>%</t>
  </si>
  <si>
    <t>kPa</t>
  </si>
  <si>
    <t>m/s</t>
  </si>
  <si>
    <t>°C-d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</si>
  <si>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</si>
  <si>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</si>
  <si>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</si>
  <si>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</si>
  <si>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</si>
  <si>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</si>
  <si>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</si>
  <si>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</si>
  <si>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</si>
  <si>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</si>
  <si>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</si>
  <si>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</si>
  <si>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</si>
  <si>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Measured at (m)</t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</si>
  <si>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</t>
    </r>
  </si>
  <si>
    <t>S.NO.</t>
  </si>
  <si>
    <t>DESCRIPTION OF ITEMS</t>
  </si>
  <si>
    <t>QTY</t>
  </si>
  <si>
    <t>UNIT</t>
  </si>
  <si>
    <t>RATE</t>
  </si>
  <si>
    <t>AMOUNT (Rs.)</t>
  </si>
  <si>
    <r>
      <t xml:space="preserve">CS 250 Energizer include Alarm unit, On board  LCD Keypad and controller duly </t>
    </r>
    <r>
      <rPr>
        <b/>
        <i/>
        <sz val="10"/>
        <color theme="1"/>
        <rFont val="Arial"/>
        <family val="2"/>
      </rPr>
      <t>CE</t>
    </r>
    <r>
      <rPr>
        <sz val="10"/>
        <color theme="1"/>
        <rFont val="Arial"/>
        <family val="2"/>
      </rPr>
      <t xml:space="preserve"> marked</t>
    </r>
  </si>
  <si>
    <t>Each</t>
  </si>
  <si>
    <t>Solar PV module of 12V / 75Wp with stand and charge controller</t>
  </si>
  <si>
    <t>Fencelite</t>
  </si>
  <si>
    <t>12V / 100 AH Battery</t>
  </si>
  <si>
    <t>Lightning Diverter Kit</t>
  </si>
  <si>
    <t>Neon Tester</t>
  </si>
  <si>
    <t>Outdoor console rack IP 65</t>
  </si>
  <si>
    <t>Intermediate posts KIWITAH of 2.4M length duly galvanized</t>
  </si>
  <si>
    <t>End / Corner post of 40 mm sq. post duly galvanized with support of length 2.4M</t>
  </si>
  <si>
    <t>Step posts of 25mm sq with 25x25x3mm T angular of adequate  length</t>
  </si>
  <si>
    <t>Actual</t>
  </si>
  <si>
    <t>Breakaway insulators</t>
  </si>
  <si>
    <t>End strain Hooks</t>
  </si>
  <si>
    <t>End strain insulators</t>
  </si>
  <si>
    <t>Joint Clamps</t>
  </si>
  <si>
    <t>Wire tightners</t>
  </si>
  <si>
    <t>HT wire 2.59mm</t>
  </si>
  <si>
    <t>RMT</t>
  </si>
  <si>
    <t>DI Cable with HDPE conduit</t>
  </si>
  <si>
    <t>Warning sign board</t>
  </si>
  <si>
    <t>Super Earth kit</t>
  </si>
  <si>
    <t>Gate top Electrification to match fence on wall</t>
  </si>
  <si>
    <t>Fence Erection charges</t>
  </si>
  <si>
    <t>Post erection</t>
  </si>
  <si>
    <t>Customer scope</t>
  </si>
  <si>
    <t>Grand Total</t>
  </si>
  <si>
    <t>TAXES @ 5% VAT</t>
  </si>
  <si>
    <t>TAXES @ 14% ST</t>
  </si>
  <si>
    <t>Transportation</t>
  </si>
  <si>
    <t>NET 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</si>
</sst>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10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wrapText="1"/>
    </xf>
    <xf numFmtId="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0" borderId="3" xfId="0" applyFont="1" applyBorder="1" applyAlignment="1">
      <alignment wrapText="1"/>
    </xf>
    <xf numFmtId="3" fontId="4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0" fontId="0" fillId="0" borderId="2" xfId="0" applyBorder="1"/>
    <xf numFmtId="4" fontId="3" fillId="0" borderId="4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workbookViewId="0">
      <selection activeCell="F17" sqref="F17"/>
    </sheetView>
  </sheetViews>
  <sheetFormatPr defaultRowHeight="15"/>
  <sheetData>
    <row r="3" spans="1:6">
      <c r="A3">
        <v>1</v>
      </c>
      <c r="B3" t="s">
        <v>0</v>
      </c>
      <c r="C3">
        <v>26</v>
      </c>
      <c r="D3">
        <v>200000</v>
      </c>
      <c r="E3">
        <f>C3*D3</f>
        <v>5200000</v>
      </c>
    </row>
    <row r="4" spans="1:6">
      <c r="A4">
        <v>2</v>
      </c>
      <c r="B4" t="s">
        <v>1</v>
      </c>
      <c r="C4">
        <v>7</v>
      </c>
      <c r="D4">
        <v>165000</v>
      </c>
      <c r="E4">
        <f>C4*D4</f>
        <v>1155000</v>
      </c>
    </row>
    <row r="5" spans="1:6">
      <c r="A5">
        <v>3</v>
      </c>
      <c r="B5" t="s">
        <v>2</v>
      </c>
      <c r="C5">
        <v>3.5</v>
      </c>
      <c r="D5">
        <v>200000</v>
      </c>
      <c r="E5">
        <f>C5*D5</f>
        <v>700000</v>
      </c>
    </row>
    <row r="6" spans="1:6">
      <c r="A6">
        <v>4</v>
      </c>
      <c r="B6" t="s">
        <v>3</v>
      </c>
      <c r="C6">
        <v>3</v>
      </c>
      <c r="D6">
        <v>200000</v>
      </c>
      <c r="E6">
        <f>C6*D6</f>
        <v>600000</v>
      </c>
    </row>
    <row r="7" spans="1:6">
      <c r="A7">
        <v>5</v>
      </c>
    </row>
    <row r="8" spans="1:6">
      <c r="A8">
        <v>6</v>
      </c>
    </row>
    <row r="9" spans="1:6">
      <c r="A9">
        <v>7</v>
      </c>
    </row>
    <row r="10" spans="1:6">
      <c r="A10">
        <v>8</v>
      </c>
    </row>
    <row r="11" spans="1:6">
      <c r="A11">
        <v>9</v>
      </c>
    </row>
    <row r="12" spans="1:6">
      <c r="A12">
        <v>10</v>
      </c>
      <c r="B12" t="s">
        <v>5</v>
      </c>
      <c r="C12">
        <v>1</v>
      </c>
      <c r="D12">
        <v>200000</v>
      </c>
      <c r="E12">
        <f>C12*D12</f>
        <v>200000</v>
      </c>
    </row>
    <row r="13" spans="1:6">
      <c r="A13">
        <v>11</v>
      </c>
      <c r="B13" t="s">
        <v>4</v>
      </c>
      <c r="C13">
        <v>3</v>
      </c>
      <c r="D13">
        <v>200000</v>
      </c>
      <c r="E13">
        <f>C13*D13</f>
        <v>600000</v>
      </c>
    </row>
    <row r="15" spans="1:6">
      <c r="E15">
        <f>SUM(E3:E13)</f>
        <v>8455000</v>
      </c>
      <c r="F15">
        <f>E15/200000</f>
        <v>42.274999999999999</v>
      </c>
    </row>
    <row r="16" spans="1:6">
      <c r="B16" t="s">
        <v>6</v>
      </c>
      <c r="C16" s="1">
        <v>0.25</v>
      </c>
      <c r="D16">
        <f>E15*C16</f>
        <v>2113750</v>
      </c>
      <c r="E16">
        <f>E15+D16</f>
        <v>10568750</v>
      </c>
      <c r="F16">
        <f>E16/200000</f>
        <v>52.84375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N30"/>
  <sheetViews>
    <sheetView tabSelected="1" topLeftCell="A11" workbookViewId="0">
      <selection activeCell="L14" sqref="L14"/>
    </sheetView>
  </sheetViews>
  <sheetFormatPr defaultRowHeight="15"/>
  <cols>
    <col min="2" max="2" width="17.42578125" customWidth="1"/>
    <col min="3" max="3" width="9.42578125" customWidth="1"/>
    <col min="4" max="4" width="13.140625" customWidth="1"/>
    <col min="6" max="6" width="15.42578125" customWidth="1"/>
    <col min="7" max="7" width="9.7109375" customWidth="1"/>
    <col min="9" max="9" width="12.42578125" customWidth="1"/>
  </cols>
  <sheetData>
    <row r="4" spans="2:14" ht="30">
      <c r="B4" s="33"/>
      <c r="C4" s="34" t="s">
        <v>7</v>
      </c>
      <c r="D4" s="34" t="s">
        <v>8</v>
      </c>
    </row>
    <row r="5" spans="2:14">
      <c r="B5" s="35" t="s">
        <v>9</v>
      </c>
      <c r="C5" s="36" t="s">
        <v>10</v>
      </c>
      <c r="D5" s="36">
        <v>10.006</v>
      </c>
    </row>
    <row r="6" spans="2:14">
      <c r="B6" s="35" t="s">
        <v>11</v>
      </c>
      <c r="C6" s="36" t="s">
        <v>12</v>
      </c>
      <c r="D6" s="36">
        <v>78.290000000000006</v>
      </c>
    </row>
    <row r="7" spans="2:14">
      <c r="B7" s="35" t="s">
        <v>13</v>
      </c>
      <c r="C7" s="36" t="s">
        <v>14</v>
      </c>
      <c r="D7" s="36">
        <v>195</v>
      </c>
    </row>
    <row r="8" spans="2:14" ht="30">
      <c r="B8" s="35" t="s">
        <v>15</v>
      </c>
      <c r="C8" s="36" t="s">
        <v>16</v>
      </c>
      <c r="D8" s="36">
        <v>20.350000000000001</v>
      </c>
    </row>
    <row r="9" spans="2:14" ht="30">
      <c r="B9" s="35" t="s">
        <v>17</v>
      </c>
      <c r="C9" s="36" t="s">
        <v>16</v>
      </c>
      <c r="D9" s="36">
        <v>32.909999999999997</v>
      </c>
    </row>
    <row r="10" spans="2:14" ht="45">
      <c r="B10" s="35" t="s">
        <v>18</v>
      </c>
      <c r="C10" s="36" t="s">
        <v>16</v>
      </c>
      <c r="D10" s="36">
        <v>12.26</v>
      </c>
    </row>
    <row r="11" spans="2:14">
      <c r="B11" s="35" t="s">
        <v>19</v>
      </c>
      <c r="C11" s="36" t="s">
        <v>20</v>
      </c>
      <c r="D11" s="36">
        <v>0</v>
      </c>
    </row>
    <row r="14" spans="2:14" ht="45">
      <c r="F14" s="5" t="s">
        <v>21</v>
      </c>
      <c r="G14" s="2" t="s">
        <v>22</v>
      </c>
      <c r="H14" s="2" t="s">
        <v>23</v>
      </c>
      <c r="I14" s="2" t="s">
        <v>24</v>
      </c>
      <c r="J14" s="2" t="s">
        <v>25</v>
      </c>
      <c r="K14" s="2" t="s">
        <v>26</v>
      </c>
      <c r="L14" s="2" t="s">
        <v>27</v>
      </c>
      <c r="M14" s="2" t="s">
        <v>28</v>
      </c>
      <c r="N14" s="2" t="s">
        <v>29</v>
      </c>
    </row>
    <row r="15" spans="2:14" ht="17.25">
      <c r="F15" s="3"/>
      <c r="G15" s="4" t="s">
        <v>16</v>
      </c>
      <c r="H15" s="4" t="s">
        <v>30</v>
      </c>
      <c r="I15" s="4" t="s">
        <v>48</v>
      </c>
      <c r="J15" s="4" t="s">
        <v>31</v>
      </c>
      <c r="K15" s="4" t="s">
        <v>32</v>
      </c>
      <c r="L15" s="4" t="s">
        <v>16</v>
      </c>
      <c r="M15" s="4" t="s">
        <v>33</v>
      </c>
      <c r="N15" s="4" t="s">
        <v>33</v>
      </c>
    </row>
    <row r="16" spans="2:14">
      <c r="F16" s="3" t="s">
        <v>34</v>
      </c>
      <c r="G16" s="4">
        <v>24.6</v>
      </c>
      <c r="H16" s="6">
        <v>0.68899999999999995</v>
      </c>
      <c r="I16" s="4">
        <v>4.74</v>
      </c>
      <c r="J16" s="4">
        <v>99</v>
      </c>
      <c r="K16" s="4">
        <v>2.2000000000000002</v>
      </c>
      <c r="L16" s="4">
        <v>26.4</v>
      </c>
      <c r="M16" s="4">
        <v>0</v>
      </c>
      <c r="N16" s="4">
        <v>458</v>
      </c>
    </row>
    <row r="17" spans="6:14">
      <c r="F17" s="3" t="s">
        <v>35</v>
      </c>
      <c r="G17" s="4">
        <v>26.1</v>
      </c>
      <c r="H17" s="6">
        <v>0.624</v>
      </c>
      <c r="I17" s="4">
        <v>5.74</v>
      </c>
      <c r="J17" s="4">
        <v>98.9</v>
      </c>
      <c r="K17" s="4">
        <v>2.7</v>
      </c>
      <c r="L17" s="4">
        <v>29.5</v>
      </c>
      <c r="M17" s="4">
        <v>0</v>
      </c>
      <c r="N17" s="4">
        <v>459</v>
      </c>
    </row>
    <row r="18" spans="6:14">
      <c r="F18" s="3" t="s">
        <v>36</v>
      </c>
      <c r="G18" s="4">
        <v>27.6</v>
      </c>
      <c r="H18" s="6">
        <v>0.60499999999999998</v>
      </c>
      <c r="I18" s="4">
        <v>6.47</v>
      </c>
      <c r="J18" s="4">
        <v>98.8</v>
      </c>
      <c r="K18" s="4">
        <v>2.8</v>
      </c>
      <c r="L18" s="4">
        <v>32.200000000000003</v>
      </c>
      <c r="M18" s="4">
        <v>0</v>
      </c>
      <c r="N18" s="4">
        <v>554</v>
      </c>
    </row>
    <row r="19" spans="6:14">
      <c r="F19" s="3" t="s">
        <v>37</v>
      </c>
      <c r="G19" s="4">
        <v>27.2</v>
      </c>
      <c r="H19" s="6">
        <v>0.745</v>
      </c>
      <c r="I19" s="4">
        <v>5.94</v>
      </c>
      <c r="J19" s="4">
        <v>98.6</v>
      </c>
      <c r="K19" s="4">
        <v>3</v>
      </c>
      <c r="L19" s="4">
        <v>30.2</v>
      </c>
      <c r="M19" s="4">
        <v>0</v>
      </c>
      <c r="N19" s="4">
        <v>525</v>
      </c>
    </row>
    <row r="20" spans="6:14">
      <c r="F20" s="3" t="s">
        <v>38</v>
      </c>
      <c r="G20" s="4">
        <v>27.2</v>
      </c>
      <c r="H20" s="6">
        <v>0.77100000000000002</v>
      </c>
      <c r="I20" s="4">
        <v>5.81</v>
      </c>
      <c r="J20" s="4">
        <v>98.5</v>
      </c>
      <c r="K20" s="4">
        <v>3.1</v>
      </c>
      <c r="L20" s="4">
        <v>29</v>
      </c>
      <c r="M20" s="4">
        <v>0</v>
      </c>
      <c r="N20" s="4">
        <v>540</v>
      </c>
    </row>
    <row r="21" spans="6:14">
      <c r="F21" s="3" t="s">
        <v>39</v>
      </c>
      <c r="G21" s="4">
        <v>27.3</v>
      </c>
      <c r="H21" s="6">
        <v>0.71399999999999997</v>
      </c>
      <c r="I21" s="4">
        <v>5.29</v>
      </c>
      <c r="J21" s="4">
        <v>98.4</v>
      </c>
      <c r="K21" s="4">
        <v>3.2</v>
      </c>
      <c r="L21" s="4">
        <v>29.1</v>
      </c>
      <c r="M21" s="4">
        <v>0</v>
      </c>
      <c r="N21" s="4">
        <v>523</v>
      </c>
    </row>
    <row r="22" spans="6:14">
      <c r="F22" s="3" t="s">
        <v>40</v>
      </c>
      <c r="G22" s="4">
        <v>27.3</v>
      </c>
      <c r="H22" s="6">
        <v>0.68500000000000005</v>
      </c>
      <c r="I22" s="4">
        <v>5.0199999999999996</v>
      </c>
      <c r="J22" s="4">
        <v>98.5</v>
      </c>
      <c r="K22" s="4">
        <v>3.1</v>
      </c>
      <c r="L22" s="4">
        <v>29.3</v>
      </c>
      <c r="M22" s="4">
        <v>0</v>
      </c>
      <c r="N22" s="4">
        <v>541</v>
      </c>
    </row>
    <row r="23" spans="6:14">
      <c r="F23" s="3" t="s">
        <v>41</v>
      </c>
      <c r="G23" s="4">
        <v>27.4</v>
      </c>
      <c r="H23" s="6">
        <v>0.67900000000000005</v>
      </c>
      <c r="I23" s="4">
        <v>5.17</v>
      </c>
      <c r="J23" s="4">
        <v>98.5</v>
      </c>
      <c r="K23" s="4">
        <v>2.9</v>
      </c>
      <c r="L23" s="4">
        <v>29.7</v>
      </c>
      <c r="M23" s="4">
        <v>0</v>
      </c>
      <c r="N23" s="4">
        <v>544</v>
      </c>
    </row>
    <row r="24" spans="6:14">
      <c r="F24" s="3" t="s">
        <v>42</v>
      </c>
      <c r="G24" s="4">
        <v>27.2</v>
      </c>
      <c r="H24" s="6">
        <v>0.70499999999999996</v>
      </c>
      <c r="I24" s="4">
        <v>5.39</v>
      </c>
      <c r="J24" s="4">
        <v>98.6</v>
      </c>
      <c r="K24" s="4">
        <v>2.6</v>
      </c>
      <c r="L24" s="4">
        <v>29.4</v>
      </c>
      <c r="M24" s="4">
        <v>0</v>
      </c>
      <c r="N24" s="4">
        <v>520</v>
      </c>
    </row>
    <row r="25" spans="6:14">
      <c r="F25" s="3" t="s">
        <v>43</v>
      </c>
      <c r="G25" s="4">
        <v>25.9</v>
      </c>
      <c r="H25" s="6">
        <v>0.77700000000000002</v>
      </c>
      <c r="I25" s="4">
        <v>4.58</v>
      </c>
      <c r="J25" s="4">
        <v>98.7</v>
      </c>
      <c r="K25" s="4">
        <v>2.4</v>
      </c>
      <c r="L25" s="4">
        <v>27.1</v>
      </c>
      <c r="M25" s="4">
        <v>0</v>
      </c>
      <c r="N25" s="4">
        <v>497</v>
      </c>
    </row>
    <row r="26" spans="6:14">
      <c r="F26" s="3" t="s">
        <v>44</v>
      </c>
      <c r="G26" s="4">
        <v>24.9</v>
      </c>
      <c r="H26" s="6">
        <v>0.78800000000000003</v>
      </c>
      <c r="I26" s="4">
        <v>4.09</v>
      </c>
      <c r="J26" s="4">
        <v>98.9</v>
      </c>
      <c r="K26" s="4">
        <v>2</v>
      </c>
      <c r="L26" s="4">
        <v>25.4</v>
      </c>
      <c r="M26" s="4">
        <v>0</v>
      </c>
      <c r="N26" s="4">
        <v>450</v>
      </c>
    </row>
    <row r="27" spans="6:14">
      <c r="F27" s="3" t="s">
        <v>45</v>
      </c>
      <c r="G27" s="4">
        <v>24.4</v>
      </c>
      <c r="H27" s="6">
        <v>0.747</v>
      </c>
      <c r="I27" s="4">
        <v>4.22</v>
      </c>
      <c r="J27" s="4">
        <v>99</v>
      </c>
      <c r="K27" s="4">
        <v>2.2000000000000002</v>
      </c>
      <c r="L27" s="4">
        <v>24.9</v>
      </c>
      <c r="M27" s="4">
        <v>0</v>
      </c>
      <c r="N27" s="4">
        <v>449</v>
      </c>
    </row>
    <row r="28" spans="6:14">
      <c r="F28" s="7"/>
      <c r="G28" s="32"/>
      <c r="H28" s="32"/>
      <c r="I28" s="32"/>
      <c r="J28" s="32"/>
      <c r="K28" s="32"/>
      <c r="L28" s="32"/>
      <c r="M28" s="32"/>
      <c r="N28" s="32"/>
    </row>
    <row r="29" spans="6:14">
      <c r="F29" s="7" t="s">
        <v>46</v>
      </c>
      <c r="G29" s="4">
        <v>26.4</v>
      </c>
      <c r="H29" s="6">
        <v>0.71099999999999997</v>
      </c>
      <c r="I29" s="4">
        <v>5.21</v>
      </c>
      <c r="J29" s="4">
        <v>98.7</v>
      </c>
      <c r="K29" s="4">
        <v>2.7</v>
      </c>
      <c r="L29" s="4">
        <v>28.5</v>
      </c>
      <c r="M29" s="4">
        <v>0</v>
      </c>
      <c r="N29" s="4">
        <v>6060</v>
      </c>
    </row>
    <row r="30" spans="6:14" ht="30">
      <c r="F30" s="3" t="s">
        <v>47</v>
      </c>
      <c r="G30" s="4"/>
      <c r="H30" s="4"/>
      <c r="I30" s="4"/>
      <c r="J30" s="4"/>
      <c r="K30" s="4">
        <v>10</v>
      </c>
      <c r="L30" s="4">
        <v>0</v>
      </c>
      <c r="M30" s="4"/>
      <c r="N3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opLeftCell="A7" workbookViewId="0">
      <selection activeCell="C1" sqref="C1:G28"/>
    </sheetView>
  </sheetViews>
  <sheetFormatPr defaultRowHeight="15"/>
  <cols>
    <col min="3" max="3" width="53" customWidth="1"/>
    <col min="7" max="7" width="13.5703125" bestFit="1" customWidth="1"/>
  </cols>
  <sheetData>
    <row r="1" spans="1:7" ht="15.75" thickBot="1">
      <c r="A1" s="8"/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18" t="s">
        <v>54</v>
      </c>
    </row>
    <row r="2" spans="1:7" ht="27" thickBot="1">
      <c r="A2" s="8"/>
      <c r="B2" s="14">
        <v>1</v>
      </c>
      <c r="C2" s="16" t="s">
        <v>55</v>
      </c>
      <c r="D2" s="14">
        <v>1</v>
      </c>
      <c r="E2" s="14" t="s">
        <v>56</v>
      </c>
      <c r="F2" s="13">
        <v>36750</v>
      </c>
      <c r="G2" s="19">
        <f>D2*F2</f>
        <v>36750</v>
      </c>
    </row>
    <row r="3" spans="1:7" ht="27" thickBot="1">
      <c r="A3" s="8"/>
      <c r="B3" s="14">
        <v>2</v>
      </c>
      <c r="C3" s="16" t="s">
        <v>57</v>
      </c>
      <c r="D3" s="14">
        <v>1</v>
      </c>
      <c r="E3" s="14" t="s">
        <v>56</v>
      </c>
      <c r="F3" s="13">
        <v>9000</v>
      </c>
      <c r="G3" s="19">
        <f t="shared" ref="G3:G22" si="0">D3*F3</f>
        <v>9000</v>
      </c>
    </row>
    <row r="4" spans="1:7" ht="15.75" thickBot="1">
      <c r="A4" s="8"/>
      <c r="B4" s="14">
        <v>3</v>
      </c>
      <c r="C4" s="16" t="s">
        <v>58</v>
      </c>
      <c r="D4" s="14">
        <v>1</v>
      </c>
      <c r="E4" s="14" t="s">
        <v>56</v>
      </c>
      <c r="F4" s="13">
        <v>1800</v>
      </c>
      <c r="G4" s="19">
        <f t="shared" si="0"/>
        <v>1800</v>
      </c>
    </row>
    <row r="5" spans="1:7" ht="15.75" thickBot="1">
      <c r="A5" s="8"/>
      <c r="B5" s="14">
        <v>4</v>
      </c>
      <c r="C5" s="16" t="s">
        <v>59</v>
      </c>
      <c r="D5" s="14">
        <v>1</v>
      </c>
      <c r="E5" s="14" t="s">
        <v>56</v>
      </c>
      <c r="F5" s="13">
        <v>9750</v>
      </c>
      <c r="G5" s="19">
        <f t="shared" si="0"/>
        <v>9750</v>
      </c>
    </row>
    <row r="6" spans="1:7" ht="15.75" thickBot="1">
      <c r="A6" s="8"/>
      <c r="B6" s="14">
        <v>5</v>
      </c>
      <c r="C6" s="16" t="s">
        <v>60</v>
      </c>
      <c r="D6" s="14">
        <v>1</v>
      </c>
      <c r="E6" s="14" t="s">
        <v>56</v>
      </c>
      <c r="F6" s="13">
        <v>2250</v>
      </c>
      <c r="G6" s="19">
        <f t="shared" si="0"/>
        <v>2250</v>
      </c>
    </row>
    <row r="7" spans="1:7" ht="15.75" thickBot="1">
      <c r="A7" s="8"/>
      <c r="B7" s="14">
        <v>6</v>
      </c>
      <c r="C7" s="16" t="s">
        <v>61</v>
      </c>
      <c r="D7" s="14">
        <v>1</v>
      </c>
      <c r="E7" s="14" t="s">
        <v>56</v>
      </c>
      <c r="F7" s="14">
        <v>900</v>
      </c>
      <c r="G7" s="19">
        <f t="shared" si="0"/>
        <v>900</v>
      </c>
    </row>
    <row r="8" spans="1:7" ht="15.75" thickBot="1">
      <c r="A8" s="8"/>
      <c r="B8" s="14">
        <v>7</v>
      </c>
      <c r="C8" s="16" t="s">
        <v>62</v>
      </c>
      <c r="D8" s="14">
        <v>1</v>
      </c>
      <c r="E8" s="14" t="s">
        <v>56</v>
      </c>
      <c r="F8" s="13">
        <v>9000</v>
      </c>
      <c r="G8" s="19">
        <f t="shared" si="0"/>
        <v>9000</v>
      </c>
    </row>
    <row r="9" spans="1:7" ht="15.75" thickBot="1">
      <c r="A9" s="8"/>
      <c r="B9" s="14">
        <v>8</v>
      </c>
      <c r="C9" s="16" t="s">
        <v>63</v>
      </c>
      <c r="D9" s="14">
        <v>329</v>
      </c>
      <c r="E9" s="14" t="s">
        <v>56</v>
      </c>
      <c r="F9" s="14">
        <v>625</v>
      </c>
      <c r="G9" s="19">
        <f t="shared" si="0"/>
        <v>205625</v>
      </c>
    </row>
    <row r="10" spans="1:7" ht="27" thickBot="1">
      <c r="A10" s="8"/>
      <c r="B10" s="14">
        <v>9</v>
      </c>
      <c r="C10" s="16" t="s">
        <v>64</v>
      </c>
      <c r="D10" s="14">
        <v>4</v>
      </c>
      <c r="E10" s="14" t="s">
        <v>56</v>
      </c>
      <c r="F10" s="13">
        <v>2980</v>
      </c>
      <c r="G10" s="19">
        <f t="shared" si="0"/>
        <v>11920</v>
      </c>
    </row>
    <row r="11" spans="1:7" ht="27" thickBot="1">
      <c r="A11" s="8"/>
      <c r="B11" s="14">
        <v>10</v>
      </c>
      <c r="C11" s="16" t="s">
        <v>65</v>
      </c>
      <c r="D11" s="15"/>
      <c r="E11" s="14" t="s">
        <v>56</v>
      </c>
      <c r="F11" s="15"/>
      <c r="G11" s="20" t="s">
        <v>66</v>
      </c>
    </row>
    <row r="12" spans="1:7" ht="25.5" customHeight="1" thickBot="1">
      <c r="A12" s="8"/>
      <c r="B12" s="14">
        <v>11</v>
      </c>
      <c r="C12" s="16" t="s">
        <v>67</v>
      </c>
      <c r="D12" s="17">
        <v>2635</v>
      </c>
      <c r="E12" s="14" t="s">
        <v>56</v>
      </c>
      <c r="F12" s="14">
        <v>10</v>
      </c>
      <c r="G12" s="19">
        <f t="shared" si="0"/>
        <v>26350</v>
      </c>
    </row>
    <row r="13" spans="1:7" ht="15.75" thickBot="1">
      <c r="A13" s="8"/>
      <c r="B13" s="14">
        <v>12</v>
      </c>
      <c r="C13" s="16" t="s">
        <v>68</v>
      </c>
      <c r="D13" s="14">
        <v>64</v>
      </c>
      <c r="E13" s="14" t="s">
        <v>56</v>
      </c>
      <c r="F13" s="14">
        <v>27</v>
      </c>
      <c r="G13" s="19">
        <f t="shared" si="0"/>
        <v>1728</v>
      </c>
    </row>
    <row r="14" spans="1:7" ht="15.75" thickBot="1">
      <c r="A14" s="8"/>
      <c r="B14" s="14">
        <v>13</v>
      </c>
      <c r="C14" s="16" t="s">
        <v>69</v>
      </c>
      <c r="D14" s="14">
        <v>64</v>
      </c>
      <c r="E14" s="14" t="s">
        <v>56</v>
      </c>
      <c r="F14" s="14">
        <v>18</v>
      </c>
      <c r="G14" s="19">
        <f t="shared" si="0"/>
        <v>1152</v>
      </c>
    </row>
    <row r="15" spans="1:7" ht="15.75" thickBot="1">
      <c r="A15" s="8"/>
      <c r="B15" s="14">
        <v>14</v>
      </c>
      <c r="C15" s="16" t="s">
        <v>70</v>
      </c>
      <c r="D15" s="14">
        <v>32</v>
      </c>
      <c r="E15" s="14" t="s">
        <v>56</v>
      </c>
      <c r="F15" s="14">
        <v>9</v>
      </c>
      <c r="G15" s="19">
        <f t="shared" si="0"/>
        <v>288</v>
      </c>
    </row>
    <row r="16" spans="1:7" ht="15.75" thickBot="1">
      <c r="A16" s="8"/>
      <c r="B16" s="14">
        <v>15</v>
      </c>
      <c r="C16" s="16" t="s">
        <v>71</v>
      </c>
      <c r="D16" s="14">
        <v>32</v>
      </c>
      <c r="E16" s="14" t="s">
        <v>56</v>
      </c>
      <c r="F16" s="14">
        <v>54</v>
      </c>
      <c r="G16" s="19">
        <f t="shared" si="0"/>
        <v>1728</v>
      </c>
    </row>
    <row r="17" spans="1:7" ht="15.75" thickBot="1">
      <c r="A17" s="8"/>
      <c r="B17" s="14">
        <v>16</v>
      </c>
      <c r="C17" s="16" t="s">
        <v>72</v>
      </c>
      <c r="D17" s="13">
        <v>8800</v>
      </c>
      <c r="E17" s="14" t="s">
        <v>73</v>
      </c>
      <c r="F17" s="14">
        <v>5.55</v>
      </c>
      <c r="G17" s="19">
        <f t="shared" si="0"/>
        <v>48840</v>
      </c>
    </row>
    <row r="18" spans="1:7" ht="15.75" thickBot="1">
      <c r="A18" s="8"/>
      <c r="B18" s="14">
        <v>17</v>
      </c>
      <c r="C18" s="16" t="s">
        <v>74</v>
      </c>
      <c r="D18" s="14">
        <v>100</v>
      </c>
      <c r="E18" s="14" t="s">
        <v>73</v>
      </c>
      <c r="F18" s="14">
        <v>76</v>
      </c>
      <c r="G18" s="19">
        <f t="shared" si="0"/>
        <v>7600</v>
      </c>
    </row>
    <row r="19" spans="1:7" ht="15.75" thickBot="1">
      <c r="A19" s="8"/>
      <c r="B19" s="14">
        <v>18</v>
      </c>
      <c r="C19" s="16" t="s">
        <v>75</v>
      </c>
      <c r="D19" s="14">
        <v>100</v>
      </c>
      <c r="E19" s="14" t="s">
        <v>56</v>
      </c>
      <c r="F19" s="14">
        <v>49</v>
      </c>
      <c r="G19" s="19">
        <f t="shared" si="0"/>
        <v>4900</v>
      </c>
    </row>
    <row r="20" spans="1:7" ht="15.75" thickBot="1">
      <c r="A20" s="8"/>
      <c r="B20" s="14">
        <v>19</v>
      </c>
      <c r="C20" s="16" t="s">
        <v>76</v>
      </c>
      <c r="D20" s="14">
        <v>8</v>
      </c>
      <c r="E20" s="14" t="s">
        <v>56</v>
      </c>
      <c r="F20" s="13">
        <v>1800</v>
      </c>
      <c r="G20" s="19">
        <f t="shared" si="0"/>
        <v>14400</v>
      </c>
    </row>
    <row r="21" spans="1:7" ht="15.75" thickBot="1">
      <c r="A21" s="8"/>
      <c r="B21" s="14">
        <v>20</v>
      </c>
      <c r="C21" s="16" t="s">
        <v>77</v>
      </c>
      <c r="D21" s="14">
        <v>2</v>
      </c>
      <c r="E21" s="14" t="s">
        <v>56</v>
      </c>
      <c r="F21" s="13">
        <v>6300</v>
      </c>
      <c r="G21" s="19">
        <f t="shared" si="0"/>
        <v>12600</v>
      </c>
    </row>
    <row r="22" spans="1:7" ht="15.75" thickBot="1">
      <c r="A22" s="8"/>
      <c r="B22" s="14">
        <v>21</v>
      </c>
      <c r="C22" s="16" t="s">
        <v>78</v>
      </c>
      <c r="D22" s="13">
        <v>8800</v>
      </c>
      <c r="E22" s="14" t="s">
        <v>73</v>
      </c>
      <c r="F22" s="14">
        <v>2.5</v>
      </c>
      <c r="G22" s="19">
        <f t="shared" si="0"/>
        <v>22000</v>
      </c>
    </row>
    <row r="23" spans="1:7" ht="15.75" thickBot="1">
      <c r="A23" s="12"/>
      <c r="B23" s="14">
        <v>22</v>
      </c>
      <c r="C23" s="16" t="s">
        <v>79</v>
      </c>
      <c r="D23" s="30" t="s">
        <v>80</v>
      </c>
      <c r="E23" s="31"/>
      <c r="F23" s="31"/>
      <c r="G23" s="25"/>
    </row>
    <row r="24" spans="1:7" ht="15.75" thickBot="1">
      <c r="B24" s="20">
        <v>23</v>
      </c>
      <c r="C24" s="28" t="s">
        <v>81</v>
      </c>
      <c r="D24" s="10"/>
      <c r="E24" s="10"/>
      <c r="F24" s="10"/>
      <c r="G24" s="26">
        <f>SUM(G2:G22)</f>
        <v>428581</v>
      </c>
    </row>
    <row r="25" spans="1:7" ht="15.75" thickBot="1">
      <c r="B25" s="21">
        <v>24</v>
      </c>
      <c r="C25" s="29" t="s">
        <v>82</v>
      </c>
      <c r="D25" s="22">
        <v>0.05</v>
      </c>
      <c r="E25" s="11"/>
      <c r="F25" s="11"/>
      <c r="G25" s="23">
        <v>20329</v>
      </c>
    </row>
    <row r="26" spans="1:7" ht="15.75" thickBot="1">
      <c r="B26" s="21">
        <v>25</v>
      </c>
      <c r="C26" s="29" t="s">
        <v>83</v>
      </c>
      <c r="D26" s="24">
        <v>0.14000000000000001</v>
      </c>
      <c r="E26" s="11"/>
      <c r="F26" s="11"/>
      <c r="G26" s="23">
        <v>3190</v>
      </c>
    </row>
    <row r="27" spans="1:7" ht="15.75" thickBot="1">
      <c r="B27" s="21">
        <v>26</v>
      </c>
      <c r="C27" s="29" t="s">
        <v>84</v>
      </c>
      <c r="D27" s="11"/>
      <c r="E27" s="11"/>
      <c r="F27" s="11"/>
      <c r="G27" s="23">
        <v>17200</v>
      </c>
    </row>
    <row r="28" spans="1:7" ht="15.75" thickBot="1">
      <c r="B28" s="21">
        <v>27</v>
      </c>
      <c r="C28" s="29" t="s">
        <v>85</v>
      </c>
      <c r="D28" s="11"/>
      <c r="E28" s="11"/>
      <c r="F28" s="11"/>
      <c r="G28" s="27">
        <f>SUM(G24:G27)</f>
        <v>469300</v>
      </c>
    </row>
  </sheetData>
  <mergeCells count="1">
    <mergeCell ref="D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Fencing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2017-07-17T04:23:56Z</dcterms:modified>
</cp:coreProperties>
</file>