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Project Statu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" i="2"/>
  <c r="H1"/>
  <c r="H10"/>
  <c r="H9"/>
  <c r="H8"/>
  <c r="H7"/>
  <c r="H6"/>
  <c r="G6"/>
  <c r="H5"/>
  <c r="H4"/>
  <c r="G3"/>
  <c r="H3" s="1"/>
  <c r="F75" i="1"/>
  <c r="G75" s="1"/>
  <c r="H75" s="1"/>
  <c r="F74"/>
  <c r="G74" s="1"/>
  <c r="F73"/>
  <c r="G73" s="1"/>
  <c r="H41"/>
  <c r="G41"/>
  <c r="F41"/>
  <c r="H45"/>
  <c r="F36"/>
  <c r="F65"/>
  <c r="G65" s="1"/>
  <c r="F64"/>
  <c r="G64" s="1"/>
  <c r="F63"/>
  <c r="G63" s="1"/>
  <c r="F62"/>
  <c r="G62" s="1"/>
  <c r="H62" s="1"/>
  <c r="F61"/>
  <c r="G61" s="1"/>
  <c r="H61" s="1"/>
  <c r="F37"/>
  <c r="G37" s="1"/>
  <c r="F52"/>
  <c r="G52" s="1"/>
  <c r="F51"/>
  <c r="G51" s="1"/>
  <c r="F50"/>
  <c r="G50" s="1"/>
  <c r="F35"/>
  <c r="G35"/>
  <c r="H35"/>
  <c r="F31"/>
  <c r="G31" s="1"/>
  <c r="H31" s="1"/>
  <c r="I20"/>
  <c r="I21"/>
  <c r="I22"/>
  <c r="I23"/>
  <c r="I19"/>
  <c r="H20"/>
  <c r="H21"/>
  <c r="H22"/>
  <c r="H23"/>
  <c r="H19"/>
  <c r="H30"/>
  <c r="G30"/>
  <c r="F30"/>
  <c r="F34"/>
  <c r="H34" s="1"/>
  <c r="G34"/>
  <c r="H33"/>
  <c r="G33"/>
  <c r="F33"/>
  <c r="H32"/>
  <c r="G32"/>
  <c r="F32"/>
  <c r="F25"/>
  <c r="F23"/>
  <c r="F22"/>
  <c r="F21"/>
  <c r="F20"/>
  <c r="F19"/>
  <c r="F24" s="1"/>
  <c r="F16"/>
  <c r="F15"/>
  <c r="F14"/>
  <c r="F11"/>
  <c r="F9"/>
  <c r="F8"/>
  <c r="F4"/>
  <c r="F5"/>
  <c r="F6"/>
  <c r="F7"/>
  <c r="F3"/>
  <c r="H73" l="1"/>
  <c r="H74"/>
  <c r="I24"/>
  <c r="G36"/>
  <c r="H36" s="1"/>
  <c r="H64"/>
  <c r="H63"/>
  <c r="H69" s="1"/>
  <c r="H65"/>
  <c r="H51"/>
  <c r="H50"/>
  <c r="H52"/>
  <c r="H37"/>
  <c r="F27"/>
  <c r="H57" l="1"/>
</calcChain>
</file>

<file path=xl/sharedStrings.xml><?xml version="1.0" encoding="utf-8"?>
<sst xmlns="http://schemas.openxmlformats.org/spreadsheetml/2006/main" count="198" uniqueCount="105">
  <si>
    <t>S No.</t>
  </si>
  <si>
    <t>Item Details</t>
  </si>
  <si>
    <t>Solar Modules - 265wp</t>
  </si>
  <si>
    <t>Solar Modules - 325wp</t>
  </si>
  <si>
    <t>Solar Modules - 100wp</t>
  </si>
  <si>
    <t>Solar Modules - 150wp</t>
  </si>
  <si>
    <t>Solar Water Heater 100LPD</t>
  </si>
  <si>
    <t>QTY</t>
  </si>
  <si>
    <t>Rate</t>
  </si>
  <si>
    <t>Net Rate</t>
  </si>
  <si>
    <t>Tax @2%</t>
  </si>
  <si>
    <t>Shine Green Purchase</t>
  </si>
  <si>
    <t>GST @ 5%</t>
  </si>
  <si>
    <t>Billed Information</t>
  </si>
  <si>
    <t>Nova Energy Corp</t>
  </si>
  <si>
    <t>Tax</t>
  </si>
  <si>
    <t>SRP Clean Energy pvt ltd</t>
  </si>
  <si>
    <t>Total</t>
  </si>
  <si>
    <t>Shine Green</t>
  </si>
  <si>
    <t>Balance to bill from shine green to Greentek</t>
  </si>
  <si>
    <t>Instock</t>
  </si>
  <si>
    <t>Sold</t>
  </si>
  <si>
    <t>Value</t>
  </si>
  <si>
    <t>Solar Water Heater 100LPD - FPC</t>
  </si>
  <si>
    <t>Haras Solutions</t>
  </si>
  <si>
    <t>Agent</t>
  </si>
  <si>
    <t>GG Enterprises</t>
  </si>
  <si>
    <t>Customer</t>
  </si>
  <si>
    <t>Solar Modules - 265Wp</t>
  </si>
  <si>
    <t>Solar Modules - 260Wp</t>
  </si>
  <si>
    <t>Solar Modules - 100Wp</t>
  </si>
  <si>
    <t>Solar Modules - 60Wp</t>
  </si>
  <si>
    <t>Annai Electricals &amp; Hardwares</t>
  </si>
  <si>
    <t>Mohan Rao</t>
  </si>
  <si>
    <t>Solar Water Heater 100LPD - ETC</t>
  </si>
  <si>
    <t>WareHouse</t>
  </si>
  <si>
    <t>CHN</t>
  </si>
  <si>
    <t>HYD</t>
  </si>
  <si>
    <t>Projection</t>
  </si>
  <si>
    <t>Solar Modules - 150Wp</t>
  </si>
  <si>
    <t>Winmin power</t>
  </si>
  <si>
    <t>SRP</t>
  </si>
  <si>
    <t>Laxmi Hotel- thanjavur</t>
  </si>
  <si>
    <t>Solar Modules - 325Wp</t>
  </si>
  <si>
    <t>Billed to Shine Green</t>
  </si>
  <si>
    <t>Requirement</t>
  </si>
  <si>
    <t>Unit Cost</t>
  </si>
  <si>
    <t>Solar Modules - 50 Wp</t>
  </si>
  <si>
    <t>Solar Water Heater 1500LPD - FPC</t>
  </si>
  <si>
    <t>Laxmi Hotel</t>
  </si>
  <si>
    <t>Solar Power Plant - 20 KW</t>
  </si>
  <si>
    <t>Solar water heater - 200LPD</t>
  </si>
  <si>
    <t>Subulakshmi Nursing Home</t>
  </si>
  <si>
    <t>Dr.Subramaniam</t>
  </si>
  <si>
    <t>Solar Power Plant - 7 KW (SECI)</t>
  </si>
  <si>
    <t>Solar Power Plant - 4 KW (SECI)</t>
  </si>
  <si>
    <t>Sollin Selvan</t>
  </si>
  <si>
    <t>SL No.</t>
  </si>
  <si>
    <t>Unit Rate</t>
  </si>
  <si>
    <t>Srinivasan</t>
  </si>
  <si>
    <t xml:space="preserve">Winstar </t>
  </si>
  <si>
    <t>Varalakshmi</t>
  </si>
  <si>
    <t>Remarks</t>
  </si>
  <si>
    <t>Date</t>
  </si>
  <si>
    <t>15/09/2017</t>
  </si>
  <si>
    <t>Selvam</t>
  </si>
  <si>
    <t>18/09/2017</t>
  </si>
  <si>
    <t>SRP Clean Energy</t>
  </si>
  <si>
    <t>Customer Name</t>
  </si>
  <si>
    <t>Capacity</t>
  </si>
  <si>
    <t>Project Description</t>
  </si>
  <si>
    <t>1500 LPD FPC pressurized Water Heater</t>
  </si>
  <si>
    <t>Hotel Lakshmi</t>
  </si>
  <si>
    <t>1500 LPD</t>
  </si>
  <si>
    <t>Price</t>
  </si>
  <si>
    <t>Project Status</t>
  </si>
  <si>
    <t>Paritally Completed</t>
  </si>
  <si>
    <t>Subbu Lakshmi Nursing Home</t>
  </si>
  <si>
    <t>Dr. Mala</t>
  </si>
  <si>
    <t>Area</t>
  </si>
  <si>
    <t>Thanjavur</t>
  </si>
  <si>
    <t>Tenkasi</t>
  </si>
  <si>
    <t>20 KW On-Gird project</t>
  </si>
  <si>
    <t>20kw</t>
  </si>
  <si>
    <t>Started</t>
  </si>
  <si>
    <t>7 KW SECI Project</t>
  </si>
  <si>
    <t>7 KW</t>
  </si>
  <si>
    <t>Completed</t>
  </si>
  <si>
    <t>S.Kalaimathi</t>
  </si>
  <si>
    <t>10 KW On Grid Commercial</t>
  </si>
  <si>
    <t>10 KW</t>
  </si>
  <si>
    <t>Mannargudi</t>
  </si>
  <si>
    <t>4KW SECI</t>
  </si>
  <si>
    <t>4 KW</t>
  </si>
  <si>
    <t>Yet To Start</t>
  </si>
  <si>
    <t>Payment Received</t>
  </si>
  <si>
    <t>Balasubramaniam</t>
  </si>
  <si>
    <t>Chennai</t>
  </si>
  <si>
    <t xml:space="preserve">Fathima School </t>
  </si>
  <si>
    <t>Madurai</t>
  </si>
  <si>
    <t>4 KW SECI Elevated</t>
  </si>
  <si>
    <t>Suresh</t>
  </si>
  <si>
    <t>Thiruthani</t>
  </si>
  <si>
    <t xml:space="preserve">5KW SECI </t>
  </si>
  <si>
    <t>5 KW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</si>
</sst>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2" borderId="1" xfId="0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2" borderId="1" xfId="0" applyFont="1" applyFill="1" applyBorder="1" applyAlignment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topLeftCell="A38" workbookViewId="0">
      <selection activeCell="C62" sqref="C62"/>
    </sheetView>
  </sheetViews>
  <sheetFormatPr defaultRowHeight="15"/>
  <cols>
    <col min="1" max="1" width="9.140625" style="1"/>
    <col min="2" max="2" width="10.7109375" style="20" bestFit="1" customWidth="1"/>
    <col min="3" max="3" width="30" bestFit="1" customWidth="1"/>
    <col min="7" max="7" width="8.42578125" customWidth="1"/>
    <col min="9" max="9" width="9.85546875" customWidth="1"/>
    <col min="10" max="10" width="27.7109375" bestFit="1" customWidth="1"/>
    <col min="11" max="11" width="14.140625" bestFit="1" customWidth="1"/>
    <col min="12" max="12" width="11.85546875" bestFit="1" customWidth="1"/>
  </cols>
  <sheetData>
    <row r="1" spans="1:6">
      <c r="A1" s="22" t="s">
        <v>44</v>
      </c>
      <c r="B1" s="22"/>
      <c r="C1" s="22"/>
      <c r="D1" s="22"/>
      <c r="E1" s="22"/>
      <c r="F1" s="22"/>
    </row>
    <row r="2" spans="1:6">
      <c r="A2" s="2" t="s">
        <v>0</v>
      </c>
      <c r="B2" s="21"/>
      <c r="C2" s="3" t="s">
        <v>1</v>
      </c>
      <c r="D2" s="3" t="s">
        <v>7</v>
      </c>
      <c r="E2" s="3" t="s">
        <v>8</v>
      </c>
      <c r="F2" s="3" t="s">
        <v>9</v>
      </c>
    </row>
    <row r="3" spans="1:6">
      <c r="A3" s="1">
        <v>1</v>
      </c>
      <c r="C3" t="s">
        <v>2</v>
      </c>
      <c r="D3" s="1">
        <v>48</v>
      </c>
      <c r="E3">
        <v>6890</v>
      </c>
      <c r="F3">
        <f>D3*E3</f>
        <v>330720</v>
      </c>
    </row>
    <row r="4" spans="1:6">
      <c r="A4" s="1">
        <v>2</v>
      </c>
      <c r="C4" t="s">
        <v>3</v>
      </c>
      <c r="D4" s="1">
        <v>10</v>
      </c>
      <c r="E4">
        <v>8450</v>
      </c>
      <c r="F4">
        <f t="shared" ref="F4:F7" si="0">D4*E4</f>
        <v>84500</v>
      </c>
    </row>
    <row r="5" spans="1:6">
      <c r="A5" s="1">
        <v>3</v>
      </c>
      <c r="C5" t="s">
        <v>4</v>
      </c>
      <c r="D5" s="1">
        <v>30</v>
      </c>
      <c r="E5">
        <v>3150</v>
      </c>
      <c r="F5">
        <f t="shared" si="0"/>
        <v>94500</v>
      </c>
    </row>
    <row r="6" spans="1:6">
      <c r="A6" s="1">
        <v>4</v>
      </c>
      <c r="C6" t="s">
        <v>5</v>
      </c>
      <c r="D6" s="1">
        <v>10</v>
      </c>
      <c r="E6">
        <v>4650</v>
      </c>
      <c r="F6">
        <f t="shared" si="0"/>
        <v>46500</v>
      </c>
    </row>
    <row r="7" spans="1:6">
      <c r="A7" s="1">
        <v>5</v>
      </c>
      <c r="C7" t="s">
        <v>6</v>
      </c>
      <c r="D7" s="1">
        <v>2</v>
      </c>
      <c r="E7">
        <v>9300</v>
      </c>
      <c r="F7">
        <f t="shared" si="0"/>
        <v>18600</v>
      </c>
    </row>
    <row r="8" spans="1:6">
      <c r="F8">
        <f>SUM(F3:F7)</f>
        <v>574820</v>
      </c>
    </row>
    <row r="9" spans="1:6">
      <c r="E9" t="s">
        <v>10</v>
      </c>
      <c r="F9">
        <f>F8*2%</f>
        <v>11496.4</v>
      </c>
    </row>
    <row r="11" spans="1:6">
      <c r="F11">
        <f>F8+F9</f>
        <v>586316.4</v>
      </c>
    </row>
    <row r="13" spans="1:6">
      <c r="A13" s="25" t="s">
        <v>11</v>
      </c>
      <c r="B13" s="25"/>
      <c r="C13" s="25"/>
      <c r="D13" s="25"/>
      <c r="E13" s="25"/>
      <c r="F13" s="25"/>
    </row>
    <row r="14" spans="1:6">
      <c r="A14" s="1">
        <v>1</v>
      </c>
      <c r="C14" t="s">
        <v>4</v>
      </c>
      <c r="D14" s="1">
        <v>20</v>
      </c>
      <c r="E14">
        <v>3150</v>
      </c>
      <c r="F14">
        <f t="shared" ref="F14" si="1">D14*E14</f>
        <v>63000</v>
      </c>
    </row>
    <row r="15" spans="1:6">
      <c r="E15" t="s">
        <v>10</v>
      </c>
      <c r="F15">
        <f>F14*2%</f>
        <v>1260</v>
      </c>
    </row>
    <row r="16" spans="1:6">
      <c r="F16">
        <f>F14+F15</f>
        <v>64260</v>
      </c>
    </row>
    <row r="18" spans="1:12">
      <c r="A18" s="26" t="s">
        <v>19</v>
      </c>
      <c r="B18" s="26"/>
      <c r="C18" s="26"/>
      <c r="D18" s="26"/>
      <c r="E18" s="26"/>
      <c r="F18" s="26"/>
      <c r="G18" s="5" t="s">
        <v>21</v>
      </c>
      <c r="H18" s="5" t="s">
        <v>20</v>
      </c>
      <c r="I18" s="5" t="s">
        <v>22</v>
      </c>
    </row>
    <row r="19" spans="1:12">
      <c r="A19" s="6">
        <v>1</v>
      </c>
      <c r="B19" s="6"/>
      <c r="C19" s="4" t="s">
        <v>2</v>
      </c>
      <c r="D19" s="6">
        <v>48</v>
      </c>
      <c r="E19" s="4">
        <v>6890</v>
      </c>
      <c r="F19" s="4">
        <f>D19*E19</f>
        <v>330720</v>
      </c>
      <c r="G19" s="4">
        <v>34</v>
      </c>
      <c r="H19" s="4">
        <f>D19-G19</f>
        <v>14</v>
      </c>
      <c r="I19" s="4">
        <f>E19*H19</f>
        <v>96460</v>
      </c>
    </row>
    <row r="20" spans="1:12">
      <c r="A20" s="6">
        <v>2</v>
      </c>
      <c r="B20" s="6"/>
      <c r="C20" s="4" t="s">
        <v>3</v>
      </c>
      <c r="D20" s="6">
        <v>10</v>
      </c>
      <c r="E20" s="4">
        <v>8450</v>
      </c>
      <c r="F20" s="4">
        <f t="shared" ref="F20:F23" si="2">D20*E20</f>
        <v>84500</v>
      </c>
      <c r="G20" s="4">
        <v>0</v>
      </c>
      <c r="H20" s="4">
        <f t="shared" ref="H20:H23" si="3">D20-G20</f>
        <v>10</v>
      </c>
      <c r="I20" s="4">
        <f t="shared" ref="I20:I23" si="4">E20*H20</f>
        <v>84500</v>
      </c>
    </row>
    <row r="21" spans="1:12">
      <c r="A21" s="6">
        <v>3</v>
      </c>
      <c r="B21" s="6"/>
      <c r="C21" s="4" t="s">
        <v>4</v>
      </c>
      <c r="D21" s="6">
        <v>10</v>
      </c>
      <c r="E21" s="4">
        <v>3150</v>
      </c>
      <c r="F21" s="4">
        <f t="shared" si="2"/>
        <v>31500</v>
      </c>
      <c r="G21" s="4">
        <v>0</v>
      </c>
      <c r="H21" s="4">
        <f t="shared" si="3"/>
        <v>10</v>
      </c>
      <c r="I21" s="4">
        <f t="shared" si="4"/>
        <v>31500</v>
      </c>
    </row>
    <row r="22" spans="1:12">
      <c r="A22" s="6">
        <v>4</v>
      </c>
      <c r="B22" s="6"/>
      <c r="C22" s="4" t="s">
        <v>5</v>
      </c>
      <c r="D22" s="6">
        <v>10</v>
      </c>
      <c r="E22" s="4">
        <v>4650</v>
      </c>
      <c r="F22" s="4">
        <f t="shared" si="2"/>
        <v>46500</v>
      </c>
      <c r="G22" s="4">
        <v>3</v>
      </c>
      <c r="H22" s="4">
        <f t="shared" si="3"/>
        <v>7</v>
      </c>
      <c r="I22" s="4">
        <f t="shared" si="4"/>
        <v>32550</v>
      </c>
    </row>
    <row r="23" spans="1:12">
      <c r="A23" s="6">
        <v>5</v>
      </c>
      <c r="B23" s="6"/>
      <c r="C23" s="4" t="s">
        <v>6</v>
      </c>
      <c r="D23" s="6">
        <v>2</v>
      </c>
      <c r="E23" s="4">
        <v>9300</v>
      </c>
      <c r="F23" s="4">
        <f t="shared" si="2"/>
        <v>18600</v>
      </c>
      <c r="G23" s="4">
        <v>1</v>
      </c>
      <c r="H23" s="4">
        <f t="shared" si="3"/>
        <v>1</v>
      </c>
      <c r="I23" s="4">
        <f t="shared" si="4"/>
        <v>9300</v>
      </c>
    </row>
    <row r="24" spans="1:12">
      <c r="A24" s="6"/>
      <c r="B24" s="6"/>
      <c r="C24" s="4"/>
      <c r="D24" s="4"/>
      <c r="E24" s="4"/>
      <c r="F24" s="4">
        <f>SUM(F19:F23)</f>
        <v>511820</v>
      </c>
      <c r="G24" s="4"/>
      <c r="H24" s="4"/>
      <c r="I24" s="4">
        <f>SUM(I19:I23)</f>
        <v>254310</v>
      </c>
    </row>
    <row r="25" spans="1:12">
      <c r="E25" t="s">
        <v>12</v>
      </c>
      <c r="F25">
        <f>F24*5%</f>
        <v>25591</v>
      </c>
    </row>
    <row r="27" spans="1:12">
      <c r="F27">
        <f>F24+F25</f>
        <v>537411</v>
      </c>
    </row>
    <row r="29" spans="1:12">
      <c r="A29" s="18" t="s">
        <v>57</v>
      </c>
      <c r="B29" s="18"/>
      <c r="C29" s="18" t="s">
        <v>13</v>
      </c>
      <c r="D29" s="18" t="s">
        <v>7</v>
      </c>
      <c r="E29" s="18" t="s">
        <v>58</v>
      </c>
      <c r="F29" s="18" t="s">
        <v>17</v>
      </c>
      <c r="G29" s="19" t="s">
        <v>15</v>
      </c>
      <c r="H29" s="19" t="s">
        <v>17</v>
      </c>
      <c r="I29" s="19" t="s">
        <v>35</v>
      </c>
      <c r="J29" s="19" t="s">
        <v>27</v>
      </c>
      <c r="K29" s="19" t="s">
        <v>25</v>
      </c>
      <c r="L29" s="19" t="s">
        <v>62</v>
      </c>
    </row>
    <row r="30" spans="1:12">
      <c r="A30" s="6">
        <v>1</v>
      </c>
      <c r="B30" s="6"/>
      <c r="C30" s="7" t="s">
        <v>30</v>
      </c>
      <c r="D30" s="8">
        <v>20</v>
      </c>
      <c r="E30" s="8">
        <v>3150</v>
      </c>
      <c r="F30" s="4">
        <f t="shared" ref="F30:F36" si="5">D30*E30</f>
        <v>63000</v>
      </c>
      <c r="G30" s="4">
        <f t="shared" ref="G30:G36" si="6">F30*5%</f>
        <v>3150</v>
      </c>
      <c r="H30" s="4">
        <f t="shared" ref="H30:H36" si="7">F30+G30</f>
        <v>66150</v>
      </c>
      <c r="I30" s="4" t="s">
        <v>36</v>
      </c>
      <c r="J30" s="4" t="s">
        <v>18</v>
      </c>
      <c r="K30" s="4"/>
    </row>
    <row r="31" spans="1:12">
      <c r="A31" s="6">
        <v>2</v>
      </c>
      <c r="B31" s="6"/>
      <c r="C31" s="7" t="s">
        <v>23</v>
      </c>
      <c r="D31" s="8">
        <v>1</v>
      </c>
      <c r="E31" s="8">
        <v>23500</v>
      </c>
      <c r="F31" s="4">
        <f t="shared" si="5"/>
        <v>23500</v>
      </c>
      <c r="G31" s="4">
        <f t="shared" si="6"/>
        <v>1175</v>
      </c>
      <c r="H31" s="4">
        <f t="shared" si="7"/>
        <v>24675</v>
      </c>
      <c r="I31" s="4" t="s">
        <v>37</v>
      </c>
      <c r="J31" s="4" t="s">
        <v>24</v>
      </c>
      <c r="K31" s="4" t="s">
        <v>26</v>
      </c>
    </row>
    <row r="32" spans="1:12">
      <c r="A32" s="6">
        <v>3</v>
      </c>
      <c r="B32" s="6"/>
      <c r="C32" s="4" t="s">
        <v>29</v>
      </c>
      <c r="D32" s="4">
        <v>16</v>
      </c>
      <c r="E32" s="4">
        <v>6760</v>
      </c>
      <c r="F32" s="4">
        <f t="shared" si="5"/>
        <v>108160</v>
      </c>
      <c r="G32" s="4">
        <f t="shared" si="6"/>
        <v>5408</v>
      </c>
      <c r="H32" s="4">
        <f t="shared" si="7"/>
        <v>113568</v>
      </c>
      <c r="I32" s="4" t="s">
        <v>36</v>
      </c>
      <c r="J32" s="4" t="s">
        <v>14</v>
      </c>
      <c r="K32" s="4"/>
    </row>
    <row r="33" spans="1:12">
      <c r="A33" s="6">
        <v>4</v>
      </c>
      <c r="B33" s="6"/>
      <c r="C33" s="4" t="s">
        <v>28</v>
      </c>
      <c r="D33" s="4">
        <v>12</v>
      </c>
      <c r="E33" s="4">
        <v>7420</v>
      </c>
      <c r="F33" s="4">
        <f t="shared" si="5"/>
        <v>89040</v>
      </c>
      <c r="G33" s="4">
        <f t="shared" si="6"/>
        <v>4452</v>
      </c>
      <c r="H33" s="4">
        <f t="shared" si="7"/>
        <v>93492</v>
      </c>
      <c r="I33" s="4" t="s">
        <v>36</v>
      </c>
      <c r="J33" s="4" t="s">
        <v>16</v>
      </c>
      <c r="K33" s="4"/>
    </row>
    <row r="34" spans="1:12">
      <c r="A34" s="6">
        <v>5</v>
      </c>
      <c r="B34" s="6"/>
      <c r="C34" s="4" t="s">
        <v>34</v>
      </c>
      <c r="D34" s="4">
        <v>1</v>
      </c>
      <c r="E34" s="4">
        <v>9600</v>
      </c>
      <c r="F34" s="4">
        <f t="shared" si="5"/>
        <v>9600</v>
      </c>
      <c r="G34" s="4">
        <f t="shared" si="6"/>
        <v>480</v>
      </c>
      <c r="H34" s="4">
        <f t="shared" si="7"/>
        <v>10080</v>
      </c>
      <c r="I34" s="4" t="s">
        <v>36</v>
      </c>
      <c r="J34" s="4" t="s">
        <v>16</v>
      </c>
      <c r="K34" s="4"/>
    </row>
    <row r="35" spans="1:12">
      <c r="A35" s="6">
        <v>6</v>
      </c>
      <c r="B35" s="6"/>
      <c r="C35" s="4" t="s">
        <v>31</v>
      </c>
      <c r="D35" s="4">
        <v>10</v>
      </c>
      <c r="E35" s="4">
        <v>2040</v>
      </c>
      <c r="F35" s="4">
        <f t="shared" si="5"/>
        <v>20400</v>
      </c>
      <c r="G35" s="4">
        <f t="shared" si="6"/>
        <v>1020</v>
      </c>
      <c r="H35" s="4">
        <f t="shared" si="7"/>
        <v>21420</v>
      </c>
      <c r="I35" s="4" t="s">
        <v>37</v>
      </c>
      <c r="J35" s="4" t="s">
        <v>32</v>
      </c>
      <c r="K35" s="4" t="s">
        <v>33</v>
      </c>
    </row>
    <row r="36" spans="1:12">
      <c r="A36" s="14">
        <v>7</v>
      </c>
      <c r="B36" s="14"/>
      <c r="C36" s="7" t="s">
        <v>39</v>
      </c>
      <c r="D36" s="8">
        <v>3</v>
      </c>
      <c r="E36" s="8">
        <v>5300</v>
      </c>
      <c r="F36" s="15">
        <f t="shared" si="5"/>
        <v>15900</v>
      </c>
      <c r="G36" s="15">
        <f t="shared" si="6"/>
        <v>795</v>
      </c>
      <c r="H36" s="15">
        <f t="shared" si="7"/>
        <v>16695</v>
      </c>
      <c r="I36" s="4" t="s">
        <v>36</v>
      </c>
      <c r="J36" s="4" t="s">
        <v>40</v>
      </c>
      <c r="K36" s="4" t="s">
        <v>41</v>
      </c>
    </row>
    <row r="37" spans="1:12">
      <c r="A37" s="16">
        <v>8</v>
      </c>
      <c r="B37" s="16"/>
      <c r="C37" s="17" t="s">
        <v>48</v>
      </c>
      <c r="D37" s="17">
        <v>1</v>
      </c>
      <c r="E37" s="17">
        <v>275000</v>
      </c>
      <c r="F37" s="17">
        <f>D37*E37</f>
        <v>275000</v>
      </c>
      <c r="G37" s="17">
        <f>F37*5%</f>
        <v>13750</v>
      </c>
      <c r="H37" s="17">
        <f>F37+G37</f>
        <v>288750</v>
      </c>
      <c r="I37" s="4" t="s">
        <v>37</v>
      </c>
      <c r="J37" s="4" t="s">
        <v>49</v>
      </c>
      <c r="K37" s="4" t="s">
        <v>26</v>
      </c>
    </row>
    <row r="38" spans="1:12">
      <c r="A38" s="16">
        <v>9</v>
      </c>
      <c r="B38" s="16"/>
      <c r="C38" s="17" t="s">
        <v>50</v>
      </c>
      <c r="D38" s="17">
        <v>1</v>
      </c>
      <c r="E38" s="17"/>
      <c r="F38" s="17"/>
      <c r="G38" s="17"/>
      <c r="H38" s="17">
        <v>1260000</v>
      </c>
      <c r="I38" s="4" t="s">
        <v>37</v>
      </c>
      <c r="J38" s="4" t="s">
        <v>52</v>
      </c>
      <c r="K38" s="4" t="s">
        <v>59</v>
      </c>
    </row>
    <row r="39" spans="1:12">
      <c r="A39" s="16">
        <v>10</v>
      </c>
      <c r="B39" s="16"/>
      <c r="C39" s="17" t="s">
        <v>54</v>
      </c>
      <c r="D39" s="17">
        <v>1</v>
      </c>
      <c r="E39" s="17"/>
      <c r="F39" s="17"/>
      <c r="G39" s="17"/>
      <c r="H39" s="17">
        <v>378000</v>
      </c>
      <c r="I39" s="4" t="s">
        <v>37</v>
      </c>
      <c r="J39" s="4" t="s">
        <v>53</v>
      </c>
      <c r="K39" s="4" t="s">
        <v>59</v>
      </c>
    </row>
    <row r="40" spans="1:12">
      <c r="A40" s="16">
        <v>11</v>
      </c>
      <c r="B40" s="16"/>
      <c r="C40" s="17" t="s">
        <v>51</v>
      </c>
      <c r="D40" s="17">
        <v>1</v>
      </c>
      <c r="E40" s="17"/>
      <c r="F40" s="17"/>
      <c r="G40" s="17"/>
      <c r="H40" s="17">
        <v>20000</v>
      </c>
      <c r="I40" s="4" t="s">
        <v>37</v>
      </c>
      <c r="J40" s="4" t="s">
        <v>53</v>
      </c>
      <c r="K40" s="4" t="s">
        <v>59</v>
      </c>
    </row>
    <row r="41" spans="1:12">
      <c r="A41" s="16">
        <v>12</v>
      </c>
      <c r="B41" s="16"/>
      <c r="C41" s="17" t="s">
        <v>28</v>
      </c>
      <c r="D41" s="17">
        <v>6</v>
      </c>
      <c r="E41" s="17">
        <v>7155</v>
      </c>
      <c r="F41" s="17">
        <f>D41*E41</f>
        <v>42930</v>
      </c>
      <c r="G41" s="17">
        <f>F41*5%</f>
        <v>2146.5</v>
      </c>
      <c r="H41" s="17">
        <f>F41+G41</f>
        <v>45076.5</v>
      </c>
      <c r="I41" s="4" t="s">
        <v>36</v>
      </c>
      <c r="J41" s="4" t="s">
        <v>60</v>
      </c>
      <c r="K41" s="4"/>
      <c r="L41" t="s">
        <v>61</v>
      </c>
    </row>
    <row r="42" spans="1:12">
      <c r="A42" s="16">
        <v>13</v>
      </c>
      <c r="B42" s="16"/>
      <c r="C42" s="17" t="s">
        <v>55</v>
      </c>
      <c r="D42" s="17">
        <v>1</v>
      </c>
      <c r="E42" s="17"/>
      <c r="F42" s="17"/>
      <c r="G42" s="17"/>
      <c r="H42" s="17">
        <v>216000</v>
      </c>
      <c r="I42" s="4" t="s">
        <v>37</v>
      </c>
      <c r="J42" s="4" t="s">
        <v>56</v>
      </c>
      <c r="K42" s="4" t="s">
        <v>41</v>
      </c>
    </row>
    <row r="43" spans="1:12">
      <c r="A43" s="16">
        <v>14</v>
      </c>
      <c r="B43" s="16"/>
      <c r="C43" s="17" t="s">
        <v>51</v>
      </c>
      <c r="D43" s="17">
        <v>1</v>
      </c>
      <c r="E43" s="17"/>
      <c r="F43" s="17"/>
      <c r="G43" s="17"/>
      <c r="H43" s="17">
        <v>37000</v>
      </c>
      <c r="I43" s="4" t="s">
        <v>37</v>
      </c>
      <c r="J43" s="4" t="s">
        <v>56</v>
      </c>
      <c r="K43" s="4" t="s">
        <v>41</v>
      </c>
    </row>
    <row r="44" spans="1:12">
      <c r="A44" s="6"/>
      <c r="B44" s="6"/>
      <c r="C44" s="4"/>
      <c r="D44" s="4"/>
      <c r="E44" s="4"/>
      <c r="F44" s="4"/>
      <c r="G44" s="4"/>
      <c r="H44" s="4"/>
    </row>
    <row r="45" spans="1:12">
      <c r="A45" s="6"/>
      <c r="B45" s="6"/>
      <c r="C45" s="4"/>
      <c r="D45" s="4"/>
      <c r="E45" s="4"/>
      <c r="F45" s="4"/>
      <c r="G45" s="4"/>
      <c r="H45" s="4">
        <f>SUM(H30:H44)</f>
        <v>2590906.5</v>
      </c>
    </row>
    <row r="48" spans="1:12">
      <c r="A48" s="26" t="s">
        <v>38</v>
      </c>
      <c r="B48" s="26"/>
      <c r="C48" s="26"/>
      <c r="D48" s="26"/>
      <c r="E48" s="26"/>
      <c r="F48" s="26"/>
      <c r="G48" s="5" t="s">
        <v>15</v>
      </c>
      <c r="H48" s="5" t="s">
        <v>17</v>
      </c>
      <c r="I48" s="3" t="s">
        <v>35</v>
      </c>
      <c r="J48" s="3" t="s">
        <v>27</v>
      </c>
      <c r="K48" s="3" t="s">
        <v>25</v>
      </c>
    </row>
    <row r="49" spans="1:11">
      <c r="A49" s="10"/>
      <c r="B49" s="10"/>
      <c r="C49" s="11"/>
      <c r="D49" s="12"/>
      <c r="E49" s="12"/>
      <c r="F49" s="13"/>
      <c r="G49" s="13"/>
      <c r="H49" s="13"/>
    </row>
    <row r="50" spans="1:11">
      <c r="A50" s="6">
        <v>2</v>
      </c>
      <c r="B50" s="6"/>
      <c r="C50" s="4" t="s">
        <v>29</v>
      </c>
      <c r="D50" s="8">
        <v>4</v>
      </c>
      <c r="E50" s="8">
        <v>7280</v>
      </c>
      <c r="F50" s="4">
        <f t="shared" ref="F50:F52" si="8">D50*E50</f>
        <v>29120</v>
      </c>
      <c r="G50" s="4">
        <f t="shared" ref="G50:G52" si="9">F50*5%</f>
        <v>1456</v>
      </c>
      <c r="H50" s="4">
        <f t="shared" ref="H50:H52" si="10">F50+G50</f>
        <v>30576</v>
      </c>
      <c r="I50" t="s">
        <v>36</v>
      </c>
      <c r="J50" t="s">
        <v>24</v>
      </c>
    </row>
    <row r="51" spans="1:11">
      <c r="A51" s="10">
        <v>3</v>
      </c>
      <c r="B51" s="10"/>
      <c r="C51" s="13" t="s">
        <v>29</v>
      </c>
      <c r="D51" s="13">
        <v>14</v>
      </c>
      <c r="E51" s="13">
        <v>7020</v>
      </c>
      <c r="F51" s="13">
        <f t="shared" si="8"/>
        <v>98280</v>
      </c>
      <c r="G51" s="13">
        <f t="shared" si="9"/>
        <v>4914</v>
      </c>
      <c r="H51" s="13">
        <f t="shared" si="10"/>
        <v>103194</v>
      </c>
      <c r="I51" t="s">
        <v>36</v>
      </c>
      <c r="J51" t="s">
        <v>16</v>
      </c>
    </row>
    <row r="52" spans="1:11">
      <c r="A52" s="6">
        <v>4</v>
      </c>
      <c r="B52" s="6"/>
      <c r="C52" s="4" t="s">
        <v>43</v>
      </c>
      <c r="D52" s="4">
        <v>7</v>
      </c>
      <c r="E52" s="4">
        <v>9100</v>
      </c>
      <c r="F52" s="4">
        <f t="shared" si="8"/>
        <v>63700</v>
      </c>
      <c r="G52" s="4">
        <f t="shared" si="9"/>
        <v>3185</v>
      </c>
      <c r="H52" s="4">
        <f t="shared" si="10"/>
        <v>66885</v>
      </c>
      <c r="I52" t="s">
        <v>36</v>
      </c>
      <c r="J52" t="s">
        <v>18</v>
      </c>
    </row>
    <row r="53" spans="1:11">
      <c r="A53" s="6"/>
      <c r="B53" s="6"/>
      <c r="C53" s="4"/>
      <c r="D53" s="4"/>
      <c r="E53" s="4"/>
      <c r="F53" s="4"/>
      <c r="G53" s="4"/>
      <c r="H53" s="4"/>
      <c r="I53" t="s">
        <v>36</v>
      </c>
      <c r="J53" t="s">
        <v>42</v>
      </c>
      <c r="K53" t="s">
        <v>26</v>
      </c>
    </row>
    <row r="54" spans="1:11">
      <c r="A54" s="6"/>
      <c r="B54" s="6"/>
      <c r="C54" s="4"/>
      <c r="D54" s="4"/>
      <c r="E54" s="4"/>
      <c r="F54" s="4"/>
      <c r="G54" s="4"/>
      <c r="H54" s="4"/>
    </row>
    <row r="55" spans="1:11">
      <c r="A55" s="6"/>
      <c r="B55" s="6"/>
      <c r="C55" s="4"/>
      <c r="D55" s="4"/>
      <c r="E55" s="4"/>
      <c r="F55" s="4"/>
      <c r="G55" s="4"/>
      <c r="H55" s="4"/>
    </row>
    <row r="56" spans="1:11">
      <c r="A56" s="6"/>
      <c r="B56" s="6"/>
      <c r="C56" s="4"/>
      <c r="D56" s="4"/>
      <c r="E56" s="4"/>
      <c r="F56" s="4"/>
      <c r="G56" s="4"/>
      <c r="H56" s="4"/>
    </row>
    <row r="57" spans="1:11">
      <c r="A57" s="6"/>
      <c r="B57" s="6"/>
      <c r="C57" s="4"/>
      <c r="D57" s="4"/>
      <c r="E57" s="4"/>
      <c r="F57" s="4"/>
      <c r="G57" s="4"/>
      <c r="H57" s="4">
        <f>SUM(H49:H56)</f>
        <v>200655</v>
      </c>
    </row>
    <row r="60" spans="1:11">
      <c r="A60" s="23" t="s">
        <v>45</v>
      </c>
      <c r="B60" s="29"/>
      <c r="C60" s="24"/>
      <c r="D60" s="9" t="s">
        <v>7</v>
      </c>
      <c r="E60" s="9" t="s">
        <v>46</v>
      </c>
      <c r="F60" s="9" t="s">
        <v>17</v>
      </c>
      <c r="G60" s="5" t="s">
        <v>15</v>
      </c>
      <c r="H60" s="5" t="s">
        <v>17</v>
      </c>
      <c r="I60" s="3" t="s">
        <v>35</v>
      </c>
      <c r="J60" s="3" t="s">
        <v>27</v>
      </c>
      <c r="K60" s="3" t="s">
        <v>25</v>
      </c>
    </row>
    <row r="61" spans="1:11">
      <c r="A61" s="6">
        <v>1</v>
      </c>
      <c r="B61" s="6"/>
      <c r="C61" s="7" t="s">
        <v>39</v>
      </c>
      <c r="D61" s="8">
        <v>10</v>
      </c>
      <c r="E61" s="8">
        <v>4500</v>
      </c>
      <c r="F61" s="4">
        <f t="shared" ref="F61:F65" si="11">D61*E61</f>
        <v>45000</v>
      </c>
      <c r="G61" s="4">
        <f t="shared" ref="G61:G65" si="12">F61*5%</f>
        <v>2250</v>
      </c>
      <c r="H61" s="4">
        <f t="shared" ref="H61:H65" si="13">F61+G61</f>
        <v>47250</v>
      </c>
      <c r="I61" t="s">
        <v>36</v>
      </c>
    </row>
    <row r="62" spans="1:11">
      <c r="A62" s="6">
        <v>2</v>
      </c>
      <c r="B62" s="6"/>
      <c r="C62" s="4" t="s">
        <v>28</v>
      </c>
      <c r="D62" s="8">
        <v>30</v>
      </c>
      <c r="E62" s="8">
        <v>7420</v>
      </c>
      <c r="F62" s="4">
        <f t="shared" si="11"/>
        <v>222600</v>
      </c>
      <c r="G62" s="4">
        <f t="shared" si="12"/>
        <v>11130</v>
      </c>
      <c r="H62" s="4">
        <f t="shared" si="13"/>
        <v>233730</v>
      </c>
      <c r="I62" t="s">
        <v>36</v>
      </c>
    </row>
    <row r="63" spans="1:11">
      <c r="A63" s="6">
        <v>3</v>
      </c>
      <c r="B63" s="6"/>
      <c r="C63" s="4" t="s">
        <v>47</v>
      </c>
      <c r="D63" s="4">
        <v>10</v>
      </c>
      <c r="E63" s="4">
        <v>1500</v>
      </c>
      <c r="F63" s="4">
        <f t="shared" si="11"/>
        <v>15000</v>
      </c>
      <c r="G63" s="4">
        <f t="shared" si="12"/>
        <v>750</v>
      </c>
      <c r="H63" s="4">
        <f t="shared" si="13"/>
        <v>15750</v>
      </c>
      <c r="I63" t="s">
        <v>36</v>
      </c>
    </row>
    <row r="64" spans="1:11">
      <c r="A64" s="6">
        <v>4</v>
      </c>
      <c r="B64" s="6"/>
      <c r="C64" s="4" t="s">
        <v>43</v>
      </c>
      <c r="D64" s="4">
        <v>10</v>
      </c>
      <c r="E64" s="4">
        <v>8450</v>
      </c>
      <c r="F64" s="4">
        <f t="shared" si="11"/>
        <v>84500</v>
      </c>
      <c r="G64" s="4">
        <f t="shared" si="12"/>
        <v>4225</v>
      </c>
      <c r="H64" s="4">
        <f t="shared" si="13"/>
        <v>88725</v>
      </c>
      <c r="I64" t="s">
        <v>36</v>
      </c>
    </row>
    <row r="65" spans="1:12">
      <c r="A65" s="6">
        <v>5</v>
      </c>
      <c r="B65" s="6"/>
      <c r="C65" s="4" t="s">
        <v>34</v>
      </c>
      <c r="D65" s="4">
        <v>5</v>
      </c>
      <c r="E65" s="4">
        <v>8300</v>
      </c>
      <c r="F65" s="4">
        <f t="shared" si="11"/>
        <v>41500</v>
      </c>
      <c r="G65" s="4">
        <f t="shared" si="12"/>
        <v>2075</v>
      </c>
      <c r="H65" s="4">
        <f t="shared" si="13"/>
        <v>43575</v>
      </c>
      <c r="I65" t="s">
        <v>36</v>
      </c>
    </row>
    <row r="66" spans="1:12">
      <c r="A66" s="6"/>
      <c r="B66" s="6"/>
      <c r="C66" s="4"/>
      <c r="D66" s="4"/>
      <c r="E66" s="4"/>
      <c r="F66" s="4"/>
      <c r="G66" s="4"/>
      <c r="H66" s="4"/>
    </row>
    <row r="67" spans="1:12">
      <c r="A67" s="6"/>
      <c r="B67" s="6"/>
      <c r="C67" s="4"/>
      <c r="D67" s="4"/>
      <c r="E67" s="4"/>
      <c r="F67" s="4"/>
      <c r="G67" s="4"/>
      <c r="H67" s="4"/>
    </row>
    <row r="68" spans="1:12">
      <c r="A68" s="6"/>
      <c r="B68" s="6"/>
      <c r="C68" s="4"/>
      <c r="D68" s="4"/>
      <c r="E68" s="4"/>
      <c r="F68" s="4"/>
      <c r="G68" s="4"/>
      <c r="H68" s="4"/>
    </row>
    <row r="69" spans="1:12">
      <c r="A69" s="6"/>
      <c r="B69" s="6"/>
      <c r="C69" s="4"/>
      <c r="D69" s="4"/>
      <c r="E69" s="4"/>
      <c r="F69" s="4"/>
      <c r="G69" s="4"/>
      <c r="H69" s="4">
        <f>SUM(H61:H68)</f>
        <v>429030</v>
      </c>
    </row>
    <row r="71" spans="1:12">
      <c r="A71" s="28">
        <v>42996</v>
      </c>
      <c r="B71" s="28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>
      <c r="A72" s="18" t="s">
        <v>57</v>
      </c>
      <c r="B72" s="18" t="s">
        <v>63</v>
      </c>
      <c r="C72" s="18" t="s">
        <v>13</v>
      </c>
      <c r="D72" s="18" t="s">
        <v>7</v>
      </c>
      <c r="E72" s="18" t="s">
        <v>58</v>
      </c>
      <c r="F72" s="18" t="s">
        <v>17</v>
      </c>
      <c r="G72" s="19" t="s">
        <v>15</v>
      </c>
      <c r="H72" s="19" t="s">
        <v>17</v>
      </c>
      <c r="I72" s="19" t="s">
        <v>35</v>
      </c>
      <c r="J72" s="19" t="s">
        <v>27</v>
      </c>
      <c r="K72" s="19" t="s">
        <v>25</v>
      </c>
      <c r="L72" s="19" t="s">
        <v>62</v>
      </c>
    </row>
    <row r="73" spans="1:12">
      <c r="A73" s="6">
        <v>1</v>
      </c>
      <c r="B73" s="6" t="s">
        <v>64</v>
      </c>
      <c r="C73" s="7" t="s">
        <v>28</v>
      </c>
      <c r="D73" s="8">
        <v>4</v>
      </c>
      <c r="E73" s="8">
        <v>7155</v>
      </c>
      <c r="F73" s="4">
        <f t="shared" ref="F73:F75" si="14">D73*E73</f>
        <v>28620</v>
      </c>
      <c r="G73" s="4">
        <f t="shared" ref="G73:G74" si="15">F73*5%</f>
        <v>1431</v>
      </c>
      <c r="H73" s="4">
        <f t="shared" ref="H73:H74" si="16">F73+G73</f>
        <v>30051</v>
      </c>
      <c r="I73" s="4" t="s">
        <v>36</v>
      </c>
      <c r="J73" s="4" t="s">
        <v>24</v>
      </c>
      <c r="K73" s="4"/>
    </row>
    <row r="74" spans="1:12">
      <c r="A74" s="6">
        <v>2</v>
      </c>
      <c r="B74" s="30">
        <v>43078</v>
      </c>
      <c r="C74" s="7" t="s">
        <v>34</v>
      </c>
      <c r="D74" s="8">
        <v>1</v>
      </c>
      <c r="E74" s="8">
        <v>9500</v>
      </c>
      <c r="F74" s="4">
        <f t="shared" si="14"/>
        <v>9500</v>
      </c>
      <c r="G74" s="4">
        <f t="shared" si="15"/>
        <v>475</v>
      </c>
      <c r="H74" s="4">
        <f t="shared" si="16"/>
        <v>9975</v>
      </c>
      <c r="I74" s="4" t="s">
        <v>36</v>
      </c>
      <c r="J74" s="4" t="s">
        <v>65</v>
      </c>
      <c r="K74" s="4"/>
    </row>
    <row r="75" spans="1:12">
      <c r="A75" s="6">
        <v>3</v>
      </c>
      <c r="B75" s="6" t="s">
        <v>66</v>
      </c>
      <c r="C75" s="7" t="s">
        <v>28</v>
      </c>
      <c r="D75" s="4">
        <v>10</v>
      </c>
      <c r="E75" s="4">
        <v>6890</v>
      </c>
      <c r="F75" s="4">
        <f t="shared" si="14"/>
        <v>68900</v>
      </c>
      <c r="G75" s="4">
        <f t="shared" ref="G75" si="17">F75*5%</f>
        <v>3445</v>
      </c>
      <c r="H75" s="4">
        <f t="shared" ref="H75" si="18">F75+G75</f>
        <v>72345</v>
      </c>
      <c r="I75" s="4" t="s">
        <v>36</v>
      </c>
      <c r="J75" s="4" t="s">
        <v>67</v>
      </c>
      <c r="K75" s="4"/>
    </row>
  </sheetData>
  <mergeCells count="6">
    <mergeCell ref="A71:L71"/>
    <mergeCell ref="A1:F1"/>
    <mergeCell ref="A60:C60"/>
    <mergeCell ref="A13:F13"/>
    <mergeCell ref="A18:F18"/>
    <mergeCell ref="A48:F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>
      <selection activeCell="B11" sqref="B11"/>
    </sheetView>
  </sheetViews>
  <sheetFormatPr defaultRowHeight="15"/>
  <cols>
    <col min="1" max="1" width="6.42578125" bestFit="1" customWidth="1"/>
    <col min="2" max="2" width="18.42578125" customWidth="1"/>
    <col min="3" max="3" width="16" customWidth="1"/>
    <col min="4" max="4" width="36.28515625" bestFit="1" customWidth="1"/>
    <col min="5" max="5" width="8.85546875" customWidth="1"/>
    <col min="6" max="6" width="8.140625" customWidth="1"/>
    <col min="7" max="7" width="6.85546875" customWidth="1"/>
    <col min="9" max="9" width="18.85546875" bestFit="1" customWidth="1"/>
    <col min="10" max="10" width="9.42578125" customWidth="1"/>
  </cols>
  <sheetData>
    <row r="1" spans="1:10">
      <c r="H1">
        <f>SUM(H3:H10)</f>
        <v>3524750</v>
      </c>
      <c r="J1">
        <f>SUM(J3:J10)</f>
        <v>1820000</v>
      </c>
    </row>
    <row r="2" spans="1:10" s="31" customFormat="1" ht="30">
      <c r="A2" s="32" t="s">
        <v>57</v>
      </c>
      <c r="B2" s="32" t="s">
        <v>68</v>
      </c>
      <c r="C2" s="32" t="s">
        <v>79</v>
      </c>
      <c r="D2" s="32" t="s">
        <v>70</v>
      </c>
      <c r="E2" s="32" t="s">
        <v>69</v>
      </c>
      <c r="F2" s="32" t="s">
        <v>74</v>
      </c>
      <c r="G2" s="32" t="s">
        <v>15</v>
      </c>
      <c r="H2" s="32" t="s">
        <v>17</v>
      </c>
      <c r="I2" s="32" t="s">
        <v>75</v>
      </c>
      <c r="J2" s="32" t="s">
        <v>95</v>
      </c>
    </row>
    <row r="3" spans="1:10">
      <c r="A3" s="6">
        <v>1</v>
      </c>
      <c r="B3" s="4" t="s">
        <v>72</v>
      </c>
      <c r="C3" s="4" t="s">
        <v>80</v>
      </c>
      <c r="D3" s="4" t="s">
        <v>71</v>
      </c>
      <c r="E3" s="4" t="s">
        <v>73</v>
      </c>
      <c r="F3" s="4">
        <v>275000</v>
      </c>
      <c r="G3" s="4">
        <f>F3*5%</f>
        <v>13750</v>
      </c>
      <c r="H3" s="4">
        <f>F3+G3</f>
        <v>288750</v>
      </c>
      <c r="I3" s="4" t="s">
        <v>76</v>
      </c>
      <c r="J3" s="4">
        <v>285000</v>
      </c>
    </row>
    <row r="4" spans="1:10">
      <c r="A4" s="6">
        <v>2</v>
      </c>
      <c r="B4" s="4" t="s">
        <v>77</v>
      </c>
      <c r="C4" s="4" t="s">
        <v>81</v>
      </c>
      <c r="D4" s="4" t="s">
        <v>82</v>
      </c>
      <c r="E4" s="4" t="s">
        <v>83</v>
      </c>
      <c r="F4" s="4">
        <v>1260000</v>
      </c>
      <c r="G4" s="4">
        <v>0</v>
      </c>
      <c r="H4" s="4">
        <f>F4+G4</f>
        <v>1260000</v>
      </c>
      <c r="I4" s="4" t="s">
        <v>84</v>
      </c>
      <c r="J4" s="4">
        <v>1000000</v>
      </c>
    </row>
    <row r="5" spans="1:10">
      <c r="A5" s="6">
        <v>3</v>
      </c>
      <c r="B5" s="4" t="s">
        <v>78</v>
      </c>
      <c r="C5" s="4" t="s">
        <v>81</v>
      </c>
      <c r="D5" s="4" t="s">
        <v>85</v>
      </c>
      <c r="E5" s="4" t="s">
        <v>86</v>
      </c>
      <c r="F5" s="4">
        <v>378000</v>
      </c>
      <c r="G5" s="4">
        <v>0</v>
      </c>
      <c r="H5" s="4">
        <f>F5+G5</f>
        <v>378000</v>
      </c>
      <c r="I5" s="4" t="s">
        <v>87</v>
      </c>
      <c r="J5" s="4">
        <v>0</v>
      </c>
    </row>
    <row r="6" spans="1:10">
      <c r="A6" s="6">
        <v>4</v>
      </c>
      <c r="B6" s="4" t="s">
        <v>72</v>
      </c>
      <c r="C6" s="4" t="s">
        <v>80</v>
      </c>
      <c r="D6" s="4" t="s">
        <v>89</v>
      </c>
      <c r="E6" s="4" t="s">
        <v>90</v>
      </c>
      <c r="F6" s="4">
        <v>600000</v>
      </c>
      <c r="G6" s="4">
        <f>F6*5%</f>
        <v>30000</v>
      </c>
      <c r="H6" s="4">
        <f>F6+G6</f>
        <v>630000</v>
      </c>
      <c r="I6" s="4" t="s">
        <v>94</v>
      </c>
      <c r="J6" s="4">
        <v>400000</v>
      </c>
    </row>
    <row r="7" spans="1:10">
      <c r="A7" s="6">
        <v>5</v>
      </c>
      <c r="B7" s="4" t="s">
        <v>88</v>
      </c>
      <c r="C7" s="4" t="s">
        <v>91</v>
      </c>
      <c r="D7" s="4" t="s">
        <v>92</v>
      </c>
      <c r="E7" s="4" t="s">
        <v>93</v>
      </c>
      <c r="F7" s="4">
        <v>218500</v>
      </c>
      <c r="G7" s="4">
        <v>0</v>
      </c>
      <c r="H7" s="4">
        <f>F7+G7</f>
        <v>218500</v>
      </c>
      <c r="I7" s="4" t="s">
        <v>94</v>
      </c>
      <c r="J7" s="4">
        <v>25000</v>
      </c>
    </row>
    <row r="8" spans="1:10">
      <c r="A8" s="6">
        <v>6</v>
      </c>
      <c r="B8" s="4" t="s">
        <v>96</v>
      </c>
      <c r="C8" s="4" t="s">
        <v>97</v>
      </c>
      <c r="D8" s="4" t="s">
        <v>100</v>
      </c>
      <c r="E8" s="4" t="s">
        <v>93</v>
      </c>
      <c r="F8" s="4">
        <v>238500</v>
      </c>
      <c r="G8" s="4">
        <v>0</v>
      </c>
      <c r="H8" s="4">
        <f>F8+G8</f>
        <v>238500</v>
      </c>
      <c r="I8" s="4" t="s">
        <v>94</v>
      </c>
      <c r="J8" s="4">
        <v>60000</v>
      </c>
    </row>
    <row r="9" spans="1:10">
      <c r="A9" s="6">
        <v>7</v>
      </c>
      <c r="B9" s="4" t="s">
        <v>98</v>
      </c>
      <c r="C9" s="4" t="s">
        <v>99</v>
      </c>
      <c r="D9" s="4" t="s">
        <v>100</v>
      </c>
      <c r="E9" s="4" t="s">
        <v>93</v>
      </c>
      <c r="F9" s="4">
        <v>238500</v>
      </c>
      <c r="G9" s="4">
        <v>0</v>
      </c>
      <c r="H9" s="4">
        <f>F9+G9</f>
        <v>238500</v>
      </c>
      <c r="I9" s="4" t="s">
        <v>94</v>
      </c>
      <c r="J9" s="4">
        <v>50000</v>
      </c>
    </row>
    <row r="10" spans="1:10">
      <c r="A10" s="14">
        <v>8</v>
      </c>
      <c r="B10" s="15" t="s">
        <v>101</v>
      </c>
      <c r="C10" s="15" t="s">
        <v>102</v>
      </c>
      <c r="D10" s="15" t="s">
        <v>103</v>
      </c>
      <c r="E10" s="15" t="s">
        <v>104</v>
      </c>
      <c r="F10" s="15">
        <v>272500</v>
      </c>
      <c r="G10" s="15">
        <v>0</v>
      </c>
      <c r="H10" s="15">
        <f>F10+G10</f>
        <v>272500</v>
      </c>
      <c r="I10" s="4" t="s">
        <v>94</v>
      </c>
      <c r="J1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Project Status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2017-09-21T10:03:35Z</dcterms:modified>
</cp:coreProperties>
</file>